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hn.Tamburello\Documents\Webite Updates\"/>
    </mc:Choice>
  </mc:AlternateContent>
  <xr:revisionPtr revIDLastSave="0" documentId="13_ncr:1_{B955DB6C-210D-4E9E-8420-940531ECF507}" xr6:coauthVersionLast="47" xr6:coauthVersionMax="47" xr10:uidLastSave="{00000000-0000-0000-0000-000000000000}"/>
  <workbookProtection workbookAlgorithmName="SHA-512" workbookHashValue="z0FS0kcCHGRFY5Atlkkhcl9OK5bnVbk6gfiaA8T27V5+4IlMvy56tNUCXWFTmthNCrECUkqlol0QtKcTFQ0Rww==" workbookSaltValue="Df9G3Qrbi3pYJcMbOm6WaQ==" workbookSpinCount="100000" lockStructure="1"/>
  <bookViews>
    <workbookView xWindow="33720" yWindow="-120" windowWidth="51840" windowHeight="21120" xr2:uid="{00000000-000D-0000-FFFF-FFFF00000000}"/>
  </bookViews>
  <sheets>
    <sheet name="Factors" sheetId="15" r:id="rId1"/>
    <sheet name="Graphs" sheetId="7" r:id="rId2"/>
    <sheet name="Database" sheetId="17" state="hidden" r:id="rId3"/>
    <sheet name="10-11" sheetId="5" state="hidden" r:id="rId4"/>
    <sheet name="11-12" sheetId="4" state="hidden" r:id="rId5"/>
    <sheet name="12-13" sheetId="3" state="hidden" r:id="rId6"/>
    <sheet name="13-14" sheetId="2" state="hidden" r:id="rId7"/>
    <sheet name="14-15" sheetId="1" state="hidden" r:id="rId8"/>
    <sheet name="15-16" sheetId="8" state="hidden" r:id="rId9"/>
    <sheet name="16-17" sheetId="11" state="hidden" r:id="rId10"/>
    <sheet name="17-18" sheetId="12" state="hidden" r:id="rId11"/>
    <sheet name="18-19" sheetId="14" state="hidden" r:id="rId12"/>
    <sheet name="19-20" sheetId="16" state="hidden" r:id="rId13"/>
  </sheets>
  <definedNames>
    <definedName name="_xlnm._FilterDatabase" localSheetId="3" hidden="1">'10-11'!$A$2:$L$686</definedName>
    <definedName name="_xlnm._FilterDatabase" localSheetId="4" hidden="1">'11-12'!$A$2:$L$2</definedName>
    <definedName name="_xlnm._FilterDatabase" localSheetId="5" hidden="1">'12-13'!$A$2:$L$686</definedName>
    <definedName name="_xlnm._FilterDatabase" localSheetId="6" hidden="1">'13-14'!$A$2:$L$686</definedName>
    <definedName name="_xlnm._FilterDatabase" localSheetId="7" hidden="1">'14-15'!$A$2:$I$686</definedName>
    <definedName name="_xlnm._FilterDatabase" localSheetId="8" hidden="1">'15-16'!$A$2:$M$682</definedName>
    <definedName name="_xlnm._FilterDatabase" localSheetId="9" hidden="1">'16-17'!$A$2:$J$677</definedName>
    <definedName name="_xlnm._FilterDatabase" localSheetId="10" hidden="1">'17-18'!$A$2:$K$677</definedName>
    <definedName name="_xlnm._FilterDatabase" localSheetId="11" hidden="1">'18-19'!$A$2:$K$679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0" i="15" l="1"/>
  <c r="J18" i="15"/>
  <c r="L11" i="15"/>
  <c r="H18" i="15"/>
  <c r="F18" i="15"/>
  <c r="D18" i="15"/>
  <c r="J17" i="15"/>
  <c r="H17" i="15"/>
  <c r="F17" i="15"/>
  <c r="D17" i="15"/>
  <c r="L9" i="15"/>
  <c r="L8" i="15"/>
  <c r="L7" i="15"/>
  <c r="J12" i="15"/>
  <c r="H12" i="15"/>
  <c r="F12" i="15"/>
  <c r="D12" i="15"/>
  <c r="J11" i="15"/>
  <c r="H11" i="15"/>
  <c r="F11" i="15"/>
  <c r="D11" i="15"/>
  <c r="J10" i="15"/>
  <c r="H10" i="15"/>
  <c r="F10" i="15"/>
  <c r="D10" i="15"/>
  <c r="J9" i="15"/>
  <c r="H9" i="15"/>
  <c r="F9" i="15"/>
  <c r="D9" i="15"/>
  <c r="J8" i="15"/>
  <c r="H8" i="15"/>
  <c r="F8" i="15"/>
  <c r="D8" i="15"/>
  <c r="J7" i="15"/>
  <c r="H7" i="15"/>
  <c r="F7" i="15"/>
  <c r="D7" i="15"/>
  <c r="L6" i="15"/>
  <c r="J6" i="15"/>
  <c r="H6" i="15"/>
  <c r="F6" i="15"/>
  <c r="D6" i="15"/>
  <c r="L12" i="15" l="1"/>
  <c r="L17" i="15"/>
  <c r="B3" i="15"/>
  <c r="H682" i="1" l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70" i="1"/>
  <c r="G670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51" i="1"/>
  <c r="G651" i="1"/>
  <c r="H650" i="1"/>
  <c r="G650" i="1"/>
  <c r="H649" i="1"/>
  <c r="G649" i="1"/>
  <c r="H648" i="1"/>
  <c r="G648" i="1"/>
  <c r="H647" i="1"/>
  <c r="G647" i="1"/>
  <c r="H646" i="1"/>
  <c r="G646" i="1"/>
  <c r="H645" i="1"/>
  <c r="G645" i="1"/>
  <c r="H644" i="1"/>
  <c r="G644" i="1"/>
  <c r="H643" i="1"/>
  <c r="G643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6" i="1"/>
  <c r="G586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H579" i="1"/>
  <c r="G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H572" i="1"/>
  <c r="G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H565" i="1"/>
  <c r="G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6" i="1"/>
  <c r="G556" i="1"/>
  <c r="H555" i="1"/>
  <c r="G555" i="1"/>
  <c r="H554" i="1"/>
  <c r="G554" i="1"/>
  <c r="H553" i="1"/>
  <c r="G553" i="1"/>
  <c r="H552" i="1"/>
  <c r="G552" i="1"/>
  <c r="H551" i="1"/>
  <c r="G551" i="1"/>
  <c r="H550" i="1"/>
  <c r="G550" i="1"/>
  <c r="H549" i="1"/>
  <c r="G549" i="1"/>
  <c r="H548" i="1"/>
  <c r="G548" i="1"/>
  <c r="H547" i="1"/>
  <c r="G547" i="1"/>
  <c r="H546" i="1"/>
  <c r="G546" i="1"/>
  <c r="H545" i="1"/>
  <c r="G545" i="1"/>
  <c r="H544" i="1"/>
  <c r="G544" i="1"/>
  <c r="H543" i="1"/>
  <c r="G543" i="1"/>
  <c r="H542" i="1"/>
  <c r="G542" i="1"/>
  <c r="H541" i="1"/>
  <c r="G541" i="1"/>
  <c r="H540" i="1"/>
  <c r="G540" i="1"/>
  <c r="H539" i="1"/>
  <c r="G539" i="1"/>
  <c r="H538" i="1"/>
  <c r="G538" i="1"/>
  <c r="H537" i="1"/>
  <c r="G537" i="1"/>
  <c r="H536" i="1"/>
  <c r="G536" i="1"/>
  <c r="H535" i="1"/>
  <c r="G535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4" i="1"/>
  <c r="G524" i="1"/>
  <c r="H523" i="1"/>
  <c r="G523" i="1"/>
  <c r="H522" i="1"/>
  <c r="G522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5" i="1"/>
  <c r="G515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2" i="1"/>
  <c r="G492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3" i="1"/>
  <c r="G483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H457" i="1"/>
  <c r="G457" i="1"/>
  <c r="H456" i="1"/>
  <c r="G456" i="1"/>
  <c r="H455" i="1"/>
  <c r="G455" i="1"/>
  <c r="H454" i="1"/>
  <c r="G454" i="1"/>
  <c r="H453" i="1"/>
  <c r="G453" i="1"/>
  <c r="H452" i="1"/>
  <c r="G452" i="1"/>
  <c r="H451" i="1"/>
  <c r="G451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3" i="1"/>
  <c r="G433" i="1"/>
  <c r="H432" i="1"/>
  <c r="G432" i="1"/>
  <c r="H431" i="1"/>
  <c r="G431" i="1"/>
  <c r="H430" i="1"/>
  <c r="G430" i="1"/>
  <c r="H429" i="1"/>
  <c r="G429" i="1"/>
  <c r="H428" i="1"/>
  <c r="G428" i="1"/>
  <c r="H427" i="1"/>
  <c r="G427" i="1"/>
  <c r="H426" i="1"/>
  <c r="G426" i="1"/>
  <c r="H425" i="1"/>
  <c r="G425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391" i="1"/>
  <c r="G391" i="1"/>
  <c r="H390" i="1"/>
  <c r="G390" i="1"/>
  <c r="H389" i="1"/>
  <c r="G389" i="1"/>
  <c r="H388" i="1"/>
  <c r="G388" i="1"/>
  <c r="H387" i="1"/>
  <c r="G387" i="1"/>
  <c r="H386" i="1"/>
  <c r="G386" i="1"/>
  <c r="H385" i="1"/>
  <c r="G385" i="1"/>
  <c r="H384" i="1"/>
  <c r="G384" i="1"/>
  <c r="H383" i="1"/>
  <c r="G383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303" i="1"/>
  <c r="G303" i="1"/>
  <c r="H302" i="1"/>
  <c r="G302" i="1"/>
  <c r="H301" i="1"/>
  <c r="G301" i="1"/>
  <c r="H300" i="1"/>
  <c r="G300" i="1"/>
  <c r="H299" i="1"/>
  <c r="G299" i="1"/>
  <c r="H298" i="1"/>
  <c r="G298" i="1"/>
  <c r="H297" i="1"/>
  <c r="G297" i="1"/>
  <c r="H296" i="1"/>
  <c r="G296" i="1"/>
  <c r="H295" i="1"/>
  <c r="G295" i="1"/>
  <c r="H294" i="1"/>
  <c r="G294" i="1"/>
  <c r="H293" i="1"/>
  <c r="G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  <c r="H5" i="1"/>
  <c r="G5" i="1"/>
  <c r="H4" i="1"/>
  <c r="G4" i="1"/>
  <c r="H3" i="1"/>
  <c r="G3" i="1"/>
  <c r="G682" i="8"/>
  <c r="M681" i="8"/>
  <c r="G681" i="8"/>
  <c r="M680" i="8"/>
  <c r="G680" i="8"/>
  <c r="M679" i="8"/>
  <c r="G679" i="8"/>
  <c r="M678" i="8"/>
  <c r="G678" i="8"/>
  <c r="M677" i="8"/>
  <c r="G677" i="8"/>
  <c r="M676" i="8"/>
  <c r="G676" i="8"/>
  <c r="M675" i="8"/>
  <c r="G675" i="8"/>
  <c r="M674" i="8"/>
  <c r="G674" i="8"/>
  <c r="M673" i="8"/>
  <c r="G673" i="8"/>
  <c r="M672" i="8"/>
  <c r="G672" i="8"/>
  <c r="M671" i="8"/>
  <c r="G671" i="8"/>
  <c r="M670" i="8"/>
  <c r="G670" i="8"/>
  <c r="M669" i="8"/>
  <c r="G669" i="8"/>
  <c r="M668" i="8"/>
  <c r="G668" i="8"/>
  <c r="M667" i="8"/>
  <c r="G667" i="8"/>
  <c r="M666" i="8"/>
  <c r="G666" i="8"/>
  <c r="M665" i="8"/>
  <c r="G665" i="8"/>
  <c r="M664" i="8"/>
  <c r="G664" i="8"/>
  <c r="M663" i="8"/>
  <c r="G663" i="8"/>
  <c r="M662" i="8"/>
  <c r="G662" i="8"/>
  <c r="M661" i="8"/>
  <c r="G661" i="8"/>
  <c r="M660" i="8"/>
  <c r="G660" i="8"/>
  <c r="M659" i="8"/>
  <c r="G659" i="8"/>
  <c r="M658" i="8"/>
  <c r="G658" i="8"/>
  <c r="M657" i="8"/>
  <c r="G657" i="8"/>
  <c r="M656" i="8"/>
  <c r="G656" i="8"/>
  <c r="M655" i="8"/>
  <c r="G655" i="8"/>
  <c r="M654" i="8"/>
  <c r="G654" i="8"/>
  <c r="M653" i="8"/>
  <c r="G653" i="8"/>
  <c r="M652" i="8"/>
  <c r="G652" i="8"/>
  <c r="M651" i="8"/>
  <c r="G651" i="8"/>
  <c r="M650" i="8"/>
  <c r="G650" i="8"/>
  <c r="M649" i="8"/>
  <c r="G649" i="8"/>
  <c r="M648" i="8"/>
  <c r="G648" i="8"/>
  <c r="M647" i="8"/>
  <c r="G647" i="8"/>
  <c r="M646" i="8"/>
  <c r="G646" i="8"/>
  <c r="M645" i="8"/>
  <c r="G645" i="8"/>
  <c r="M644" i="8"/>
  <c r="G644" i="8"/>
  <c r="M643" i="8"/>
  <c r="G643" i="8"/>
  <c r="M642" i="8"/>
  <c r="G642" i="8"/>
  <c r="M641" i="8"/>
  <c r="G641" i="8"/>
  <c r="M640" i="8"/>
  <c r="G640" i="8"/>
  <c r="M639" i="8"/>
  <c r="G639" i="8"/>
  <c r="M638" i="8"/>
  <c r="G638" i="8"/>
  <c r="M637" i="8"/>
  <c r="G637" i="8"/>
  <c r="M636" i="8"/>
  <c r="G636" i="8"/>
  <c r="M635" i="8"/>
  <c r="G635" i="8"/>
  <c r="M634" i="8"/>
  <c r="G634" i="8"/>
  <c r="M633" i="8"/>
  <c r="G633" i="8"/>
  <c r="M632" i="8"/>
  <c r="G632" i="8"/>
  <c r="M631" i="8"/>
  <c r="G631" i="8"/>
  <c r="M630" i="8"/>
  <c r="G630" i="8"/>
  <c r="M629" i="8"/>
  <c r="G629" i="8"/>
  <c r="M628" i="8"/>
  <c r="G628" i="8"/>
  <c r="M627" i="8"/>
  <c r="G627" i="8"/>
  <c r="M626" i="8"/>
  <c r="G626" i="8"/>
  <c r="M625" i="8"/>
  <c r="G625" i="8"/>
  <c r="M624" i="8"/>
  <c r="G624" i="8"/>
  <c r="M623" i="8"/>
  <c r="G623" i="8"/>
  <c r="M622" i="8"/>
  <c r="G622" i="8"/>
  <c r="M621" i="8"/>
  <c r="G621" i="8"/>
  <c r="M620" i="8"/>
  <c r="G620" i="8"/>
  <c r="M619" i="8"/>
  <c r="G619" i="8"/>
  <c r="M618" i="8"/>
  <c r="G618" i="8"/>
  <c r="M617" i="8"/>
  <c r="G617" i="8"/>
  <c r="M616" i="8"/>
  <c r="G616" i="8"/>
  <c r="M615" i="8"/>
  <c r="G615" i="8"/>
  <c r="M614" i="8"/>
  <c r="G614" i="8"/>
  <c r="M613" i="8"/>
  <c r="G613" i="8"/>
  <c r="M612" i="8"/>
  <c r="G612" i="8"/>
  <c r="M611" i="8"/>
  <c r="G611" i="8"/>
  <c r="M610" i="8"/>
  <c r="G610" i="8"/>
  <c r="M609" i="8"/>
  <c r="G609" i="8"/>
  <c r="M608" i="8"/>
  <c r="G608" i="8"/>
  <c r="M607" i="8"/>
  <c r="G607" i="8"/>
  <c r="M606" i="8"/>
  <c r="G606" i="8"/>
  <c r="M605" i="8"/>
  <c r="G605" i="8"/>
  <c r="M604" i="8"/>
  <c r="G604" i="8"/>
  <c r="M603" i="8"/>
  <c r="G603" i="8"/>
  <c r="M602" i="8"/>
  <c r="G602" i="8"/>
  <c r="M601" i="8"/>
  <c r="G601" i="8"/>
  <c r="M600" i="8"/>
  <c r="G600" i="8"/>
  <c r="M599" i="8"/>
  <c r="G599" i="8"/>
  <c r="M598" i="8"/>
  <c r="G598" i="8"/>
  <c r="M597" i="8"/>
  <c r="G597" i="8"/>
  <c r="M596" i="8"/>
  <c r="G596" i="8"/>
  <c r="M595" i="8"/>
  <c r="G595" i="8"/>
  <c r="M594" i="8"/>
  <c r="G594" i="8"/>
  <c r="M593" i="8"/>
  <c r="G593" i="8"/>
  <c r="M592" i="8"/>
  <c r="G592" i="8"/>
  <c r="M591" i="8"/>
  <c r="G591" i="8"/>
  <c r="M590" i="8"/>
  <c r="G590" i="8"/>
  <c r="M589" i="8"/>
  <c r="G589" i="8"/>
  <c r="M588" i="8"/>
  <c r="G588" i="8"/>
  <c r="M587" i="8"/>
  <c r="G587" i="8"/>
  <c r="M586" i="8"/>
  <c r="G586" i="8"/>
  <c r="M585" i="8"/>
  <c r="G585" i="8"/>
  <c r="M584" i="8"/>
  <c r="G584" i="8"/>
  <c r="M583" i="8"/>
  <c r="G583" i="8"/>
  <c r="M582" i="8"/>
  <c r="G582" i="8"/>
  <c r="M581" i="8"/>
  <c r="G581" i="8"/>
  <c r="M580" i="8"/>
  <c r="G580" i="8"/>
  <c r="M579" i="8"/>
  <c r="G579" i="8"/>
  <c r="M578" i="8"/>
  <c r="G578" i="8"/>
  <c r="M577" i="8"/>
  <c r="G577" i="8"/>
  <c r="M576" i="8"/>
  <c r="G576" i="8"/>
  <c r="M575" i="8"/>
  <c r="G575" i="8"/>
  <c r="M574" i="8"/>
  <c r="G574" i="8"/>
  <c r="M573" i="8"/>
  <c r="G573" i="8"/>
  <c r="M572" i="8"/>
  <c r="G572" i="8"/>
  <c r="M571" i="8"/>
  <c r="G571" i="8"/>
  <c r="M570" i="8"/>
  <c r="G570" i="8"/>
  <c r="M569" i="8"/>
  <c r="G569" i="8"/>
  <c r="M568" i="8"/>
  <c r="G568" i="8"/>
  <c r="M567" i="8"/>
  <c r="G567" i="8"/>
  <c r="M566" i="8"/>
  <c r="G566" i="8"/>
  <c r="M565" i="8"/>
  <c r="G565" i="8"/>
  <c r="M564" i="8"/>
  <c r="G564" i="8"/>
  <c r="M563" i="8"/>
  <c r="G563" i="8"/>
  <c r="M562" i="8"/>
  <c r="G562" i="8"/>
  <c r="M561" i="8"/>
  <c r="G561" i="8"/>
  <c r="M560" i="8"/>
  <c r="G560" i="8"/>
  <c r="M559" i="8"/>
  <c r="G559" i="8"/>
  <c r="M558" i="8"/>
  <c r="G558" i="8"/>
  <c r="M557" i="8"/>
  <c r="G557" i="8"/>
  <c r="M556" i="8"/>
  <c r="G556" i="8"/>
  <c r="M555" i="8"/>
  <c r="G555" i="8"/>
  <c r="M554" i="8"/>
  <c r="G554" i="8"/>
  <c r="M553" i="8"/>
  <c r="G553" i="8"/>
  <c r="M552" i="8"/>
  <c r="G552" i="8"/>
  <c r="M551" i="8"/>
  <c r="G551" i="8"/>
  <c r="M550" i="8"/>
  <c r="G550" i="8"/>
  <c r="M549" i="8"/>
  <c r="G549" i="8"/>
  <c r="M548" i="8"/>
  <c r="G548" i="8"/>
  <c r="M547" i="8"/>
  <c r="G547" i="8"/>
  <c r="M546" i="8"/>
  <c r="G546" i="8"/>
  <c r="M545" i="8"/>
  <c r="G545" i="8"/>
  <c r="M544" i="8"/>
  <c r="G544" i="8"/>
  <c r="M543" i="8"/>
  <c r="G543" i="8"/>
  <c r="M542" i="8"/>
  <c r="G542" i="8"/>
  <c r="M541" i="8"/>
  <c r="G541" i="8"/>
  <c r="M540" i="8"/>
  <c r="G540" i="8"/>
  <c r="M539" i="8"/>
  <c r="G539" i="8"/>
  <c r="M538" i="8"/>
  <c r="G538" i="8"/>
  <c r="M537" i="8"/>
  <c r="G537" i="8"/>
  <c r="M536" i="8"/>
  <c r="G536" i="8"/>
  <c r="M535" i="8"/>
  <c r="G535" i="8"/>
  <c r="M534" i="8"/>
  <c r="G534" i="8"/>
  <c r="M533" i="8"/>
  <c r="G533" i="8"/>
  <c r="M532" i="8"/>
  <c r="G532" i="8"/>
  <c r="M531" i="8"/>
  <c r="G531" i="8"/>
  <c r="M530" i="8"/>
  <c r="G530" i="8"/>
  <c r="M529" i="8"/>
  <c r="G529" i="8"/>
  <c r="M528" i="8"/>
  <c r="G528" i="8"/>
  <c r="M527" i="8"/>
  <c r="G527" i="8"/>
  <c r="M526" i="8"/>
  <c r="G526" i="8"/>
  <c r="M525" i="8"/>
  <c r="G525" i="8"/>
  <c r="M524" i="8"/>
  <c r="G524" i="8"/>
  <c r="M523" i="8"/>
  <c r="G523" i="8"/>
  <c r="M522" i="8"/>
  <c r="G522" i="8"/>
  <c r="M521" i="8"/>
  <c r="G521" i="8"/>
  <c r="M520" i="8"/>
  <c r="G520" i="8"/>
  <c r="M519" i="8"/>
  <c r="G519" i="8"/>
  <c r="M518" i="8"/>
  <c r="G518" i="8"/>
  <c r="M517" i="8"/>
  <c r="G517" i="8"/>
  <c r="M516" i="8"/>
  <c r="G516" i="8"/>
  <c r="M515" i="8"/>
  <c r="G515" i="8"/>
  <c r="M514" i="8"/>
  <c r="G514" i="8"/>
  <c r="M513" i="8"/>
  <c r="G513" i="8"/>
  <c r="M512" i="8"/>
  <c r="G512" i="8"/>
  <c r="M511" i="8"/>
  <c r="G511" i="8"/>
  <c r="M510" i="8"/>
  <c r="G510" i="8"/>
  <c r="M509" i="8"/>
  <c r="G509" i="8"/>
  <c r="M508" i="8"/>
  <c r="G508" i="8"/>
  <c r="M507" i="8"/>
  <c r="G507" i="8"/>
  <c r="M506" i="8"/>
  <c r="G506" i="8"/>
  <c r="M505" i="8"/>
  <c r="G505" i="8"/>
  <c r="M504" i="8"/>
  <c r="G504" i="8"/>
  <c r="M503" i="8"/>
  <c r="G503" i="8"/>
  <c r="M502" i="8"/>
  <c r="G502" i="8"/>
  <c r="M501" i="8"/>
  <c r="G501" i="8"/>
  <c r="M500" i="8"/>
  <c r="G500" i="8"/>
  <c r="M499" i="8"/>
  <c r="G499" i="8"/>
  <c r="M498" i="8"/>
  <c r="G498" i="8"/>
  <c r="M497" i="8"/>
  <c r="G497" i="8"/>
  <c r="M496" i="8"/>
  <c r="G496" i="8"/>
  <c r="M495" i="8"/>
  <c r="G495" i="8"/>
  <c r="M494" i="8"/>
  <c r="G494" i="8"/>
  <c r="M493" i="8"/>
  <c r="G493" i="8"/>
  <c r="M492" i="8"/>
  <c r="G492" i="8"/>
  <c r="M491" i="8"/>
  <c r="G491" i="8"/>
  <c r="M490" i="8"/>
  <c r="G490" i="8"/>
  <c r="M489" i="8"/>
  <c r="G489" i="8"/>
  <c r="M488" i="8"/>
  <c r="G488" i="8"/>
  <c r="M487" i="8"/>
  <c r="G487" i="8"/>
  <c r="M486" i="8"/>
  <c r="G486" i="8"/>
  <c r="M485" i="8"/>
  <c r="G485" i="8"/>
  <c r="M484" i="8"/>
  <c r="G484" i="8"/>
  <c r="M483" i="8"/>
  <c r="G483" i="8"/>
  <c r="M482" i="8"/>
  <c r="G482" i="8"/>
  <c r="M481" i="8"/>
  <c r="G481" i="8"/>
  <c r="M480" i="8"/>
  <c r="G480" i="8"/>
  <c r="M479" i="8"/>
  <c r="G479" i="8"/>
  <c r="M478" i="8"/>
  <c r="G478" i="8"/>
  <c r="M477" i="8"/>
  <c r="G477" i="8"/>
  <c r="M476" i="8"/>
  <c r="G476" i="8"/>
  <c r="M475" i="8"/>
  <c r="G475" i="8"/>
  <c r="M474" i="8"/>
  <c r="G474" i="8"/>
  <c r="M473" i="8"/>
  <c r="G473" i="8"/>
  <c r="M472" i="8"/>
  <c r="G472" i="8"/>
  <c r="M471" i="8"/>
  <c r="G471" i="8"/>
  <c r="M470" i="8"/>
  <c r="G470" i="8"/>
  <c r="M469" i="8"/>
  <c r="G469" i="8"/>
  <c r="M468" i="8"/>
  <c r="G468" i="8"/>
  <c r="M467" i="8"/>
  <c r="G467" i="8"/>
  <c r="M466" i="8"/>
  <c r="G466" i="8"/>
  <c r="M465" i="8"/>
  <c r="G465" i="8"/>
  <c r="M464" i="8"/>
  <c r="G464" i="8"/>
  <c r="M463" i="8"/>
  <c r="G463" i="8"/>
  <c r="M462" i="8"/>
  <c r="G462" i="8"/>
  <c r="M461" i="8"/>
  <c r="G461" i="8"/>
  <c r="M460" i="8"/>
  <c r="G460" i="8"/>
  <c r="M459" i="8"/>
  <c r="G459" i="8"/>
  <c r="M458" i="8"/>
  <c r="G458" i="8"/>
  <c r="M457" i="8"/>
  <c r="G457" i="8"/>
  <c r="M456" i="8"/>
  <c r="G456" i="8"/>
  <c r="M455" i="8"/>
  <c r="G455" i="8"/>
  <c r="M454" i="8"/>
  <c r="G454" i="8"/>
  <c r="M453" i="8"/>
  <c r="G453" i="8"/>
  <c r="M452" i="8"/>
  <c r="G452" i="8"/>
  <c r="M451" i="8"/>
  <c r="G451" i="8"/>
  <c r="M450" i="8"/>
  <c r="G450" i="8"/>
  <c r="M449" i="8"/>
  <c r="G449" i="8"/>
  <c r="M448" i="8"/>
  <c r="G448" i="8"/>
  <c r="M447" i="8"/>
  <c r="G447" i="8"/>
  <c r="M446" i="8"/>
  <c r="G446" i="8"/>
  <c r="M445" i="8"/>
  <c r="G445" i="8"/>
  <c r="M444" i="8"/>
  <c r="G444" i="8"/>
  <c r="M443" i="8"/>
  <c r="G443" i="8"/>
  <c r="M442" i="8"/>
  <c r="G442" i="8"/>
  <c r="M441" i="8"/>
  <c r="G441" i="8"/>
  <c r="M440" i="8"/>
  <c r="G440" i="8"/>
  <c r="M439" i="8"/>
  <c r="G439" i="8"/>
  <c r="M438" i="8"/>
  <c r="G438" i="8"/>
  <c r="M437" i="8"/>
  <c r="G437" i="8"/>
  <c r="M436" i="8"/>
  <c r="G436" i="8"/>
  <c r="M435" i="8"/>
  <c r="G435" i="8"/>
  <c r="M434" i="8"/>
  <c r="G434" i="8"/>
  <c r="M433" i="8"/>
  <c r="G433" i="8"/>
  <c r="M432" i="8"/>
  <c r="G432" i="8"/>
  <c r="M431" i="8"/>
  <c r="G431" i="8"/>
  <c r="M430" i="8"/>
  <c r="G430" i="8"/>
  <c r="M429" i="8"/>
  <c r="G429" i="8"/>
  <c r="M428" i="8"/>
  <c r="G428" i="8"/>
  <c r="M427" i="8"/>
  <c r="G427" i="8"/>
  <c r="M426" i="8"/>
  <c r="G426" i="8"/>
  <c r="M425" i="8"/>
  <c r="G425" i="8"/>
  <c r="M424" i="8"/>
  <c r="G424" i="8"/>
  <c r="M423" i="8"/>
  <c r="G423" i="8"/>
  <c r="M422" i="8"/>
  <c r="G422" i="8"/>
  <c r="M421" i="8"/>
  <c r="G421" i="8"/>
  <c r="M420" i="8"/>
  <c r="G420" i="8"/>
  <c r="M419" i="8"/>
  <c r="G419" i="8"/>
  <c r="M418" i="8"/>
  <c r="G418" i="8"/>
  <c r="M417" i="8"/>
  <c r="G417" i="8"/>
  <c r="M416" i="8"/>
  <c r="G416" i="8"/>
  <c r="M415" i="8"/>
  <c r="G415" i="8"/>
  <c r="M414" i="8"/>
  <c r="G414" i="8"/>
  <c r="M413" i="8"/>
  <c r="G413" i="8"/>
  <c r="M412" i="8"/>
  <c r="G412" i="8"/>
  <c r="M411" i="8"/>
  <c r="G411" i="8"/>
  <c r="M410" i="8"/>
  <c r="G410" i="8"/>
  <c r="M409" i="8"/>
  <c r="G409" i="8"/>
  <c r="M408" i="8"/>
  <c r="G408" i="8"/>
  <c r="M407" i="8"/>
  <c r="G407" i="8"/>
  <c r="M406" i="8"/>
  <c r="G406" i="8"/>
  <c r="M405" i="8"/>
  <c r="G405" i="8"/>
  <c r="M404" i="8"/>
  <c r="G404" i="8"/>
  <c r="M403" i="8"/>
  <c r="G403" i="8"/>
  <c r="M402" i="8"/>
  <c r="G402" i="8"/>
  <c r="M401" i="8"/>
  <c r="G401" i="8"/>
  <c r="M400" i="8"/>
  <c r="G400" i="8"/>
  <c r="M399" i="8"/>
  <c r="G399" i="8"/>
  <c r="M398" i="8"/>
  <c r="G398" i="8"/>
  <c r="M397" i="8"/>
  <c r="G397" i="8"/>
  <c r="M396" i="8"/>
  <c r="G396" i="8"/>
  <c r="M395" i="8"/>
  <c r="G395" i="8"/>
  <c r="M394" i="8"/>
  <c r="G394" i="8"/>
  <c r="M393" i="8"/>
  <c r="G393" i="8"/>
  <c r="M392" i="8"/>
  <c r="G392" i="8"/>
  <c r="M391" i="8"/>
  <c r="G391" i="8"/>
  <c r="M390" i="8"/>
  <c r="G390" i="8"/>
  <c r="M389" i="8"/>
  <c r="G389" i="8"/>
  <c r="M388" i="8"/>
  <c r="G388" i="8"/>
  <c r="M387" i="8"/>
  <c r="G387" i="8"/>
  <c r="M386" i="8"/>
  <c r="G386" i="8"/>
  <c r="M385" i="8"/>
  <c r="G385" i="8"/>
  <c r="M384" i="8"/>
  <c r="G384" i="8"/>
  <c r="M383" i="8"/>
  <c r="G383" i="8"/>
  <c r="M382" i="8"/>
  <c r="G382" i="8"/>
  <c r="M381" i="8"/>
  <c r="G381" i="8"/>
  <c r="M380" i="8"/>
  <c r="G380" i="8"/>
  <c r="M379" i="8"/>
  <c r="G379" i="8"/>
  <c r="M378" i="8"/>
  <c r="G378" i="8"/>
  <c r="M377" i="8"/>
  <c r="G377" i="8"/>
  <c r="M376" i="8"/>
  <c r="G376" i="8"/>
  <c r="M375" i="8"/>
  <c r="G375" i="8"/>
  <c r="M374" i="8"/>
  <c r="G374" i="8"/>
  <c r="M373" i="8"/>
  <c r="G373" i="8"/>
  <c r="M372" i="8"/>
  <c r="G372" i="8"/>
  <c r="M371" i="8"/>
  <c r="G371" i="8"/>
  <c r="M370" i="8"/>
  <c r="G370" i="8"/>
  <c r="M369" i="8"/>
  <c r="G369" i="8"/>
  <c r="M368" i="8"/>
  <c r="G368" i="8"/>
  <c r="M367" i="8"/>
  <c r="G367" i="8"/>
  <c r="M366" i="8"/>
  <c r="G366" i="8"/>
  <c r="M365" i="8"/>
  <c r="G365" i="8"/>
  <c r="M364" i="8"/>
  <c r="G364" i="8"/>
  <c r="M363" i="8"/>
  <c r="G363" i="8"/>
  <c r="M362" i="8"/>
  <c r="G362" i="8"/>
  <c r="M361" i="8"/>
  <c r="G361" i="8"/>
  <c r="M360" i="8"/>
  <c r="G360" i="8"/>
  <c r="M359" i="8"/>
  <c r="G359" i="8"/>
  <c r="M358" i="8"/>
  <c r="G358" i="8"/>
  <c r="M357" i="8"/>
  <c r="G357" i="8"/>
  <c r="M356" i="8"/>
  <c r="G356" i="8"/>
  <c r="M355" i="8"/>
  <c r="G355" i="8"/>
  <c r="M354" i="8"/>
  <c r="G354" i="8"/>
  <c r="M353" i="8"/>
  <c r="G353" i="8"/>
  <c r="M352" i="8"/>
  <c r="G352" i="8"/>
  <c r="M351" i="8"/>
  <c r="G351" i="8"/>
  <c r="M350" i="8"/>
  <c r="G350" i="8"/>
  <c r="M349" i="8"/>
  <c r="G349" i="8"/>
  <c r="M348" i="8"/>
  <c r="G348" i="8"/>
  <c r="M347" i="8"/>
  <c r="G347" i="8"/>
  <c r="M346" i="8"/>
  <c r="G346" i="8"/>
  <c r="M345" i="8"/>
  <c r="G345" i="8"/>
  <c r="M344" i="8"/>
  <c r="G344" i="8"/>
  <c r="M343" i="8"/>
  <c r="G343" i="8"/>
  <c r="M342" i="8"/>
  <c r="G342" i="8"/>
  <c r="M341" i="8"/>
  <c r="G341" i="8"/>
  <c r="M340" i="8"/>
  <c r="G340" i="8"/>
  <c r="M339" i="8"/>
  <c r="G339" i="8"/>
  <c r="M338" i="8"/>
  <c r="G338" i="8"/>
  <c r="M337" i="8"/>
  <c r="G337" i="8"/>
  <c r="M336" i="8"/>
  <c r="G336" i="8"/>
  <c r="M335" i="8"/>
  <c r="G335" i="8"/>
  <c r="M334" i="8"/>
  <c r="G334" i="8"/>
  <c r="M333" i="8"/>
  <c r="G333" i="8"/>
  <c r="M332" i="8"/>
  <c r="G332" i="8"/>
  <c r="M331" i="8"/>
  <c r="G331" i="8"/>
  <c r="M330" i="8"/>
  <c r="G330" i="8"/>
  <c r="M329" i="8"/>
  <c r="G329" i="8"/>
  <c r="M328" i="8"/>
  <c r="G328" i="8"/>
  <c r="M327" i="8"/>
  <c r="G327" i="8"/>
  <c r="M326" i="8"/>
  <c r="G326" i="8"/>
  <c r="M325" i="8"/>
  <c r="G325" i="8"/>
  <c r="M324" i="8"/>
  <c r="G324" i="8"/>
  <c r="M323" i="8"/>
  <c r="G323" i="8"/>
  <c r="M322" i="8"/>
  <c r="G322" i="8"/>
  <c r="M321" i="8"/>
  <c r="G321" i="8"/>
  <c r="M320" i="8"/>
  <c r="G320" i="8"/>
  <c r="M319" i="8"/>
  <c r="G319" i="8"/>
  <c r="M318" i="8"/>
  <c r="G318" i="8"/>
  <c r="M317" i="8"/>
  <c r="G317" i="8"/>
  <c r="M316" i="8"/>
  <c r="G316" i="8"/>
  <c r="M315" i="8"/>
  <c r="G315" i="8"/>
  <c r="M314" i="8"/>
  <c r="G314" i="8"/>
  <c r="M313" i="8"/>
  <c r="G313" i="8"/>
  <c r="M312" i="8"/>
  <c r="G312" i="8"/>
  <c r="M311" i="8"/>
  <c r="G311" i="8"/>
  <c r="M310" i="8"/>
  <c r="G310" i="8"/>
  <c r="M309" i="8"/>
  <c r="G309" i="8"/>
  <c r="M308" i="8"/>
  <c r="G308" i="8"/>
  <c r="M307" i="8"/>
  <c r="G307" i="8"/>
  <c r="M306" i="8"/>
  <c r="G306" i="8"/>
  <c r="M305" i="8"/>
  <c r="G305" i="8"/>
  <c r="M304" i="8"/>
  <c r="G304" i="8"/>
  <c r="M303" i="8"/>
  <c r="G303" i="8"/>
  <c r="M302" i="8"/>
  <c r="G302" i="8"/>
  <c r="M301" i="8"/>
  <c r="G301" i="8"/>
  <c r="M300" i="8"/>
  <c r="G300" i="8"/>
  <c r="M299" i="8"/>
  <c r="G299" i="8"/>
  <c r="M298" i="8"/>
  <c r="G298" i="8"/>
  <c r="M297" i="8"/>
  <c r="G297" i="8"/>
  <c r="M296" i="8"/>
  <c r="G296" i="8"/>
  <c r="M295" i="8"/>
  <c r="G295" i="8"/>
  <c r="M294" i="8"/>
  <c r="G294" i="8"/>
  <c r="M293" i="8"/>
  <c r="G293" i="8"/>
  <c r="M292" i="8"/>
  <c r="G292" i="8"/>
  <c r="M291" i="8"/>
  <c r="G291" i="8"/>
  <c r="M290" i="8"/>
  <c r="G290" i="8"/>
  <c r="M289" i="8"/>
  <c r="G289" i="8"/>
  <c r="M288" i="8"/>
  <c r="G288" i="8"/>
  <c r="M287" i="8"/>
  <c r="G287" i="8"/>
  <c r="M286" i="8"/>
  <c r="G286" i="8"/>
  <c r="M285" i="8"/>
  <c r="G285" i="8"/>
  <c r="M284" i="8"/>
  <c r="G284" i="8"/>
  <c r="M283" i="8"/>
  <c r="G283" i="8"/>
  <c r="M282" i="8"/>
  <c r="G282" i="8"/>
  <c r="M281" i="8"/>
  <c r="G281" i="8"/>
  <c r="M280" i="8"/>
  <c r="G280" i="8"/>
  <c r="M279" i="8"/>
  <c r="G279" i="8"/>
  <c r="M278" i="8"/>
  <c r="G278" i="8"/>
  <c r="M277" i="8"/>
  <c r="G277" i="8"/>
  <c r="M276" i="8"/>
  <c r="G276" i="8"/>
  <c r="M275" i="8"/>
  <c r="G275" i="8"/>
  <c r="M274" i="8"/>
  <c r="G274" i="8"/>
  <c r="M273" i="8"/>
  <c r="G273" i="8"/>
  <c r="M272" i="8"/>
  <c r="G272" i="8"/>
  <c r="M271" i="8"/>
  <c r="G271" i="8"/>
  <c r="M270" i="8"/>
  <c r="G270" i="8"/>
  <c r="M269" i="8"/>
  <c r="G269" i="8"/>
  <c r="M268" i="8"/>
  <c r="G268" i="8"/>
  <c r="M267" i="8"/>
  <c r="G267" i="8"/>
  <c r="M266" i="8"/>
  <c r="G266" i="8"/>
  <c r="M265" i="8"/>
  <c r="G265" i="8"/>
  <c r="M264" i="8"/>
  <c r="G264" i="8"/>
  <c r="M263" i="8"/>
  <c r="G263" i="8"/>
  <c r="M262" i="8"/>
  <c r="G262" i="8"/>
  <c r="M261" i="8"/>
  <c r="G261" i="8"/>
  <c r="M260" i="8"/>
  <c r="G260" i="8"/>
  <c r="M259" i="8"/>
  <c r="G259" i="8"/>
  <c r="M258" i="8"/>
  <c r="G258" i="8"/>
  <c r="M257" i="8"/>
  <c r="G257" i="8"/>
  <c r="M256" i="8"/>
  <c r="G256" i="8"/>
  <c r="M255" i="8"/>
  <c r="G255" i="8"/>
  <c r="M254" i="8"/>
  <c r="G254" i="8"/>
  <c r="M253" i="8"/>
  <c r="G253" i="8"/>
  <c r="M252" i="8"/>
  <c r="G252" i="8"/>
  <c r="M251" i="8"/>
  <c r="G251" i="8"/>
  <c r="M250" i="8"/>
  <c r="G250" i="8"/>
  <c r="M249" i="8"/>
  <c r="G249" i="8"/>
  <c r="M248" i="8"/>
  <c r="G248" i="8"/>
  <c r="M247" i="8"/>
  <c r="G247" i="8"/>
  <c r="M246" i="8"/>
  <c r="G246" i="8"/>
  <c r="M245" i="8"/>
  <c r="G245" i="8"/>
  <c r="M244" i="8"/>
  <c r="G244" i="8"/>
  <c r="M243" i="8"/>
  <c r="G243" i="8"/>
  <c r="M242" i="8"/>
  <c r="G242" i="8"/>
  <c r="M241" i="8"/>
  <c r="G241" i="8"/>
  <c r="M240" i="8"/>
  <c r="G240" i="8"/>
  <c r="M239" i="8"/>
  <c r="G239" i="8"/>
  <c r="M238" i="8"/>
  <c r="G238" i="8"/>
  <c r="M237" i="8"/>
  <c r="G237" i="8"/>
  <c r="M236" i="8"/>
  <c r="G236" i="8"/>
  <c r="M235" i="8"/>
  <c r="G235" i="8"/>
  <c r="M234" i="8"/>
  <c r="G234" i="8"/>
  <c r="M233" i="8"/>
  <c r="G233" i="8"/>
  <c r="M232" i="8"/>
  <c r="G232" i="8"/>
  <c r="M231" i="8"/>
  <c r="G231" i="8"/>
  <c r="M230" i="8"/>
  <c r="G230" i="8"/>
  <c r="M229" i="8"/>
  <c r="G229" i="8"/>
  <c r="M228" i="8"/>
  <c r="G228" i="8"/>
  <c r="M227" i="8"/>
  <c r="G227" i="8"/>
  <c r="M226" i="8"/>
  <c r="G226" i="8"/>
  <c r="M225" i="8"/>
  <c r="G225" i="8"/>
  <c r="M224" i="8"/>
  <c r="G224" i="8"/>
  <c r="M223" i="8"/>
  <c r="G223" i="8"/>
  <c r="M222" i="8"/>
  <c r="G222" i="8"/>
  <c r="M221" i="8"/>
  <c r="G221" i="8"/>
  <c r="M220" i="8"/>
  <c r="G220" i="8"/>
  <c r="M219" i="8"/>
  <c r="G219" i="8"/>
  <c r="M218" i="8"/>
  <c r="G218" i="8"/>
  <c r="M217" i="8"/>
  <c r="G217" i="8"/>
  <c r="M216" i="8"/>
  <c r="G216" i="8"/>
  <c r="M215" i="8"/>
  <c r="G215" i="8"/>
  <c r="M214" i="8"/>
  <c r="G214" i="8"/>
  <c r="M213" i="8"/>
  <c r="G213" i="8"/>
  <c r="M212" i="8"/>
  <c r="G212" i="8"/>
  <c r="M211" i="8"/>
  <c r="G211" i="8"/>
  <c r="M210" i="8"/>
  <c r="G210" i="8"/>
  <c r="M209" i="8"/>
  <c r="G209" i="8"/>
  <c r="M208" i="8"/>
  <c r="G208" i="8"/>
  <c r="M207" i="8"/>
  <c r="G207" i="8"/>
  <c r="M206" i="8"/>
  <c r="G206" i="8"/>
  <c r="M205" i="8"/>
  <c r="G205" i="8"/>
  <c r="M204" i="8"/>
  <c r="G204" i="8"/>
  <c r="M203" i="8"/>
  <c r="G203" i="8"/>
  <c r="M202" i="8"/>
  <c r="G202" i="8"/>
  <c r="M201" i="8"/>
  <c r="G201" i="8"/>
  <c r="M200" i="8"/>
  <c r="G200" i="8"/>
  <c r="M199" i="8"/>
  <c r="G199" i="8"/>
  <c r="M198" i="8"/>
  <c r="G198" i="8"/>
  <c r="M197" i="8"/>
  <c r="G197" i="8"/>
  <c r="M196" i="8"/>
  <c r="G196" i="8"/>
  <c r="M195" i="8"/>
  <c r="G195" i="8"/>
  <c r="M194" i="8"/>
  <c r="G194" i="8"/>
  <c r="M193" i="8"/>
  <c r="G193" i="8"/>
  <c r="M192" i="8"/>
  <c r="G192" i="8"/>
  <c r="M191" i="8"/>
  <c r="G191" i="8"/>
  <c r="M190" i="8"/>
  <c r="G190" i="8"/>
  <c r="M189" i="8"/>
  <c r="G189" i="8"/>
  <c r="M188" i="8"/>
  <c r="G188" i="8"/>
  <c r="M187" i="8"/>
  <c r="G187" i="8"/>
  <c r="M186" i="8"/>
  <c r="G186" i="8"/>
  <c r="M185" i="8"/>
  <c r="G185" i="8"/>
  <c r="M184" i="8"/>
  <c r="G184" i="8"/>
  <c r="M183" i="8"/>
  <c r="G183" i="8"/>
  <c r="M182" i="8"/>
  <c r="G182" i="8"/>
  <c r="M181" i="8"/>
  <c r="G181" i="8"/>
  <c r="M180" i="8"/>
  <c r="G180" i="8"/>
  <c r="M179" i="8"/>
  <c r="G179" i="8"/>
  <c r="M178" i="8"/>
  <c r="G178" i="8"/>
  <c r="M177" i="8"/>
  <c r="G177" i="8"/>
  <c r="M176" i="8"/>
  <c r="G176" i="8"/>
  <c r="M175" i="8"/>
  <c r="G175" i="8"/>
  <c r="M174" i="8"/>
  <c r="G174" i="8"/>
  <c r="M173" i="8"/>
  <c r="G173" i="8"/>
  <c r="M172" i="8"/>
  <c r="G172" i="8"/>
  <c r="M171" i="8"/>
  <c r="G171" i="8"/>
  <c r="M170" i="8"/>
  <c r="G170" i="8"/>
  <c r="M169" i="8"/>
  <c r="G169" i="8"/>
  <c r="M168" i="8"/>
  <c r="G168" i="8"/>
  <c r="M167" i="8"/>
  <c r="G167" i="8"/>
  <c r="M166" i="8"/>
  <c r="G166" i="8"/>
  <c r="M165" i="8"/>
  <c r="G165" i="8"/>
  <c r="M164" i="8"/>
  <c r="G164" i="8"/>
  <c r="M163" i="8"/>
  <c r="G163" i="8"/>
  <c r="M162" i="8"/>
  <c r="G162" i="8"/>
  <c r="M161" i="8"/>
  <c r="G161" i="8"/>
  <c r="M160" i="8"/>
  <c r="G160" i="8"/>
  <c r="M159" i="8"/>
  <c r="G159" i="8"/>
  <c r="M158" i="8"/>
  <c r="G158" i="8"/>
  <c r="M157" i="8"/>
  <c r="G157" i="8"/>
  <c r="M156" i="8"/>
  <c r="G156" i="8"/>
  <c r="M155" i="8"/>
  <c r="G155" i="8"/>
  <c r="M154" i="8"/>
  <c r="G154" i="8"/>
  <c r="M153" i="8"/>
  <c r="G153" i="8"/>
  <c r="M152" i="8"/>
  <c r="G152" i="8"/>
  <c r="M151" i="8"/>
  <c r="G151" i="8"/>
  <c r="M150" i="8"/>
  <c r="G150" i="8"/>
  <c r="M149" i="8"/>
  <c r="G149" i="8"/>
  <c r="M148" i="8"/>
  <c r="G148" i="8"/>
  <c r="M147" i="8"/>
  <c r="G147" i="8"/>
  <c r="M146" i="8"/>
  <c r="G146" i="8"/>
  <c r="M145" i="8"/>
  <c r="G145" i="8"/>
  <c r="M144" i="8"/>
  <c r="G144" i="8"/>
  <c r="M143" i="8"/>
  <c r="G143" i="8"/>
  <c r="M142" i="8"/>
  <c r="G142" i="8"/>
  <c r="M141" i="8"/>
  <c r="G141" i="8"/>
  <c r="M140" i="8"/>
  <c r="G140" i="8"/>
  <c r="M139" i="8"/>
  <c r="G139" i="8"/>
  <c r="M138" i="8"/>
  <c r="G138" i="8"/>
  <c r="M137" i="8"/>
  <c r="G137" i="8"/>
  <c r="M136" i="8"/>
  <c r="G136" i="8"/>
  <c r="M135" i="8"/>
  <c r="G135" i="8"/>
  <c r="M134" i="8"/>
  <c r="G134" i="8"/>
  <c r="M133" i="8"/>
  <c r="G133" i="8"/>
  <c r="M132" i="8"/>
  <c r="G132" i="8"/>
  <c r="M131" i="8"/>
  <c r="G131" i="8"/>
  <c r="M130" i="8"/>
  <c r="G130" i="8"/>
  <c r="M129" i="8"/>
  <c r="G129" i="8"/>
  <c r="M128" i="8"/>
  <c r="G128" i="8"/>
  <c r="M127" i="8"/>
  <c r="G127" i="8"/>
  <c r="M126" i="8"/>
  <c r="G126" i="8"/>
  <c r="M125" i="8"/>
  <c r="G125" i="8"/>
  <c r="M124" i="8"/>
  <c r="G124" i="8"/>
  <c r="M123" i="8"/>
  <c r="G123" i="8"/>
  <c r="M122" i="8"/>
  <c r="G122" i="8"/>
  <c r="M121" i="8"/>
  <c r="G121" i="8"/>
  <c r="M120" i="8"/>
  <c r="G120" i="8"/>
  <c r="M119" i="8"/>
  <c r="G119" i="8"/>
  <c r="M118" i="8"/>
  <c r="G118" i="8"/>
  <c r="M117" i="8"/>
  <c r="G117" i="8"/>
  <c r="M116" i="8"/>
  <c r="G116" i="8"/>
  <c r="M115" i="8"/>
  <c r="G115" i="8"/>
  <c r="M114" i="8"/>
  <c r="G114" i="8"/>
  <c r="M113" i="8"/>
  <c r="G113" i="8"/>
  <c r="M112" i="8"/>
  <c r="G112" i="8"/>
  <c r="M111" i="8"/>
  <c r="G111" i="8"/>
  <c r="M110" i="8"/>
  <c r="G110" i="8"/>
  <c r="M109" i="8"/>
  <c r="G109" i="8"/>
  <c r="M108" i="8"/>
  <c r="G108" i="8"/>
  <c r="M107" i="8"/>
  <c r="G107" i="8"/>
  <c r="M106" i="8"/>
  <c r="G106" i="8"/>
  <c r="M105" i="8"/>
  <c r="G105" i="8"/>
  <c r="M104" i="8"/>
  <c r="G104" i="8"/>
  <c r="M103" i="8"/>
  <c r="G103" i="8"/>
  <c r="M102" i="8"/>
  <c r="G102" i="8"/>
  <c r="M101" i="8"/>
  <c r="G101" i="8"/>
  <c r="M100" i="8"/>
  <c r="G100" i="8"/>
  <c r="M99" i="8"/>
  <c r="G99" i="8"/>
  <c r="M98" i="8"/>
  <c r="G98" i="8"/>
  <c r="M97" i="8"/>
  <c r="G97" i="8"/>
  <c r="M96" i="8"/>
  <c r="G96" i="8"/>
  <c r="M95" i="8"/>
  <c r="G95" i="8"/>
  <c r="M94" i="8"/>
  <c r="G94" i="8"/>
  <c r="M93" i="8"/>
  <c r="G93" i="8"/>
  <c r="M92" i="8"/>
  <c r="G92" i="8"/>
  <c r="M91" i="8"/>
  <c r="G91" i="8"/>
  <c r="M90" i="8"/>
  <c r="G90" i="8"/>
  <c r="M89" i="8"/>
  <c r="G89" i="8"/>
  <c r="M88" i="8"/>
  <c r="G88" i="8"/>
  <c r="M87" i="8"/>
  <c r="G87" i="8"/>
  <c r="M86" i="8"/>
  <c r="G86" i="8"/>
  <c r="M85" i="8"/>
  <c r="G85" i="8"/>
  <c r="M84" i="8"/>
  <c r="G84" i="8"/>
  <c r="M83" i="8"/>
  <c r="G83" i="8"/>
  <c r="M82" i="8"/>
  <c r="G82" i="8"/>
  <c r="M81" i="8"/>
  <c r="G81" i="8"/>
  <c r="M80" i="8"/>
  <c r="G80" i="8"/>
  <c r="M79" i="8"/>
  <c r="G79" i="8"/>
  <c r="M78" i="8"/>
  <c r="G78" i="8"/>
  <c r="M77" i="8"/>
  <c r="G77" i="8"/>
  <c r="M76" i="8"/>
  <c r="G76" i="8"/>
  <c r="M75" i="8"/>
  <c r="G75" i="8"/>
  <c r="M74" i="8"/>
  <c r="G74" i="8"/>
  <c r="M73" i="8"/>
  <c r="G73" i="8"/>
  <c r="M72" i="8"/>
  <c r="G72" i="8"/>
  <c r="M71" i="8"/>
  <c r="G71" i="8"/>
  <c r="M70" i="8"/>
  <c r="G70" i="8"/>
  <c r="M69" i="8"/>
  <c r="G69" i="8"/>
  <c r="M68" i="8"/>
  <c r="G68" i="8"/>
  <c r="M67" i="8"/>
  <c r="G67" i="8"/>
  <c r="M66" i="8"/>
  <c r="G66" i="8"/>
  <c r="M65" i="8"/>
  <c r="G65" i="8"/>
  <c r="M64" i="8"/>
  <c r="G64" i="8"/>
  <c r="M63" i="8"/>
  <c r="G63" i="8"/>
  <c r="M62" i="8"/>
  <c r="G62" i="8"/>
  <c r="M61" i="8"/>
  <c r="G61" i="8"/>
  <c r="M60" i="8"/>
  <c r="G60" i="8"/>
  <c r="M59" i="8"/>
  <c r="G59" i="8"/>
  <c r="M58" i="8"/>
  <c r="G58" i="8"/>
  <c r="M57" i="8"/>
  <c r="G57" i="8"/>
  <c r="M56" i="8"/>
  <c r="G56" i="8"/>
  <c r="M55" i="8"/>
  <c r="G55" i="8"/>
  <c r="M54" i="8"/>
  <c r="G54" i="8"/>
  <c r="M53" i="8"/>
  <c r="G53" i="8"/>
  <c r="M52" i="8"/>
  <c r="G52" i="8"/>
  <c r="M51" i="8"/>
  <c r="G51" i="8"/>
  <c r="M50" i="8"/>
  <c r="G50" i="8"/>
  <c r="M49" i="8"/>
  <c r="G49" i="8"/>
  <c r="M48" i="8"/>
  <c r="G48" i="8"/>
  <c r="M47" i="8"/>
  <c r="G47" i="8"/>
  <c r="M46" i="8"/>
  <c r="G46" i="8"/>
  <c r="M45" i="8"/>
  <c r="G45" i="8"/>
  <c r="M44" i="8"/>
  <c r="G44" i="8"/>
  <c r="M43" i="8"/>
  <c r="G43" i="8"/>
  <c r="M42" i="8"/>
  <c r="G42" i="8"/>
  <c r="M41" i="8"/>
  <c r="G41" i="8"/>
  <c r="M40" i="8"/>
  <c r="G40" i="8"/>
  <c r="M39" i="8"/>
  <c r="G39" i="8"/>
  <c r="M38" i="8"/>
  <c r="G38" i="8"/>
  <c r="M37" i="8"/>
  <c r="G37" i="8"/>
  <c r="M36" i="8"/>
  <c r="G36" i="8"/>
  <c r="M35" i="8"/>
  <c r="G35" i="8"/>
  <c r="M34" i="8"/>
  <c r="G34" i="8"/>
  <c r="M33" i="8"/>
  <c r="G33" i="8"/>
  <c r="M32" i="8"/>
  <c r="G32" i="8"/>
  <c r="M31" i="8"/>
  <c r="G31" i="8"/>
  <c r="M30" i="8"/>
  <c r="G30" i="8"/>
  <c r="M29" i="8"/>
  <c r="G29" i="8"/>
  <c r="M28" i="8"/>
  <c r="G28" i="8"/>
  <c r="M27" i="8"/>
  <c r="G27" i="8"/>
  <c r="M26" i="8"/>
  <c r="G26" i="8"/>
  <c r="M25" i="8"/>
  <c r="G25" i="8"/>
  <c r="M24" i="8"/>
  <c r="G24" i="8"/>
  <c r="M23" i="8"/>
  <c r="G23" i="8"/>
  <c r="M22" i="8"/>
  <c r="G22" i="8"/>
  <c r="M21" i="8"/>
  <c r="G21" i="8"/>
  <c r="M20" i="8"/>
  <c r="G20" i="8"/>
  <c r="M19" i="8"/>
  <c r="G19" i="8"/>
  <c r="M18" i="8"/>
  <c r="G18" i="8"/>
  <c r="M17" i="8"/>
  <c r="G17" i="8"/>
  <c r="M16" i="8"/>
  <c r="G16" i="8"/>
  <c r="M15" i="8"/>
  <c r="G15" i="8"/>
  <c r="M14" i="8"/>
  <c r="G14" i="8"/>
  <c r="M13" i="8"/>
  <c r="G13" i="8"/>
  <c r="M12" i="8"/>
  <c r="G12" i="8"/>
  <c r="M11" i="8"/>
  <c r="G11" i="8"/>
  <c r="M10" i="8"/>
  <c r="G10" i="8"/>
  <c r="M9" i="8"/>
  <c r="G9" i="8"/>
  <c r="M8" i="8"/>
  <c r="G8" i="8"/>
  <c r="M7" i="8"/>
  <c r="G7" i="8"/>
  <c r="M6" i="8"/>
  <c r="G6" i="8"/>
  <c r="M5" i="8"/>
  <c r="G5" i="8"/>
  <c r="M4" i="8"/>
  <c r="G4" i="8"/>
  <c r="M3" i="8"/>
  <c r="G3" i="8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M682" i="8" l="1"/>
  <c r="G679" i="14" l="1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  <c r="G3" i="14"/>
  <c r="H4" i="5" l="1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3" i="5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3" i="4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3" i="3"/>
  <c r="H4" i="2" l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E6A566D4-8054-40A7-A2F1-D9207A4DC840}">
      <text>
        <r>
          <rPr>
            <b/>
            <sz val="9"/>
            <color indexed="81"/>
            <rFont val="Tahoma"/>
            <family val="2"/>
          </rPr>
          <t xml:space="preserve">Actual ratio is 92.2%, but aid is capped at 90%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A1F550F2-C7D4-4FFF-BC68-1D8B9636FB85}">
      <text>
        <r>
          <rPr>
            <b/>
            <sz val="9"/>
            <color indexed="81"/>
            <rFont val="Tahoma"/>
            <family val="2"/>
          </rPr>
          <t>Actual ratio is 92.3%, but aid is capped at 90%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A3BAA7E0-3103-4FF2-A6CA-C822DA81838D}">
      <text>
        <r>
          <rPr>
            <b/>
            <sz val="9"/>
            <color indexed="81"/>
            <rFont val="Tahoma"/>
            <family val="2"/>
          </rPr>
          <t>Actual ratio is 91.9%, but aid is capped at 90%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4DE70A37-0E6B-4D96-A9B7-A62645AEF116}">
      <text>
        <r>
          <rPr>
            <b/>
            <sz val="9"/>
            <color indexed="81"/>
            <rFont val="Tahoma"/>
            <family val="2"/>
          </rPr>
          <t>Actual ratio is 92%, but aid is capped at 90%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Tamburello</author>
    <author>Rose Fiddemon</author>
  </authors>
  <commentList>
    <comment ref="L2" authorId="0" shapeId="0" xr:uid="{D939E5CE-1160-44D4-A0AC-7757B8780ACE}">
      <text>
        <r>
          <rPr>
            <b/>
            <sz val="9"/>
            <color indexed="81"/>
            <rFont val="Tahoma"/>
            <family val="2"/>
          </rPr>
          <t>John Tamburello:</t>
        </r>
        <r>
          <rPr>
            <sz val="9"/>
            <color indexed="81"/>
            <rFont val="Tahoma"/>
            <family val="2"/>
          </rPr>
          <t xml:space="preserve">
Source: BT192-0 Executive Budget Proposal</t>
        </r>
      </text>
    </comment>
    <comment ref="F172" authorId="1" shapeId="0" xr:uid="{32F2459A-FB23-4226-9E2A-BB48F72D8DA3}">
      <text>
        <r>
          <rPr>
            <sz val="9"/>
            <color indexed="81"/>
            <rFont val="Tahoma"/>
            <family val="2"/>
          </rPr>
          <t xml:space="preserve">Actual Ratio is 92%, but is capped at the maximum of 90%.
</t>
        </r>
      </text>
    </comment>
  </commentList>
</comments>
</file>

<file path=xl/sharedStrings.xml><?xml version="1.0" encoding="utf-8"?>
<sst xmlns="http://schemas.openxmlformats.org/spreadsheetml/2006/main" count="8599" uniqueCount="2150">
  <si>
    <t>DBSAJ1</t>
  </si>
  <si>
    <t xml:space="preserve"> 04/01/14</t>
  </si>
  <si>
    <t xml:space="preserve">ALBANY        </t>
  </si>
  <si>
    <t xml:space="preserve">BERNE KNOX    </t>
  </si>
  <si>
    <t xml:space="preserve">BETHLEHEM     </t>
  </si>
  <si>
    <t>RAVENA COEYMAN</t>
  </si>
  <si>
    <t xml:space="preserve">COHOES        </t>
  </si>
  <si>
    <t xml:space="preserve">SOUTH COLONIE </t>
  </si>
  <si>
    <t xml:space="preserve">MENANDS       </t>
  </si>
  <si>
    <t xml:space="preserve">NORTH COLONIE </t>
  </si>
  <si>
    <t xml:space="preserve">GREEN ISLAND  </t>
  </si>
  <si>
    <t xml:space="preserve">GUILDERLAND   </t>
  </si>
  <si>
    <t xml:space="preserve">VOORHEESVILLE </t>
  </si>
  <si>
    <t xml:space="preserve">WATERVLIET    </t>
  </si>
  <si>
    <t xml:space="preserve">ALFRED ALMOND </t>
  </si>
  <si>
    <t xml:space="preserve">ANDOVER       </t>
  </si>
  <si>
    <t>GENESEE VALLEY</t>
  </si>
  <si>
    <t xml:space="preserve">BELFAST       </t>
  </si>
  <si>
    <t xml:space="preserve">CANASERAGA    </t>
  </si>
  <si>
    <t xml:space="preserve">FRIENDSHIP    </t>
  </si>
  <si>
    <t xml:space="preserve">FILLMORE      </t>
  </si>
  <si>
    <t xml:space="preserve">WHITESVILLE   </t>
  </si>
  <si>
    <t xml:space="preserve">CUBA-RUSHFORD </t>
  </si>
  <si>
    <t xml:space="preserve">SCIO          </t>
  </si>
  <si>
    <t xml:space="preserve">WELLSVILLE    </t>
  </si>
  <si>
    <t>BOLIVAR-RICHBG</t>
  </si>
  <si>
    <t>CHENANGO FORKS</t>
  </si>
  <si>
    <t xml:space="preserve">BINGHAMTON    </t>
  </si>
  <si>
    <t xml:space="preserve">HARPURSVILLE  </t>
  </si>
  <si>
    <t>SUSQUEHANNA VA</t>
  </si>
  <si>
    <t>CHENANGO VALLE</t>
  </si>
  <si>
    <t xml:space="preserve">MAINE ENDWELL </t>
  </si>
  <si>
    <t xml:space="preserve">DEPOSIT       </t>
  </si>
  <si>
    <t xml:space="preserve">WHITNEY POINT </t>
  </si>
  <si>
    <t>UNION-ENDICOTT</t>
  </si>
  <si>
    <t>JOHNSON   CITY</t>
  </si>
  <si>
    <t xml:space="preserve">VESTAL        </t>
  </si>
  <si>
    <t xml:space="preserve">WINDSOR       </t>
  </si>
  <si>
    <t xml:space="preserve">WEST VALLEY   </t>
  </si>
  <si>
    <t>ALLEGANY-LIMES</t>
  </si>
  <si>
    <t xml:space="preserve">ELLICOTTVILLE </t>
  </si>
  <si>
    <t xml:space="preserve">FRANKLINVILLE </t>
  </si>
  <si>
    <t xml:space="preserve">HINSDALE      </t>
  </si>
  <si>
    <t>CATTARAUGUS-LI</t>
  </si>
  <si>
    <t xml:space="preserve">OLEAN         </t>
  </si>
  <si>
    <t xml:space="preserve">GOWANDA       </t>
  </si>
  <si>
    <t xml:space="preserve">PORTVILLE     </t>
  </si>
  <si>
    <t xml:space="preserve">RANDOLPH      </t>
  </si>
  <si>
    <t xml:space="preserve">SALAMANCA     </t>
  </si>
  <si>
    <t>YORKSHRE-PIONE</t>
  </si>
  <si>
    <t xml:space="preserve">AUBURN        </t>
  </si>
  <si>
    <t xml:space="preserve">WEEDSPORT     </t>
  </si>
  <si>
    <t xml:space="preserve">CATO MERIDIAN </t>
  </si>
  <si>
    <t>SOUTHERN CAYUG</t>
  </si>
  <si>
    <t xml:space="preserve">PORT BYRON    </t>
  </si>
  <si>
    <t xml:space="preserve">MORAVIA       </t>
  </si>
  <si>
    <t xml:space="preserve">UNION SPRINGS </t>
  </si>
  <si>
    <t xml:space="preserve">SOUTHWESTERN  </t>
  </si>
  <si>
    <t xml:space="preserve">FREWSBURG     </t>
  </si>
  <si>
    <t>CASSADAGA VALL</t>
  </si>
  <si>
    <t xml:space="preserve">CHAUTAUQUA    </t>
  </si>
  <si>
    <t xml:space="preserve">PINE VALLEY   </t>
  </si>
  <si>
    <t xml:space="preserve">CLYMER        </t>
  </si>
  <si>
    <t xml:space="preserve">DUNKIRK       </t>
  </si>
  <si>
    <t xml:space="preserve">BEMUS POINT   </t>
  </si>
  <si>
    <t xml:space="preserve">FALCONER      </t>
  </si>
  <si>
    <t xml:space="preserve">SILVER CREEK  </t>
  </si>
  <si>
    <t xml:space="preserve">FORESTVILLE   </t>
  </si>
  <si>
    <t xml:space="preserve">PANAMA        </t>
  </si>
  <si>
    <t xml:space="preserve">JAMESTOWN     </t>
  </si>
  <si>
    <t xml:space="preserve">FREDONIA      </t>
  </si>
  <si>
    <t xml:space="preserve">BROCTON       </t>
  </si>
  <si>
    <t xml:space="preserve">RIPLEY        </t>
  </si>
  <si>
    <t xml:space="preserve">SHERMAN       </t>
  </si>
  <si>
    <t xml:space="preserve">WESTFIELD     </t>
  </si>
  <si>
    <t xml:space="preserve">ELMIRA        </t>
  </si>
  <si>
    <t xml:space="preserve">HORSEHEADS    </t>
  </si>
  <si>
    <t>ELMIRA HEIGHTS</t>
  </si>
  <si>
    <t xml:space="preserve">AFTON         </t>
  </si>
  <si>
    <t>BAINBRIDGE GUI</t>
  </si>
  <si>
    <t xml:space="preserve">GREENE        </t>
  </si>
  <si>
    <t xml:space="preserve">UNADILLA      </t>
  </si>
  <si>
    <t xml:space="preserve">NORWICH       </t>
  </si>
  <si>
    <t>GRGETWN-SO OTS</t>
  </si>
  <si>
    <t xml:space="preserve">OXFORD        </t>
  </si>
  <si>
    <t>SHERBURNE EARL</t>
  </si>
  <si>
    <t>AUSABLE VALLEY</t>
  </si>
  <si>
    <t xml:space="preserve">BEEKMANTOWN   </t>
  </si>
  <si>
    <t xml:space="preserve">NORTHEASTERN  </t>
  </si>
  <si>
    <t xml:space="preserve">CHAZY         </t>
  </si>
  <si>
    <t>NORTHRN ADIRON</t>
  </si>
  <si>
    <t xml:space="preserve">PERU          </t>
  </si>
  <si>
    <t xml:space="preserve">PLATTSBURGH   </t>
  </si>
  <si>
    <t xml:space="preserve">SARANAC       </t>
  </si>
  <si>
    <t>COPAKE-TACONIC</t>
  </si>
  <si>
    <t xml:space="preserve">GERMANTOWN    </t>
  </si>
  <si>
    <t xml:space="preserve">CHATHAM       </t>
  </si>
  <si>
    <t xml:space="preserve">HUDSON        </t>
  </si>
  <si>
    <t xml:space="preserve">KINDERHOOK    </t>
  </si>
  <si>
    <t xml:space="preserve">NEW LEBANON   </t>
  </si>
  <si>
    <t xml:space="preserve">CINCINNATUS   </t>
  </si>
  <si>
    <t xml:space="preserve">CORTLAND      </t>
  </si>
  <si>
    <t xml:space="preserve">MCGRAW        </t>
  </si>
  <si>
    <t xml:space="preserve">HOMER         </t>
  </si>
  <si>
    <t xml:space="preserve">MARATHON      </t>
  </si>
  <si>
    <t xml:space="preserve">ANDES         </t>
  </si>
  <si>
    <t xml:space="preserve">DOWNSVILLE    </t>
  </si>
  <si>
    <t>CHARLOTTE VALL</t>
  </si>
  <si>
    <t xml:space="preserve">DELHI         </t>
  </si>
  <si>
    <t xml:space="preserve">FRANKLIN      </t>
  </si>
  <si>
    <t xml:space="preserve">HANCOCK       </t>
  </si>
  <si>
    <t xml:space="preserve">MARGARETVILLE </t>
  </si>
  <si>
    <t xml:space="preserve">ROXBURY       </t>
  </si>
  <si>
    <t xml:space="preserve">SIDNEY        </t>
  </si>
  <si>
    <t xml:space="preserve">STAMFORD      </t>
  </si>
  <si>
    <t xml:space="preserve">S. KORTRIGHT  </t>
  </si>
  <si>
    <t xml:space="preserve">WALTON        </t>
  </si>
  <si>
    <t xml:space="preserve">BEACON        </t>
  </si>
  <si>
    <t xml:space="preserve">DOVER         </t>
  </si>
  <si>
    <t xml:space="preserve">HYDE PARK     </t>
  </si>
  <si>
    <t xml:space="preserve">NORTHEAST     </t>
  </si>
  <si>
    <t xml:space="preserve">PAWLING       </t>
  </si>
  <si>
    <t xml:space="preserve">PINE PLAINS   </t>
  </si>
  <si>
    <t xml:space="preserve">POUGHKEEPSIE  </t>
  </si>
  <si>
    <t xml:space="preserve">ARLINGTON     </t>
  </si>
  <si>
    <t xml:space="preserve">SPACKENKILL   </t>
  </si>
  <si>
    <t xml:space="preserve">RED HOOK      </t>
  </si>
  <si>
    <t xml:space="preserve">RHINEBECK     </t>
  </si>
  <si>
    <t xml:space="preserve">WAPPINGERS    </t>
  </si>
  <si>
    <t xml:space="preserve">MILLBROOK     </t>
  </si>
  <si>
    <t xml:space="preserve">ALDEN         </t>
  </si>
  <si>
    <t xml:space="preserve">AMHERST       </t>
  </si>
  <si>
    <t xml:space="preserve">WILLIAMSVILLE </t>
  </si>
  <si>
    <t xml:space="preserve">SWEET HOME    </t>
  </si>
  <si>
    <t xml:space="preserve">EAST AURORA   </t>
  </si>
  <si>
    <t xml:space="preserve">BUFFALO       </t>
  </si>
  <si>
    <t xml:space="preserve">CHEEKTOWAGA   </t>
  </si>
  <si>
    <t xml:space="preserve">MARYVALE      </t>
  </si>
  <si>
    <t>CLEVELAND HILL</t>
  </si>
  <si>
    <t xml:space="preserve">DEPEW         </t>
  </si>
  <si>
    <t xml:space="preserve">SLOAN         </t>
  </si>
  <si>
    <t xml:space="preserve">CLARENCE      </t>
  </si>
  <si>
    <t>SPRINGVILLE-GR</t>
  </si>
  <si>
    <t xml:space="preserve">EDEN          </t>
  </si>
  <si>
    <t xml:space="preserve">IROQUOIS      </t>
  </si>
  <si>
    <t xml:space="preserve">EVANS-BRANT   </t>
  </si>
  <si>
    <t xml:space="preserve">GRAND ISLAND  </t>
  </si>
  <si>
    <t xml:space="preserve">HAMBURG       </t>
  </si>
  <si>
    <t xml:space="preserve">FRONTIER      </t>
  </si>
  <si>
    <t xml:space="preserve">HOLLAND       </t>
  </si>
  <si>
    <t xml:space="preserve">LACKAWANNA    </t>
  </si>
  <si>
    <t xml:space="preserve">LANCASTER     </t>
  </si>
  <si>
    <t xml:space="preserve">AKRON         </t>
  </si>
  <si>
    <t xml:space="preserve">NORTH COLLINS </t>
  </si>
  <si>
    <t xml:space="preserve">ORCHARD PARK  </t>
  </si>
  <si>
    <t xml:space="preserve">TONAWANDA     </t>
  </si>
  <si>
    <t xml:space="preserve">KENMORE       </t>
  </si>
  <si>
    <t xml:space="preserve">WEST SENECA   </t>
  </si>
  <si>
    <t xml:space="preserve">CROWN POINT   </t>
  </si>
  <si>
    <t xml:space="preserve">ELIZABETHTOWN </t>
  </si>
  <si>
    <t xml:space="preserve">KEENE         </t>
  </si>
  <si>
    <t xml:space="preserve">MINERVA       </t>
  </si>
  <si>
    <t xml:space="preserve">MORIAH        </t>
  </si>
  <si>
    <t xml:space="preserve">NEWCOMB       </t>
  </si>
  <si>
    <t xml:space="preserve">LAKE PLACID   </t>
  </si>
  <si>
    <t xml:space="preserve">SCHROON LAKE  </t>
  </si>
  <si>
    <t xml:space="preserve">TICONDEROGA   </t>
  </si>
  <si>
    <t xml:space="preserve">WESTPORT      </t>
  </si>
  <si>
    <t xml:space="preserve">WILLSBORO     </t>
  </si>
  <si>
    <t xml:space="preserve">TUPPER LAKE   </t>
  </si>
  <si>
    <t xml:space="preserve">CHATEAUGAY    </t>
  </si>
  <si>
    <t xml:space="preserve">SALMON RIVER  </t>
  </si>
  <si>
    <t xml:space="preserve">SARANAC LAKE  </t>
  </si>
  <si>
    <t xml:space="preserve">MALONE        </t>
  </si>
  <si>
    <t>BRUSHTON MOIRA</t>
  </si>
  <si>
    <t>ST REGIS FALLS</t>
  </si>
  <si>
    <t xml:space="preserve">WHEELERVILLE  </t>
  </si>
  <si>
    <t xml:space="preserve">GLOVERSVILLE  </t>
  </si>
  <si>
    <t xml:space="preserve">JOHNSTOWN     </t>
  </si>
  <si>
    <t xml:space="preserve">MAYFIELD      </t>
  </si>
  <si>
    <t xml:space="preserve">NORTHVILLE    </t>
  </si>
  <si>
    <t>BROADALBIN-PER</t>
  </si>
  <si>
    <t xml:space="preserve">ALEXANDER     </t>
  </si>
  <si>
    <t xml:space="preserve">BATAVIA       </t>
  </si>
  <si>
    <t xml:space="preserve">BYRON BERGEN  </t>
  </si>
  <si>
    <t xml:space="preserve">ELBA          </t>
  </si>
  <si>
    <t xml:space="preserve">LE ROY        </t>
  </si>
  <si>
    <t>OAKFIELD ALABA</t>
  </si>
  <si>
    <t xml:space="preserve">PAVILION      </t>
  </si>
  <si>
    <t xml:space="preserve">PEMBROKE      </t>
  </si>
  <si>
    <t xml:space="preserve">CAIRO-DURHAM  </t>
  </si>
  <si>
    <t xml:space="preserve">CATSKILL      </t>
  </si>
  <si>
    <t>COXSACKIE ATHE</t>
  </si>
  <si>
    <t xml:space="preserve">GREENVILLE    </t>
  </si>
  <si>
    <t>HUNTER TANNERS</t>
  </si>
  <si>
    <t>WINDHAM ASHLAN</t>
  </si>
  <si>
    <t xml:space="preserve">INDIAN LAKE   </t>
  </si>
  <si>
    <t xml:space="preserve">LAKE PLEASANT </t>
  </si>
  <si>
    <t xml:space="preserve">LONG LAKE     </t>
  </si>
  <si>
    <t xml:space="preserve">WELLS         </t>
  </si>
  <si>
    <t>WEST CANADA VA</t>
  </si>
  <si>
    <t>FRANKFORT-SCHU</t>
  </si>
  <si>
    <t xml:space="preserve">HERKIMER      </t>
  </si>
  <si>
    <t xml:space="preserve">LITTLE FALLS  </t>
  </si>
  <si>
    <t xml:space="preserve">DOLGEVILLE    </t>
  </si>
  <si>
    <t xml:space="preserve">POLAND        </t>
  </si>
  <si>
    <t>VAN HORNSVILLE</t>
  </si>
  <si>
    <t xml:space="preserve">TOWN OF WEBB  </t>
  </si>
  <si>
    <t>MT MARKHAM CSD</t>
  </si>
  <si>
    <t>CENTRAL VALLEY</t>
  </si>
  <si>
    <t xml:space="preserve">S. JEFFERSON  </t>
  </si>
  <si>
    <t xml:space="preserve">ALEXANDRIA    </t>
  </si>
  <si>
    <t xml:space="preserve">INDIAN RIVER  </t>
  </si>
  <si>
    <t xml:space="preserve">GENERAL BROWN </t>
  </si>
  <si>
    <t>THOUSAND ISLAN</t>
  </si>
  <si>
    <t>BELLEVILLE-HEN</t>
  </si>
  <si>
    <t>SACKETS HARBOR</t>
  </si>
  <si>
    <t xml:space="preserve">LYME          </t>
  </si>
  <si>
    <t xml:space="preserve">LA FARGEVILLE </t>
  </si>
  <si>
    <t xml:space="preserve">WATERTOWN     </t>
  </si>
  <si>
    <t xml:space="preserve">CARTHAGE      </t>
  </si>
  <si>
    <t xml:space="preserve">COPENHAGEN    </t>
  </si>
  <si>
    <t xml:space="preserve">HARRISVILLE   </t>
  </si>
  <si>
    <t xml:space="preserve">LOWVILLE      </t>
  </si>
  <si>
    <t xml:space="preserve">SOUTH LEWIS   </t>
  </si>
  <si>
    <t xml:space="preserve">BEAVER RIVER  </t>
  </si>
  <si>
    <t xml:space="preserve">AVON          </t>
  </si>
  <si>
    <t>CALEDONIA MUMF</t>
  </si>
  <si>
    <t xml:space="preserve">GENESEO       </t>
  </si>
  <si>
    <t xml:space="preserve">LIVONIA       </t>
  </si>
  <si>
    <t xml:space="preserve">MOUNT MORRIS  </t>
  </si>
  <si>
    <t xml:space="preserve">DANSVILLE     </t>
  </si>
  <si>
    <t xml:space="preserve">DALTON-NUNDA  </t>
  </si>
  <si>
    <t xml:space="preserve">YORK          </t>
  </si>
  <si>
    <t xml:space="preserve">BROOKFIELD    </t>
  </si>
  <si>
    <t xml:space="preserve">CAZENOVIA     </t>
  </si>
  <si>
    <t xml:space="preserve">DE RUYTER     </t>
  </si>
  <si>
    <t>MORRISVILLE EA</t>
  </si>
  <si>
    <t xml:space="preserve">HAMILTON      </t>
  </si>
  <si>
    <t xml:space="preserve">CANASTOTA     </t>
  </si>
  <si>
    <t xml:space="preserve">MADISON       </t>
  </si>
  <si>
    <t xml:space="preserve">ONEIDA CITY   </t>
  </si>
  <si>
    <t>STOCKBRIDGE VA</t>
  </si>
  <si>
    <t xml:space="preserve">CHITTENANGO   </t>
  </si>
  <si>
    <t xml:space="preserve">BRIGHTON      </t>
  </si>
  <si>
    <t xml:space="preserve">GATES CHILI   </t>
  </si>
  <si>
    <t xml:space="preserve">GREECE        </t>
  </si>
  <si>
    <t>E. IRONDEQUOIT</t>
  </si>
  <si>
    <t>W. IRONDEQUOIT</t>
  </si>
  <si>
    <t xml:space="preserve">HONEOYE FALLS </t>
  </si>
  <si>
    <t xml:space="preserve">SPENCERPORT   </t>
  </si>
  <si>
    <t xml:space="preserve">HILTON        </t>
  </si>
  <si>
    <t xml:space="preserve">PENFIELD      </t>
  </si>
  <si>
    <t xml:space="preserve">FAIRPORT      </t>
  </si>
  <si>
    <t>EAST ROCHESTER</t>
  </si>
  <si>
    <t xml:space="preserve">PITTSFORD     </t>
  </si>
  <si>
    <t>CHURCHVILLE CH</t>
  </si>
  <si>
    <t xml:space="preserve">ROCHESTER     </t>
  </si>
  <si>
    <t>RUSH HENRIETTA</t>
  </si>
  <si>
    <t xml:space="preserve">BROCKPORT     </t>
  </si>
  <si>
    <t xml:space="preserve">WEBSTER       </t>
  </si>
  <si>
    <t>WHEATLAND CHIL</t>
  </si>
  <si>
    <t xml:space="preserve">AMSTERDAM     </t>
  </si>
  <si>
    <t xml:space="preserve">CANAJOHARIE   </t>
  </si>
  <si>
    <t>FONDA FULTONVI</t>
  </si>
  <si>
    <t xml:space="preserve">FORT PLAIN    </t>
  </si>
  <si>
    <t>OP-EPH-ST JHNS</t>
  </si>
  <si>
    <t xml:space="preserve">GLEN COVE     </t>
  </si>
  <si>
    <t xml:space="preserve">HEMPSTEAD     </t>
  </si>
  <si>
    <t xml:space="preserve">UNIONDALE     </t>
  </si>
  <si>
    <t xml:space="preserve">EAST MEADOW   </t>
  </si>
  <si>
    <t>NORTH BELLMORE</t>
  </si>
  <si>
    <t xml:space="preserve">LEVITTOWN     </t>
  </si>
  <si>
    <t xml:space="preserve">SEAFORD       </t>
  </si>
  <si>
    <t xml:space="preserve">BELLMORE      </t>
  </si>
  <si>
    <t xml:space="preserve">ROOSEVELT     </t>
  </si>
  <si>
    <t xml:space="preserve">FREEPORT      </t>
  </si>
  <si>
    <t xml:space="preserve">BALDWIN       </t>
  </si>
  <si>
    <t xml:space="preserve">OCEANSIDE     </t>
  </si>
  <si>
    <t xml:space="preserve">MALVERNE      </t>
  </si>
  <si>
    <t>V STR THIRTEEN</t>
  </si>
  <si>
    <t>HEWLETT WOODME</t>
  </si>
  <si>
    <t xml:space="preserve">LAWRENCE      </t>
  </si>
  <si>
    <t xml:space="preserve">ELMONT        </t>
  </si>
  <si>
    <t>FRANKLIN SQUAR</t>
  </si>
  <si>
    <t xml:space="preserve">GARDEN CITY   </t>
  </si>
  <si>
    <t xml:space="preserve">EAST ROCKAWAY </t>
  </si>
  <si>
    <t xml:space="preserve">LYNBROOK      </t>
  </si>
  <si>
    <t>ROCKVILLE CENT</t>
  </si>
  <si>
    <t xml:space="preserve">FLORAL PARK   </t>
  </si>
  <si>
    <t xml:space="preserve">WANTAGH       </t>
  </si>
  <si>
    <t>V STR TWENTY-F</t>
  </si>
  <si>
    <t xml:space="preserve">MERRICK       </t>
  </si>
  <si>
    <t xml:space="preserve">ISLAND TREES  </t>
  </si>
  <si>
    <t>WEST HEMPSTEAD</t>
  </si>
  <si>
    <t xml:space="preserve">NORTH MERRICK </t>
  </si>
  <si>
    <t xml:space="preserve">VALLEY STR UF </t>
  </si>
  <si>
    <t xml:space="preserve">ISLAND PARK   </t>
  </si>
  <si>
    <t>VALLEY STR CHS</t>
  </si>
  <si>
    <t xml:space="preserve">SEWANHAKA     </t>
  </si>
  <si>
    <t>BELLMORE-MERRI</t>
  </si>
  <si>
    <t xml:space="preserve">LONG BEACH    </t>
  </si>
  <si>
    <t xml:space="preserve">WESTBURY      </t>
  </si>
  <si>
    <t>EAST WILLISTON</t>
  </si>
  <si>
    <t xml:space="preserve">ROSLYN        </t>
  </si>
  <si>
    <t>PORT WASHINGTO</t>
  </si>
  <si>
    <t xml:space="preserve">NEW HYDE PARK </t>
  </si>
  <si>
    <t xml:space="preserve">MANHASSET     </t>
  </si>
  <si>
    <t xml:space="preserve">GREAT NECK    </t>
  </si>
  <si>
    <t xml:space="preserve">HERRICKS      </t>
  </si>
  <si>
    <t xml:space="preserve">MINEOLA       </t>
  </si>
  <si>
    <t xml:space="preserve">CARLE PLACE   </t>
  </si>
  <si>
    <t xml:space="preserve">NORTH SHORE   </t>
  </si>
  <si>
    <t xml:space="preserve">SYOSSET       </t>
  </si>
  <si>
    <t xml:space="preserve">LOCUST VALLEY </t>
  </si>
  <si>
    <t xml:space="preserve">PLAINVIEW     </t>
  </si>
  <si>
    <t xml:space="preserve">OYSTER BAY    </t>
  </si>
  <si>
    <t xml:space="preserve">JERICHO       </t>
  </si>
  <si>
    <t xml:space="preserve">HICKSVILLE    </t>
  </si>
  <si>
    <t xml:space="preserve">PLAINEDGE     </t>
  </si>
  <si>
    <t xml:space="preserve">BETHPAGE      </t>
  </si>
  <si>
    <t xml:space="preserve">FARMINGDALE   </t>
  </si>
  <si>
    <t xml:space="preserve">MASSAPEQUA    </t>
  </si>
  <si>
    <t xml:space="preserve">NEW YORK CITY </t>
  </si>
  <si>
    <t xml:space="preserve">MANHATTAN     </t>
  </si>
  <si>
    <t xml:space="preserve">BRONX         </t>
  </si>
  <si>
    <t xml:space="preserve">BROOKLYN      </t>
  </si>
  <si>
    <t xml:space="preserve">QUEENS        </t>
  </si>
  <si>
    <t xml:space="preserve">RICHMOND      </t>
  </si>
  <si>
    <t>LEWISTON PORTE</t>
  </si>
  <si>
    <t xml:space="preserve">LOCKPORT      </t>
  </si>
  <si>
    <t xml:space="preserve">NEWFANE       </t>
  </si>
  <si>
    <t>NIAGARA WHEATF</t>
  </si>
  <si>
    <t xml:space="preserve">NIAGARA FALLS </t>
  </si>
  <si>
    <t xml:space="preserve">N. TONAWANDA  </t>
  </si>
  <si>
    <t xml:space="preserve">STARPOINT     </t>
  </si>
  <si>
    <t>ROYALTON HARTL</t>
  </si>
  <si>
    <t xml:space="preserve">BARKER        </t>
  </si>
  <si>
    <t xml:space="preserve">WILSON        </t>
  </si>
  <si>
    <t xml:space="preserve">ADIRONDACK    </t>
  </si>
  <si>
    <t xml:space="preserve">CAMDEN        </t>
  </si>
  <si>
    <t xml:space="preserve">CLINTON       </t>
  </si>
  <si>
    <t xml:space="preserve">NEW HARTFORD  </t>
  </si>
  <si>
    <t>NEW YORK MILLS</t>
  </si>
  <si>
    <t>SAUQUOIT VALLE</t>
  </si>
  <si>
    <t xml:space="preserve">REMSEN        </t>
  </si>
  <si>
    <t xml:space="preserve">ROME          </t>
  </si>
  <si>
    <t xml:space="preserve">WATERVILLE    </t>
  </si>
  <si>
    <t xml:space="preserve">SHERRILL      </t>
  </si>
  <si>
    <t>HOLLAND PATENT</t>
  </si>
  <si>
    <t xml:space="preserve">UTICA         </t>
  </si>
  <si>
    <t xml:space="preserve">WESTMORELAND  </t>
  </si>
  <si>
    <t xml:space="preserve">ORISKANY      </t>
  </si>
  <si>
    <t xml:space="preserve">WHITESBORO    </t>
  </si>
  <si>
    <t xml:space="preserve">WEST GENESEE  </t>
  </si>
  <si>
    <t>NORTH SYRACUSE</t>
  </si>
  <si>
    <t>E SYRACUSE-MIN</t>
  </si>
  <si>
    <t>JAMESVILLE-DEW</t>
  </si>
  <si>
    <t>JORDAN ELBRIDG</t>
  </si>
  <si>
    <t xml:space="preserve">FABIUS-POMPEY </t>
  </si>
  <si>
    <t xml:space="preserve">WESTHILL      </t>
  </si>
  <si>
    <t xml:space="preserve">SOLVAY        </t>
  </si>
  <si>
    <t xml:space="preserve">LA FAYETTE    </t>
  </si>
  <si>
    <t xml:space="preserve">BALDWINSVILLE </t>
  </si>
  <si>
    <t xml:space="preserve">FAYETTEVILLE  </t>
  </si>
  <si>
    <t xml:space="preserve">MARCELLUS     </t>
  </si>
  <si>
    <t xml:space="preserve">ONONDAGA      </t>
  </si>
  <si>
    <t xml:space="preserve">LIVERPOOL     </t>
  </si>
  <si>
    <t xml:space="preserve">LYNCOURT      </t>
  </si>
  <si>
    <t xml:space="preserve">SKANEATELES   </t>
  </si>
  <si>
    <t xml:space="preserve">SYRACUSE      </t>
  </si>
  <si>
    <t xml:space="preserve">TULLY         </t>
  </si>
  <si>
    <t xml:space="preserve">CANANDAIGUA   </t>
  </si>
  <si>
    <t>EAST BLOOMFIEL</t>
  </si>
  <si>
    <t xml:space="preserve">GENEVA        </t>
  </si>
  <si>
    <t>GORHAM-MIDDLES</t>
  </si>
  <si>
    <t>MANCHSTR-SHRTS</t>
  </si>
  <si>
    <t xml:space="preserve">NAPLES        </t>
  </si>
  <si>
    <t>PHELPS-CLIFTON</t>
  </si>
  <si>
    <t xml:space="preserve">HONEOYE       </t>
  </si>
  <si>
    <t xml:space="preserve">VICTOR        </t>
  </si>
  <si>
    <t>WASHINGTONVILL</t>
  </si>
  <si>
    <t xml:space="preserve">CHESTER       </t>
  </si>
  <si>
    <t xml:space="preserve">CORNWALL      </t>
  </si>
  <si>
    <t xml:space="preserve">PINE BUSH     </t>
  </si>
  <si>
    <t xml:space="preserve">GOSHEN        </t>
  </si>
  <si>
    <t>HIGHLAND FALLS</t>
  </si>
  <si>
    <t xml:space="preserve">MIDDLETOWN    </t>
  </si>
  <si>
    <t>MINISINK VALLE</t>
  </si>
  <si>
    <t>MONROE WOODBUR</t>
  </si>
  <si>
    <t xml:space="preserve">KIRYAS JOEL   </t>
  </si>
  <si>
    <t>VALLEY-MONTGMR</t>
  </si>
  <si>
    <t xml:space="preserve">NEWBURGH      </t>
  </si>
  <si>
    <t xml:space="preserve">PORT JERVIS   </t>
  </si>
  <si>
    <t xml:space="preserve">TUXEDO        </t>
  </si>
  <si>
    <t>WARWICK VALLEY</t>
  </si>
  <si>
    <t>GREENWOOD LAKE</t>
  </si>
  <si>
    <t xml:space="preserve">FLORIDA       </t>
  </si>
  <si>
    <t xml:space="preserve">ALBION        </t>
  </si>
  <si>
    <t xml:space="preserve">KENDALL       </t>
  </si>
  <si>
    <t xml:space="preserve">HOLLEY        </t>
  </si>
  <si>
    <t xml:space="preserve">MEDINA        </t>
  </si>
  <si>
    <t xml:space="preserve">LYNDONVILLE   </t>
  </si>
  <si>
    <t xml:space="preserve">ALTMAR PARISH </t>
  </si>
  <si>
    <t xml:space="preserve">FULTON        </t>
  </si>
  <si>
    <t xml:space="preserve">HANNIBAL      </t>
  </si>
  <si>
    <t>CENTRAL SQUARE</t>
  </si>
  <si>
    <t xml:space="preserve">MEXICO        </t>
  </si>
  <si>
    <t xml:space="preserve">OSWEGO        </t>
  </si>
  <si>
    <t xml:space="preserve">PULASKI       </t>
  </si>
  <si>
    <t xml:space="preserve">SANDY CREEK   </t>
  </si>
  <si>
    <t xml:space="preserve">PHOENIX       </t>
  </si>
  <si>
    <t>GLBTSVLLE-MT U</t>
  </si>
  <si>
    <t xml:space="preserve">EDMESTON      </t>
  </si>
  <si>
    <t xml:space="preserve">LAURENS       </t>
  </si>
  <si>
    <t xml:space="preserve">SCHENEVUS     </t>
  </si>
  <si>
    <t xml:space="preserve">MILFORD       </t>
  </si>
  <si>
    <t xml:space="preserve">MORRIS        </t>
  </si>
  <si>
    <t xml:space="preserve">ONEONTA       </t>
  </si>
  <si>
    <t>OTEGO-UNADILLA</t>
  </si>
  <si>
    <t xml:space="preserve">COOPERSTOWN   </t>
  </si>
  <si>
    <t>RICHFIELD SPRI</t>
  </si>
  <si>
    <t>CHERRY VLY-SPR</t>
  </si>
  <si>
    <t xml:space="preserve">WORCESTER     </t>
  </si>
  <si>
    <t xml:space="preserve">MAHOPAC       </t>
  </si>
  <si>
    <t xml:space="preserve">CARMEL        </t>
  </si>
  <si>
    <t xml:space="preserve">HALDANE       </t>
  </si>
  <si>
    <t xml:space="preserve">GARRISON      </t>
  </si>
  <si>
    <t xml:space="preserve">PUTNAM VALLEY </t>
  </si>
  <si>
    <t xml:space="preserve">BREWSTER      </t>
  </si>
  <si>
    <t xml:space="preserve">BERLIN        </t>
  </si>
  <si>
    <t>BRUNSWICK CENT</t>
  </si>
  <si>
    <t>EAST GREENBUSH</t>
  </si>
  <si>
    <t xml:space="preserve">HOOSICK FALLS </t>
  </si>
  <si>
    <t xml:space="preserve">LANSINGBURGH  </t>
  </si>
  <si>
    <t xml:space="preserve">WYNANTSKILL   </t>
  </si>
  <si>
    <t xml:space="preserve">RENSSELAER    </t>
  </si>
  <si>
    <t xml:space="preserve">AVERILL PARK  </t>
  </si>
  <si>
    <t xml:space="preserve">HOOSIC VALLEY </t>
  </si>
  <si>
    <t xml:space="preserve">SCHODACK      </t>
  </si>
  <si>
    <t xml:space="preserve">TROY          </t>
  </si>
  <si>
    <t xml:space="preserve">CLARKSTOWN    </t>
  </si>
  <si>
    <t xml:space="preserve">NANUET        </t>
  </si>
  <si>
    <t xml:space="preserve">HAVERSTRAW-ST </t>
  </si>
  <si>
    <t xml:space="preserve">S. ORANGETOWN </t>
  </si>
  <si>
    <t xml:space="preserve">NYACK         </t>
  </si>
  <si>
    <t xml:space="preserve">PEARL RIVER   </t>
  </si>
  <si>
    <t xml:space="preserve">RAMAPO        </t>
  </si>
  <si>
    <t xml:space="preserve">EAST RAMAPO   </t>
  </si>
  <si>
    <t xml:space="preserve">BRASHER FALLS </t>
  </si>
  <si>
    <t xml:space="preserve">CANTON        </t>
  </si>
  <si>
    <t xml:space="preserve">CLIFTON FINE  </t>
  </si>
  <si>
    <t>COLTON PIERREP</t>
  </si>
  <si>
    <t xml:space="preserve">GOUVERNEUR    </t>
  </si>
  <si>
    <t xml:space="preserve">HAMMOND       </t>
  </si>
  <si>
    <t xml:space="preserve">HERMON DEKALB </t>
  </si>
  <si>
    <t xml:space="preserve">LISBON        </t>
  </si>
  <si>
    <t>MADRID WADDING</t>
  </si>
  <si>
    <t xml:space="preserve">MASSENA       </t>
  </si>
  <si>
    <t xml:space="preserve">MORRISTOWN    </t>
  </si>
  <si>
    <t>NORWOOD NORFOL</t>
  </si>
  <si>
    <t xml:space="preserve">OGDENSBURG    </t>
  </si>
  <si>
    <t xml:space="preserve">HEUVELTON     </t>
  </si>
  <si>
    <t xml:space="preserve">PARISHVILLE   </t>
  </si>
  <si>
    <t xml:space="preserve">POTSDAM       </t>
  </si>
  <si>
    <t xml:space="preserve">EDWARDS-KNOX  </t>
  </si>
  <si>
    <t xml:space="preserve">BURNT HILLS   </t>
  </si>
  <si>
    <t xml:space="preserve">SHENENDEHOWA  </t>
  </si>
  <si>
    <t xml:space="preserve">CORINTH       </t>
  </si>
  <si>
    <t xml:space="preserve">EDINBURG      </t>
  </si>
  <si>
    <t xml:space="preserve">GALWAY        </t>
  </si>
  <si>
    <t xml:space="preserve">MECHANICVILLE </t>
  </si>
  <si>
    <t xml:space="preserve">BALLSTON SPA  </t>
  </si>
  <si>
    <t>S. GLENS FALLS</t>
  </si>
  <si>
    <t xml:space="preserve">SCHUYLERVILLE </t>
  </si>
  <si>
    <t>SARATOGA SPRIN</t>
  </si>
  <si>
    <t xml:space="preserve">STILLWATER    </t>
  </si>
  <si>
    <t xml:space="preserve">WATERFORD     </t>
  </si>
  <si>
    <t xml:space="preserve">DUANESBURG    </t>
  </si>
  <si>
    <t>SCOTIA GLENVIL</t>
  </si>
  <si>
    <t xml:space="preserve">NISKAYUNA     </t>
  </si>
  <si>
    <t xml:space="preserve">SCHALMONT     </t>
  </si>
  <si>
    <t xml:space="preserve">MOHONASEN     </t>
  </si>
  <si>
    <t xml:space="preserve">SCHENECTADY   </t>
  </si>
  <si>
    <t>GILBOA CONESVI</t>
  </si>
  <si>
    <t xml:space="preserve">JEFFERSON     </t>
  </si>
  <si>
    <t xml:space="preserve">MIDDLEBURGH   </t>
  </si>
  <si>
    <t>COBLESKL-RICHM</t>
  </si>
  <si>
    <t xml:space="preserve">SCHOHARIE     </t>
  </si>
  <si>
    <t>SHARON SPRINGS</t>
  </si>
  <si>
    <t>ODESSA MONTOUR</t>
  </si>
  <si>
    <t xml:space="preserve">WATKINS GLEN  </t>
  </si>
  <si>
    <t xml:space="preserve">SOUTH SENECA  </t>
  </si>
  <si>
    <t xml:space="preserve">ROMULUS       </t>
  </si>
  <si>
    <t xml:space="preserve">SENECA FALLS  </t>
  </si>
  <si>
    <t xml:space="preserve">WATERLOO CENT </t>
  </si>
  <si>
    <t xml:space="preserve">ADDISON       </t>
  </si>
  <si>
    <t xml:space="preserve">AVOCA         </t>
  </si>
  <si>
    <t xml:space="preserve">BATH          </t>
  </si>
  <si>
    <t xml:space="preserve">BRADFORD      </t>
  </si>
  <si>
    <t>CAMPBELL-SAVON</t>
  </si>
  <si>
    <t xml:space="preserve">CORNING       </t>
  </si>
  <si>
    <t>CANISTEO-GREEN</t>
  </si>
  <si>
    <t xml:space="preserve">HORNELL       </t>
  </si>
  <si>
    <t xml:space="preserve">ARKPORT       </t>
  </si>
  <si>
    <t xml:space="preserve">PRATTSBURG    </t>
  </si>
  <si>
    <t>JASPER-TRPSBRG</t>
  </si>
  <si>
    <t xml:space="preserve">HAMMONDSPORT  </t>
  </si>
  <si>
    <t>WAYLAND-COHOCT</t>
  </si>
  <si>
    <t xml:space="preserve">BABYLON       </t>
  </si>
  <si>
    <t xml:space="preserve">WEST BABYLON  </t>
  </si>
  <si>
    <t xml:space="preserve">NORTH BABYLON </t>
  </si>
  <si>
    <t xml:space="preserve">LINDENHURST   </t>
  </si>
  <si>
    <t xml:space="preserve">COPIAGUE      </t>
  </si>
  <si>
    <t xml:space="preserve">AMITYVILLE    </t>
  </si>
  <si>
    <t xml:space="preserve">DEER PARK     </t>
  </si>
  <si>
    <t xml:space="preserve">WYANDANCH     </t>
  </si>
  <si>
    <t xml:space="preserve">THREE VILLAGE </t>
  </si>
  <si>
    <t xml:space="preserve">COMSEWOGUE    </t>
  </si>
  <si>
    <t xml:space="preserve">SACHEM        </t>
  </si>
  <si>
    <t>PORT JEFFERSON</t>
  </si>
  <si>
    <t xml:space="preserve">MOUNT SINAI   </t>
  </si>
  <si>
    <t xml:space="preserve">MILLER PLACE  </t>
  </si>
  <si>
    <t xml:space="preserve">ROCKY POINT   </t>
  </si>
  <si>
    <t>MIDDLE COUNTRY</t>
  </si>
  <si>
    <t xml:space="preserve">LONGWOOD      </t>
  </si>
  <si>
    <t>PATCHOGUE-MEDF</t>
  </si>
  <si>
    <t xml:space="preserve">WILLIAM FLOYD </t>
  </si>
  <si>
    <t>CENTER MORICHE</t>
  </si>
  <si>
    <t xml:space="preserve">EAST MORICHES </t>
  </si>
  <si>
    <t xml:space="preserve">SOUTH COUNTRY </t>
  </si>
  <si>
    <t xml:space="preserve">EAST HAMPTON  </t>
  </si>
  <si>
    <t xml:space="preserve">AMAGANSETT    </t>
  </si>
  <si>
    <t xml:space="preserve">SPRINGS       </t>
  </si>
  <si>
    <t xml:space="preserve">SAG HARBOR    </t>
  </si>
  <si>
    <t xml:space="preserve">MONTAUK       </t>
  </si>
  <si>
    <t xml:space="preserve">ELWOOD        </t>
  </si>
  <si>
    <t>COLD SPRING HA</t>
  </si>
  <si>
    <t xml:space="preserve">HUNTINGTON    </t>
  </si>
  <si>
    <t xml:space="preserve">NORTHPORT     </t>
  </si>
  <si>
    <t>HALF HOLLOW HI</t>
  </si>
  <si>
    <t xml:space="preserve">HARBORFIELDS  </t>
  </si>
  <si>
    <t xml:space="preserve">COMMACK       </t>
  </si>
  <si>
    <t xml:space="preserve">S. HUNTINGTON </t>
  </si>
  <si>
    <t xml:space="preserve">BAY SHORE     </t>
  </si>
  <si>
    <t xml:space="preserve">ISLIP         </t>
  </si>
  <si>
    <t xml:space="preserve">EAST ISLIP    </t>
  </si>
  <si>
    <t xml:space="preserve">SAYVILLE      </t>
  </si>
  <si>
    <t>BAYPORT BLUE P</t>
  </si>
  <si>
    <t xml:space="preserve">HAUPPAUGE     </t>
  </si>
  <si>
    <t xml:space="preserve">CONNETQUOT    </t>
  </si>
  <si>
    <t xml:space="preserve">WEST ISLIP    </t>
  </si>
  <si>
    <t xml:space="preserve">BRENTWOOD     </t>
  </si>
  <si>
    <t xml:space="preserve">CENTRAL ISLIP </t>
  </si>
  <si>
    <t xml:space="preserve">FIRE ISLAND   </t>
  </si>
  <si>
    <t>SHOREHAM-WADIN</t>
  </si>
  <si>
    <t xml:space="preserve">RIVERHEAD     </t>
  </si>
  <si>
    <t>SHELTER ISLAND</t>
  </si>
  <si>
    <t xml:space="preserve">SMITHTOWN     </t>
  </si>
  <si>
    <t xml:space="preserve">KINGS PARK    </t>
  </si>
  <si>
    <t xml:space="preserve">REMSENBURG    </t>
  </si>
  <si>
    <t>WESTHAMPTON BE</t>
  </si>
  <si>
    <t xml:space="preserve">QUOGUE        </t>
  </si>
  <si>
    <t xml:space="preserve">HAMPTON BAYS  </t>
  </si>
  <si>
    <t xml:space="preserve">SOUTHAMPTON   </t>
  </si>
  <si>
    <t xml:space="preserve">BRIDGEHAMPTON </t>
  </si>
  <si>
    <t>EASTPORT-SOUTH</t>
  </si>
  <si>
    <t>TUCKAHOE COMMO</t>
  </si>
  <si>
    <t xml:space="preserve">EAST QUOGUE   </t>
  </si>
  <si>
    <t xml:space="preserve">OYSTERPONDS   </t>
  </si>
  <si>
    <t>FISHERS ISLAND</t>
  </si>
  <si>
    <t xml:space="preserve">SOUTHOLD      </t>
  </si>
  <si>
    <t xml:space="preserve">GREENPORT     </t>
  </si>
  <si>
    <t>MATTITUCK-CUTC</t>
  </si>
  <si>
    <t xml:space="preserve">FALLSBURGH    </t>
  </si>
  <si>
    <t xml:space="preserve">ELDRED        </t>
  </si>
  <si>
    <t xml:space="preserve">LIBERTY       </t>
  </si>
  <si>
    <t xml:space="preserve">TRI VALLEY    </t>
  </si>
  <si>
    <t xml:space="preserve">ROSCOE        </t>
  </si>
  <si>
    <t>LIVINGSTON MAN</t>
  </si>
  <si>
    <t xml:space="preserve">MONTICELLO    </t>
  </si>
  <si>
    <t xml:space="preserve">SULLIVAN WEST </t>
  </si>
  <si>
    <t xml:space="preserve">WAVERLY       </t>
  </si>
  <si>
    <t xml:space="preserve">CANDOR        </t>
  </si>
  <si>
    <t xml:space="preserve">NEWARK VALLEY </t>
  </si>
  <si>
    <t>OWEGO-APALACHI</t>
  </si>
  <si>
    <t>SPENCER VAN ET</t>
  </si>
  <si>
    <t xml:space="preserve">TIOGA         </t>
  </si>
  <si>
    <t xml:space="preserve">DRYDEN        </t>
  </si>
  <si>
    <t xml:space="preserve">GROTON        </t>
  </si>
  <si>
    <t xml:space="preserve">ITHACA        </t>
  </si>
  <si>
    <t xml:space="preserve">LANSING       </t>
  </si>
  <si>
    <t xml:space="preserve">NEWFIELD      </t>
  </si>
  <si>
    <t xml:space="preserve">TRUMANSBURG   </t>
  </si>
  <si>
    <t xml:space="preserve">KINGSTON      </t>
  </si>
  <si>
    <t xml:space="preserve">HIGHLAND      </t>
  </si>
  <si>
    <t>RONDOUT VALLEY</t>
  </si>
  <si>
    <t xml:space="preserve">MARLBORO      </t>
  </si>
  <si>
    <t xml:space="preserve">NEW PALTZ     </t>
  </si>
  <si>
    <t xml:space="preserve">ONTEORA       </t>
  </si>
  <si>
    <t xml:space="preserve">SAUGERTIES    </t>
  </si>
  <si>
    <t xml:space="preserve">WALLKILL      </t>
  </si>
  <si>
    <t xml:space="preserve">ELLENVILLE    </t>
  </si>
  <si>
    <t xml:space="preserve">BOLTON        </t>
  </si>
  <si>
    <t xml:space="preserve">NORTH WARREN  </t>
  </si>
  <si>
    <t xml:space="preserve">GLENS FALLS   </t>
  </si>
  <si>
    <t xml:space="preserve">JOHNSBURG     </t>
  </si>
  <si>
    <t xml:space="preserve">LAKE GEORGE   </t>
  </si>
  <si>
    <t>HADLEY LUZERNE</t>
  </si>
  <si>
    <t xml:space="preserve">QUEENSBURY    </t>
  </si>
  <si>
    <t>GLENS FALLS CO</t>
  </si>
  <si>
    <t xml:space="preserve">WARRENSBURG   </t>
  </si>
  <si>
    <t xml:space="preserve">ARGYLE        </t>
  </si>
  <si>
    <t xml:space="preserve">FORT ANN      </t>
  </si>
  <si>
    <t xml:space="preserve">FORT EDWARD   </t>
  </si>
  <si>
    <t xml:space="preserve">GRANVILLE     </t>
  </si>
  <si>
    <t xml:space="preserve">GREENWICH     </t>
  </si>
  <si>
    <t xml:space="preserve">HARTFORD      </t>
  </si>
  <si>
    <t xml:space="preserve">HUDSON FALLS  </t>
  </si>
  <si>
    <t xml:space="preserve">PUTNAM        </t>
  </si>
  <si>
    <t xml:space="preserve">SALEM         </t>
  </si>
  <si>
    <t xml:space="preserve">CAMBRIDGE     </t>
  </si>
  <si>
    <t xml:space="preserve">WHITEHALL     </t>
  </si>
  <si>
    <t xml:space="preserve">NEWARK        </t>
  </si>
  <si>
    <t>CLYDE-SAVANNAH</t>
  </si>
  <si>
    <t xml:space="preserve">LYONS         </t>
  </si>
  <si>
    <t xml:space="preserve">MARION        </t>
  </si>
  <si>
    <t xml:space="preserve">WAYNE         </t>
  </si>
  <si>
    <t>PALMYRA-MACEDO</t>
  </si>
  <si>
    <t xml:space="preserve">GANANDA       </t>
  </si>
  <si>
    <t xml:space="preserve">SODUS         </t>
  </si>
  <si>
    <t xml:space="preserve">WILLIAMSON    </t>
  </si>
  <si>
    <t>N. ROSE-WOLCOT</t>
  </si>
  <si>
    <t xml:space="preserve">RED CREEK     </t>
  </si>
  <si>
    <t>KATONAH LEWISB</t>
  </si>
  <si>
    <t xml:space="preserve">BEDFORD       </t>
  </si>
  <si>
    <t xml:space="preserve">CROTON HARMON </t>
  </si>
  <si>
    <t>HENDRICK HUDSO</t>
  </si>
  <si>
    <t xml:space="preserve">EASTCHESTER   </t>
  </si>
  <si>
    <t xml:space="preserve">TUCKAHOE      </t>
  </si>
  <si>
    <t xml:space="preserve">BRONXVILLE    </t>
  </si>
  <si>
    <t xml:space="preserve">TARRYTOWN     </t>
  </si>
  <si>
    <t xml:space="preserve">IRVINGTON     </t>
  </si>
  <si>
    <t xml:space="preserve">DOBBS FERRY   </t>
  </si>
  <si>
    <t>HASTINGS ON HU</t>
  </si>
  <si>
    <t xml:space="preserve">ARDSLEY       </t>
  </si>
  <si>
    <t xml:space="preserve">EDGEMONT      </t>
  </si>
  <si>
    <t xml:space="preserve">GREENBURGH    </t>
  </si>
  <si>
    <t xml:space="preserve">ELMSFORD      </t>
  </si>
  <si>
    <t xml:space="preserve">HARRISON      </t>
  </si>
  <si>
    <t xml:space="preserve">MAMARONECK    </t>
  </si>
  <si>
    <t xml:space="preserve">MT PLEAS CENT </t>
  </si>
  <si>
    <t>POCANTICO HILL</t>
  </si>
  <si>
    <t xml:space="preserve">VALHALLA      </t>
  </si>
  <si>
    <t xml:space="preserve">PLEASANTVILLE </t>
  </si>
  <si>
    <t xml:space="preserve">MOUNT VERNON  </t>
  </si>
  <si>
    <t xml:space="preserve">CHAPPAQUA     </t>
  </si>
  <si>
    <t xml:space="preserve">NEW ROCHELLE  </t>
  </si>
  <si>
    <t xml:space="preserve">BYRAM HILLS   </t>
  </si>
  <si>
    <t xml:space="preserve">NORTH SALEM   </t>
  </si>
  <si>
    <t xml:space="preserve">OSSINING      </t>
  </si>
  <si>
    <t>BRIARCLIFF MAN</t>
  </si>
  <si>
    <t xml:space="preserve">PEEKSKILL     </t>
  </si>
  <si>
    <t xml:space="preserve">PELHAM        </t>
  </si>
  <si>
    <t xml:space="preserve">RYE           </t>
  </si>
  <si>
    <t xml:space="preserve">RYE NECK      </t>
  </si>
  <si>
    <t xml:space="preserve">PORT CHESTER  </t>
  </si>
  <si>
    <t>BLIND BROOK-RY</t>
  </si>
  <si>
    <t xml:space="preserve">SCARSDALE     </t>
  </si>
  <si>
    <t xml:space="preserve">SOMERS        </t>
  </si>
  <si>
    <t xml:space="preserve">WHITE PLAINS  </t>
  </si>
  <si>
    <t xml:space="preserve">YONKERS       </t>
  </si>
  <si>
    <t xml:space="preserve">LAKELAND      </t>
  </si>
  <si>
    <t xml:space="preserve">YORKTOWN      </t>
  </si>
  <si>
    <t xml:space="preserve">ATTICA        </t>
  </si>
  <si>
    <t xml:space="preserve">LETCHWORTH    </t>
  </si>
  <si>
    <t xml:space="preserve">WYOMING       </t>
  </si>
  <si>
    <t xml:space="preserve">PERRY         </t>
  </si>
  <si>
    <t xml:space="preserve">WARSAW        </t>
  </si>
  <si>
    <t xml:space="preserve">PENN  YAN     </t>
  </si>
  <si>
    <t xml:space="preserve">DUNDEE        </t>
  </si>
  <si>
    <t xml:space="preserve">STATE TOTALS  </t>
  </si>
  <si>
    <t>MILLAGE</t>
  </si>
  <si>
    <t>CURRENT AV/RWADA AID RATIO</t>
  </si>
  <si>
    <t>2011 AV</t>
  </si>
  <si>
    <t>2012-13 RWADA</t>
  </si>
  <si>
    <t>CURRENT AV/RWADA 
AID RATIO</t>
  </si>
  <si>
    <t>2011 AV/2012-13
RWADA</t>
  </si>
  <si>
    <t>ADMIN/SERV RATIO</t>
  </si>
  <si>
    <t>FACILITIES AID RATIO</t>
  </si>
  <si>
    <t>DBSAB1</t>
  </si>
  <si>
    <t xml:space="preserve"> 03/26/13</t>
  </si>
  <si>
    <t>OPPENHEIM EPHR</t>
  </si>
  <si>
    <t xml:space="preserve">ILION         </t>
  </si>
  <si>
    <t xml:space="preserve">MOHAWK        </t>
  </si>
  <si>
    <t xml:space="preserve">ST JOHNSVILLE </t>
  </si>
  <si>
    <t>2012-13 CLAIMED BOCES</t>
  </si>
  <si>
    <t>CURRENT AV/RWADA 
RATIO</t>
  </si>
  <si>
    <t>2011-12 RWADA</t>
  </si>
  <si>
    <t>2010 AV/11-12 RWADA</t>
  </si>
  <si>
    <t>2010 AV</t>
  </si>
  <si>
    <t>ADMIN/SERVICES
AID RATIO</t>
  </si>
  <si>
    <t>2012-13 PROJECTED BOCES AID</t>
  </si>
  <si>
    <t xml:space="preserve"> 03/29/12</t>
  </si>
  <si>
    <t>complete</t>
  </si>
  <si>
    <t>incomplete</t>
  </si>
  <si>
    <t>2011-12 CLAIMED BOCES AID</t>
  </si>
  <si>
    <t>2009 AV</t>
  </si>
  <si>
    <t>2010-11 RWADA</t>
  </si>
  <si>
    <t>2009 AV/10-11 RWADA</t>
  </si>
  <si>
    <t>FACILITIES
AID RATIO</t>
  </si>
  <si>
    <t>ADMIN/SERVICE
AID RATIO</t>
  </si>
  <si>
    <t>2011-12 PROJECTED AID</t>
  </si>
  <si>
    <t xml:space="preserve"> 04/01/11</t>
  </si>
  <si>
    <t>2010-11 CLAIMED BOCES</t>
  </si>
  <si>
    <t>2008 AV</t>
  </si>
  <si>
    <t>2009-10 RWADA</t>
  </si>
  <si>
    <t>2008 AV/2009-10 RWADA</t>
  </si>
  <si>
    <t>FACILITIES</t>
  </si>
  <si>
    <t>ADMIN/SERVICES</t>
  </si>
  <si>
    <t>2010-11 projected aid</t>
  </si>
  <si>
    <t>DCCLB1</t>
  </si>
  <si>
    <t xml:space="preserve"> 05/11/10</t>
  </si>
  <si>
    <t>2009-10 CLAIMED BOCES</t>
  </si>
  <si>
    <t>2007 AV</t>
  </si>
  <si>
    <t>2008-09 RWADA</t>
  </si>
  <si>
    <t>2007 AV/2008-09 RWADA</t>
  </si>
  <si>
    <t>2009-10 PROJECTED</t>
  </si>
  <si>
    <t>MILLAGE RATIO</t>
  </si>
  <si>
    <t>ADMIN/SERVICES AID RATIO</t>
  </si>
  <si>
    <t>PROJECTED BOCES AID</t>
  </si>
  <si>
    <t>CLAIMED BOCES AID</t>
  </si>
  <si>
    <t>RWADA PUPIL COUNT</t>
  </si>
  <si>
    <t>State Aid &amp; Financial Planning Service – Questar III BOCES</t>
  </si>
  <si>
    <t>10 Empire State Boulevard • Castleton, NY 12033 • Phone: 518.477.2635 • Fax: 518.477.4284</t>
  </si>
  <si>
    <t>http://sap.questar.org • Twitter: QIIISAP</t>
  </si>
  <si>
    <t>DBSAG1</t>
  </si>
  <si>
    <t xml:space="preserve"> 04/01/15</t>
  </si>
  <si>
    <t xml:space="preserve"> E(WM0106) 00 2013-14 RWADA                                         </t>
  </si>
  <si>
    <t xml:space="preserve"> F(WM0111) 00 2012 ACTUAL VALUATION/2013-14 RWADA                   </t>
  </si>
  <si>
    <t xml:space="preserve"> I(WM0289) 05 MILLAGE RATIO FOR 15-16 BOCES AID                     </t>
  </si>
  <si>
    <t xml:space="preserve"> J(WM0265) 05 AID RATIO FOR 15-16 BOCES FACIL AID  (Current AV/RWADA Ratio)           </t>
  </si>
  <si>
    <t xml:space="preserve"> F(WE0002) 00 2012 ACTUAL VALUATION                                 </t>
  </si>
  <si>
    <t>2013-14 PROJECTED 
BOCES AID (sa131-4)</t>
  </si>
  <si>
    <t>2013-14 CLAIMED 
BOCES AID (sa141-5)</t>
  </si>
  <si>
    <t xml:space="preserve"> L(NO0267)</t>
  </si>
  <si>
    <t xml:space="preserve"> M(NO0271)</t>
  </si>
  <si>
    <t xml:space="preserve"> N(NO0269)</t>
  </si>
  <si>
    <t>14-15 estimated aid</t>
  </si>
  <si>
    <t xml:space="preserve"> P(FA0094) 00 2014-15 BOCES AID (actual) take from current year final aid projections (base year)                                     </t>
  </si>
  <si>
    <t>2016-17</t>
  </si>
  <si>
    <t>DCSAG1</t>
  </si>
  <si>
    <t xml:space="preserve"> 05/13/16</t>
  </si>
  <si>
    <t>ALBANY</t>
  </si>
  <si>
    <t>BERNE KNOX</t>
  </si>
  <si>
    <t>BETHLEHEM</t>
  </si>
  <si>
    <t>COHOES</t>
  </si>
  <si>
    <t>SOUTH COLONIE</t>
  </si>
  <si>
    <t>MENANDS</t>
  </si>
  <si>
    <t>NORTH COLONIE</t>
  </si>
  <si>
    <t>GREEN ISLAND</t>
  </si>
  <si>
    <t>GUILDERLAND</t>
  </si>
  <si>
    <t>VOORHEESVILLE</t>
  </si>
  <si>
    <t>WATERVLIET</t>
  </si>
  <si>
    <t>ALFRED ALMOND</t>
  </si>
  <si>
    <t>ANDOVER</t>
  </si>
  <si>
    <t>BELFAST</t>
  </si>
  <si>
    <t>CANASERAGA</t>
  </si>
  <si>
    <t>FRIENDSHIP</t>
  </si>
  <si>
    <t>FILLMORE</t>
  </si>
  <si>
    <t>WHITESVILLE</t>
  </si>
  <si>
    <t>CUBA-RUSHFORD</t>
  </si>
  <si>
    <t>SCIO</t>
  </si>
  <si>
    <t>WELLSVILLE</t>
  </si>
  <si>
    <t>BINGHAMTON</t>
  </si>
  <si>
    <t>HARPURSVILLE</t>
  </si>
  <si>
    <t>MAINE ENDWELL</t>
  </si>
  <si>
    <t>DEPOSIT</t>
  </si>
  <si>
    <t>WHITNEY POINT</t>
  </si>
  <si>
    <t>VESTAL</t>
  </si>
  <si>
    <t>WINDSOR</t>
  </si>
  <si>
    <t>WEST VALLEY</t>
  </si>
  <si>
    <t>ELLICOTTVILLE</t>
  </si>
  <si>
    <t>FRANKLINVILLE</t>
  </si>
  <si>
    <t>HINSDALE</t>
  </si>
  <si>
    <t>OLEAN</t>
  </si>
  <si>
    <t>GOWANDA</t>
  </si>
  <si>
    <t>PORTVILLE</t>
  </si>
  <si>
    <t>RANDOLPH</t>
  </si>
  <si>
    <t>SALAMANCA</t>
  </si>
  <si>
    <t>AUBURN</t>
  </si>
  <si>
    <t>WEEDSPORT</t>
  </si>
  <si>
    <t>CATO MERIDIAN</t>
  </si>
  <si>
    <t>PORT BYRON</t>
  </si>
  <si>
    <t>MORAVIA</t>
  </si>
  <si>
    <t>UNION SPRINGS</t>
  </si>
  <si>
    <t>SOUTHWESTERN</t>
  </si>
  <si>
    <t>FREWSBURG</t>
  </si>
  <si>
    <t>CHAUTAUQUA</t>
  </si>
  <si>
    <t>PINE VALLEY</t>
  </si>
  <si>
    <t>CLYMER</t>
  </si>
  <si>
    <t>DUNKIRK</t>
  </si>
  <si>
    <t>BEMUS POINT</t>
  </si>
  <si>
    <t>FALCONER</t>
  </si>
  <si>
    <t>SILVER CREEK</t>
  </si>
  <si>
    <t>FORESTVILLE</t>
  </si>
  <si>
    <t>PANAMA</t>
  </si>
  <si>
    <t>JAMESTOWN</t>
  </si>
  <si>
    <t>FREDONIA</t>
  </si>
  <si>
    <t>BROCTON</t>
  </si>
  <si>
    <t>RIPLEY</t>
  </si>
  <si>
    <t>SHERMAN</t>
  </si>
  <si>
    <t>WESTFIELD</t>
  </si>
  <si>
    <t>ELMIRA</t>
  </si>
  <si>
    <t>HORSEHEADS</t>
  </si>
  <si>
    <t>AFTON</t>
  </si>
  <si>
    <t>GREENE</t>
  </si>
  <si>
    <t>UNADILLA</t>
  </si>
  <si>
    <t>NORWICH</t>
  </si>
  <si>
    <t>OXFORD</t>
  </si>
  <si>
    <t>BEEKMANTOWN</t>
  </si>
  <si>
    <t>NORTHEASTERN</t>
  </si>
  <si>
    <t>CHAZY</t>
  </si>
  <si>
    <t>PERU</t>
  </si>
  <si>
    <t>PLATTSBURGH</t>
  </si>
  <si>
    <t>SARANAC</t>
  </si>
  <si>
    <t>GERMANTOWN</t>
  </si>
  <si>
    <t>CHATHAM</t>
  </si>
  <si>
    <t>HUDSON</t>
  </si>
  <si>
    <t>KINDERHOOK</t>
  </si>
  <si>
    <t>NEW LEBANON</t>
  </si>
  <si>
    <t>CINCINNATUS</t>
  </si>
  <si>
    <t>CORTLAND</t>
  </si>
  <si>
    <t>MCGRAW</t>
  </si>
  <si>
    <t>HOMER</t>
  </si>
  <si>
    <t>MARATHON</t>
  </si>
  <si>
    <t>ANDES</t>
  </si>
  <si>
    <t>DOWNSVILLE</t>
  </si>
  <si>
    <t>DELHI</t>
  </si>
  <si>
    <t>FRANKLIN</t>
  </si>
  <si>
    <t>HANCOCK</t>
  </si>
  <si>
    <t>MARGARETVILLE</t>
  </si>
  <si>
    <t>ROXBURY</t>
  </si>
  <si>
    <t>SIDNEY</t>
  </si>
  <si>
    <t>STAMFORD</t>
  </si>
  <si>
    <t>S. KORTRIGHT</t>
  </si>
  <si>
    <t>WALTON</t>
  </si>
  <si>
    <t>BEACON</t>
  </si>
  <si>
    <t>DOVER</t>
  </si>
  <si>
    <t>HYDE PARK</t>
  </si>
  <si>
    <t>NORTHEAST</t>
  </si>
  <si>
    <t>PAWLING</t>
  </si>
  <si>
    <t>PINE PLAINS</t>
  </si>
  <si>
    <t>POUGHKEEPSIE</t>
  </si>
  <si>
    <t>ARLINGTON</t>
  </si>
  <si>
    <t>SPACKENKILL</t>
  </si>
  <si>
    <t>RED HOOK</t>
  </si>
  <si>
    <t>RHINEBECK</t>
  </si>
  <si>
    <t>WAPPINGERS</t>
  </si>
  <si>
    <t>MILLBROOK</t>
  </si>
  <si>
    <t>ALDEN</t>
  </si>
  <si>
    <t>AMHERST</t>
  </si>
  <si>
    <t>WILLIAMSVILLE</t>
  </si>
  <si>
    <t>SWEET HOME</t>
  </si>
  <si>
    <t>EAST AURORA</t>
  </si>
  <si>
    <t>BUFFALO</t>
  </si>
  <si>
    <t>CHEEKTOWAGA</t>
  </si>
  <si>
    <t>MARYVALE</t>
  </si>
  <si>
    <t>DEPEW</t>
  </si>
  <si>
    <t>SLOAN</t>
  </si>
  <si>
    <t>CLARENCE</t>
  </si>
  <si>
    <t>EDEN</t>
  </si>
  <si>
    <t>IROQUOIS</t>
  </si>
  <si>
    <t>EVANS-BRANT</t>
  </si>
  <si>
    <t>GRAND ISLAND</t>
  </si>
  <si>
    <t>HAMBURG</t>
  </si>
  <si>
    <t>FRONTIER</t>
  </si>
  <si>
    <t>HOLLAND</t>
  </si>
  <si>
    <t>LACKAWANNA</t>
  </si>
  <si>
    <t>LANCASTER</t>
  </si>
  <si>
    <t>AKRON</t>
  </si>
  <si>
    <t>NORTH COLLINS</t>
  </si>
  <si>
    <t>ORCHARD PARK</t>
  </si>
  <si>
    <t>TONAWANDA</t>
  </si>
  <si>
    <t>KENMORE</t>
  </si>
  <si>
    <t>WEST SENECA</t>
  </si>
  <si>
    <t>CROWN POINT</t>
  </si>
  <si>
    <t>ELIZABETHTOWN</t>
  </si>
  <si>
    <t>KEENE</t>
  </si>
  <si>
    <t>MINERVA</t>
  </si>
  <si>
    <t>MORIAH</t>
  </si>
  <si>
    <t>NEWCOMB</t>
  </si>
  <si>
    <t>LAKE PLACID</t>
  </si>
  <si>
    <t>SCHROON LAKE</t>
  </si>
  <si>
    <t>TICONDEROGA</t>
  </si>
  <si>
    <t>WESTPORT</t>
  </si>
  <si>
    <t>WILLSBORO</t>
  </si>
  <si>
    <t>TUPPER LAKE</t>
  </si>
  <si>
    <t>CHATEAUGAY</t>
  </si>
  <si>
    <t>SALMON RIVER</t>
  </si>
  <si>
    <t>SARANAC LAKE</t>
  </si>
  <si>
    <t>MALONE</t>
  </si>
  <si>
    <t>WHEELERVILLE</t>
  </si>
  <si>
    <t>GLOVERSVILLE</t>
  </si>
  <si>
    <t>JOHNSTOWN</t>
  </si>
  <si>
    <t>MAYFIELD</t>
  </si>
  <si>
    <t>NORTHVILLE</t>
  </si>
  <si>
    <t>ALEXANDER</t>
  </si>
  <si>
    <t>BATAVIA</t>
  </si>
  <si>
    <t>BYRON BERGEN</t>
  </si>
  <si>
    <t>ELBA</t>
  </si>
  <si>
    <t>LE ROY</t>
  </si>
  <si>
    <t>PAVILION</t>
  </si>
  <si>
    <t>PEMBROKE</t>
  </si>
  <si>
    <t>CAIRO-DURHAM</t>
  </si>
  <si>
    <t>CATSKILL</t>
  </si>
  <si>
    <t>GREENVILLE</t>
  </si>
  <si>
    <t>INDIAN LAKE</t>
  </si>
  <si>
    <t>LAKE PLEASANT</t>
  </si>
  <si>
    <t>LONG LAKE</t>
  </si>
  <si>
    <t>WELLS</t>
  </si>
  <si>
    <t>HERKIMER</t>
  </si>
  <si>
    <t>LITTLE FALLS</t>
  </si>
  <si>
    <t>DOLGEVILLE</t>
  </si>
  <si>
    <t>POLAND</t>
  </si>
  <si>
    <t>TOWN OF WEBB</t>
  </si>
  <si>
    <t>S. JEFFERSON</t>
  </si>
  <si>
    <t>ALEXANDRIA</t>
  </si>
  <si>
    <t>INDIAN RIVER</t>
  </si>
  <si>
    <t>GENERAL BROWN</t>
  </si>
  <si>
    <t>LYME</t>
  </si>
  <si>
    <t>LA FARGEVILLE</t>
  </si>
  <si>
    <t>WATERTOWN</t>
  </si>
  <si>
    <t>CARTHAGE</t>
  </si>
  <si>
    <t>COPENHAGEN</t>
  </si>
  <si>
    <t>HARRISVILLE</t>
  </si>
  <si>
    <t>LOWVILLE</t>
  </si>
  <si>
    <t>SOUTH LEWIS</t>
  </si>
  <si>
    <t>BEAVER RIVER</t>
  </si>
  <si>
    <t>AVON</t>
  </si>
  <si>
    <t>GENESEO</t>
  </si>
  <si>
    <t>LIVONIA</t>
  </si>
  <si>
    <t>MOUNT MORRIS</t>
  </si>
  <si>
    <t>DANSVILLE</t>
  </si>
  <si>
    <t>DALTON-NUNDA</t>
  </si>
  <si>
    <t>YORK</t>
  </si>
  <si>
    <t>BROOKFIELD</t>
  </si>
  <si>
    <t>CAZENOVIA</t>
  </si>
  <si>
    <t>DE RUYTER</t>
  </si>
  <si>
    <t>HAMILTON</t>
  </si>
  <si>
    <t>CANASTOTA</t>
  </si>
  <si>
    <t>MADISON</t>
  </si>
  <si>
    <t>ONEIDA CITY</t>
  </si>
  <si>
    <t>CHITTENANGO</t>
  </si>
  <si>
    <t>BRIGHTON</t>
  </si>
  <si>
    <t>GATES CHILI</t>
  </si>
  <si>
    <t>GREECE</t>
  </si>
  <si>
    <t>HONEOYE FALLS</t>
  </si>
  <si>
    <t>SPENCERPORT</t>
  </si>
  <si>
    <t>HILTON</t>
  </si>
  <si>
    <t>PENFIELD</t>
  </si>
  <si>
    <t>FAIRPORT</t>
  </si>
  <si>
    <t>PITTSFORD</t>
  </si>
  <si>
    <t>ROCHESTER</t>
  </si>
  <si>
    <t>BROCKPORT</t>
  </si>
  <si>
    <t>WEBSTER</t>
  </si>
  <si>
    <t>AMSTERDAM</t>
  </si>
  <si>
    <t>CANAJOHARIE</t>
  </si>
  <si>
    <t>FORT PLAIN</t>
  </si>
  <si>
    <t>GLEN COVE</t>
  </si>
  <si>
    <t>HEMPSTEAD</t>
  </si>
  <si>
    <t>UNIONDALE</t>
  </si>
  <si>
    <t>EAST MEADOW</t>
  </si>
  <si>
    <t>LEVITTOWN</t>
  </si>
  <si>
    <t>SEAFORD</t>
  </si>
  <si>
    <t>BELLMORE</t>
  </si>
  <si>
    <t>ROOSEVELT</t>
  </si>
  <si>
    <t>FREEPORT</t>
  </si>
  <si>
    <t>BALDWIN</t>
  </si>
  <si>
    <t>OCEANSIDE</t>
  </si>
  <si>
    <t>MALVERNE</t>
  </si>
  <si>
    <t>LAWRENCE</t>
  </si>
  <si>
    <t>ELMONT</t>
  </si>
  <si>
    <t>GARDEN CITY</t>
  </si>
  <si>
    <t>EAST ROCKAWAY</t>
  </si>
  <si>
    <t>LYNBROOK</t>
  </si>
  <si>
    <t>FLORAL PARK</t>
  </si>
  <si>
    <t>WANTAGH</t>
  </si>
  <si>
    <t>MERRICK</t>
  </si>
  <si>
    <t>ISLAND TREES</t>
  </si>
  <si>
    <t>NORTH MERRICK</t>
  </si>
  <si>
    <t>VALLEY STR UF</t>
  </si>
  <si>
    <t>ISLAND PARK</t>
  </si>
  <si>
    <t>SEWANHAKA</t>
  </si>
  <si>
    <t>LONG BEACH</t>
  </si>
  <si>
    <t>WESTBURY</t>
  </si>
  <si>
    <t>ROSLYN</t>
  </si>
  <si>
    <t>NEW HYDE PARK</t>
  </si>
  <si>
    <t>MANHASSET</t>
  </si>
  <si>
    <t>GREAT NECK</t>
  </si>
  <si>
    <t>HERRICKS</t>
  </si>
  <si>
    <t>MINEOLA</t>
  </si>
  <si>
    <t>CARLE PLACE</t>
  </si>
  <si>
    <t>NORTH SHORE</t>
  </si>
  <si>
    <t>SYOSSET</t>
  </si>
  <si>
    <t>LOCUST VALLEY</t>
  </si>
  <si>
    <t>PLAINVIEW</t>
  </si>
  <si>
    <t>OYSTER BAY</t>
  </si>
  <si>
    <t>JERICHO</t>
  </si>
  <si>
    <t>HICKSVILLE</t>
  </si>
  <si>
    <t>PLAINEDGE</t>
  </si>
  <si>
    <t>BETHPAGE</t>
  </si>
  <si>
    <t>FARMINGDALE</t>
  </si>
  <si>
    <t>MASSAPEQUA</t>
  </si>
  <si>
    <t>NEW YORK CITY</t>
  </si>
  <si>
    <t>LOCKPORT</t>
  </si>
  <si>
    <t>NEWFANE</t>
  </si>
  <si>
    <t>NIAGARA FALLS</t>
  </si>
  <si>
    <t>N. TONAWANDA</t>
  </si>
  <si>
    <t>STARPOINT</t>
  </si>
  <si>
    <t>BARKER</t>
  </si>
  <si>
    <t>WILSON</t>
  </si>
  <si>
    <t>ADIRONDACK</t>
  </si>
  <si>
    <t>CAMDEN</t>
  </si>
  <si>
    <t>CLINTON</t>
  </si>
  <si>
    <t>NEW HARTFORD</t>
  </si>
  <si>
    <t>REMSEN</t>
  </si>
  <si>
    <t>ROME</t>
  </si>
  <si>
    <t>WATERVILLE</t>
  </si>
  <si>
    <t>SHERRILL</t>
  </si>
  <si>
    <t>UTICA</t>
  </si>
  <si>
    <t>WESTMORELAND</t>
  </si>
  <si>
    <t>ORISKANY</t>
  </si>
  <si>
    <t>WHITESBORO</t>
  </si>
  <si>
    <t>WEST GENESEE</t>
  </si>
  <si>
    <t>FABIUS-POMPEY</t>
  </si>
  <si>
    <t>WESTHILL</t>
  </si>
  <si>
    <t>SOLVAY</t>
  </si>
  <si>
    <t>LA FAYETTE</t>
  </si>
  <si>
    <t>BALDWINSVILLE</t>
  </si>
  <si>
    <t>FAYETTEVILLE</t>
  </si>
  <si>
    <t>MARCELLUS</t>
  </si>
  <si>
    <t>ONONDAGA</t>
  </si>
  <si>
    <t>LIVERPOOL</t>
  </si>
  <si>
    <t>LYNCOURT</t>
  </si>
  <si>
    <t>SKANEATELES</t>
  </si>
  <si>
    <t>SYRACUSE</t>
  </si>
  <si>
    <t>TULLY</t>
  </si>
  <si>
    <t>CANANDAIGUA</t>
  </si>
  <si>
    <t>GENEVA</t>
  </si>
  <si>
    <t>NAPLES</t>
  </si>
  <si>
    <t>HONEOYE</t>
  </si>
  <si>
    <t>VICTOR</t>
  </si>
  <si>
    <t>CHESTER</t>
  </si>
  <si>
    <t>CORNWALL</t>
  </si>
  <si>
    <t>PINE BUSH</t>
  </si>
  <si>
    <t>GOSHEN</t>
  </si>
  <si>
    <t>MIDDLETOWN</t>
  </si>
  <si>
    <t>KIRYAS JOEL</t>
  </si>
  <si>
    <t>NEWBURGH</t>
  </si>
  <si>
    <t>PORT JERVIS</t>
  </si>
  <si>
    <t>TUXEDO</t>
  </si>
  <si>
    <t>FLORIDA</t>
  </si>
  <si>
    <t>ALBION</t>
  </si>
  <si>
    <t>KENDALL</t>
  </si>
  <si>
    <t>HOLLEY</t>
  </si>
  <si>
    <t>MEDINA</t>
  </si>
  <si>
    <t>LYNDONVILLE</t>
  </si>
  <si>
    <t>ALTMAR PARISH</t>
  </si>
  <si>
    <t>FULTON</t>
  </si>
  <si>
    <t>HANNIBAL</t>
  </si>
  <si>
    <t>MEXICO</t>
  </si>
  <si>
    <t>OSWEGO</t>
  </si>
  <si>
    <t>PULASKI</t>
  </si>
  <si>
    <t>SANDY CREEK</t>
  </si>
  <si>
    <t>PHOENIX</t>
  </si>
  <si>
    <t>EDMESTON</t>
  </si>
  <si>
    <t>LAURENS</t>
  </si>
  <si>
    <t>SCHENEVUS</t>
  </si>
  <si>
    <t>MILFORD</t>
  </si>
  <si>
    <t>MORRIS</t>
  </si>
  <si>
    <t>ONEONTA</t>
  </si>
  <si>
    <t>COOPERSTOWN</t>
  </si>
  <si>
    <t>WORCESTER</t>
  </si>
  <si>
    <t>MAHOPAC</t>
  </si>
  <si>
    <t>CARMEL</t>
  </si>
  <si>
    <t>HALDANE</t>
  </si>
  <si>
    <t>GARRISON</t>
  </si>
  <si>
    <t>PUTNAM VALLEY</t>
  </si>
  <si>
    <t>BREWSTER</t>
  </si>
  <si>
    <t>BERLIN</t>
  </si>
  <si>
    <t>HOOSICK FALLS</t>
  </si>
  <si>
    <t>LANSINGBURGH</t>
  </si>
  <si>
    <t>WYNANTSKILL</t>
  </si>
  <si>
    <t>RENSSELAER</t>
  </si>
  <si>
    <t>AVERILL PARK</t>
  </si>
  <si>
    <t>HOOSIC VALLEY</t>
  </si>
  <si>
    <t>SCHODACK</t>
  </si>
  <si>
    <t>TROY</t>
  </si>
  <si>
    <t>CLARKSTOWN</t>
  </si>
  <si>
    <t>NANUET</t>
  </si>
  <si>
    <t>HAVERSTRAW-ST</t>
  </si>
  <si>
    <t>S. ORANGETOWN</t>
  </si>
  <si>
    <t>NYACK</t>
  </si>
  <si>
    <t>PEARL RIVER</t>
  </si>
  <si>
    <t>RAMAPO</t>
  </si>
  <si>
    <t>EAST RAMAPO</t>
  </si>
  <si>
    <t>BRASHER FALLS</t>
  </si>
  <si>
    <t>CANTON</t>
  </si>
  <si>
    <t>CLIFTON FINE</t>
  </si>
  <si>
    <t>GOUVERNEUR</t>
  </si>
  <si>
    <t>HAMMOND</t>
  </si>
  <si>
    <t>HERMON DEKALB</t>
  </si>
  <si>
    <t>LISBON</t>
  </si>
  <si>
    <t>MASSENA</t>
  </si>
  <si>
    <t>MORRISTOWN</t>
  </si>
  <si>
    <t>OGDENSBURG</t>
  </si>
  <si>
    <t>HEUVELTON</t>
  </si>
  <si>
    <t>PARISHVILLE</t>
  </si>
  <si>
    <t>POTSDAM</t>
  </si>
  <si>
    <t>EDWARDS-KNOX</t>
  </si>
  <si>
    <t>BURNT HILLS</t>
  </si>
  <si>
    <t>SHENENDEHOWA</t>
  </si>
  <si>
    <t>CORINTH</t>
  </si>
  <si>
    <t>EDINBURG</t>
  </si>
  <si>
    <t>GALWAY</t>
  </si>
  <si>
    <t>MECHANICVILLE</t>
  </si>
  <si>
    <t>BALLSTON SPA</t>
  </si>
  <si>
    <t>SCHUYLERVILLE</t>
  </si>
  <si>
    <t>STILLWATER</t>
  </si>
  <si>
    <t>WATERFORD</t>
  </si>
  <si>
    <t>DUANESBURG</t>
  </si>
  <si>
    <t>NISKAYUNA</t>
  </si>
  <si>
    <t>SCHALMONT</t>
  </si>
  <si>
    <t>MOHONASEN</t>
  </si>
  <si>
    <t>SCHENECTADY</t>
  </si>
  <si>
    <t>JEFFERSON</t>
  </si>
  <si>
    <t>MIDDLEBURGH</t>
  </si>
  <si>
    <t>SCHOHARIE</t>
  </si>
  <si>
    <t>WATKINS GLEN</t>
  </si>
  <si>
    <t>SOUTH SENECA</t>
  </si>
  <si>
    <t>ROMULUS</t>
  </si>
  <si>
    <t>SENECA FALLS</t>
  </si>
  <si>
    <t>WATERLOO CENT</t>
  </si>
  <si>
    <t>ADDISON</t>
  </si>
  <si>
    <t>AVOCA</t>
  </si>
  <si>
    <t>BATH</t>
  </si>
  <si>
    <t>BRADFORD</t>
  </si>
  <si>
    <t>CORNING</t>
  </si>
  <si>
    <t>HORNELL</t>
  </si>
  <si>
    <t>ARKPORT</t>
  </si>
  <si>
    <t>PRATTSBURG</t>
  </si>
  <si>
    <t>HAMMONDSPORT</t>
  </si>
  <si>
    <t>BABYLON</t>
  </si>
  <si>
    <t>WEST BABYLON</t>
  </si>
  <si>
    <t>NORTH BABYLON</t>
  </si>
  <si>
    <t>LINDENHURST</t>
  </si>
  <si>
    <t>COPIAGUE</t>
  </si>
  <si>
    <t>AMITYVILLE</t>
  </si>
  <si>
    <t>DEER PARK</t>
  </si>
  <si>
    <t>WYANDANCH</t>
  </si>
  <si>
    <t>THREE VILLAGE</t>
  </si>
  <si>
    <t>COMSEWOGUE</t>
  </si>
  <si>
    <t>SACHEM</t>
  </si>
  <si>
    <t>MOUNT SINAI</t>
  </si>
  <si>
    <t>MILLER PLACE</t>
  </si>
  <si>
    <t>ROCKY POINT</t>
  </si>
  <si>
    <t>LONGWOOD</t>
  </si>
  <si>
    <t>WILLIAM FLOYD</t>
  </si>
  <si>
    <t>EAST MORICHES</t>
  </si>
  <si>
    <t>SOUTH COUNTRY</t>
  </si>
  <si>
    <t>EAST HAMPTON</t>
  </si>
  <si>
    <t>AMAGANSETT</t>
  </si>
  <si>
    <t>SPRINGS</t>
  </si>
  <si>
    <t>SAG HARBOR</t>
  </si>
  <si>
    <t>MONTAUK</t>
  </si>
  <si>
    <t>ELWOOD</t>
  </si>
  <si>
    <t>HUNTINGTON</t>
  </si>
  <si>
    <t>NORTHPORT</t>
  </si>
  <si>
    <t>HARBORFIELDS</t>
  </si>
  <si>
    <t>COMMACK</t>
  </si>
  <si>
    <t>S. HUNTINGTON</t>
  </si>
  <si>
    <t>BAY SHORE</t>
  </si>
  <si>
    <t>ISLIP</t>
  </si>
  <si>
    <t>EAST ISLIP</t>
  </si>
  <si>
    <t>SAYVILLE</t>
  </si>
  <si>
    <t>HAUPPAUGE</t>
  </si>
  <si>
    <t>CONNETQUOT</t>
  </si>
  <si>
    <t>WEST ISLIP</t>
  </si>
  <si>
    <t>BRENTWOOD</t>
  </si>
  <si>
    <t>CENTRAL ISLIP</t>
  </si>
  <si>
    <t>FIRE ISLAND</t>
  </si>
  <si>
    <t>RIVERHEAD</t>
  </si>
  <si>
    <t>SMITHTOWN</t>
  </si>
  <si>
    <t>KINGS PARK</t>
  </si>
  <si>
    <t>REMSENBURG</t>
  </si>
  <si>
    <t>QUOGUE</t>
  </si>
  <si>
    <t>HAMPTON BAYS</t>
  </si>
  <si>
    <t>SOUTHAMPTON</t>
  </si>
  <si>
    <t>BRIDGEHAMPTON</t>
  </si>
  <si>
    <t>EAST QUOGUE</t>
  </si>
  <si>
    <t>OYSTERPONDS</t>
  </si>
  <si>
    <t>SOUTHOLD</t>
  </si>
  <si>
    <t>GREENPORT</t>
  </si>
  <si>
    <t>FALLSBURGH</t>
  </si>
  <si>
    <t>ELDRED</t>
  </si>
  <si>
    <t>LIBERTY</t>
  </si>
  <si>
    <t>TRI VALLEY</t>
  </si>
  <si>
    <t>ROSCOE</t>
  </si>
  <si>
    <t>MONTICELLO</t>
  </si>
  <si>
    <t>SULLIVAN WEST</t>
  </si>
  <si>
    <t>WAVERLY</t>
  </si>
  <si>
    <t>CANDOR</t>
  </si>
  <si>
    <t>NEWARK VALLEY</t>
  </si>
  <si>
    <t>TIOGA</t>
  </si>
  <si>
    <t>DRYDEN</t>
  </si>
  <si>
    <t>GROTON</t>
  </si>
  <si>
    <t>ITHACA</t>
  </si>
  <si>
    <t>LANSING</t>
  </si>
  <si>
    <t>NEWFIELD</t>
  </si>
  <si>
    <t>TRUMANSBURG</t>
  </si>
  <si>
    <t>KINGSTON</t>
  </si>
  <si>
    <t>HIGHLAND</t>
  </si>
  <si>
    <t>MARLBORO</t>
  </si>
  <si>
    <t>NEW PALTZ</t>
  </si>
  <si>
    <t>ONTEORA</t>
  </si>
  <si>
    <t>SAUGERTIES</t>
  </si>
  <si>
    <t>WALLKILL</t>
  </si>
  <si>
    <t>ELLENVILLE</t>
  </si>
  <si>
    <t>BOLTON</t>
  </si>
  <si>
    <t>NORTH WARREN</t>
  </si>
  <si>
    <t>GLENS FALLS</t>
  </si>
  <si>
    <t>JOHNSBURG</t>
  </si>
  <si>
    <t>LAKE GEORGE</t>
  </si>
  <si>
    <t>QUEENSBURY</t>
  </si>
  <si>
    <t>WARRENSBURG</t>
  </si>
  <si>
    <t>ARGYLE</t>
  </si>
  <si>
    <t>FORT ANN</t>
  </si>
  <si>
    <t>FORT EDWARD</t>
  </si>
  <si>
    <t>GRANVILLE</t>
  </si>
  <si>
    <t>GREENWICH</t>
  </si>
  <si>
    <t>HARTFORD</t>
  </si>
  <si>
    <t>HUDSON FALLS</t>
  </si>
  <si>
    <t>PUTNAM</t>
  </si>
  <si>
    <t>SALEM</t>
  </si>
  <si>
    <t>CAMBRIDGE</t>
  </si>
  <si>
    <t>WHITEHALL</t>
  </si>
  <si>
    <t>NEWARK</t>
  </si>
  <si>
    <t>LYONS</t>
  </si>
  <si>
    <t>MARION</t>
  </si>
  <si>
    <t>WAYNE</t>
  </si>
  <si>
    <t>GANANDA</t>
  </si>
  <si>
    <t>SODUS</t>
  </si>
  <si>
    <t>WILLIAMSON</t>
  </si>
  <si>
    <t>RED CREEK</t>
  </si>
  <si>
    <t>BEDFORD</t>
  </si>
  <si>
    <t>CROTON HARMON</t>
  </si>
  <si>
    <t>EASTCHESTER</t>
  </si>
  <si>
    <t>TUCKAHOE</t>
  </si>
  <si>
    <t>BRONXVILLE</t>
  </si>
  <si>
    <t>TARRYTOWN</t>
  </si>
  <si>
    <t>IRVINGTON</t>
  </si>
  <si>
    <t>DOBBS FERRY</t>
  </si>
  <si>
    <t>ARDSLEY</t>
  </si>
  <si>
    <t>EDGEMONT</t>
  </si>
  <si>
    <t>GREENBURGH</t>
  </si>
  <si>
    <t>ELMSFORD</t>
  </si>
  <si>
    <t>HARRISON</t>
  </si>
  <si>
    <t>MAMARONECK</t>
  </si>
  <si>
    <t>MT PLEAS CENT</t>
  </si>
  <si>
    <t>VALHALLA</t>
  </si>
  <si>
    <t>PLEASANTVILLE</t>
  </si>
  <si>
    <t>MOUNT VERNON</t>
  </si>
  <si>
    <t>CHAPPAQUA</t>
  </si>
  <si>
    <t>NEW ROCHELLE</t>
  </si>
  <si>
    <t>BYRAM HILLS</t>
  </si>
  <si>
    <t>NORTH SALEM</t>
  </si>
  <si>
    <t>OSSINING</t>
  </si>
  <si>
    <t>PEEKSKILL</t>
  </si>
  <si>
    <t>PELHAM</t>
  </si>
  <si>
    <t>RYE</t>
  </si>
  <si>
    <t>RYE NECK</t>
  </si>
  <si>
    <t>PORT CHESTER</t>
  </si>
  <si>
    <t>SCARSDALE</t>
  </si>
  <si>
    <t>SOMERS</t>
  </si>
  <si>
    <t>WHITE PLAINS</t>
  </si>
  <si>
    <t>YONKERS</t>
  </si>
  <si>
    <t>LAKELAND</t>
  </si>
  <si>
    <t>YORKTOWN</t>
  </si>
  <si>
    <t>ATTICA</t>
  </si>
  <si>
    <t>LETCHWORTH</t>
  </si>
  <si>
    <t>WYOMING</t>
  </si>
  <si>
    <t>PERRY</t>
  </si>
  <si>
    <t>WARSAW</t>
  </si>
  <si>
    <t>PENN  YAN</t>
  </si>
  <si>
    <t>DUNDEE</t>
  </si>
  <si>
    <t>STATE TOTALS</t>
  </si>
  <si>
    <t>P(FA0094) 00 2016-17 BOCES AID (actual from SA171-8)</t>
  </si>
  <si>
    <t>P(FA0093) 00 2017-18 BOCES AID (projected SA171-8)</t>
  </si>
  <si>
    <t xml:space="preserve"> 04/10/17</t>
  </si>
  <si>
    <t>E(WM0106) 00 2015-16 RWADA</t>
  </si>
  <si>
    <t>F(WM0111) 00 2014 ACTUAL VALUATION/2015-16 RWADA</t>
  </si>
  <si>
    <t>I(WM0289) 05 MILLAGE RATIO FOR 17-18 BOCES AID</t>
  </si>
  <si>
    <t>J(WM0265) 05 AID RATIO FOR 17-18 BOCES FACIL AID</t>
  </si>
  <si>
    <t xml:space="preserve"> P(FA0093) 00 2015-16 BOCES AID                                     </t>
  </si>
  <si>
    <t xml:space="preserve"> P(FA0094) 00 2015-16 BOCES AID                                     </t>
  </si>
  <si>
    <t xml:space="preserve"> E(WM0106) 00 2014-15 RWADA                                         </t>
  </si>
  <si>
    <t xml:space="preserve"> F(WM0111) 00 2013 ACTUAL VALUATION/2014-15 RWADA                   </t>
  </si>
  <si>
    <t xml:space="preserve"> I(WM0289) 05 MILLAGE RATIO FOR 16-17 BOCES AID                     </t>
  </si>
  <si>
    <t xml:space="preserve"> J(WM0265) 05 AID RATIO FOR 16-17 BOCES FACIL AID                   </t>
  </si>
  <si>
    <t xml:space="preserve"> F(WE0002) 00 2013 ACTUAL VALUATION                                 </t>
  </si>
  <si>
    <t xml:space="preserve"> 03/29/18</t>
  </si>
  <si>
    <t>E(WM0106) 00 2016-17 RWADA</t>
  </si>
  <si>
    <t>SUFFERN</t>
  </si>
  <si>
    <t>FALLSBURG</t>
  </si>
  <si>
    <t>F(WM0111) 00 2015 ACTUAL VALUATION/2016-17 RWADA</t>
  </si>
  <si>
    <t>2017-18</t>
  </si>
  <si>
    <t>I(WM0289) 05 MILLAGE RATIO FOR 18-19 BOCES AID</t>
  </si>
  <si>
    <t>J(WM0265) 05 AID RATIO FOR 18-19 BOCES FACIL AID</t>
  </si>
  <si>
    <t>Admin/Serv Aid Ratio</t>
  </si>
  <si>
    <t>F(WE0002) 00 2015 ACTUAL VALUATION</t>
  </si>
  <si>
    <t>P(FA0093) 00 2018-19 BOCES AID</t>
  </si>
  <si>
    <t>P(FA0094) 00 2017-18 BOCES AID</t>
  </si>
  <si>
    <t>P(FA0093) 00 2017-18 BOCES AID</t>
  </si>
  <si>
    <t>F(WE0002) 00 2014 ACTUAL VALUATION</t>
  </si>
  <si>
    <t>(The maximum aid ratio for BOCES Aid is 90%)</t>
  </si>
  <si>
    <t>E(WM0106) 00 2017-18 RWADA</t>
  </si>
  <si>
    <t>F(WM0111) 00 2016 ACTUAL VALUATION/2017-18 RWADA</t>
  </si>
  <si>
    <t>I(WM0289) 05 MILLAGE RATIO FOR 19-20 BOCES AID</t>
  </si>
  <si>
    <t>J(WM0265) 05 AID RATIO FOR 19-20 BOCES FACIL AID</t>
  </si>
  <si>
    <t>F(WE0002) 00 2016 ACTUAL VALUATION</t>
  </si>
  <si>
    <t>P(FA0093) 00 2019-20 BOCES AID (Projected from SA192-0</t>
  </si>
  <si>
    <t>P(FA0093) 00 2018-19 BOCES AID (SA181-9)</t>
  </si>
  <si>
    <t>P(FA0094) 00 2018-19 BOCES AID (SA192-0)</t>
  </si>
  <si>
    <t>P(FA0093) 00 2017-18 BOCES AID (SA171-8)</t>
  </si>
  <si>
    <t>P(FA0094) 00 2017-18 BOCES AID (SA181-9)</t>
  </si>
  <si>
    <t>P(FA0094) 00 2018-19 BOCES AID (BT192-0)</t>
  </si>
  <si>
    <t>P(FA0093) 00 2016-17 BOCES AID (estimated aid from SA161-7)</t>
  </si>
  <si>
    <t>2018-19</t>
  </si>
  <si>
    <t>010100</t>
  </si>
  <si>
    <t>010201</t>
  </si>
  <si>
    <t>010306</t>
  </si>
  <si>
    <t>010402</t>
  </si>
  <si>
    <t>010500</t>
  </si>
  <si>
    <t>010601</t>
  </si>
  <si>
    <t>010605</t>
  </si>
  <si>
    <t>010615</t>
  </si>
  <si>
    <t>010622</t>
  </si>
  <si>
    <t>010623</t>
  </si>
  <si>
    <t>010701</t>
  </si>
  <si>
    <t>010802</t>
  </si>
  <si>
    <t>011003</t>
  </si>
  <si>
    <t>011200</t>
  </si>
  <si>
    <t>020101</t>
  </si>
  <si>
    <t>020601</t>
  </si>
  <si>
    <t>020702</t>
  </si>
  <si>
    <t>020801</t>
  </si>
  <si>
    <t>021102</t>
  </si>
  <si>
    <t>021601</t>
  </si>
  <si>
    <t>022001</t>
  </si>
  <si>
    <t>022101</t>
  </si>
  <si>
    <t>022302</t>
  </si>
  <si>
    <t>022401</t>
  </si>
  <si>
    <t>022601</t>
  </si>
  <si>
    <t>022902</t>
  </si>
  <si>
    <t>030101</t>
  </si>
  <si>
    <t>030200</t>
  </si>
  <si>
    <t>030201</t>
  </si>
  <si>
    <t>030501</t>
  </si>
  <si>
    <t>030601</t>
  </si>
  <si>
    <t>030701</t>
  </si>
  <si>
    <t>031101</t>
  </si>
  <si>
    <t>031301</t>
  </si>
  <si>
    <t>031401</t>
  </si>
  <si>
    <t>031501</t>
  </si>
  <si>
    <t>031502</t>
  </si>
  <si>
    <t>031601</t>
  </si>
  <si>
    <t>031701</t>
  </si>
  <si>
    <t>040204</t>
  </si>
  <si>
    <t>040302</t>
  </si>
  <si>
    <t>040901</t>
  </si>
  <si>
    <t>041101</t>
  </si>
  <si>
    <t>041401</t>
  </si>
  <si>
    <t>042302</t>
  </si>
  <si>
    <t>042400</t>
  </si>
  <si>
    <t>042801</t>
  </si>
  <si>
    <t>042901</t>
  </si>
  <si>
    <t>043001</t>
  </si>
  <si>
    <t>043011</t>
  </si>
  <si>
    <t>043200</t>
  </si>
  <si>
    <t>043501</t>
  </si>
  <si>
    <t>050100</t>
  </si>
  <si>
    <t>050301</t>
  </si>
  <si>
    <t>050401</t>
  </si>
  <si>
    <t>050701</t>
  </si>
  <si>
    <t>051101</t>
  </si>
  <si>
    <t>051301</t>
  </si>
  <si>
    <t>051901</t>
  </si>
  <si>
    <t>060201</t>
  </si>
  <si>
    <t>060301</t>
  </si>
  <si>
    <t>060401</t>
  </si>
  <si>
    <t>060503</t>
  </si>
  <si>
    <t>060601</t>
  </si>
  <si>
    <t>060701</t>
  </si>
  <si>
    <t>060800</t>
  </si>
  <si>
    <t>061001</t>
  </si>
  <si>
    <t>061101</t>
  </si>
  <si>
    <t>061501</t>
  </si>
  <si>
    <t>061503</t>
  </si>
  <si>
    <t>061601</t>
  </si>
  <si>
    <t>061700</t>
  </si>
  <si>
    <t>062201</t>
  </si>
  <si>
    <t>062301</t>
  </si>
  <si>
    <t>062401</t>
  </si>
  <si>
    <t>062601</t>
  </si>
  <si>
    <t>062901</t>
  </si>
  <si>
    <t>070600</t>
  </si>
  <si>
    <t>070901</t>
  </si>
  <si>
    <t>070902</t>
  </si>
  <si>
    <t>080101</t>
  </si>
  <si>
    <t>080201</t>
  </si>
  <si>
    <t>080601</t>
  </si>
  <si>
    <t>081003</t>
  </si>
  <si>
    <t>081200</t>
  </si>
  <si>
    <t>081401</t>
  </si>
  <si>
    <t>081501</t>
  </si>
  <si>
    <t>082001</t>
  </si>
  <si>
    <t>090201</t>
  </si>
  <si>
    <t>090301</t>
  </si>
  <si>
    <t>090501</t>
  </si>
  <si>
    <t>090601</t>
  </si>
  <si>
    <t>090901</t>
  </si>
  <si>
    <t>091101</t>
  </si>
  <si>
    <t>091200</t>
  </si>
  <si>
    <t>091402</t>
  </si>
  <si>
    <t>100308</t>
  </si>
  <si>
    <t>100501</t>
  </si>
  <si>
    <t>100902</t>
  </si>
  <si>
    <t>101001</t>
  </si>
  <si>
    <t>101300</t>
  </si>
  <si>
    <t>101401</t>
  </si>
  <si>
    <t>101601</t>
  </si>
  <si>
    <t>110101</t>
  </si>
  <si>
    <t>110200</t>
  </si>
  <si>
    <t>110304</t>
  </si>
  <si>
    <t>110701</t>
  </si>
  <si>
    <t>110901</t>
  </si>
  <si>
    <t>120102</t>
  </si>
  <si>
    <t>120301</t>
  </si>
  <si>
    <t>120401</t>
  </si>
  <si>
    <t>120501</t>
  </si>
  <si>
    <t>120701</t>
  </si>
  <si>
    <t>120906</t>
  </si>
  <si>
    <t>121401</t>
  </si>
  <si>
    <t>121502</t>
  </si>
  <si>
    <t>121601</t>
  </si>
  <si>
    <t>121701</t>
  </si>
  <si>
    <t>121702</t>
  </si>
  <si>
    <t>121901</t>
  </si>
  <si>
    <t>130200</t>
  </si>
  <si>
    <t>130502</t>
  </si>
  <si>
    <t>130801</t>
  </si>
  <si>
    <t>131101</t>
  </si>
  <si>
    <t>131201</t>
  </si>
  <si>
    <t>131301</t>
  </si>
  <si>
    <t>131500</t>
  </si>
  <si>
    <t>131601</t>
  </si>
  <si>
    <t>131602</t>
  </si>
  <si>
    <t>131701</t>
  </si>
  <si>
    <t>131801</t>
  </si>
  <si>
    <t>132101</t>
  </si>
  <si>
    <t>132201</t>
  </si>
  <si>
    <t>140101</t>
  </si>
  <si>
    <t>140201</t>
  </si>
  <si>
    <t>140203</t>
  </si>
  <si>
    <t>140207</t>
  </si>
  <si>
    <t>140301</t>
  </si>
  <si>
    <t>140600</t>
  </si>
  <si>
    <t>140701</t>
  </si>
  <si>
    <t>140702</t>
  </si>
  <si>
    <t>140703</t>
  </si>
  <si>
    <t>140707</t>
  </si>
  <si>
    <t>140709</t>
  </si>
  <si>
    <t>140801</t>
  </si>
  <si>
    <t>141101</t>
  </si>
  <si>
    <t>141201</t>
  </si>
  <si>
    <t>141301</t>
  </si>
  <si>
    <t>141401</t>
  </si>
  <si>
    <t>141501</t>
  </si>
  <si>
    <t>141601</t>
  </si>
  <si>
    <t>141603</t>
  </si>
  <si>
    <t>141604</t>
  </si>
  <si>
    <t>141701</t>
  </si>
  <si>
    <t>141800</t>
  </si>
  <si>
    <t>141901</t>
  </si>
  <si>
    <t>142101</t>
  </si>
  <si>
    <t>142201</t>
  </si>
  <si>
    <t>142301</t>
  </si>
  <si>
    <t>142500</t>
  </si>
  <si>
    <t>142601</t>
  </si>
  <si>
    <t>142801</t>
  </si>
  <si>
    <t>150203</t>
  </si>
  <si>
    <t>150301</t>
  </si>
  <si>
    <t>150601</t>
  </si>
  <si>
    <t>150801</t>
  </si>
  <si>
    <t>150901</t>
  </si>
  <si>
    <t>151001</t>
  </si>
  <si>
    <t>151102</t>
  </si>
  <si>
    <t>151401</t>
  </si>
  <si>
    <t>151501</t>
  </si>
  <si>
    <t>151601</t>
  </si>
  <si>
    <t>151701</t>
  </si>
  <si>
    <t>151801</t>
  </si>
  <si>
    <t>160101</t>
  </si>
  <si>
    <t>160801</t>
  </si>
  <si>
    <t>161201</t>
  </si>
  <si>
    <t>161401</t>
  </si>
  <si>
    <t>161501</t>
  </si>
  <si>
    <t>161601</t>
  </si>
  <si>
    <t>161801</t>
  </si>
  <si>
    <t>170301</t>
  </si>
  <si>
    <t>170500</t>
  </si>
  <si>
    <t>170600</t>
  </si>
  <si>
    <t>170801</t>
  </si>
  <si>
    <t>170901</t>
  </si>
  <si>
    <t>171001</t>
  </si>
  <si>
    <t>171102</t>
  </si>
  <si>
    <t>180202</t>
  </si>
  <si>
    <t>180300</t>
  </si>
  <si>
    <t>180701</t>
  </si>
  <si>
    <t>180901</t>
  </si>
  <si>
    <t>181001</t>
  </si>
  <si>
    <t>181101</t>
  </si>
  <si>
    <t>181201</t>
  </si>
  <si>
    <t>181302</t>
  </si>
  <si>
    <t>190301</t>
  </si>
  <si>
    <t>190401</t>
  </si>
  <si>
    <t>190501</t>
  </si>
  <si>
    <t>190701</t>
  </si>
  <si>
    <t>190901</t>
  </si>
  <si>
    <t>191401</t>
  </si>
  <si>
    <t>200101</t>
  </si>
  <si>
    <t>200401</t>
  </si>
  <si>
    <t>200501</t>
  </si>
  <si>
    <t>200601</t>
  </si>
  <si>
    <t>200701</t>
  </si>
  <si>
    <t>200702</t>
  </si>
  <si>
    <t>200901</t>
  </si>
  <si>
    <t>210302</t>
  </si>
  <si>
    <t>210402</t>
  </si>
  <si>
    <t>210501</t>
  </si>
  <si>
    <t>210502</t>
  </si>
  <si>
    <t>210601</t>
  </si>
  <si>
    <t>210800</t>
  </si>
  <si>
    <t>211003</t>
  </si>
  <si>
    <t>211103</t>
  </si>
  <si>
    <t>211701</t>
  </si>
  <si>
    <t>211901</t>
  </si>
  <si>
    <t>212001</t>
  </si>
  <si>
    <t>212101</t>
  </si>
  <si>
    <t>220101</t>
  </si>
  <si>
    <t>220202</t>
  </si>
  <si>
    <t>220301</t>
  </si>
  <si>
    <t>220401</t>
  </si>
  <si>
    <t>220701</t>
  </si>
  <si>
    <t>220909</t>
  </si>
  <si>
    <t>221001</t>
  </si>
  <si>
    <t>221301</t>
  </si>
  <si>
    <t>221401</t>
  </si>
  <si>
    <t>222000</t>
  </si>
  <si>
    <t>222201</t>
  </si>
  <si>
    <t>230201</t>
  </si>
  <si>
    <t>230301</t>
  </si>
  <si>
    <t>230901</t>
  </si>
  <si>
    <t>231101</t>
  </si>
  <si>
    <t>231301</t>
  </si>
  <si>
    <t>240101</t>
  </si>
  <si>
    <t>240201</t>
  </si>
  <si>
    <t>240401</t>
  </si>
  <si>
    <t>240801</t>
  </si>
  <si>
    <t>240901</t>
  </si>
  <si>
    <t>241001</t>
  </si>
  <si>
    <t>241101</t>
  </si>
  <si>
    <t>241701</t>
  </si>
  <si>
    <t>250109</t>
  </si>
  <si>
    <t>250201</t>
  </si>
  <si>
    <t>250301</t>
  </si>
  <si>
    <t>250401</t>
  </si>
  <si>
    <t>250701</t>
  </si>
  <si>
    <t>250901</t>
  </si>
  <si>
    <t>251101</t>
  </si>
  <si>
    <t>251400</t>
  </si>
  <si>
    <t>251501</t>
  </si>
  <si>
    <t>251601</t>
  </si>
  <si>
    <t>260101</t>
  </si>
  <si>
    <t>260401</t>
  </si>
  <si>
    <t>260501</t>
  </si>
  <si>
    <t>260801</t>
  </si>
  <si>
    <t>260803</t>
  </si>
  <si>
    <t>260901</t>
  </si>
  <si>
    <t>261001</t>
  </si>
  <si>
    <t>261101</t>
  </si>
  <si>
    <t>261201</t>
  </si>
  <si>
    <t>261301</t>
  </si>
  <si>
    <t>261313</t>
  </si>
  <si>
    <t>261401</t>
  </si>
  <si>
    <t>261501</t>
  </si>
  <si>
    <t>261600</t>
  </si>
  <si>
    <t>261701</t>
  </si>
  <si>
    <t>261801</t>
  </si>
  <si>
    <t>261901</t>
  </si>
  <si>
    <t>262001</t>
  </si>
  <si>
    <t>270100</t>
  </si>
  <si>
    <t>270301</t>
  </si>
  <si>
    <t>270601</t>
  </si>
  <si>
    <t>270701</t>
  </si>
  <si>
    <t>271102</t>
  </si>
  <si>
    <t>271201</t>
  </si>
  <si>
    <t>280100</t>
  </si>
  <si>
    <t>280201</t>
  </si>
  <si>
    <t>280202</t>
  </si>
  <si>
    <t>280203</t>
  </si>
  <si>
    <t>280204</t>
  </si>
  <si>
    <t>280205</t>
  </si>
  <si>
    <t>280206</t>
  </si>
  <si>
    <t>280207</t>
  </si>
  <si>
    <t>280208</t>
  </si>
  <si>
    <t>280209</t>
  </si>
  <si>
    <t>280210</t>
  </si>
  <si>
    <t>280211</t>
  </si>
  <si>
    <t>280212</t>
  </si>
  <si>
    <t>280213</t>
  </si>
  <si>
    <t>280214</t>
  </si>
  <si>
    <t>280215</t>
  </si>
  <si>
    <t>280216</t>
  </si>
  <si>
    <t>280217</t>
  </si>
  <si>
    <t>280218</t>
  </si>
  <si>
    <t>280219</t>
  </si>
  <si>
    <t>280220</t>
  </si>
  <si>
    <t>280221</t>
  </si>
  <si>
    <t>280222</t>
  </si>
  <si>
    <t>280223</t>
  </si>
  <si>
    <t>280224</t>
  </si>
  <si>
    <t>280225</t>
  </si>
  <si>
    <t>280226</t>
  </si>
  <si>
    <t>280227</t>
  </si>
  <si>
    <t>280229</t>
  </si>
  <si>
    <t>280230</t>
  </si>
  <si>
    <t>280231</t>
  </si>
  <si>
    <t>280251</t>
  </si>
  <si>
    <t>280252</t>
  </si>
  <si>
    <t>280253</t>
  </si>
  <si>
    <t>280300</t>
  </si>
  <si>
    <t>280401</t>
  </si>
  <si>
    <t>280402</t>
  </si>
  <si>
    <t>280403</t>
  </si>
  <si>
    <t>280404</t>
  </si>
  <si>
    <t>280405</t>
  </si>
  <si>
    <t>280406</t>
  </si>
  <si>
    <t>280407</t>
  </si>
  <si>
    <t>280409</t>
  </si>
  <si>
    <t>280410</t>
  </si>
  <si>
    <t>280411</t>
  </si>
  <si>
    <t>280501</t>
  </si>
  <si>
    <t>280502</t>
  </si>
  <si>
    <t>280503</t>
  </si>
  <si>
    <t>280504</t>
  </si>
  <si>
    <t>280506</t>
  </si>
  <si>
    <t>280515</t>
  </si>
  <si>
    <t>280517</t>
  </si>
  <si>
    <t>280518</t>
  </si>
  <si>
    <t>280521</t>
  </si>
  <si>
    <t>280522</t>
  </si>
  <si>
    <t>280523</t>
  </si>
  <si>
    <t>400301</t>
  </si>
  <si>
    <t>400400</t>
  </si>
  <si>
    <t>400601</t>
  </si>
  <si>
    <t>400701</t>
  </si>
  <si>
    <t>400800</t>
  </si>
  <si>
    <t>400900</t>
  </si>
  <si>
    <t>401001</t>
  </si>
  <si>
    <t>401201</t>
  </si>
  <si>
    <t>401301</t>
  </si>
  <si>
    <t>401501</t>
  </si>
  <si>
    <t>410401</t>
  </si>
  <si>
    <t>410601</t>
  </si>
  <si>
    <t>411101</t>
  </si>
  <si>
    <t>411501</t>
  </si>
  <si>
    <t>411504</t>
  </si>
  <si>
    <t>411603</t>
  </si>
  <si>
    <t>411701</t>
  </si>
  <si>
    <t>411800</t>
  </si>
  <si>
    <t>411902</t>
  </si>
  <si>
    <t>412000</t>
  </si>
  <si>
    <t>412201</t>
  </si>
  <si>
    <t>412300</t>
  </si>
  <si>
    <t>412801</t>
  </si>
  <si>
    <t>412901</t>
  </si>
  <si>
    <t>412902</t>
  </si>
  <si>
    <t>420101</t>
  </si>
  <si>
    <t>420303</t>
  </si>
  <si>
    <t>420401</t>
  </si>
  <si>
    <t>420411</t>
  </si>
  <si>
    <t>420501</t>
  </si>
  <si>
    <t>420601</t>
  </si>
  <si>
    <t>420701</t>
  </si>
  <si>
    <t>420702</t>
  </si>
  <si>
    <t>420807</t>
  </si>
  <si>
    <t>420901</t>
  </si>
  <si>
    <t>421001</t>
  </si>
  <si>
    <t>421101</t>
  </si>
  <si>
    <t>421201</t>
  </si>
  <si>
    <t>421501</t>
  </si>
  <si>
    <t>421504</t>
  </si>
  <si>
    <t>421601</t>
  </si>
  <si>
    <t>421800</t>
  </si>
  <si>
    <t>421902</t>
  </si>
  <si>
    <t>430300</t>
  </si>
  <si>
    <t>430501</t>
  </si>
  <si>
    <t>430700</t>
  </si>
  <si>
    <t>430901</t>
  </si>
  <si>
    <t>431101</t>
  </si>
  <si>
    <t>431201</t>
  </si>
  <si>
    <t>431301</t>
  </si>
  <si>
    <t>431401</t>
  </si>
  <si>
    <t>431701</t>
  </si>
  <si>
    <t>440102</t>
  </si>
  <si>
    <t>440201</t>
  </si>
  <si>
    <t>440301</t>
  </si>
  <si>
    <t>440401</t>
  </si>
  <si>
    <t>440601</t>
  </si>
  <si>
    <t>440901</t>
  </si>
  <si>
    <t>441000</t>
  </si>
  <si>
    <t>441101</t>
  </si>
  <si>
    <t>441201</t>
  </si>
  <si>
    <t>441202</t>
  </si>
  <si>
    <t>441301</t>
  </si>
  <si>
    <t>441600</t>
  </si>
  <si>
    <t>441800</t>
  </si>
  <si>
    <t>441903</t>
  </si>
  <si>
    <t>442101</t>
  </si>
  <si>
    <t>442111</t>
  </si>
  <si>
    <t>442115</t>
  </si>
  <si>
    <t>450101</t>
  </si>
  <si>
    <t>450607</t>
  </si>
  <si>
    <t>450704</t>
  </si>
  <si>
    <t>450801</t>
  </si>
  <si>
    <t>451001</t>
  </si>
  <si>
    <t>460102</t>
  </si>
  <si>
    <t>460500</t>
  </si>
  <si>
    <t>460701</t>
  </si>
  <si>
    <t>460801</t>
  </si>
  <si>
    <t>460901</t>
  </si>
  <si>
    <t>461300</t>
  </si>
  <si>
    <t>461801</t>
  </si>
  <si>
    <t>461901</t>
  </si>
  <si>
    <t>462001</t>
  </si>
  <si>
    <t>470202</t>
  </si>
  <si>
    <t>470501</t>
  </si>
  <si>
    <t>470801</t>
  </si>
  <si>
    <t>470901</t>
  </si>
  <si>
    <t>471101</t>
  </si>
  <si>
    <t>471201</t>
  </si>
  <si>
    <t>471400</t>
  </si>
  <si>
    <t>471601</t>
  </si>
  <si>
    <t>471701</t>
  </si>
  <si>
    <t>472001</t>
  </si>
  <si>
    <t>472202</t>
  </si>
  <si>
    <t>472506</t>
  </si>
  <si>
    <t>480101</t>
  </si>
  <si>
    <t>480102</t>
  </si>
  <si>
    <t>480401</t>
  </si>
  <si>
    <t>480404</t>
  </si>
  <si>
    <t>480503</t>
  </si>
  <si>
    <t>480601</t>
  </si>
  <si>
    <t>490101</t>
  </si>
  <si>
    <t>490202</t>
  </si>
  <si>
    <t>490301</t>
  </si>
  <si>
    <t>490501</t>
  </si>
  <si>
    <t>490601</t>
  </si>
  <si>
    <t>490801</t>
  </si>
  <si>
    <t>490804</t>
  </si>
  <si>
    <t>491200</t>
  </si>
  <si>
    <t>491302</t>
  </si>
  <si>
    <t>491401</t>
  </si>
  <si>
    <t>491501</t>
  </si>
  <si>
    <t>491700</t>
  </si>
  <si>
    <t>500101</t>
  </si>
  <si>
    <t>500108</t>
  </si>
  <si>
    <t>500201</t>
  </si>
  <si>
    <t>500301</t>
  </si>
  <si>
    <t>500304</t>
  </si>
  <si>
    <t>500308</t>
  </si>
  <si>
    <t>500401</t>
  </si>
  <si>
    <t>500402</t>
  </si>
  <si>
    <t>510101</t>
  </si>
  <si>
    <t>510201</t>
  </si>
  <si>
    <t>510401</t>
  </si>
  <si>
    <t>510501</t>
  </si>
  <si>
    <t>511101</t>
  </si>
  <si>
    <t>511201</t>
  </si>
  <si>
    <t>511301</t>
  </si>
  <si>
    <t>511602</t>
  </si>
  <si>
    <t>511901</t>
  </si>
  <si>
    <t>512001</t>
  </si>
  <si>
    <t>512101</t>
  </si>
  <si>
    <t>512201</t>
  </si>
  <si>
    <t>512300</t>
  </si>
  <si>
    <t>512404</t>
  </si>
  <si>
    <t>512501</t>
  </si>
  <si>
    <t>512902</t>
  </si>
  <si>
    <t>513102</t>
  </si>
  <si>
    <t>520101</t>
  </si>
  <si>
    <t>520302</t>
  </si>
  <si>
    <t>520401</t>
  </si>
  <si>
    <t>520601</t>
  </si>
  <si>
    <t>520701</t>
  </si>
  <si>
    <t>521200</t>
  </si>
  <si>
    <t>521301</t>
  </si>
  <si>
    <t>521401</t>
  </si>
  <si>
    <t>521701</t>
  </si>
  <si>
    <t>521800</t>
  </si>
  <si>
    <t>522001</t>
  </si>
  <si>
    <t>522101</t>
  </si>
  <si>
    <t>530101</t>
  </si>
  <si>
    <t>530202</t>
  </si>
  <si>
    <t>530301</t>
  </si>
  <si>
    <t>530501</t>
  </si>
  <si>
    <t>530515</t>
  </si>
  <si>
    <t>530600</t>
  </si>
  <si>
    <t>540801</t>
  </si>
  <si>
    <t>540901</t>
  </si>
  <si>
    <t>541001</t>
  </si>
  <si>
    <t>541102</t>
  </si>
  <si>
    <t>541201</t>
  </si>
  <si>
    <t>541401</t>
  </si>
  <si>
    <t>550101</t>
  </si>
  <si>
    <t>550301</t>
  </si>
  <si>
    <t>560501</t>
  </si>
  <si>
    <t>560603</t>
  </si>
  <si>
    <t>560701</t>
  </si>
  <si>
    <t>561006</t>
  </si>
  <si>
    <t>570101</t>
  </si>
  <si>
    <t>570201</t>
  </si>
  <si>
    <t>570302</t>
  </si>
  <si>
    <t>570401</t>
  </si>
  <si>
    <t>570603</t>
  </si>
  <si>
    <t>571000</t>
  </si>
  <si>
    <t>571502</t>
  </si>
  <si>
    <t>571800</t>
  </si>
  <si>
    <t>571901</t>
  </si>
  <si>
    <t>572301</t>
  </si>
  <si>
    <t>572702</t>
  </si>
  <si>
    <t>572901</t>
  </si>
  <si>
    <t>573002</t>
  </si>
  <si>
    <t>580101</t>
  </si>
  <si>
    <t>580102</t>
  </si>
  <si>
    <t>580103</t>
  </si>
  <si>
    <t>580104</t>
  </si>
  <si>
    <t>580105</t>
  </si>
  <si>
    <t>580106</t>
  </si>
  <si>
    <t>580107</t>
  </si>
  <si>
    <t>580109</t>
  </si>
  <si>
    <t>580201</t>
  </si>
  <si>
    <t>580203</t>
  </si>
  <si>
    <t>580205</t>
  </si>
  <si>
    <t>580206</t>
  </si>
  <si>
    <t>580207</t>
  </si>
  <si>
    <t>580208</t>
  </si>
  <si>
    <t>580209</t>
  </si>
  <si>
    <t>580211</t>
  </si>
  <si>
    <t>580212</t>
  </si>
  <si>
    <t>580224</t>
  </si>
  <si>
    <t>580232</t>
  </si>
  <si>
    <t>580233</t>
  </si>
  <si>
    <t>580234</t>
  </si>
  <si>
    <t>580235</t>
  </si>
  <si>
    <t>580301</t>
  </si>
  <si>
    <t>580302</t>
  </si>
  <si>
    <t>580303</t>
  </si>
  <si>
    <t>580304</t>
  </si>
  <si>
    <t>580305</t>
  </si>
  <si>
    <t>580306</t>
  </si>
  <si>
    <t>580401</t>
  </si>
  <si>
    <t>580402</t>
  </si>
  <si>
    <t>580403</t>
  </si>
  <si>
    <t>580404</t>
  </si>
  <si>
    <t>580405</t>
  </si>
  <si>
    <t>580406</t>
  </si>
  <si>
    <t>580410</t>
  </si>
  <si>
    <t>580413</t>
  </si>
  <si>
    <t>580501</t>
  </si>
  <si>
    <t>580502</t>
  </si>
  <si>
    <t>580503</t>
  </si>
  <si>
    <t>580504</t>
  </si>
  <si>
    <t>580505</t>
  </si>
  <si>
    <t>580506</t>
  </si>
  <si>
    <t>580507</t>
  </si>
  <si>
    <t>580509</t>
  </si>
  <si>
    <t>580512</t>
  </si>
  <si>
    <t>580513</t>
  </si>
  <si>
    <t>580514</t>
  </si>
  <si>
    <t>580601</t>
  </si>
  <si>
    <t>580602</t>
  </si>
  <si>
    <t>580603</t>
  </si>
  <si>
    <t>580701</t>
  </si>
  <si>
    <t>580801</t>
  </si>
  <si>
    <t>580805</t>
  </si>
  <si>
    <t>580901</t>
  </si>
  <si>
    <t>580902</t>
  </si>
  <si>
    <t>580903</t>
  </si>
  <si>
    <t>580905</t>
  </si>
  <si>
    <t>580906</t>
  </si>
  <si>
    <t>580909</t>
  </si>
  <si>
    <t>580910</t>
  </si>
  <si>
    <t>580912</t>
  </si>
  <si>
    <t>580913</t>
  </si>
  <si>
    <t>580917</t>
  </si>
  <si>
    <t>581002</t>
  </si>
  <si>
    <t>581004</t>
  </si>
  <si>
    <t>581005</t>
  </si>
  <si>
    <t>581010</t>
  </si>
  <si>
    <t>581012</t>
  </si>
  <si>
    <t>581015</t>
  </si>
  <si>
    <t>590501</t>
  </si>
  <si>
    <t>590801</t>
  </si>
  <si>
    <t>590901</t>
  </si>
  <si>
    <t>591201</t>
  </si>
  <si>
    <t>591301</t>
  </si>
  <si>
    <t>591302</t>
  </si>
  <si>
    <t>591401</t>
  </si>
  <si>
    <t>591502</t>
  </si>
  <si>
    <t>600101</t>
  </si>
  <si>
    <t>600301</t>
  </si>
  <si>
    <t>600402</t>
  </si>
  <si>
    <t>600601</t>
  </si>
  <si>
    <t>600801</t>
  </si>
  <si>
    <t>600903</t>
  </si>
  <si>
    <t>610301</t>
  </si>
  <si>
    <t>610327</t>
  </si>
  <si>
    <t>610501</t>
  </si>
  <si>
    <t>610600</t>
  </si>
  <si>
    <t>610801</t>
  </si>
  <si>
    <t>610901</t>
  </si>
  <si>
    <t>611001</t>
  </si>
  <si>
    <t>620202</t>
  </si>
  <si>
    <t>620600</t>
  </si>
  <si>
    <t>620803</t>
  </si>
  <si>
    <t>620901</t>
  </si>
  <si>
    <t>621001</t>
  </si>
  <si>
    <t>621101</t>
  </si>
  <si>
    <t>621201</t>
  </si>
  <si>
    <t>621601</t>
  </si>
  <si>
    <t>621801</t>
  </si>
  <si>
    <t>622002</t>
  </si>
  <si>
    <t>630101</t>
  </si>
  <si>
    <t>630202</t>
  </si>
  <si>
    <t>630300</t>
  </si>
  <si>
    <t>630601</t>
  </si>
  <si>
    <t>630701</t>
  </si>
  <si>
    <t>630801</t>
  </si>
  <si>
    <t>630902</t>
  </si>
  <si>
    <t>630918</t>
  </si>
  <si>
    <t>631201</t>
  </si>
  <si>
    <t>640101</t>
  </si>
  <si>
    <t>640502</t>
  </si>
  <si>
    <t>640601</t>
  </si>
  <si>
    <t>640701</t>
  </si>
  <si>
    <t>640801</t>
  </si>
  <si>
    <t>641001</t>
  </si>
  <si>
    <t>641301</t>
  </si>
  <si>
    <t>641401</t>
  </si>
  <si>
    <t>641501</t>
  </si>
  <si>
    <t>641610</t>
  </si>
  <si>
    <t>641701</t>
  </si>
  <si>
    <t>650101</t>
  </si>
  <si>
    <t>650301</t>
  </si>
  <si>
    <t>650501</t>
  </si>
  <si>
    <t>650701</t>
  </si>
  <si>
    <t>650801</t>
  </si>
  <si>
    <t>650901</t>
  </si>
  <si>
    <t>650902</t>
  </si>
  <si>
    <t>651201</t>
  </si>
  <si>
    <t>651402</t>
  </si>
  <si>
    <t>651501</t>
  </si>
  <si>
    <t>651503</t>
  </si>
  <si>
    <t>660101</t>
  </si>
  <si>
    <t>660102</t>
  </si>
  <si>
    <t>660202</t>
  </si>
  <si>
    <t>660203</t>
  </si>
  <si>
    <t>660301</t>
  </si>
  <si>
    <t>660302</t>
  </si>
  <si>
    <t>660303</t>
  </si>
  <si>
    <t>660401</t>
  </si>
  <si>
    <t>660402</t>
  </si>
  <si>
    <t>660403</t>
  </si>
  <si>
    <t>660404</t>
  </si>
  <si>
    <t>660405</t>
  </si>
  <si>
    <t>660406</t>
  </si>
  <si>
    <t>660407</t>
  </si>
  <si>
    <t>660409</t>
  </si>
  <si>
    <t>660410</t>
  </si>
  <si>
    <t>660411</t>
  </si>
  <si>
    <t>660412</t>
  </si>
  <si>
    <t>660413</t>
  </si>
  <si>
    <t>660501</t>
  </si>
  <si>
    <t>660701</t>
  </si>
  <si>
    <t>660801</t>
  </si>
  <si>
    <t>660802</t>
  </si>
  <si>
    <t>660803</t>
  </si>
  <si>
    <t>660804</t>
  </si>
  <si>
    <t>660805</t>
  </si>
  <si>
    <t>660806</t>
  </si>
  <si>
    <t>660809</t>
  </si>
  <si>
    <t>660900</t>
  </si>
  <si>
    <t>661004</t>
  </si>
  <si>
    <t>661100</t>
  </si>
  <si>
    <t>661201</t>
  </si>
  <si>
    <t>661301</t>
  </si>
  <si>
    <t>661401</t>
  </si>
  <si>
    <t>661402</t>
  </si>
  <si>
    <t>661500</t>
  </si>
  <si>
    <t>661601</t>
  </si>
  <si>
    <t>661800</t>
  </si>
  <si>
    <t>661901</t>
  </si>
  <si>
    <t>661904</t>
  </si>
  <si>
    <t>661905</t>
  </si>
  <si>
    <t>662001</t>
  </si>
  <si>
    <t>662101</t>
  </si>
  <si>
    <t>662200</t>
  </si>
  <si>
    <t>662300</t>
  </si>
  <si>
    <t>662401</t>
  </si>
  <si>
    <t>662402</t>
  </si>
  <si>
    <t>670201</t>
  </si>
  <si>
    <t>670401</t>
  </si>
  <si>
    <t>671002</t>
  </si>
  <si>
    <t>671201</t>
  </si>
  <si>
    <t>671501</t>
  </si>
  <si>
    <t>680601</t>
  </si>
  <si>
    <t>680801</t>
  </si>
  <si>
    <t>MAPLEWOOD</t>
  </si>
  <si>
    <t>S MOUNTAIN-H</t>
  </si>
  <si>
    <t>JOHNSON CITY</t>
  </si>
  <si>
    <t>RANDOLPH ACADEMY</t>
  </si>
  <si>
    <t>BERKSHIRE</t>
  </si>
  <si>
    <t>HOPEVALE</t>
  </si>
  <si>
    <t>BOQUOT VALLEY</t>
  </si>
  <si>
    <t xml:space="preserve">OPP-EPHRATAH </t>
  </si>
  <si>
    <t>PISECO</t>
  </si>
  <si>
    <t>INLET</t>
  </si>
  <si>
    <t>RAQUETTE LAKE</t>
  </si>
  <si>
    <t>ILION</t>
  </si>
  <si>
    <t>MOHAWK</t>
  </si>
  <si>
    <t>BRIDGEWATER-W</t>
  </si>
  <si>
    <t>ST JOHNSVILLE</t>
  </si>
  <si>
    <t>N GREENBUSH</t>
  </si>
  <si>
    <t>WAINSCOTT</t>
  </si>
  <si>
    <t>LITTLE FLOWER</t>
  </si>
  <si>
    <t>SAGAPONACK</t>
  </si>
  <si>
    <t>NEW SUFFOLK</t>
  </si>
  <si>
    <t>GEORGE JUNIOR</t>
  </si>
  <si>
    <t>WEST PARK</t>
  </si>
  <si>
    <t>GREENBURGH-GR</t>
  </si>
  <si>
    <t>GREENBURGH 11</t>
  </si>
  <si>
    <t>GREENBURGH-NO</t>
  </si>
  <si>
    <t>ABBOTT</t>
  </si>
  <si>
    <t>HAWTHORNE-CE</t>
  </si>
  <si>
    <t>MT PLEASANT-COTT</t>
  </si>
  <si>
    <t>MT PLEASANT-BLY</t>
  </si>
  <si>
    <t>WORKSHEET TAB</t>
  </si>
  <si>
    <t>COLUMN HEADER</t>
  </si>
  <si>
    <t>SCHOOL YEAR</t>
  </si>
  <si>
    <t>2019-20</t>
  </si>
  <si>
    <t>DBSAE1</t>
  </si>
  <si>
    <t>DBSAA1</t>
  </si>
  <si>
    <t>DBSAH1</t>
  </si>
  <si>
    <t>K(NO0248) 05 AID RATIO FOR 19-20 BOCES OPER AID</t>
  </si>
  <si>
    <t>P(FA0094) 00 2018-19 BOCES AID</t>
  </si>
  <si>
    <t>P(FA0093) 00 2019-20 BOCES AID</t>
  </si>
  <si>
    <t>E(WM0265) 05 2019-20 CURRENT YR BUILDING AID RATIO (CURRENT AV/RWADA)</t>
  </si>
  <si>
    <t>K(NO0248) 05 AID RATIO FOR 18-19 BOCES OPER AID</t>
  </si>
  <si>
    <t>E(WM0265) 05 2017-18 CURRENT YR BUILDING AID RATIO (CURRENT AV/RWADA)</t>
  </si>
  <si>
    <t>K(NO0248) 05 AID RATIO FOR 17-18 BOCES OPER AID</t>
  </si>
  <si>
    <t>P(FA0094) 00 2016-17 BOCES AID</t>
  </si>
  <si>
    <t xml:space="preserve"> E(WM0265) 05 2016-17 CURRENT YR BUILDING AID RATIO (CURRENT AV/RWADA)              </t>
  </si>
  <si>
    <t xml:space="preserve"> K(NO0248) 05 AID RATIO FOR 16-17 BOCES OPER AID                    </t>
  </si>
  <si>
    <t>300000</t>
  </si>
  <si>
    <t>2020-21</t>
  </si>
  <si>
    <t>E(WM0265) 05 2020-21 CURRENT YR BUILDING AID RATIO (CURRENT AV/RWADA)</t>
  </si>
  <si>
    <t>I(WM0289) 05 MILLAGE RATIO FOR 20-21 BOCES AID</t>
  </si>
  <si>
    <t>J(WM0265) 05 AID RATIO FOR 20-21 BOCES FACIL AID</t>
  </si>
  <si>
    <t>K(NO0248) 05 AID RATIO FOR 20-21 BOCES OPER AID</t>
  </si>
  <si>
    <t>P(FA0093) 00 2020-21 BOCES AID</t>
  </si>
  <si>
    <t>P(FA0094) 00 2019-20 BOCES AID</t>
  </si>
  <si>
    <t>F(WM0111) 00 2017 ACTUAL VALUATION/2018-19 RWADA</t>
  </si>
  <si>
    <t>F(WE0002) 00 2017 ACTUAL VALUATION</t>
  </si>
  <si>
    <t>E(WM0106) 00 2018-19 RWADA</t>
  </si>
  <si>
    <t xml:space="preserve">ENTER 6- DIGIT BEDS CODE HERE </t>
  </si>
  <si>
    <t>BOCES Aid Factors for an Individual Component District - 5 Year Trends</t>
  </si>
  <si>
    <t>BOCES AID FACTORS:</t>
  </si>
  <si>
    <t>2021-22</t>
  </si>
  <si>
    <t>ACTUAL VALUATION</t>
  </si>
  <si>
    <t>ACTUAL VALUATION/RWADA</t>
  </si>
  <si>
    <t>STATE AVERAGE AV/RWADA</t>
  </si>
  <si>
    <t>E(WM0265) 05 2021-22 CURRENT YR BUILDING AID RATIO</t>
  </si>
  <si>
    <t>I(WM0289) 05 MILLAGE RATIO FOR 21-22 BOCES AID</t>
  </si>
  <si>
    <t>J(WM0265) 05 AID RATIO FOR 21-22 BOCES FACIL AID</t>
  </si>
  <si>
    <t>K(NO0248) 05 AID RATIO FOR 21-22 BOCES OPER AID</t>
  </si>
  <si>
    <t>E(WM0106) 00 2019-20 RWADA</t>
  </si>
  <si>
    <t>F(WM0111) 00 2018 ACTUAL VALUATION/2019-20 RWADA</t>
  </si>
  <si>
    <t>P(FA0094) 00 2020-21 BOCES AID</t>
  </si>
  <si>
    <t>P(FA0093) 00 2021-22 BOCES AID</t>
  </si>
  <si>
    <t>F(WE0002) 00 2018 ACTUAL VALUATION</t>
  </si>
  <si>
    <t>2022-23</t>
  </si>
  <si>
    <t>E(WM0265) 05 2022-23 CURRENT YR BUILDING AID RATIO</t>
  </si>
  <si>
    <t>P(FA0093) 00 2022-23 BOCES AID</t>
  </si>
  <si>
    <t>I(WM0289) 05 MILLAGE RATIO FOR 22-23 BOCES AID</t>
  </si>
  <si>
    <t>J(WM0265) 05 AID RATIO FOR 22-23 BOCES FACIL AID</t>
  </si>
  <si>
    <t>K(NO0248) 05 AID RATIO FOR 22-23 BOCES OPER AID</t>
  </si>
  <si>
    <t>E(WM0106) 00 2020-21 RWADA</t>
  </si>
  <si>
    <t>F(WE0002) 00 2019 ACTUAL VALUATION</t>
  </si>
  <si>
    <t>F(WM0111) 00 2019 ACTUAL VALUATION/2020-21 RWADA</t>
  </si>
  <si>
    <t>2023-24</t>
  </si>
  <si>
    <t>DBSAH1_s</t>
  </si>
  <si>
    <t>DBSAJ1_s</t>
  </si>
  <si>
    <t>DBSAE1_s</t>
  </si>
  <si>
    <t>DBSAB1_s</t>
  </si>
  <si>
    <t>DBSAA1_s</t>
  </si>
  <si>
    <t>E(WM0265) 05 2023-24 CURRENT YR BUILDING AID RATIO</t>
  </si>
  <si>
    <t>I(WM0289) 05 MILLAGE RATIO FOR 23-24 BOCES AID</t>
  </si>
  <si>
    <t>J(WM0265) 05 AID RATIO FOR 23-24 BOCES FACIL AID</t>
  </si>
  <si>
    <t>K(NO0248) 05 AID RATIO FOR 23-24 BOCES OPER AID</t>
  </si>
  <si>
    <t>DBSAF1_s</t>
  </si>
  <si>
    <t>W(WM0106) 00 2021-22 RWADA</t>
  </si>
  <si>
    <t>F(CF0045) 00 2020 ACTUAL VALUATION</t>
  </si>
  <si>
    <t>X(WM0111) 00 2020 ACTUAL VALUATION/2021-22 RWADA</t>
  </si>
  <si>
    <t>P(FA0094) 00 2021-22 BOCES AID</t>
  </si>
  <si>
    <t>P(FA0094) 00 2022-23 BOCES AID</t>
  </si>
  <si>
    <t>P(FA0093) 00 2023-24 BOCES AID</t>
  </si>
  <si>
    <t>2024-25</t>
  </si>
  <si>
    <t>E(WM0265) 05 2024-25 CURRENT YR BUILDING AID RATIO</t>
  </si>
  <si>
    <t>I(WM0289) 05 MILLAGE RATIO FOR 24-25 BOCES AID</t>
  </si>
  <si>
    <t>J(WM0265) 05 AID RATIO FOR 24-25 BOCES FACIL AID</t>
  </si>
  <si>
    <t>K(NO0248) 05 AID RATIO FOR 24-25 BOCES OPER AID</t>
  </si>
  <si>
    <t>E(WM0106) 00 2022-23 RWADA</t>
  </si>
  <si>
    <t>F(WM0111) 00 2021 ACTUAL VALUATION/2022-23 RWADA</t>
  </si>
  <si>
    <t>F(WE0002) 00 2021 ACTUAL VALUATION</t>
  </si>
  <si>
    <t>P(FA0094) 00 2023-24 BOCES AID</t>
  </si>
  <si>
    <t>P(FA0093) 00 2024-25 BOCES AID</t>
  </si>
  <si>
    <t>*2024-25 Data based on 2024-25 Enacted Budget (SA242-5) Dated 04/16/2024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</si>
</sst>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#,##0.000"/>
    <numFmt numFmtId="167" formatCode="#,##0.000_);[Red]\(#,##0.000\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11"/>
      <color rgb="FF990000"/>
      <name val="Arial"/>
      <family val="2"/>
    </font>
    <font>
      <sz val="11"/>
      <color rgb="FF99000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9"/>
      <color theme="1"/>
      <name val="Arial"/>
      <family val="2"/>
    </font>
    <font>
      <i/>
      <sz val="9"/>
      <color theme="1"/>
      <name val="Arial"/>
      <family val="2"/>
    </font>
    <font>
      <b/>
      <i/>
      <sz val="10"/>
      <color rgb="FFC00000"/>
      <name val="Arial"/>
      <family val="2"/>
    </font>
    <font>
      <b/>
      <sz val="12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73">
    <xf numFmtId="0" fontId="0" fillId="0" borderId="0" xfId="0"/>
    <xf numFmtId="164" fontId="0" fillId="0" borderId="0" xfId="1" applyNumberFormat="1" applyFont="1"/>
    <xf numFmtId="164" fontId="0" fillId="0" borderId="0" xfId="1" applyNumberFormat="1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4" fontId="0" fillId="0" borderId="0" xfId="1" applyNumberFormat="1" applyFont="1" applyAlignment="1">
      <alignment horizontal="center"/>
    </xf>
    <xf numFmtId="164" fontId="0" fillId="0" borderId="0" xfId="1" applyNumberFormat="1" applyFont="1" applyAlignment="1">
      <alignment horizontal="center" wrapText="1"/>
    </xf>
    <xf numFmtId="0" fontId="2" fillId="0" borderId="0" xfId="3"/>
    <xf numFmtId="0" fontId="3" fillId="0" borderId="0" xfId="0" applyFont="1"/>
    <xf numFmtId="0" fontId="4" fillId="0" borderId="0" xfId="0" applyFont="1"/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64" fontId="9" fillId="0" borderId="0" xfId="1" applyNumberFormat="1" applyFont="1"/>
    <xf numFmtId="165" fontId="4" fillId="0" borderId="0" xfId="0" applyNumberFormat="1" applyFon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0" fontId="0" fillId="0" borderId="0" xfId="2" applyNumberFormat="1" applyFont="1"/>
    <xf numFmtId="10" fontId="0" fillId="0" borderId="0" xfId="2" applyNumberFormat="1" applyFont="1" applyAlignment="1">
      <alignment wrapText="1"/>
    </xf>
    <xf numFmtId="10" fontId="0" fillId="0" borderId="0" xfId="2" applyNumberFormat="1" applyFont="1" applyAlignment="1">
      <alignment horizontal="center" wrapText="1"/>
    </xf>
    <xf numFmtId="164" fontId="0" fillId="2" borderId="0" xfId="1" applyNumberFormat="1" applyFont="1" applyFill="1" applyAlignment="1">
      <alignment wrapText="1"/>
    </xf>
    <xf numFmtId="0" fontId="0" fillId="3" borderId="0" xfId="0" applyFill="1"/>
    <xf numFmtId="0" fontId="0" fillId="2" borderId="0" xfId="0" applyFill="1"/>
    <xf numFmtId="49" fontId="14" fillId="0" borderId="0" xfId="5" applyNumberFormat="1" applyFont="1"/>
    <xf numFmtId="49" fontId="0" fillId="0" borderId="0" xfId="0" applyNumberFormat="1"/>
    <xf numFmtId="49" fontId="0" fillId="0" borderId="0" xfId="0" applyNumberFormat="1" applyAlignment="1">
      <alignment wrapText="1"/>
    </xf>
    <xf numFmtId="3" fontId="0" fillId="0" borderId="0" xfId="0" applyNumberFormat="1"/>
    <xf numFmtId="166" fontId="0" fillId="0" borderId="0" xfId="0" applyNumberFormat="1"/>
    <xf numFmtId="164" fontId="8" fillId="0" borderId="0" xfId="1" applyNumberFormat="1" applyFont="1"/>
    <xf numFmtId="0" fontId="2" fillId="0" borderId="0" xfId="0" applyFont="1" applyAlignment="1">
      <alignment horizontal="center"/>
    </xf>
    <xf numFmtId="0" fontId="17" fillId="0" borderId="0" xfId="0" applyFont="1"/>
    <xf numFmtId="0" fontId="18" fillId="0" borderId="0" xfId="0" applyFont="1"/>
    <xf numFmtId="49" fontId="14" fillId="0" borderId="0" xfId="5" applyNumberFormat="1" applyFont="1" applyAlignment="1">
      <alignment wrapText="1"/>
    </xf>
    <xf numFmtId="167" fontId="4" fillId="0" borderId="0" xfId="2" applyNumberFormat="1" applyFont="1"/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vertical="center" wrapText="1"/>
    </xf>
    <xf numFmtId="49" fontId="4" fillId="4" borderId="0" xfId="0" applyNumberFormat="1" applyFont="1" applyFill="1" applyAlignment="1">
      <alignment vertical="center" wrapText="1"/>
    </xf>
    <xf numFmtId="167" fontId="4" fillId="0" borderId="0" xfId="0" applyNumberFormat="1" applyFont="1"/>
    <xf numFmtId="38" fontId="4" fillId="0" borderId="0" xfId="0" applyNumberFormat="1" applyFont="1"/>
    <xf numFmtId="0" fontId="4" fillId="6" borderId="0" xfId="0" applyFont="1" applyFill="1" applyAlignment="1">
      <alignment horizontal="center"/>
    </xf>
    <xf numFmtId="49" fontId="4" fillId="6" borderId="0" xfId="0" applyNumberFormat="1" applyFont="1" applyFill="1" applyAlignment="1">
      <alignment vertical="center" wrapText="1"/>
    </xf>
    <xf numFmtId="167" fontId="4" fillId="6" borderId="0" xfId="0" applyNumberFormat="1" applyFont="1" applyFill="1"/>
    <xf numFmtId="38" fontId="4" fillId="6" borderId="0" xfId="0" applyNumberFormat="1" applyFont="1" applyFill="1"/>
    <xf numFmtId="49" fontId="10" fillId="0" borderId="2" xfId="0" applyNumberFormat="1" applyFont="1" applyBorder="1" applyAlignment="1" applyProtection="1">
      <alignment horizontal="right"/>
      <protection locked="0"/>
    </xf>
    <xf numFmtId="167" fontId="0" fillId="0" borderId="0" xfId="0" applyNumberFormat="1"/>
    <xf numFmtId="38" fontId="9" fillId="0" borderId="0" xfId="1" applyNumberFormat="1" applyFont="1"/>
    <xf numFmtId="6" fontId="4" fillId="0" borderId="0" xfId="0" applyNumberFormat="1" applyFont="1"/>
    <xf numFmtId="6" fontId="9" fillId="0" borderId="0" xfId="3" applyNumberFormat="1" applyFont="1"/>
    <xf numFmtId="6" fontId="4" fillId="0" borderId="0" xfId="4" applyNumberFormat="1" applyFont="1"/>
    <xf numFmtId="167" fontId="4" fillId="0" borderId="0" xfId="2" applyNumberFormat="1" applyFont="1" applyAlignment="1">
      <alignment vertical="center"/>
    </xf>
    <xf numFmtId="38" fontId="9" fillId="0" borderId="0" xfId="1" applyNumberFormat="1" applyFont="1" applyAlignment="1">
      <alignment vertical="center"/>
    </xf>
    <xf numFmtId="6" fontId="4" fillId="0" borderId="0" xfId="0" applyNumberFormat="1" applyFont="1" applyAlignment="1">
      <alignment vertical="center"/>
    </xf>
    <xf numFmtId="6" fontId="9" fillId="0" borderId="0" xfId="3" applyNumberFormat="1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6" fontId="19" fillId="0" borderId="0" xfId="4" applyNumberFormat="1" applyFont="1" applyAlignment="1">
      <alignment vertical="center"/>
    </xf>
    <xf numFmtId="6" fontId="19" fillId="0" borderId="0" xfId="0" applyNumberFormat="1" applyFont="1" applyAlignment="1">
      <alignment vertical="center"/>
    </xf>
    <xf numFmtId="165" fontId="8" fillId="0" borderId="0" xfId="0" applyNumberFormat="1" applyFont="1"/>
    <xf numFmtId="0" fontId="19" fillId="0" borderId="0" xfId="0" applyFont="1" applyAlignment="1">
      <alignment vertical="center"/>
    </xf>
    <xf numFmtId="0" fontId="4" fillId="7" borderId="0" xfId="0" applyFont="1" applyFill="1" applyAlignment="1">
      <alignment horizontal="center"/>
    </xf>
    <xf numFmtId="49" fontId="4" fillId="7" borderId="0" xfId="0" applyNumberFormat="1" applyFont="1" applyFill="1" applyAlignment="1">
      <alignment vertical="center" wrapText="1"/>
    </xf>
    <xf numFmtId="167" fontId="4" fillId="7" borderId="0" xfId="0" applyNumberFormat="1" applyFont="1" applyFill="1"/>
    <xf numFmtId="38" fontId="4" fillId="7" borderId="0" xfId="0" applyNumberFormat="1" applyFont="1" applyFill="1"/>
    <xf numFmtId="0" fontId="4" fillId="8" borderId="0" xfId="0" applyFont="1" applyFill="1" applyAlignment="1">
      <alignment horizontal="center"/>
    </xf>
    <xf numFmtId="49" fontId="4" fillId="8" borderId="0" xfId="0" applyNumberFormat="1" applyFont="1" applyFill="1" applyAlignment="1">
      <alignment vertical="center" wrapText="1"/>
    </xf>
    <xf numFmtId="167" fontId="4" fillId="8" borderId="0" xfId="0" applyNumberFormat="1" applyFont="1" applyFill="1"/>
    <xf numFmtId="38" fontId="4" fillId="8" borderId="0" xfId="0" applyNumberFormat="1" applyFont="1" applyFill="1"/>
    <xf numFmtId="0" fontId="20" fillId="5" borderId="0" xfId="0" applyFont="1" applyFill="1" applyAlignment="1">
      <alignment horizontal="center" vertical="center"/>
    </xf>
  </cellXfs>
  <cellStyles count="6">
    <cellStyle name="Comma" xfId="1" builtinId="3"/>
    <cellStyle name="Currency" xfId="4" builtinId="4"/>
    <cellStyle name="Hyperlink" xfId="5" builtinId="8"/>
    <cellStyle name="Normal" xfId="0" builtinId="0"/>
    <cellStyle name="Normal 2" xfId="3" xr:uid="{00000000-0005-0000-0000-000004000000}"/>
    <cellStyle name="Percent" xfId="2" builtinId="5"/>
  </cellStyles>
  <dxfs count="0"/>
  <tableStyles count="1" defaultTableStyle="TableStyleMedium2" defaultPivotStyle="PivotStyleLight16">
    <tableStyle name="Invisible" pivot="0" table="0" count="0" xr9:uid="{25512BF3-8F1C-4066-9C13-ADC84FADF95C}"/>
  </tableStyles>
  <colors>
    <mruColors>
      <color rgb="FF990000"/>
      <color rgb="FFE0AA0F"/>
      <color rgb="FFFFC000"/>
      <color rgb="FFCC3300"/>
      <color rgb="FFFAB11E"/>
      <color rgb="FFF5B7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031614595787675E-2"/>
          <c:y val="0.11395298572534994"/>
          <c:w val="0.96896838540421237"/>
          <c:h val="0.808010035588621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Factors!$B$17:$C$17</c:f>
              <c:strCache>
                <c:ptCount val="2"/>
                <c:pt idx="0">
                  <c:v>PROJECTED BOCES AID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Factors!$D$16:$L$16</c15:sqref>
                  </c15:fullRef>
                </c:ext>
              </c:extLst>
              <c:f>(Factors!$D$16,Factors!$F$16,Factors!$H$16,Factors!$J$16,Factors!$L$16)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2023-24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Factors!$D$17:$L$17</c15:sqref>
                  </c15:fullRef>
                </c:ext>
              </c:extLst>
              <c:f>(Factors!$D$17,Factors!$F$17,Factors!$H$17,Factors!$J$17,Factors!$L$17)</c:f>
              <c:numCache>
                <c:formatCode>General</c:formatCode>
                <c:ptCount val="5"/>
                <c:pt idx="0" formatCode="&quot;$&quot;#,##0">
                  <c:v>0</c:v>
                </c:pt>
                <c:pt idx="1" formatCode="&quot;$&quot;#,##0">
                  <c:v>0</c:v>
                </c:pt>
                <c:pt idx="2" formatCode="&quot;$&quot;#,##0">
                  <c:v>0</c:v>
                </c:pt>
                <c:pt idx="3" formatCode="&quot;$&quot;#,##0">
                  <c:v>0</c:v>
                </c:pt>
                <c:pt idx="4" formatCode="&quot;$&quot;#,##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Factors!$I$17</c15:sqref>
                  <c15:spPr xmlns:c15="http://schemas.microsoft.com/office/drawing/2012/chart">
                    <a:solidFill>
                      <a:srgbClr val="990000"/>
                    </a:solidFill>
                    <a:ln>
                      <a:noFill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85C9-407A-8053-C878577188E6}"/>
            </c:ext>
          </c:extLst>
        </c:ser>
        <c:ser>
          <c:idx val="1"/>
          <c:order val="1"/>
          <c:tx>
            <c:strRef>
              <c:f>Factors!$B$18:$C$18</c:f>
              <c:strCache>
                <c:ptCount val="2"/>
                <c:pt idx="0">
                  <c:v>CLAIMED BOCES AID</c:v>
                </c:pt>
              </c:strCache>
            </c:strRef>
          </c:tx>
          <c:spPr>
            <a:solidFill>
              <a:srgbClr val="E0AA0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Factors!$D$16:$L$16</c15:sqref>
                  </c15:fullRef>
                </c:ext>
              </c:extLst>
              <c:f>(Factors!$D$16,Factors!$F$16,Factors!$H$16,Factors!$J$16,Factors!$L$16)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2023-24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Factors!$D$18:$L$18</c15:sqref>
                  </c15:fullRef>
                </c:ext>
              </c:extLst>
              <c:f>(Factors!$D$18,Factors!$F$18,Factors!$H$18,Factors!$J$18,Factors!$L$18)</c:f>
              <c:numCache>
                <c:formatCode>General</c:formatCode>
                <c:ptCount val="5"/>
                <c:pt idx="0" formatCode="&quot;$&quot;#,##0">
                  <c:v>0</c:v>
                </c:pt>
                <c:pt idx="1" formatCode="&quot;$&quot;#,##0">
                  <c:v>0</c:v>
                </c:pt>
                <c:pt idx="2" formatCode="&quot;$&quot;#,##0">
                  <c:v>0</c:v>
                </c:pt>
                <c:pt idx="3" formatCode="&quot;$&quot;#,##0">
                  <c:v>0</c:v>
                </c:pt>
                <c:pt idx="4" formatCode="&quot;$&quot;#,##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Factors!$I$18</c15:sqref>
                  <c15:dLbl>
                    <c:idx val="2"/>
                    <c:layout>
                      <c:manualLayout>
                        <c:x val="9.1503267973856214E-3"/>
                        <c:y val="0"/>
                      </c:manualLayout>
                    </c:layout>
                    <c:tx>
                      <c:rich>
                        <a:bodyPr/>
                        <a:lstStyle/>
                        <a:p>
                          <a:fld id="{44903D2D-CD4C-49D0-AA49-EB914FF08E12}" type="VALUE">
                            <a:rPr lang="en-US"/>
                            <a:pPr/>
                            <a:t>[VALUE]</a:t>
                          </a:fld>
                          <a:r>
                            <a:rPr lang="en-US"/>
                            <a:t>*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02-2D65-44F3-BB02-E186038761A1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85C9-407A-8053-C8785771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5"/>
        <c:axId val="280869504"/>
        <c:axId val="280870064"/>
      </c:barChart>
      <c:catAx>
        <c:axId val="2808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870064"/>
        <c:crosses val="autoZero"/>
        <c:auto val="1"/>
        <c:lblAlgn val="ctr"/>
        <c:lblOffset val="100"/>
        <c:noMultiLvlLbl val="0"/>
      </c:catAx>
      <c:valAx>
        <c:axId val="280870064"/>
        <c:scaling>
          <c:orientation val="minMax"/>
        </c:scaling>
        <c:delete val="1"/>
        <c:axPos val="l"/>
        <c:numFmt formatCode="&quot;$&quot;#,##0" sourceLinked="1"/>
        <c:majorTickMark val="none"/>
        <c:minorTickMark val="none"/>
        <c:tickLblPos val="nextTo"/>
        <c:crossAx val="2808695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579898051774148"/>
          <c:y val="4.3448192867311441E-2"/>
          <c:w val="0.46994383343643037"/>
          <c:h val="5.80649146639688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anchor="ctr" anchorCtr="0"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ADMIN/SERVICES AID RATIO</a:t>
            </a:r>
          </a:p>
        </c:rich>
      </c:tx>
      <c:layout>
        <c:manualLayout>
          <c:xMode val="edge"/>
          <c:yMode val="edge"/>
          <c:x val="0.31583845997063364"/>
          <c:y val="0.1233644330429266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448377581120944E-2"/>
          <c:y val="0.28018698179835116"/>
          <c:w val="0.93510324483775809"/>
          <c:h val="0.5859364743268218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Factors!$B$9</c:f>
              <c:strCache>
                <c:ptCount val="1"/>
                <c:pt idx="0">
                  <c:v>ADMIN/SERVICES AID RATIO</c:v>
                </c:pt>
              </c:strCache>
            </c:strRef>
          </c:tx>
          <c:spPr>
            <a:solidFill>
              <a:srgbClr val="E0AA0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Factors!$C$5:$L$5</c:f>
              <c:strCache>
                <c:ptCount val="10"/>
                <c:pt idx="1">
                  <c:v>2020-21</c:v>
                </c:pt>
                <c:pt idx="3">
                  <c:v>2021-22</c:v>
                </c:pt>
                <c:pt idx="5">
                  <c:v>2022-23</c:v>
                </c:pt>
                <c:pt idx="7">
                  <c:v>2023-24</c:v>
                </c:pt>
                <c:pt idx="9">
                  <c:v>2024-25</c:v>
                </c:pt>
              </c:strCache>
            </c:strRef>
          </c:cat>
          <c:val>
            <c:numRef>
              <c:f>Factors!$C$9:$L$9</c:f>
              <c:numCache>
                <c:formatCode>#,##0.000_);[Red]\(#,##0.000\)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5-4559-807D-D9AB6B2C9A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80877344"/>
        <c:axId val="280877904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Factors!$B$14</c15:sqref>
                        </c15:formulaRef>
                      </c:ext>
                    </c:extLst>
                    <c:strCache>
                      <c:ptCount val="1"/>
                      <c:pt idx="0">
                        <c:v>(The maximum aid ratio for BOCES Aid is 90%)</c:v>
                      </c:pt>
                    </c:strCache>
                  </c:strRef>
                </c:tx>
                <c:spPr>
                  <a:solidFill>
                    <a:srgbClr val="FAB11E"/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1">
                        <c:v>0</c:v>
                      </c:pt>
                      <c:pt idx="3">
                        <c:v>0</c:v>
                      </c:pt>
                      <c:pt idx="5">
                        <c:v>0</c:v>
                      </c:pt>
                      <c:pt idx="7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51-444D-BDB1-EC9D3ADCD285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Factors!$B$6</c15:sqref>
                        </c15:formulaRef>
                      </c:ext>
                    </c:extLst>
                    <c:strCache>
                      <c:ptCount val="1"/>
                      <c:pt idx="0">
                        <c:v>CURRENT AV/RWADA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Factors!$C$6:$L$6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0.73399999999999999</c:v>
                      </c:pt>
                      <c:pt idx="3">
                        <c:v>0.74299999999999999</c:v>
                      </c:pt>
                      <c:pt idx="5">
                        <c:v>0.748</c:v>
                      </c:pt>
                      <c:pt idx="7">
                        <c:v>0.74299999999999999</c:v>
                      </c:pt>
                      <c:pt idx="9">
                        <c:v>0.73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E45-4559-807D-D9AB6B2C9A4A}"/>
                  </c:ext>
                </c:extLst>
              </c15:ser>
            </c15:filteredBarSeries>
            <c15:filteredBarSeries>
              <c15:ser>
                <c:idx val="1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Factors!$B$7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Factors!$C$7:$L$7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0.68300000000000005</c:v>
                      </c:pt>
                      <c:pt idx="3">
                        <c:v>0.68400000000000005</c:v>
                      </c:pt>
                      <c:pt idx="5">
                        <c:v>0.67700000000000005</c:v>
                      </c:pt>
                      <c:pt idx="7">
                        <c:v>0.66400000000000003</c:v>
                      </c:pt>
                      <c:pt idx="9">
                        <c:v>0.65100000000000002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E45-4559-807D-D9AB6B2C9A4A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Factors!$B$8</c15:sqref>
                        </c15:formulaRef>
                      </c:ext>
                    </c:extLst>
                    <c:strCache>
                      <c:ptCount val="1"/>
                      <c:pt idx="0">
                        <c:v>FACILITIES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Factors!$C$8:$L$8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0.73399999999999999</c:v>
                      </c:pt>
                      <c:pt idx="3">
                        <c:v>0.74299999999999999</c:v>
                      </c:pt>
                      <c:pt idx="5">
                        <c:v>0.748</c:v>
                      </c:pt>
                      <c:pt idx="7">
                        <c:v>0.74299999999999999</c:v>
                      </c:pt>
                      <c:pt idx="9">
                        <c:v>0.73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E45-4559-807D-D9AB6B2C9A4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Factors!$B$10</c15:sqref>
                        </c15:formulaRef>
                      </c:ext>
                    </c:extLst>
                    <c:strCache>
                      <c:ptCount val="1"/>
                      <c:pt idx="0">
                        <c:v>RWADA PUPIL COUNT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Factors!$C$10:$L$10</c15:sqref>
                        </c15:formulaRef>
                      </c:ext>
                    </c:extLst>
                    <c:numCache>
                      <c:formatCode>#,##0_);[Red]\(#,##0\)</c:formatCode>
                      <c:ptCount val="10"/>
                      <c:pt idx="1">
                        <c:v>11081</c:v>
                      </c:pt>
                      <c:pt idx="3">
                        <c:v>10903</c:v>
                      </c:pt>
                      <c:pt idx="5">
                        <c:v>10427</c:v>
                      </c:pt>
                      <c:pt idx="7">
                        <c:v>9847</c:v>
                      </c:pt>
                      <c:pt idx="9">
                        <c:v>9977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E45-4559-807D-D9AB6B2C9A4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Factors!$B$11</c15:sqref>
                        </c15:formulaRef>
                      </c:ext>
                    </c:extLst>
                    <c:strCache>
                      <c:ptCount val="1"/>
                      <c:pt idx="0">
                        <c:v>ACTUAL VALUATION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Factors!$C$11:$L$11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4819250121</c:v>
                      </c:pt>
                      <c:pt idx="3">
                        <c:v>4880213250</c:v>
                      </c:pt>
                      <c:pt idx="5">
                        <c:v>5046036238</c:v>
                      </c:pt>
                      <c:pt idx="7">
                        <c:v>5265978831</c:v>
                      </c:pt>
                      <c:pt idx="9">
                        <c:v>5497950781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E45-4559-807D-D9AB6B2C9A4A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Factors!$B$12</c15:sqref>
                        </c15:formulaRef>
                      </c:ext>
                    </c:extLst>
                    <c:strCache>
                      <c:ptCount val="1"/>
                      <c:pt idx="0">
                        <c:v>ACTUAL VALUATION/RWADA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Factors!$C$12:$L$12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434911</c:v>
                      </c:pt>
                      <c:pt idx="3">
                        <c:v>447602</c:v>
                      </c:pt>
                      <c:pt idx="5">
                        <c:v>483939</c:v>
                      </c:pt>
                      <c:pt idx="7">
                        <c:v>534780</c:v>
                      </c:pt>
                      <c:pt idx="9">
                        <c:v>551062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E45-4559-807D-D9AB6B2C9A4A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Factors!$B$13</c15:sqref>
                        </c15:formulaRef>
                      </c:ext>
                    </c:extLst>
                    <c:strCache>
                      <c:ptCount val="1"/>
                      <c:pt idx="0">
                        <c:v>STATE AVERAGE AV/RWADA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Factors!$C$13:$L$13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832200</c:v>
                      </c:pt>
                      <c:pt idx="3">
                        <c:v>877700</c:v>
                      </c:pt>
                      <c:pt idx="5">
                        <c:v>975800</c:v>
                      </c:pt>
                      <c:pt idx="7">
                        <c:v>1057200</c:v>
                      </c:pt>
                      <c:pt idx="9">
                        <c:v>1037700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E45-4559-807D-D9AB6B2C9A4A}"/>
                  </c:ext>
                </c:extLst>
              </c15:ser>
            </c15:filteredBarSeries>
          </c:ext>
        </c:extLst>
      </c:barChart>
      <c:catAx>
        <c:axId val="28087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80877904"/>
        <c:crosses val="autoZero"/>
        <c:auto val="1"/>
        <c:lblAlgn val="ctr"/>
        <c:lblOffset val="100"/>
        <c:noMultiLvlLbl val="0"/>
      </c:catAx>
      <c:valAx>
        <c:axId val="280877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0877344"/>
        <c:crosses val="autoZero"/>
        <c:crossBetween val="between"/>
      </c:valAx>
    </c:plotArea>
    <c:plotVisOnly val="1"/>
    <c:dispBlanksAs val="gap"/>
    <c:showDLblsOverMax val="0"/>
  </c:chart>
  <c:spPr>
    <a:noFill/>
    <a:ln>
      <a:solidFill>
        <a:sysClr val="windowText" lastClr="000000"/>
      </a:solidFill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243755086106406E-2"/>
          <c:y val="0.34705970067829284"/>
          <c:w val="0.94951233505450372"/>
          <c:h val="0.51132742265484532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Factors!$B$10</c:f>
              <c:strCache>
                <c:ptCount val="1"/>
                <c:pt idx="0">
                  <c:v>RWADA PUPIL COUNT</c:v>
                </c:pt>
              </c:strCache>
            </c:strRef>
          </c:tx>
          <c:spPr>
            <a:solidFill>
              <a:srgbClr val="99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Factors!$C$5:$L$5</c:f>
              <c:strCache>
                <c:ptCount val="10"/>
                <c:pt idx="1">
                  <c:v>2020-21</c:v>
                </c:pt>
                <c:pt idx="3">
                  <c:v>2021-22</c:v>
                </c:pt>
                <c:pt idx="5">
                  <c:v>2022-23</c:v>
                </c:pt>
                <c:pt idx="7">
                  <c:v>2023-24</c:v>
                </c:pt>
                <c:pt idx="9">
                  <c:v>2024-25</c:v>
                </c:pt>
              </c:strCache>
            </c:strRef>
          </c:cat>
          <c:val>
            <c:numRef>
              <c:f>Factors!$C$10:$L$10</c:f>
              <c:numCache>
                <c:formatCode>#,##0_);[Red]\(#,##0\)</c:formatCode>
                <c:ptCount val="10"/>
                <c:pt idx="1">
                  <c:v>11081</c:v>
                </c:pt>
                <c:pt idx="3">
                  <c:v>10903</c:v>
                </c:pt>
                <c:pt idx="5">
                  <c:v>10427</c:v>
                </c:pt>
                <c:pt idx="7">
                  <c:v>9847</c:v>
                </c:pt>
                <c:pt idx="9">
                  <c:v>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A-4342-99D1-5B581F82A2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83930448"/>
        <c:axId val="28393100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Factors!$B$14</c15:sqref>
                        </c15:formulaRef>
                      </c:ext>
                    </c:extLst>
                    <c:strCache>
                      <c:ptCount val="1"/>
                      <c:pt idx="0">
                        <c:v>(The maximum aid ratio for BOCES Aid is 90%)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1">
                        <c:v>0</c:v>
                      </c:pt>
                      <c:pt idx="3">
                        <c:v>0</c:v>
                      </c:pt>
                      <c:pt idx="5">
                        <c:v>0</c:v>
                      </c:pt>
                      <c:pt idx="7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72F-4255-BFDC-08D50C9CA7EB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Factors!$B$6</c15:sqref>
                        </c15:formulaRef>
                      </c:ext>
                    </c:extLst>
                    <c:strCache>
                      <c:ptCount val="1"/>
                      <c:pt idx="0">
                        <c:v>CURRENT AV/RWADA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Factors!$C$6:$L$6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0.73399999999999999</c:v>
                      </c:pt>
                      <c:pt idx="3">
                        <c:v>0.74299999999999999</c:v>
                      </c:pt>
                      <c:pt idx="5">
                        <c:v>0.748</c:v>
                      </c:pt>
                      <c:pt idx="7">
                        <c:v>0.74299999999999999</c:v>
                      </c:pt>
                      <c:pt idx="9">
                        <c:v>0.73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52A-4342-99D1-5B581F82A2C0}"/>
                  </c:ext>
                </c:extLst>
              </c15:ser>
            </c15:filteredBarSeries>
            <c15:filteredBarSeries>
              <c15:ser>
                <c:idx val="1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Factors!$B$7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Factors!$C$7:$L$7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0.68300000000000005</c:v>
                      </c:pt>
                      <c:pt idx="3">
                        <c:v>0.68400000000000005</c:v>
                      </c:pt>
                      <c:pt idx="5">
                        <c:v>0.67700000000000005</c:v>
                      </c:pt>
                      <c:pt idx="7">
                        <c:v>0.66400000000000003</c:v>
                      </c:pt>
                      <c:pt idx="9">
                        <c:v>0.65100000000000002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52A-4342-99D1-5B581F82A2C0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Factors!$B$8</c15:sqref>
                        </c15:formulaRef>
                      </c:ext>
                    </c:extLst>
                    <c:strCache>
                      <c:ptCount val="1"/>
                      <c:pt idx="0">
                        <c:v>FACILITIES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Factors!$C$8:$L$8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0.73399999999999999</c:v>
                      </c:pt>
                      <c:pt idx="3">
                        <c:v>0.74299999999999999</c:v>
                      </c:pt>
                      <c:pt idx="5">
                        <c:v>0.748</c:v>
                      </c:pt>
                      <c:pt idx="7">
                        <c:v>0.74299999999999999</c:v>
                      </c:pt>
                      <c:pt idx="9">
                        <c:v>0.73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52A-4342-99D1-5B581F82A2C0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Factors!$B$9</c15:sqref>
                        </c15:formulaRef>
                      </c:ext>
                    </c:extLst>
                    <c:strCache>
                      <c:ptCount val="1"/>
                      <c:pt idx="0">
                        <c:v>ADMIN/SERVICES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Factors!$C$9:$L$9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</c:v>
                      </c:pt>
                      <c:pt idx="3">
                        <c:v>0</c:v>
                      </c:pt>
                      <c:pt idx="5">
                        <c:v>0</c:v>
                      </c:pt>
                      <c:pt idx="7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52A-4342-99D1-5B581F82A2C0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Factors!$B$11</c15:sqref>
                        </c15:formulaRef>
                      </c:ext>
                    </c:extLst>
                    <c:strCache>
                      <c:ptCount val="1"/>
                      <c:pt idx="0">
                        <c:v>ACTUAL VALUATION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Factors!$C$11:$L$11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4819250121</c:v>
                      </c:pt>
                      <c:pt idx="3">
                        <c:v>4880213250</c:v>
                      </c:pt>
                      <c:pt idx="5">
                        <c:v>5046036238</c:v>
                      </c:pt>
                      <c:pt idx="7">
                        <c:v>5265978831</c:v>
                      </c:pt>
                      <c:pt idx="9">
                        <c:v>5497950781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52A-4342-99D1-5B581F82A2C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Factors!$B$12</c15:sqref>
                        </c15:formulaRef>
                      </c:ext>
                    </c:extLst>
                    <c:strCache>
                      <c:ptCount val="1"/>
                      <c:pt idx="0">
                        <c:v>ACTUAL VALUATION/RWADA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Factors!$C$12:$L$12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434911</c:v>
                      </c:pt>
                      <c:pt idx="3">
                        <c:v>447602</c:v>
                      </c:pt>
                      <c:pt idx="5">
                        <c:v>483939</c:v>
                      </c:pt>
                      <c:pt idx="7">
                        <c:v>534780</c:v>
                      </c:pt>
                      <c:pt idx="9">
                        <c:v>551062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52A-4342-99D1-5B581F82A2C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Factors!$B$13</c15:sqref>
                        </c15:formulaRef>
                      </c:ext>
                    </c:extLst>
                    <c:strCache>
                      <c:ptCount val="1"/>
                      <c:pt idx="0">
                        <c:v>STATE AVERAGE AV/RWADA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2020-21</c:v>
                      </c:pt>
                      <c:pt idx="3">
                        <c:v>2021-22</c:v>
                      </c:pt>
                      <c:pt idx="5">
                        <c:v>2022-23</c:v>
                      </c:pt>
                      <c:pt idx="7">
                        <c:v>2023-24</c:v>
                      </c:pt>
                      <c:pt idx="9">
                        <c:v>2024-25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Factors!$C$13:$L$13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832200</c:v>
                      </c:pt>
                      <c:pt idx="3">
                        <c:v>877700</c:v>
                      </c:pt>
                      <c:pt idx="5">
                        <c:v>975800</c:v>
                      </c:pt>
                      <c:pt idx="7">
                        <c:v>1057200</c:v>
                      </c:pt>
                      <c:pt idx="9">
                        <c:v>1037700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52A-4342-99D1-5B581F82A2C0}"/>
                  </c:ext>
                </c:extLst>
              </c15:ser>
            </c15:filteredBarSeries>
          </c:ext>
        </c:extLst>
      </c:barChart>
      <c:catAx>
        <c:axId val="28393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83931008"/>
        <c:crosses val="autoZero"/>
        <c:auto val="1"/>
        <c:lblAlgn val="ctr"/>
        <c:lblOffset val="100"/>
        <c:noMultiLvlLbl val="0"/>
      </c:catAx>
      <c:valAx>
        <c:axId val="283931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83930448"/>
        <c:crosses val="autoZero"/>
        <c:crossBetween val="between"/>
      </c:valAx>
    </c:plotArea>
    <c:plotVisOnly val="1"/>
    <c:dispBlanksAs val="gap"/>
    <c:showDLblsOverMax val="0"/>
  </c:chart>
  <c:spPr>
    <a:noFill/>
    <a:ln>
      <a:solidFill>
        <a:sysClr val="windowText" lastClr="000000"/>
      </a:solidFill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796635</xdr:colOff>
      <xdr:row>2</xdr:row>
      <xdr:rowOff>34637</xdr:rowOff>
    </xdr:from>
    <xdr:to>
      <xdr:col>10</xdr:col>
      <xdr:colOff>168562</xdr:colOff>
      <xdr:row>2</xdr:row>
      <xdr:rowOff>238126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6EBBFF6-F4B0-4DA0-A95B-6E8242A43AD0}"/>
            </a:ext>
          </a:extLst>
        </xdr:cNvPr>
        <xdr:cNvSpPr/>
      </xdr:nvSpPr>
      <xdr:spPr>
        <a:xfrm>
          <a:off x="7169726" y="510887"/>
          <a:ext cx="419677" cy="203489"/>
        </a:xfrm>
        <a:prstGeom prst="rightArrow">
          <a:avLst/>
        </a:prstGeom>
        <a:effec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161927</xdr:colOff>
      <xdr:row>14</xdr:row>
      <xdr:rowOff>89475</xdr:rowOff>
    </xdr:from>
    <xdr:to>
      <xdr:col>12</xdr:col>
      <xdr:colOff>44510</xdr:colOff>
      <xdr:row>32</xdr:row>
      <xdr:rowOff>94959</xdr:rowOff>
    </xdr:to>
    <xdr:graphicFrame macro="">
      <xdr:nvGraphicFramePr>
        <xdr:cNvPr id="3" name="Chart 2" descr="&#10;">
          <a:extLst>
            <a:ext uri="{FF2B5EF4-FFF2-40B4-BE49-F238E27FC236}">
              <a16:creationId xmlns:a16="http://schemas.microsoft.com/office/drawing/2014/main" id="{FC421373-FDD6-4A58-8345-3E6024790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476249</xdr:colOff>
      <xdr:row>3</xdr:row>
      <xdr:rowOff>85725</xdr:rowOff>
    </xdr:from>
    <xdr:to>
      <xdr:col>16</xdr:col>
      <xdr:colOff>114300</xdr:colOff>
      <xdr:row>24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24</xdr:row>
      <xdr:rowOff>180975</xdr:rowOff>
    </xdr:from>
    <xdr:to>
      <xdr:col>16</xdr:col>
      <xdr:colOff>95250</xdr:colOff>
      <xdr:row>46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0.25584</cdr:x>
      <cdr:y>0.09044</cdr:y>
    </cdr:from>
    <cdr:to>
      <cdr:x>0.76187</cdr:x>
      <cdr:y>0.18855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0847" y="374717"/>
          <a:ext cx="4135505" cy="406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800" b="1">
              <a:latin typeface="Arial" panose="020B0604020202020204" pitchFamily="34" charset="0"/>
              <a:cs typeface="Arial" panose="020B0604020202020204" pitchFamily="34" charset="0"/>
            </a:rPr>
            <a:t>RWADA PUPIL</a:t>
          </a:r>
          <a:r>
            <a:rPr lang="en-US" sz="1800" b="1" baseline="0">
              <a:latin typeface="Arial" panose="020B0604020202020204" pitchFamily="34" charset="0"/>
              <a:cs typeface="Arial" panose="020B0604020202020204" pitchFamily="34" charset="0"/>
            </a:rPr>
            <a:t> COUNT</a:t>
          </a:r>
          <a:endParaRPr lang="en-US" sz="18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D0A69-9F84-4888-9DDC-24EBB700CAF6}">
  <sheetPr codeName="Sheet13">
    <pageSetUpPr fitToPage="1"/>
  </sheetPr>
  <dimension ref="B1:AD40"/>
  <sheetViews>
    <sheetView showGridLines="0" tabSelected="1" zoomScale="110" zoomScaleNormal="110" workbookViewId="0">
      <selection activeCell="L3" sqref="L3"/>
    </sheetView>
  </sheetViews>
  <sheetFormatPr defaultColWidth="9.1796875" defaultRowHeight="20.149999999999999" customHeight="1" x14ac:dyDescent="0.3"/>
  <cols>
    <col min="1" max="1" width="2.7265625" style="9" customWidth="1"/>
    <col min="2" max="2" width="30.453125" style="9" customWidth="1"/>
    <col min="3" max="3" width="3.54296875" style="9" customWidth="1"/>
    <col min="4" max="4" width="15.7265625" style="9" customWidth="1"/>
    <col min="5" max="5" width="3.7265625" style="9" customWidth="1"/>
    <col min="6" max="6" width="15.7265625" style="9" customWidth="1"/>
    <col min="7" max="7" width="3.7265625" style="9" customWidth="1"/>
    <col min="8" max="8" width="16.1796875" style="9" customWidth="1"/>
    <col min="9" max="9" width="3.7265625" style="9" customWidth="1"/>
    <col min="10" max="10" width="15.7265625" style="9" customWidth="1"/>
    <col min="11" max="11" width="3.7265625" style="9" customWidth="1"/>
    <col min="12" max="12" width="16.1796875" style="9" customWidth="1"/>
    <col min="13" max="13" width="2.7265625" style="16" customWidth="1"/>
    <col min="14" max="14" width="9.1796875" style="16"/>
    <col min="15" max="15" width="11.7265625" style="16" bestFit="1" customWidth="1"/>
    <col min="16" max="16" width="13" style="16" bestFit="1" customWidth="1"/>
    <col min="17" max="17" width="2.7265625" style="16" customWidth="1"/>
    <col min="18" max="18" width="13" style="16" bestFit="1" customWidth="1"/>
    <col min="19" max="19" width="2.7265625" style="16" customWidth="1"/>
    <col min="20" max="20" width="13" style="16" bestFit="1" customWidth="1"/>
    <col min="21" max="21" width="2.7265625" style="16" customWidth="1"/>
    <col min="22" max="22" width="13" style="9" bestFit="1" customWidth="1"/>
    <col min="23" max="23" width="2.7265625" style="9" customWidth="1"/>
    <col min="24" max="24" width="9.1796875" style="9"/>
    <col min="25" max="25" width="2.7265625" style="9" customWidth="1"/>
    <col min="26" max="26" width="9.1796875" style="9"/>
    <col min="27" max="27" width="2.7265625" style="9" customWidth="1"/>
    <col min="28" max="28" width="9.1796875" style="9"/>
    <col min="29" max="29" width="2.7265625" style="9" customWidth="1"/>
    <col min="30" max="16384" width="9.1796875" style="9"/>
  </cols>
  <sheetData>
    <row r="1" spans="2:30" ht="21" customHeight="1" x14ac:dyDescent="0.3">
      <c r="B1" s="72" t="s">
        <v>2098</v>
      </c>
      <c r="C1" s="72"/>
      <c r="D1" s="72"/>
      <c r="E1" s="72"/>
      <c r="F1" s="72"/>
      <c r="G1" s="72"/>
      <c r="H1" s="72"/>
      <c r="I1" s="72"/>
      <c r="J1" s="72"/>
      <c r="K1" s="72"/>
      <c r="L1" s="72"/>
      <c r="N1" s="14"/>
      <c r="O1" s="9"/>
      <c r="P1" s="9"/>
      <c r="Q1" s="9"/>
      <c r="R1" s="9"/>
      <c r="S1" s="9"/>
      <c r="T1" s="9"/>
      <c r="U1" s="17"/>
    </row>
    <row r="2" spans="2:30" ht="16.5" customHeight="1" thickBot="1" x14ac:dyDescent="0.35"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O2" s="9"/>
      <c r="P2" s="9"/>
      <c r="Q2" s="9"/>
      <c r="R2" s="9"/>
      <c r="S2" s="9"/>
      <c r="T2" s="9"/>
      <c r="U2" s="33"/>
      <c r="V2" s="16"/>
    </row>
    <row r="3" spans="2:30" s="10" customFormat="1" ht="20.149999999999999" customHeight="1" thickBot="1" x14ac:dyDescent="0.35">
      <c r="B3" s="11" t="str">
        <f>VLOOKUP($L$3,Database!A2:AL707,2,FALSE)</f>
        <v xml:space="preserve">ALBANY        </v>
      </c>
      <c r="C3" s="11"/>
      <c r="E3" s="11"/>
      <c r="F3" s="11"/>
      <c r="G3" s="11" t="s">
        <v>2097</v>
      </c>
      <c r="J3" s="11"/>
      <c r="K3" s="11"/>
      <c r="L3" s="48" t="s">
        <v>1339</v>
      </c>
      <c r="M3" s="17"/>
      <c r="N3" s="17"/>
      <c r="U3" s="16"/>
      <c r="V3" s="17"/>
    </row>
    <row r="4" spans="2:30" s="10" customFormat="1" ht="9" customHeight="1" x14ac:dyDescent="0.3">
      <c r="M4" s="17"/>
      <c r="N4" s="17"/>
      <c r="O4" s="16"/>
      <c r="P4" s="16"/>
      <c r="Q4" s="16"/>
      <c r="R4" s="16"/>
      <c r="S4" s="16"/>
      <c r="T4" s="16"/>
      <c r="U4" s="16"/>
      <c r="V4" s="17"/>
    </row>
    <row r="5" spans="2:30" s="10" customFormat="1" ht="19.5" customHeight="1" x14ac:dyDescent="0.25">
      <c r="B5" s="58" t="s">
        <v>2099</v>
      </c>
      <c r="C5" s="58"/>
      <c r="D5" s="59" t="s">
        <v>2087</v>
      </c>
      <c r="E5" s="59"/>
      <c r="F5" s="59" t="s">
        <v>2100</v>
      </c>
      <c r="G5" s="59"/>
      <c r="H5" s="59" t="s">
        <v>2113</v>
      </c>
      <c r="I5" s="59"/>
      <c r="J5" s="59" t="s">
        <v>2122</v>
      </c>
      <c r="K5" s="59"/>
      <c r="L5" s="59" t="s">
        <v>2139</v>
      </c>
      <c r="M5" s="17"/>
      <c r="N5" s="17"/>
      <c r="U5" s="17"/>
      <c r="V5" s="17"/>
    </row>
    <row r="6" spans="2:30" s="10" customFormat="1" ht="20.149999999999999" customHeight="1" x14ac:dyDescent="0.25">
      <c r="B6" s="39" t="s">
        <v>683</v>
      </c>
      <c r="C6" s="39"/>
      <c r="D6" s="54">
        <f>IFERROR(VLOOKUP($L$3,Database!$A$2:$CE$707,39,FALSE),0)</f>
        <v>0.73399999999999999</v>
      </c>
      <c r="E6" s="54"/>
      <c r="F6" s="54">
        <f>IFERROR(VLOOKUP($L$3,Database!$A$2:$CE$707,48,FALSE),0)</f>
        <v>0.74299999999999999</v>
      </c>
      <c r="G6" s="54"/>
      <c r="H6" s="54">
        <f>IFERROR(VLOOKUP($L$3,Database!$A$2:$CE$707,57,FALSE),0)</f>
        <v>0.748</v>
      </c>
      <c r="I6" s="54"/>
      <c r="J6" s="54">
        <f>IFERROR(VLOOKUP($L$3,Database!$A$2:$CE$707,66,FALSE),0)</f>
        <v>0.74299999999999999</v>
      </c>
      <c r="K6" s="54"/>
      <c r="L6" s="54">
        <f>IFERROR(VLOOKUP($L$3,Database!$A$2:$CE$707,75,FALSE),0)</f>
        <v>0.73</v>
      </c>
      <c r="M6" s="17"/>
      <c r="N6" s="17"/>
      <c r="O6" s="17"/>
      <c r="P6" s="38"/>
      <c r="Q6" s="38"/>
      <c r="R6" s="38"/>
      <c r="S6" s="38"/>
      <c r="T6" s="38"/>
      <c r="U6" s="38"/>
      <c r="V6" s="38"/>
      <c r="X6" s="42"/>
      <c r="Z6" s="42"/>
      <c r="AB6" s="42"/>
      <c r="AD6" s="42"/>
    </row>
    <row r="7" spans="2:30" s="10" customFormat="1" ht="20.149999999999999" customHeight="1" x14ac:dyDescent="0.25">
      <c r="B7" s="39" t="s">
        <v>728</v>
      </c>
      <c r="C7" s="39"/>
      <c r="D7" s="54">
        <f>IFERROR(VLOOKUP($L$3,Database!$A$2:$CE$707,40,FALSE),0)</f>
        <v>0.68300000000000005</v>
      </c>
      <c r="E7" s="54"/>
      <c r="F7" s="54">
        <f>IFERROR(VLOOKUP($L$3,Database!$A$2:$CE$707,49,FALSE),0)</f>
        <v>0.68400000000000005</v>
      </c>
      <c r="G7" s="54"/>
      <c r="H7" s="54">
        <f>IFERROR(VLOOKUP($L$3,Database!$A$2:$CE$707,58,FALSE),0)</f>
        <v>0.67700000000000005</v>
      </c>
      <c r="I7" s="54"/>
      <c r="J7" s="54">
        <f>IFERROR(VLOOKUP($L$3,Database!$A$2:$CE$707,67,FALSE),0)</f>
        <v>0.66400000000000003</v>
      </c>
      <c r="K7" s="54"/>
      <c r="L7" s="54">
        <f>IFERROR(VLOOKUP($L$3,Database!$A$2:$CE$707,76,FALSE),0)</f>
        <v>0.65100000000000002</v>
      </c>
      <c r="M7" s="17"/>
      <c r="N7" s="17"/>
      <c r="O7" s="17"/>
      <c r="P7" s="38"/>
      <c r="Q7" s="38"/>
      <c r="R7" s="38"/>
      <c r="S7" s="38"/>
      <c r="T7" s="38"/>
      <c r="U7" s="38"/>
      <c r="V7" s="38"/>
      <c r="X7" s="42"/>
      <c r="Z7" s="42"/>
      <c r="AB7" s="42"/>
      <c r="AD7" s="42"/>
    </row>
    <row r="8" spans="2:30" s="10" customFormat="1" ht="20.149999999999999" customHeight="1" x14ac:dyDescent="0.25">
      <c r="B8" s="39" t="s">
        <v>689</v>
      </c>
      <c r="C8" s="39"/>
      <c r="D8" s="54">
        <f>IFERROR(VLOOKUP($L$3,Database!$A$2:$CE$707,41,FALSE),0)</f>
        <v>0.73399999999999999</v>
      </c>
      <c r="E8" s="54"/>
      <c r="F8" s="54">
        <f>IFERROR(VLOOKUP($L$3,Database!$A$2:$CE$707,50,FALSE),0)</f>
        <v>0.74299999999999999</v>
      </c>
      <c r="G8" s="54"/>
      <c r="H8" s="54">
        <f>IFERROR(VLOOKUP($L$3,Database!$A$2:$CE$707,59,FALSE),0)</f>
        <v>0.748</v>
      </c>
      <c r="I8" s="54"/>
      <c r="J8" s="54">
        <f>IFERROR(VLOOKUP($L$3,Database!$A$2:$CE$707,68,FALSE),0)</f>
        <v>0.74299999999999999</v>
      </c>
      <c r="K8" s="54"/>
      <c r="L8" s="54">
        <f>IFERROR(VLOOKUP($L$3,Database!$A$2:$CE$707,77,FALSE),0)</f>
        <v>0.73</v>
      </c>
      <c r="M8" s="17"/>
      <c r="N8" s="17"/>
      <c r="O8" s="17"/>
      <c r="P8" s="38"/>
      <c r="Q8" s="38"/>
      <c r="R8" s="38"/>
      <c r="S8" s="38"/>
      <c r="T8" s="38"/>
      <c r="U8" s="38"/>
      <c r="V8" s="38"/>
      <c r="X8" s="42"/>
      <c r="Z8" s="42"/>
      <c r="AB8" s="42"/>
      <c r="AD8" s="42"/>
    </row>
    <row r="9" spans="2:30" s="10" customFormat="1" ht="20.149999999999999" customHeight="1" x14ac:dyDescent="0.25">
      <c r="B9" s="39" t="s">
        <v>729</v>
      </c>
      <c r="C9" s="39"/>
      <c r="D9" s="54">
        <f>IFERROR(VLOOKUP($L$3,Database!$A$2:$CE$707,42,FALSE),0)</f>
        <v>0</v>
      </c>
      <c r="E9" s="54"/>
      <c r="F9" s="54">
        <f>IFERROR(VLOOKUP($L$3,Database!$A$2:$CE$707,51,FALSE),0)</f>
        <v>0</v>
      </c>
      <c r="G9" s="54"/>
      <c r="H9" s="54">
        <f>IFERROR(VLOOKUP($L$3,Database!$A$2:$CE$707,60,FALSE),0)</f>
        <v>0</v>
      </c>
      <c r="I9" s="54"/>
      <c r="J9" s="54">
        <f>IFERROR(VLOOKUP($L$3,Database!$A$2:$CE$707,69,FALSE),0)</f>
        <v>0</v>
      </c>
      <c r="K9" s="54"/>
      <c r="L9" s="54">
        <f>IFERROR(VLOOKUP($L$3,Database!$A$2:$CE$707,78,FALSE),0)</f>
        <v>0</v>
      </c>
      <c r="M9" s="17"/>
      <c r="N9" s="17"/>
      <c r="O9" s="17"/>
      <c r="P9" s="38"/>
      <c r="Q9" s="38"/>
      <c r="R9" s="38"/>
      <c r="S9" s="38"/>
      <c r="T9" s="38"/>
      <c r="U9" s="38"/>
      <c r="V9" s="38"/>
      <c r="X9" s="42"/>
      <c r="Z9" s="42"/>
      <c r="AB9" s="42"/>
      <c r="AD9" s="42"/>
    </row>
    <row r="10" spans="2:30" s="10" customFormat="1" ht="20.149999999999999" customHeight="1" x14ac:dyDescent="0.25">
      <c r="B10" s="39" t="s">
        <v>732</v>
      </c>
      <c r="C10" s="39"/>
      <c r="D10" s="55">
        <f>IFERROR(VLOOKUP($L$3,Database!$A$2:$CE$707,43,FALSE),0)</f>
        <v>11081</v>
      </c>
      <c r="E10" s="55"/>
      <c r="F10" s="55">
        <f>IFERROR(VLOOKUP($L$3,Database!$A$2:$CE$707,52,FALSE),0)</f>
        <v>10903</v>
      </c>
      <c r="G10" s="55"/>
      <c r="H10" s="55">
        <f>IFERROR(VLOOKUP($L$3,Database!$A$2:$CE$707,61,FALSE),0)</f>
        <v>10427</v>
      </c>
      <c r="I10" s="55"/>
      <c r="J10" s="55">
        <f>IFERROR(VLOOKUP($L$3,Database!$A$2:$CE$707,70,FALSE),0)</f>
        <v>9847</v>
      </c>
      <c r="K10" s="55"/>
      <c r="L10" s="55">
        <f>IFERROR(VLOOKUP($L$3,Database!$A$2:$CE$707,79,FALSE),0)</f>
        <v>9977</v>
      </c>
      <c r="M10" s="17"/>
      <c r="N10" s="17"/>
      <c r="O10" s="17"/>
      <c r="P10" s="50"/>
      <c r="Q10" s="50"/>
      <c r="R10" s="50"/>
      <c r="S10" s="50"/>
      <c r="T10" s="50"/>
      <c r="U10" s="50"/>
      <c r="V10" s="50"/>
      <c r="X10" s="42"/>
      <c r="Z10" s="42"/>
      <c r="AB10" s="42"/>
      <c r="AD10" s="42"/>
    </row>
    <row r="11" spans="2:30" s="10" customFormat="1" ht="20.149999999999999" customHeight="1" x14ac:dyDescent="0.25">
      <c r="B11" s="39" t="s">
        <v>2101</v>
      </c>
      <c r="C11" s="39"/>
      <c r="D11" s="56">
        <f>IFERROR(VLOOKUP($L$3,Database!$A$2:$CE$707,44,FALSE),0)</f>
        <v>4819250121</v>
      </c>
      <c r="E11" s="57"/>
      <c r="F11" s="56">
        <f>IFERROR(VLOOKUP($L$3,Database!$A$2:$CE$707,53,FALSE),0)</f>
        <v>4880213250</v>
      </c>
      <c r="G11" s="57"/>
      <c r="H11" s="56">
        <f>IFERROR(VLOOKUP($L$3,Database!$A$2:$CE$707,62,FALSE),0)</f>
        <v>5046036238</v>
      </c>
      <c r="I11" s="57"/>
      <c r="J11" s="56">
        <f>IFERROR(VLOOKUP($L$3,Database!$A$2:$CE$707,71,FALSE),0)</f>
        <v>5265978831</v>
      </c>
      <c r="K11" s="57"/>
      <c r="L11" s="56">
        <f>IFERROR(VLOOKUP($L$3,Database!$A$2:$CE$707,80,FALSE),0)</f>
        <v>5497950781</v>
      </c>
      <c r="M11" s="17"/>
      <c r="N11" s="15"/>
      <c r="O11" s="17"/>
      <c r="P11" s="51"/>
      <c r="Q11" s="52"/>
      <c r="R11" s="51"/>
      <c r="S11" s="52"/>
      <c r="T11" s="51"/>
      <c r="U11" s="52"/>
      <c r="V11" s="51"/>
      <c r="X11" s="42"/>
      <c r="Z11" s="42"/>
      <c r="AB11" s="42"/>
      <c r="AD11" s="42"/>
    </row>
    <row r="12" spans="2:30" s="10" customFormat="1" ht="20.149999999999999" customHeight="1" x14ac:dyDescent="0.25">
      <c r="B12" s="39" t="s">
        <v>2102</v>
      </c>
      <c r="C12" s="39"/>
      <c r="D12" s="56">
        <f>IFERROR(VLOOKUP($L$3,Database!$A$2:$CE$707,45,FALSE),0)</f>
        <v>434911</v>
      </c>
      <c r="E12" s="57"/>
      <c r="F12" s="56">
        <f>IFERROR(VLOOKUP($L$3,Database!$A$2:$CE$707,54,FALSE),0)</f>
        <v>447602</v>
      </c>
      <c r="G12" s="57"/>
      <c r="H12" s="56">
        <f>IFERROR(VLOOKUP($L$3,Database!$A$2:$CE$707,63,FALSE),0)</f>
        <v>483939</v>
      </c>
      <c r="I12" s="57"/>
      <c r="J12" s="56">
        <f>IFERROR(VLOOKUP($L$3,Database!$A$2:$CE$707,72,FALSE),0)</f>
        <v>534780</v>
      </c>
      <c r="K12" s="57"/>
      <c r="L12" s="56">
        <f>IFERROR(VLOOKUP($L$3,Database!$A$2:$CE$707,81,FALSE),0)</f>
        <v>551062</v>
      </c>
      <c r="M12" s="17"/>
      <c r="N12" s="17"/>
      <c r="O12" s="17"/>
      <c r="P12" s="51"/>
      <c r="Q12" s="52"/>
      <c r="R12" s="51"/>
      <c r="S12" s="52"/>
      <c r="T12" s="51"/>
      <c r="U12" s="52"/>
      <c r="V12" s="51"/>
      <c r="X12" s="42"/>
      <c r="Z12" s="42"/>
      <c r="AB12" s="42"/>
      <c r="AD12" s="42"/>
    </row>
    <row r="13" spans="2:30" ht="20.149999999999999" customHeight="1" x14ac:dyDescent="0.3">
      <c r="B13" s="63" t="s">
        <v>2103</v>
      </c>
      <c r="C13" s="39"/>
      <c r="D13" s="60">
        <v>832200</v>
      </c>
      <c r="E13" s="61"/>
      <c r="F13" s="60">
        <v>877700</v>
      </c>
      <c r="G13" s="61"/>
      <c r="H13" s="60">
        <v>975800</v>
      </c>
      <c r="I13" s="61"/>
      <c r="J13" s="60">
        <v>1057200</v>
      </c>
      <c r="K13" s="61"/>
      <c r="L13" s="60">
        <v>1037700</v>
      </c>
      <c r="P13" s="53"/>
      <c r="Q13" s="51"/>
      <c r="R13" s="53"/>
      <c r="S13" s="51"/>
      <c r="T13" s="53"/>
      <c r="U13" s="51"/>
      <c r="V13" s="53"/>
      <c r="X13" s="42"/>
      <c r="Z13" s="42"/>
      <c r="AB13" s="42"/>
      <c r="AD13" s="42"/>
    </row>
    <row r="14" spans="2:30" ht="12.75" customHeight="1" x14ac:dyDescent="0.3">
      <c r="B14" s="35" t="s">
        <v>1325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2:30" s="16" customFormat="1" ht="20.149999999999999" customHeight="1" x14ac:dyDescent="0.3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2:30" s="16" customFormat="1" ht="20.149999999999999" customHeight="1" x14ac:dyDescent="0.3">
      <c r="B16" s="17"/>
      <c r="C16" s="34"/>
      <c r="D16" s="12" t="s">
        <v>2087</v>
      </c>
      <c r="E16" s="12"/>
      <c r="F16" s="12" t="s">
        <v>2100</v>
      </c>
      <c r="G16" s="12"/>
      <c r="H16" s="12" t="s">
        <v>2113</v>
      </c>
      <c r="I16" s="12"/>
      <c r="J16" s="12" t="s">
        <v>2122</v>
      </c>
      <c r="K16" s="12"/>
      <c r="L16" s="12" t="s">
        <v>2122</v>
      </c>
    </row>
    <row r="17" spans="2:30" s="16" customFormat="1" ht="20.149999999999999" customHeight="1" x14ac:dyDescent="0.3">
      <c r="B17" s="17" t="s">
        <v>730</v>
      </c>
      <c r="C17" s="18"/>
      <c r="D17" s="19">
        <f>IFERROR(VLOOKUP($L$3,Database!$A$2:$CE$707,47,FALSE),0)</f>
        <v>0</v>
      </c>
      <c r="E17" s="17"/>
      <c r="F17" s="19">
        <f>IFERROR(VLOOKUP($L$3,Database!$A$2:$CE$707,56,FALSE),0)</f>
        <v>0</v>
      </c>
      <c r="G17" s="17"/>
      <c r="H17" s="19">
        <f>IFERROR(VLOOKUP($L$3,Database!$A$2:$CE$707,65,FALSE),0)</f>
        <v>0</v>
      </c>
      <c r="I17" s="17"/>
      <c r="J17" s="19">
        <f>IFERROR(VLOOKUP($L$3,Database!$A$2:$CE$707,74,FALSE),0)</f>
        <v>0</v>
      </c>
      <c r="K17" s="17"/>
      <c r="L17" s="19">
        <f>IFERROR(VLOOKUP($L$3,Database!$A$2:$CE$707,83,FALSE),0)</f>
        <v>0</v>
      </c>
      <c r="P17" s="19"/>
      <c r="Q17" s="18"/>
      <c r="R17" s="19"/>
      <c r="S17" s="17"/>
      <c r="T17" s="19"/>
      <c r="U17" s="17"/>
      <c r="V17" s="19"/>
      <c r="X17" s="62"/>
      <c r="Z17" s="62"/>
      <c r="AB17" s="62"/>
      <c r="AD17" s="62"/>
    </row>
    <row r="18" spans="2:30" s="16" customFormat="1" ht="20.149999999999999" customHeight="1" x14ac:dyDescent="0.3">
      <c r="B18" s="17" t="s">
        <v>731</v>
      </c>
      <c r="C18" s="18"/>
      <c r="D18" s="19">
        <f>IFERROR(VLOOKUP($L$3,Database!$A$2:$CE$707,55,FALSE),0)</f>
        <v>0</v>
      </c>
      <c r="F18" s="19">
        <f>IFERROR(VLOOKUP($L$3,Database!$A$2:$CE$707,64,FALSE),0)</f>
        <v>0</v>
      </c>
      <c r="H18" s="19">
        <f>IFERROR(VLOOKUP($L$3,Database!$A$2:$CE$707,73,FALSE),0)</f>
        <v>0</v>
      </c>
      <c r="J18" s="19">
        <f>IFERROR(VLOOKUP($L$3,Database!$A$2:$CE$707,82,FALSE),0)</f>
        <v>0</v>
      </c>
      <c r="L18" s="19">
        <v>0</v>
      </c>
      <c r="P18" s="19"/>
      <c r="Q18" s="18"/>
      <c r="R18" s="19"/>
      <c r="T18" s="19"/>
      <c r="V18" s="19"/>
      <c r="X18" s="62"/>
      <c r="Z18" s="62"/>
      <c r="AB18" s="62"/>
      <c r="AD18" s="62"/>
    </row>
    <row r="19" spans="2:30" s="16" customFormat="1" ht="20.149999999999999" customHeight="1" x14ac:dyDescent="0.3">
      <c r="B19" s="17"/>
      <c r="C19" s="18"/>
      <c r="D19" s="18"/>
      <c r="E19" s="33"/>
      <c r="F19" s="33"/>
      <c r="G19" s="18"/>
    </row>
    <row r="20" spans="2:30" s="16" customFormat="1" ht="20.149999999999999" customHeight="1" x14ac:dyDescent="0.3"/>
    <row r="21" spans="2:30" s="14" customFormat="1" ht="20.149999999999999" customHeight="1" x14ac:dyDescent="0.3">
      <c r="C21" s="9"/>
      <c r="D21" s="9"/>
      <c r="E21" s="9"/>
      <c r="F21" s="9"/>
      <c r="H21" s="9"/>
    </row>
    <row r="22" spans="2:30" s="14" customFormat="1" ht="20.149999999999999" customHeight="1" x14ac:dyDescent="0.3">
      <c r="C22" s="9"/>
      <c r="D22" s="9"/>
      <c r="E22" s="9"/>
      <c r="F22" s="9"/>
      <c r="G22" s="9"/>
    </row>
    <row r="23" spans="2:30" s="16" customFormat="1" ht="20.149999999999999" customHeight="1" x14ac:dyDescent="0.3">
      <c r="O23" s="17"/>
      <c r="P23" s="17"/>
    </row>
    <row r="24" spans="2:30" s="16" customFormat="1" ht="20.149999999999999" customHeight="1" x14ac:dyDescent="0.3">
      <c r="O24" s="17"/>
      <c r="P24" s="17"/>
    </row>
    <row r="25" spans="2:30" s="16" customFormat="1" ht="20.149999999999999" customHeight="1" x14ac:dyDescent="0.3">
      <c r="O25" s="17"/>
      <c r="P25" s="17"/>
    </row>
    <row r="26" spans="2:30" s="16" customFormat="1" ht="20.149999999999999" customHeight="1" x14ac:dyDescent="0.3"/>
    <row r="27" spans="2:30" s="16" customFormat="1" ht="20.149999999999999" hidden="1" customHeight="1" x14ac:dyDescent="0.3"/>
    <row r="28" spans="2:30" s="16" customFormat="1" ht="20.149999999999999" hidden="1" customHeight="1" x14ac:dyDescent="0.3"/>
    <row r="29" spans="2:30" s="16" customFormat="1" ht="20.149999999999999" hidden="1" customHeight="1" x14ac:dyDescent="0.3"/>
    <row r="30" spans="2:30" s="16" customFormat="1" ht="20.149999999999999" customHeight="1" x14ac:dyDescent="0.3"/>
    <row r="31" spans="2:30" s="16" customFormat="1" ht="20.149999999999999" customHeight="1" x14ac:dyDescent="0.3"/>
    <row r="32" spans="2:30" s="16" customFormat="1" ht="20.149999999999999" customHeight="1" x14ac:dyDescent="0.3"/>
    <row r="33" spans="2:2" s="16" customFormat="1" ht="20.149999999999999" customHeight="1" x14ac:dyDescent="0.3"/>
    <row r="34" spans="2:2" ht="22.5" customHeight="1" x14ac:dyDescent="0.3">
      <c r="B34" s="36" t="s">
        <v>2149</v>
      </c>
    </row>
    <row r="35" spans="2:2" ht="10.5" customHeight="1" x14ac:dyDescent="0.3"/>
    <row r="36" spans="2:2" ht="14" x14ac:dyDescent="0.3"/>
    <row r="37" spans="2:2" ht="14" x14ac:dyDescent="0.3"/>
    <row r="38" spans="2:2" ht="14" x14ac:dyDescent="0.3"/>
    <row r="40" spans="2:2" ht="20.149999999999999" customHeight="1" x14ac:dyDescent="0.3">
      <c r="B40" s="17"/>
    </row>
  </sheetData>
  <sheetProtection algorithmName="SHA-512" hashValue="6rbTyoWBmEAB76AAUH0hhevlRX0EDL9aG9dYM6soIUWK4m7KHKERK5WWygDjG03BvMSnmop8BvgN6oti/oSlBA==" saltValue="U5zGIo4Hc2ndqLzbCzZxnw==" spinCount="100000" sheet="1" selectLockedCells="1"/>
  <mergeCells count="1">
    <mergeCell ref="B1:L2"/>
  </mergeCells>
  <pageMargins left="0.25" right="0.25" top="0.5" bottom="0.25" header="0.3" footer="0.3"/>
  <pageSetup scale="6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/>
  <dimension ref="A1:K682"/>
  <sheetViews>
    <sheetView workbookViewId="0">
      <selection activeCell="B9" sqref="B9"/>
    </sheetView>
  </sheetViews>
  <sheetFormatPr defaultColWidth="9.1796875" defaultRowHeight="14.5" x14ac:dyDescent="0.35"/>
  <cols>
    <col min="2" max="2" width="19.453125" bestFit="1" customWidth="1"/>
    <col min="3" max="3" width="12.54296875" customWidth="1"/>
    <col min="4" max="4" width="12.54296875" style="1" customWidth="1"/>
    <col min="5" max="6" width="12.54296875" customWidth="1"/>
    <col min="7" max="7" width="9.54296875" customWidth="1"/>
    <col min="8" max="8" width="19" style="1" bestFit="1" customWidth="1"/>
    <col min="9" max="9" width="14.81640625" style="1" customWidth="1"/>
    <col min="10" max="10" width="20.453125" style="1" customWidth="1"/>
  </cols>
  <sheetData>
    <row r="1" spans="1:11" x14ac:dyDescent="0.35">
      <c r="A1">
        <v>0</v>
      </c>
      <c r="B1">
        <v>1</v>
      </c>
      <c r="C1">
        <v>2</v>
      </c>
      <c r="D1" s="1">
        <v>3</v>
      </c>
      <c r="E1">
        <v>4</v>
      </c>
      <c r="F1">
        <v>5</v>
      </c>
      <c r="G1">
        <v>6</v>
      </c>
      <c r="H1" s="1">
        <v>7</v>
      </c>
      <c r="I1" s="1">
        <v>8</v>
      </c>
      <c r="J1" s="1">
        <v>9</v>
      </c>
      <c r="K1">
        <v>10</v>
      </c>
    </row>
    <row r="2" spans="1:11" ht="87" x14ac:dyDescent="0.35">
      <c r="A2" s="28" t="s">
        <v>751</v>
      </c>
      <c r="B2" t="s">
        <v>752</v>
      </c>
      <c r="C2" s="3" t="s">
        <v>1306</v>
      </c>
      <c r="D2" s="2" t="s">
        <v>1307</v>
      </c>
      <c r="E2" s="3" t="s">
        <v>1308</v>
      </c>
      <c r="F2" s="3" t="s">
        <v>1309</v>
      </c>
      <c r="G2" s="30" t="s">
        <v>688</v>
      </c>
      <c r="H2" s="2" t="s">
        <v>1310</v>
      </c>
      <c r="I2" s="2" t="s">
        <v>1305</v>
      </c>
      <c r="J2" s="2" t="s">
        <v>1304</v>
      </c>
    </row>
    <row r="3" spans="1:11" x14ac:dyDescent="0.35">
      <c r="A3">
        <v>10100</v>
      </c>
      <c r="B3" t="s">
        <v>753</v>
      </c>
      <c r="C3">
        <v>11090</v>
      </c>
      <c r="D3" s="1">
        <v>388460</v>
      </c>
      <c r="E3">
        <v>0.70699999999999996</v>
      </c>
      <c r="F3">
        <v>0.71</v>
      </c>
      <c r="G3" s="32">
        <f>MAX(IF(E3&gt;F3,E3,F3), 0.36)</f>
        <v>0.71</v>
      </c>
      <c r="H3" s="1">
        <v>4308022724</v>
      </c>
      <c r="I3" s="1">
        <v>0</v>
      </c>
      <c r="J3" s="1">
        <v>0</v>
      </c>
    </row>
    <row r="4" spans="1:11" x14ac:dyDescent="0.35">
      <c r="A4">
        <v>10201</v>
      </c>
      <c r="B4" t="s">
        <v>754</v>
      </c>
      <c r="C4">
        <v>882</v>
      </c>
      <c r="D4" s="1">
        <v>613982</v>
      </c>
      <c r="E4">
        <v>0.60399999999999998</v>
      </c>
      <c r="F4">
        <v>0.54100000000000004</v>
      </c>
      <c r="G4" s="32">
        <f t="shared" ref="G4:G67" si="0">MAX(IF(E4&gt;F4,E4,F4), 0.36)</f>
        <v>0.60399999999999998</v>
      </c>
      <c r="H4" s="1">
        <v>541532333</v>
      </c>
      <c r="I4" s="1">
        <v>767417</v>
      </c>
      <c r="J4" s="1">
        <v>724965</v>
      </c>
    </row>
    <row r="5" spans="1:11" x14ac:dyDescent="0.35">
      <c r="A5">
        <v>10306</v>
      </c>
      <c r="B5" t="s">
        <v>755</v>
      </c>
      <c r="C5">
        <v>5122</v>
      </c>
      <c r="D5" s="1">
        <v>554677</v>
      </c>
      <c r="E5">
        <v>0.64200000000000002</v>
      </c>
      <c r="F5">
        <v>0.58599999999999997</v>
      </c>
      <c r="G5" s="32">
        <f t="shared" si="0"/>
        <v>0.64200000000000002</v>
      </c>
      <c r="H5" s="1">
        <v>2841059725</v>
      </c>
      <c r="I5" s="1">
        <v>1403718</v>
      </c>
      <c r="J5" s="1">
        <v>1481720</v>
      </c>
    </row>
    <row r="6" spans="1:11" x14ac:dyDescent="0.35">
      <c r="A6">
        <v>10402</v>
      </c>
      <c r="B6" t="s">
        <v>5</v>
      </c>
      <c r="C6">
        <v>1952</v>
      </c>
      <c r="D6" s="1">
        <v>696925</v>
      </c>
      <c r="E6">
        <v>0.54900000000000004</v>
      </c>
      <c r="F6">
        <v>0.47899999999999998</v>
      </c>
      <c r="G6" s="32">
        <f t="shared" si="0"/>
        <v>0.54900000000000004</v>
      </c>
      <c r="H6" s="1">
        <v>1360398976</v>
      </c>
      <c r="I6" s="1">
        <v>818630</v>
      </c>
      <c r="J6" s="1">
        <v>811830</v>
      </c>
    </row>
    <row r="7" spans="1:11" x14ac:dyDescent="0.35">
      <c r="A7">
        <v>10500</v>
      </c>
      <c r="B7" t="s">
        <v>756</v>
      </c>
      <c r="C7">
        <v>1923</v>
      </c>
      <c r="D7" s="1">
        <v>375926</v>
      </c>
      <c r="E7">
        <v>0.625</v>
      </c>
      <c r="F7">
        <v>0.71899999999999997</v>
      </c>
      <c r="G7" s="32">
        <f t="shared" si="0"/>
        <v>0.71899999999999997</v>
      </c>
      <c r="H7" s="1">
        <v>722905867</v>
      </c>
      <c r="I7" s="1">
        <v>1248767</v>
      </c>
      <c r="J7" s="1">
        <v>1373924</v>
      </c>
    </row>
    <row r="8" spans="1:11" x14ac:dyDescent="0.35">
      <c r="A8">
        <v>10601</v>
      </c>
      <c r="B8" t="s">
        <v>757</v>
      </c>
      <c r="C8">
        <v>5089</v>
      </c>
      <c r="D8" s="1">
        <v>714012</v>
      </c>
      <c r="E8">
        <v>0.58599999999999997</v>
      </c>
      <c r="F8">
        <v>0.46700000000000003</v>
      </c>
      <c r="G8" s="32">
        <f t="shared" si="0"/>
        <v>0.58599999999999997</v>
      </c>
      <c r="H8" s="1">
        <v>3633609348</v>
      </c>
      <c r="I8" s="1">
        <v>882425</v>
      </c>
      <c r="J8" s="1">
        <v>930485</v>
      </c>
    </row>
    <row r="9" spans="1:11" x14ac:dyDescent="0.35">
      <c r="A9">
        <v>10615</v>
      </c>
      <c r="B9" t="s">
        <v>758</v>
      </c>
      <c r="C9">
        <v>404</v>
      </c>
      <c r="D9" s="1">
        <v>871308</v>
      </c>
      <c r="E9">
        <v>0.56299999999999994</v>
      </c>
      <c r="F9">
        <v>0.34899999999999998</v>
      </c>
      <c r="G9" s="32">
        <f t="shared" si="0"/>
        <v>0.56299999999999994</v>
      </c>
      <c r="H9" s="1">
        <v>352008498</v>
      </c>
      <c r="I9" s="1">
        <v>121602</v>
      </c>
      <c r="J9" s="1">
        <v>123505</v>
      </c>
    </row>
    <row r="10" spans="1:11" x14ac:dyDescent="0.35">
      <c r="A10">
        <v>10623</v>
      </c>
      <c r="B10" t="s">
        <v>759</v>
      </c>
      <c r="C10">
        <v>5565</v>
      </c>
      <c r="D10" s="1">
        <v>780990</v>
      </c>
      <c r="E10">
        <v>0.55900000000000005</v>
      </c>
      <c r="F10">
        <v>0.41699999999999998</v>
      </c>
      <c r="G10" s="32">
        <f t="shared" si="0"/>
        <v>0.55900000000000005</v>
      </c>
      <c r="H10" s="1">
        <v>4346210882</v>
      </c>
      <c r="I10" s="1">
        <v>648453</v>
      </c>
      <c r="J10" s="1">
        <v>566275</v>
      </c>
    </row>
    <row r="11" spans="1:11" x14ac:dyDescent="0.35">
      <c r="A11">
        <v>10701</v>
      </c>
      <c r="B11" t="s">
        <v>760</v>
      </c>
      <c r="C11">
        <v>345</v>
      </c>
      <c r="D11" s="1">
        <v>360611</v>
      </c>
      <c r="E11">
        <v>0.70199999999999996</v>
      </c>
      <c r="F11">
        <v>0.73099999999999998</v>
      </c>
      <c r="G11" s="32">
        <f t="shared" si="0"/>
        <v>0.73099999999999998</v>
      </c>
      <c r="H11" s="1">
        <v>124411130</v>
      </c>
      <c r="I11" s="1">
        <v>176123</v>
      </c>
      <c r="J11" s="1">
        <v>217069</v>
      </c>
    </row>
    <row r="12" spans="1:11" x14ac:dyDescent="0.35">
      <c r="A12">
        <v>10802</v>
      </c>
      <c r="B12" t="s">
        <v>761</v>
      </c>
      <c r="C12">
        <v>5389</v>
      </c>
      <c r="D12" s="1">
        <v>606835</v>
      </c>
      <c r="E12">
        <v>0.62</v>
      </c>
      <c r="F12">
        <v>0.54700000000000004</v>
      </c>
      <c r="G12" s="32">
        <f t="shared" si="0"/>
        <v>0.62</v>
      </c>
      <c r="H12" s="1">
        <v>3270236087</v>
      </c>
      <c r="I12" s="1">
        <v>1710225</v>
      </c>
      <c r="J12" s="1">
        <v>1288328</v>
      </c>
    </row>
    <row r="13" spans="1:11" x14ac:dyDescent="0.35">
      <c r="A13">
        <v>11003</v>
      </c>
      <c r="B13" t="s">
        <v>762</v>
      </c>
      <c r="C13">
        <v>1285</v>
      </c>
      <c r="D13" s="1">
        <v>658379</v>
      </c>
      <c r="E13">
        <v>0.59599999999999997</v>
      </c>
      <c r="F13">
        <v>0.50800000000000001</v>
      </c>
      <c r="G13" s="32">
        <f t="shared" si="0"/>
        <v>0.59599999999999997</v>
      </c>
      <c r="H13" s="1">
        <v>846018232</v>
      </c>
      <c r="I13" s="1">
        <v>330513</v>
      </c>
      <c r="J13" s="1">
        <v>337543</v>
      </c>
    </row>
    <row r="14" spans="1:11" x14ac:dyDescent="0.35">
      <c r="A14">
        <v>11200</v>
      </c>
      <c r="B14" t="s">
        <v>763</v>
      </c>
      <c r="C14">
        <v>1383</v>
      </c>
      <c r="D14" s="1">
        <v>323365</v>
      </c>
      <c r="E14">
        <v>0.5</v>
      </c>
      <c r="F14">
        <v>0.75900000000000001</v>
      </c>
      <c r="G14" s="32">
        <f t="shared" si="0"/>
        <v>0.75900000000000001</v>
      </c>
      <c r="H14" s="1">
        <v>447215177</v>
      </c>
      <c r="I14" s="1">
        <v>818354</v>
      </c>
      <c r="J14" s="1">
        <v>951906</v>
      </c>
    </row>
    <row r="15" spans="1:11" x14ac:dyDescent="0.35">
      <c r="A15">
        <v>20101</v>
      </c>
      <c r="B15" t="s">
        <v>764</v>
      </c>
      <c r="C15">
        <v>669</v>
      </c>
      <c r="D15" s="1">
        <v>296306</v>
      </c>
      <c r="E15">
        <v>0.67700000000000005</v>
      </c>
      <c r="F15">
        <v>0.77900000000000003</v>
      </c>
      <c r="G15" s="32">
        <f t="shared" si="0"/>
        <v>0.77900000000000003</v>
      </c>
      <c r="H15" s="1">
        <v>198229355</v>
      </c>
      <c r="I15" s="1">
        <v>841419</v>
      </c>
      <c r="J15" s="1">
        <v>859319</v>
      </c>
    </row>
    <row r="16" spans="1:11" x14ac:dyDescent="0.35">
      <c r="A16">
        <v>20601</v>
      </c>
      <c r="B16" t="s">
        <v>765</v>
      </c>
      <c r="C16">
        <v>364</v>
      </c>
      <c r="D16" s="1">
        <v>262815</v>
      </c>
      <c r="E16">
        <v>0.70299999999999996</v>
      </c>
      <c r="F16">
        <v>0.80400000000000005</v>
      </c>
      <c r="G16" s="32">
        <f t="shared" si="0"/>
        <v>0.80400000000000005</v>
      </c>
      <c r="H16" s="1">
        <v>95664850</v>
      </c>
      <c r="I16" s="1">
        <v>485594</v>
      </c>
      <c r="J16" s="1">
        <v>533589</v>
      </c>
    </row>
    <row r="17" spans="1:10" x14ac:dyDescent="0.35">
      <c r="A17">
        <v>20702</v>
      </c>
      <c r="B17" t="s">
        <v>16</v>
      </c>
      <c r="C17">
        <v>601</v>
      </c>
      <c r="D17" s="1">
        <v>296183</v>
      </c>
      <c r="E17">
        <v>0.51</v>
      </c>
      <c r="F17">
        <v>0.77900000000000003</v>
      </c>
      <c r="G17" s="32">
        <f t="shared" si="0"/>
        <v>0.77900000000000003</v>
      </c>
      <c r="H17" s="1">
        <v>178006291</v>
      </c>
      <c r="I17" s="1">
        <v>828723</v>
      </c>
      <c r="J17" s="1">
        <v>871126</v>
      </c>
    </row>
    <row r="18" spans="1:10" x14ac:dyDescent="0.35">
      <c r="A18">
        <v>20801</v>
      </c>
      <c r="B18" t="s">
        <v>766</v>
      </c>
      <c r="C18">
        <v>371</v>
      </c>
      <c r="D18" s="1">
        <v>250322</v>
      </c>
      <c r="E18">
        <v>0.57699999999999996</v>
      </c>
      <c r="F18">
        <v>0.81299999999999994</v>
      </c>
      <c r="G18" s="32">
        <f t="shared" si="0"/>
        <v>0.81299999999999994</v>
      </c>
      <c r="H18" s="1">
        <v>92869644</v>
      </c>
      <c r="I18" s="1">
        <v>888208</v>
      </c>
      <c r="J18" s="1">
        <v>971804</v>
      </c>
    </row>
    <row r="19" spans="1:10" x14ac:dyDescent="0.35">
      <c r="A19">
        <v>21102</v>
      </c>
      <c r="B19" t="s">
        <v>767</v>
      </c>
      <c r="C19">
        <v>241</v>
      </c>
      <c r="D19" s="1">
        <v>389179</v>
      </c>
      <c r="E19">
        <v>0.61</v>
      </c>
      <c r="F19">
        <v>0.71</v>
      </c>
      <c r="G19" s="32">
        <f t="shared" si="0"/>
        <v>0.71</v>
      </c>
      <c r="H19" s="1">
        <v>93792248</v>
      </c>
      <c r="I19" s="1">
        <v>536902</v>
      </c>
      <c r="J19" s="1">
        <v>589699</v>
      </c>
    </row>
    <row r="20" spans="1:10" x14ac:dyDescent="0.35">
      <c r="A20">
        <v>21601</v>
      </c>
      <c r="B20" t="s">
        <v>768</v>
      </c>
      <c r="C20">
        <v>362</v>
      </c>
      <c r="D20" s="1">
        <v>198124</v>
      </c>
      <c r="E20">
        <v>0.65300000000000002</v>
      </c>
      <c r="F20">
        <v>0.85299999999999998</v>
      </c>
      <c r="G20" s="32">
        <f t="shared" si="0"/>
        <v>0.85299999999999998</v>
      </c>
      <c r="H20" s="1">
        <v>71721189</v>
      </c>
      <c r="I20" s="1">
        <v>931187</v>
      </c>
      <c r="J20" s="1">
        <v>1014715</v>
      </c>
    </row>
    <row r="21" spans="1:10" x14ac:dyDescent="0.35">
      <c r="A21">
        <v>22001</v>
      </c>
      <c r="B21" t="s">
        <v>769</v>
      </c>
      <c r="C21">
        <v>689</v>
      </c>
      <c r="D21" s="1">
        <v>246676</v>
      </c>
      <c r="E21">
        <v>0.42899999999999999</v>
      </c>
      <c r="F21">
        <v>0.81599999999999995</v>
      </c>
      <c r="G21" s="32">
        <f t="shared" si="0"/>
        <v>0.81599999999999995</v>
      </c>
      <c r="H21" s="1">
        <v>169960326</v>
      </c>
      <c r="I21" s="1">
        <v>1324256</v>
      </c>
      <c r="J21" s="1">
        <v>1396364</v>
      </c>
    </row>
    <row r="22" spans="1:10" x14ac:dyDescent="0.35">
      <c r="A22">
        <v>22101</v>
      </c>
      <c r="B22" t="s">
        <v>770</v>
      </c>
      <c r="C22">
        <v>231</v>
      </c>
      <c r="D22" s="1">
        <v>303971</v>
      </c>
      <c r="E22">
        <v>0.59199999999999997</v>
      </c>
      <c r="F22">
        <v>0.77400000000000002</v>
      </c>
      <c r="G22" s="32">
        <f t="shared" si="0"/>
        <v>0.77400000000000002</v>
      </c>
      <c r="H22" s="1">
        <v>70217383</v>
      </c>
      <c r="I22" s="1">
        <v>496897</v>
      </c>
      <c r="J22" s="1">
        <v>602453</v>
      </c>
    </row>
    <row r="23" spans="1:10" x14ac:dyDescent="0.35">
      <c r="A23">
        <v>22302</v>
      </c>
      <c r="B23" t="s">
        <v>771</v>
      </c>
      <c r="C23">
        <v>892</v>
      </c>
      <c r="D23" s="1">
        <v>430726</v>
      </c>
      <c r="E23">
        <v>0.47399999999999998</v>
      </c>
      <c r="F23">
        <v>0.67900000000000005</v>
      </c>
      <c r="G23" s="32">
        <f t="shared" si="0"/>
        <v>0.67900000000000005</v>
      </c>
      <c r="H23" s="1">
        <v>384207926</v>
      </c>
      <c r="I23" s="1">
        <v>1688114</v>
      </c>
      <c r="J23" s="1">
        <v>1513698</v>
      </c>
    </row>
    <row r="24" spans="1:10" x14ac:dyDescent="0.35">
      <c r="A24">
        <v>22401</v>
      </c>
      <c r="B24" t="s">
        <v>772</v>
      </c>
      <c r="C24">
        <v>334</v>
      </c>
      <c r="D24" s="1">
        <v>245707</v>
      </c>
      <c r="E24">
        <v>0.67300000000000004</v>
      </c>
      <c r="F24">
        <v>0.81699999999999995</v>
      </c>
      <c r="G24" s="32">
        <f t="shared" si="0"/>
        <v>0.81699999999999995</v>
      </c>
      <c r="H24" s="1">
        <v>82066437</v>
      </c>
      <c r="I24" s="1">
        <v>933216</v>
      </c>
      <c r="J24" s="1">
        <v>973618</v>
      </c>
    </row>
    <row r="25" spans="1:10" x14ac:dyDescent="0.35">
      <c r="A25">
        <v>22601</v>
      </c>
      <c r="B25" t="s">
        <v>773</v>
      </c>
      <c r="C25">
        <v>1307</v>
      </c>
      <c r="D25" s="1">
        <v>277164</v>
      </c>
      <c r="E25">
        <v>0.65600000000000003</v>
      </c>
      <c r="F25">
        <v>0.79300000000000004</v>
      </c>
      <c r="G25" s="32">
        <f t="shared" si="0"/>
        <v>0.79300000000000004</v>
      </c>
      <c r="H25" s="1">
        <v>362253458</v>
      </c>
      <c r="I25" s="1">
        <v>1748114</v>
      </c>
      <c r="J25" s="1">
        <v>1992310</v>
      </c>
    </row>
    <row r="26" spans="1:10" x14ac:dyDescent="0.35">
      <c r="A26">
        <v>22902</v>
      </c>
      <c r="B26" t="s">
        <v>25</v>
      </c>
      <c r="C26">
        <v>830</v>
      </c>
      <c r="D26" s="1">
        <v>180441</v>
      </c>
      <c r="E26">
        <v>0.55900000000000005</v>
      </c>
      <c r="F26">
        <v>0.86599999999999999</v>
      </c>
      <c r="G26" s="32">
        <f t="shared" si="0"/>
        <v>0.86599999999999999</v>
      </c>
      <c r="H26" s="1">
        <v>149766499</v>
      </c>
      <c r="I26" s="1">
        <v>1352193</v>
      </c>
      <c r="J26" s="1">
        <v>1478461</v>
      </c>
    </row>
    <row r="27" spans="1:10" x14ac:dyDescent="0.35">
      <c r="A27">
        <v>30101</v>
      </c>
      <c r="B27" t="s">
        <v>26</v>
      </c>
      <c r="C27">
        <v>1596</v>
      </c>
      <c r="D27" s="1">
        <v>315982</v>
      </c>
      <c r="E27">
        <v>0.64300000000000002</v>
      </c>
      <c r="F27">
        <v>0.76400000000000001</v>
      </c>
      <c r="G27" s="32">
        <f t="shared" si="0"/>
        <v>0.76400000000000001</v>
      </c>
      <c r="H27" s="1">
        <v>504308125</v>
      </c>
      <c r="I27" s="1">
        <v>1560141</v>
      </c>
      <c r="J27" s="1">
        <v>1383024</v>
      </c>
    </row>
    <row r="28" spans="1:10" x14ac:dyDescent="0.35">
      <c r="A28">
        <v>30200</v>
      </c>
      <c r="B28" t="s">
        <v>774</v>
      </c>
      <c r="C28">
        <v>5419</v>
      </c>
      <c r="D28" s="1">
        <v>283798</v>
      </c>
      <c r="E28">
        <v>0.70099999999999996</v>
      </c>
      <c r="F28">
        <v>0.78800000000000003</v>
      </c>
      <c r="G28" s="32">
        <f t="shared" si="0"/>
        <v>0.78800000000000003</v>
      </c>
      <c r="H28" s="1">
        <v>1537901657</v>
      </c>
      <c r="I28" s="1">
        <v>6199902</v>
      </c>
      <c r="J28" s="1">
        <v>5819227</v>
      </c>
    </row>
    <row r="29" spans="1:10" x14ac:dyDescent="0.35">
      <c r="A29">
        <v>30501</v>
      </c>
      <c r="B29" t="s">
        <v>775</v>
      </c>
      <c r="C29">
        <v>874</v>
      </c>
      <c r="D29" s="1">
        <v>302821</v>
      </c>
      <c r="E29">
        <v>0.433</v>
      </c>
      <c r="F29">
        <v>0.77400000000000002</v>
      </c>
      <c r="G29" s="32">
        <f t="shared" si="0"/>
        <v>0.77400000000000002</v>
      </c>
      <c r="H29" s="1">
        <v>264665674</v>
      </c>
      <c r="I29" s="1">
        <v>1373460</v>
      </c>
      <c r="J29" s="1">
        <v>1184431</v>
      </c>
    </row>
    <row r="30" spans="1:10" x14ac:dyDescent="0.35">
      <c r="A30">
        <v>30601</v>
      </c>
      <c r="B30" t="s">
        <v>29</v>
      </c>
      <c r="C30">
        <v>1654</v>
      </c>
      <c r="D30" s="1">
        <v>351757</v>
      </c>
      <c r="E30">
        <v>0.71499999999999997</v>
      </c>
      <c r="F30">
        <v>0.73799999999999999</v>
      </c>
      <c r="G30" s="32">
        <f t="shared" si="0"/>
        <v>0.73799999999999999</v>
      </c>
      <c r="H30" s="1">
        <v>581807001</v>
      </c>
      <c r="I30" s="1">
        <v>1660757</v>
      </c>
      <c r="J30" s="1">
        <v>1625866</v>
      </c>
    </row>
    <row r="31" spans="1:10" x14ac:dyDescent="0.35">
      <c r="A31">
        <v>30701</v>
      </c>
      <c r="B31" t="s">
        <v>30</v>
      </c>
      <c r="C31">
        <v>1806</v>
      </c>
      <c r="D31" s="1">
        <v>393320</v>
      </c>
      <c r="E31">
        <v>0.69499999999999995</v>
      </c>
      <c r="F31">
        <v>0.70699999999999996</v>
      </c>
      <c r="G31" s="32">
        <f t="shared" si="0"/>
        <v>0.70699999999999996</v>
      </c>
      <c r="H31" s="1">
        <v>710337123</v>
      </c>
      <c r="I31" s="1">
        <v>1639953</v>
      </c>
      <c r="J31" s="1">
        <v>1653225</v>
      </c>
    </row>
    <row r="32" spans="1:10" x14ac:dyDescent="0.35">
      <c r="A32">
        <v>31101</v>
      </c>
      <c r="B32" t="s">
        <v>776</v>
      </c>
      <c r="C32">
        <v>2544</v>
      </c>
      <c r="D32" s="1">
        <v>292418</v>
      </c>
      <c r="E32">
        <v>0.74099999999999999</v>
      </c>
      <c r="F32">
        <v>0.78200000000000003</v>
      </c>
      <c r="G32" s="32">
        <f t="shared" si="0"/>
        <v>0.78200000000000003</v>
      </c>
      <c r="H32" s="1">
        <v>743913176</v>
      </c>
      <c r="I32" s="1">
        <v>2459035</v>
      </c>
      <c r="J32" s="1">
        <v>2293036</v>
      </c>
    </row>
    <row r="33" spans="1:10" x14ac:dyDescent="0.35">
      <c r="A33">
        <v>31301</v>
      </c>
      <c r="B33" t="s">
        <v>777</v>
      </c>
      <c r="C33">
        <v>566</v>
      </c>
      <c r="D33" s="1">
        <v>958801</v>
      </c>
      <c r="E33">
        <v>0.42499999999999999</v>
      </c>
      <c r="F33">
        <v>0.28299999999999997</v>
      </c>
      <c r="G33" s="32">
        <f t="shared" si="0"/>
        <v>0.42499999999999999</v>
      </c>
      <c r="H33" s="1">
        <v>542681665</v>
      </c>
      <c r="I33" s="1">
        <v>536466</v>
      </c>
      <c r="J33" s="1">
        <v>572518</v>
      </c>
    </row>
    <row r="34" spans="1:10" x14ac:dyDescent="0.35">
      <c r="A34">
        <v>31401</v>
      </c>
      <c r="B34" t="s">
        <v>778</v>
      </c>
      <c r="C34">
        <v>1455</v>
      </c>
      <c r="D34" s="1">
        <v>281102</v>
      </c>
      <c r="E34">
        <v>0.57699999999999996</v>
      </c>
      <c r="F34">
        <v>0.79</v>
      </c>
      <c r="G34" s="32">
        <f t="shared" si="0"/>
        <v>0.79</v>
      </c>
      <c r="H34" s="1">
        <v>409004081</v>
      </c>
      <c r="I34" s="1">
        <v>1676840</v>
      </c>
      <c r="J34" s="1">
        <v>1646118</v>
      </c>
    </row>
    <row r="35" spans="1:10" x14ac:dyDescent="0.35">
      <c r="A35">
        <v>31501</v>
      </c>
      <c r="B35" t="s">
        <v>34</v>
      </c>
      <c r="C35">
        <v>4316</v>
      </c>
      <c r="D35" s="1">
        <v>305167</v>
      </c>
      <c r="E35">
        <v>0.73499999999999999</v>
      </c>
      <c r="F35">
        <v>0.77300000000000002</v>
      </c>
      <c r="G35" s="32">
        <f t="shared" si="0"/>
        <v>0.77300000000000002</v>
      </c>
      <c r="H35" s="1">
        <v>1317102811</v>
      </c>
      <c r="I35" s="1">
        <v>3625902</v>
      </c>
      <c r="J35" s="1">
        <v>3930251</v>
      </c>
    </row>
    <row r="36" spans="1:10" x14ac:dyDescent="0.35">
      <c r="A36">
        <v>31502</v>
      </c>
      <c r="B36" t="s">
        <v>35</v>
      </c>
      <c r="C36">
        <v>2710</v>
      </c>
      <c r="D36" s="1">
        <v>335776</v>
      </c>
      <c r="E36">
        <v>0.70599999999999996</v>
      </c>
      <c r="F36">
        <v>0.75</v>
      </c>
      <c r="G36" s="32">
        <f t="shared" si="0"/>
        <v>0.75</v>
      </c>
      <c r="H36" s="1">
        <v>909953795</v>
      </c>
      <c r="I36" s="1">
        <v>1632929</v>
      </c>
      <c r="J36" s="1">
        <v>1562828</v>
      </c>
    </row>
    <row r="37" spans="1:10" x14ac:dyDescent="0.35">
      <c r="A37">
        <v>31601</v>
      </c>
      <c r="B37" t="s">
        <v>779</v>
      </c>
      <c r="C37">
        <v>3698</v>
      </c>
      <c r="D37" s="1">
        <v>552018</v>
      </c>
      <c r="E37">
        <v>0.64800000000000002</v>
      </c>
      <c r="F37">
        <v>0.58799999999999997</v>
      </c>
      <c r="G37" s="32">
        <f t="shared" si="0"/>
        <v>0.64800000000000002</v>
      </c>
      <c r="H37" s="1">
        <v>2041364458</v>
      </c>
      <c r="I37" s="1">
        <v>3110501</v>
      </c>
      <c r="J37" s="1">
        <v>2892229</v>
      </c>
    </row>
    <row r="38" spans="1:10" x14ac:dyDescent="0.35">
      <c r="A38">
        <v>31701</v>
      </c>
      <c r="B38" t="s">
        <v>780</v>
      </c>
      <c r="C38">
        <v>1792</v>
      </c>
      <c r="D38" s="1">
        <v>366814</v>
      </c>
      <c r="E38">
        <v>0.61199999999999999</v>
      </c>
      <c r="F38">
        <v>0.72599999999999998</v>
      </c>
      <c r="G38" s="32">
        <f t="shared" si="0"/>
        <v>0.72599999999999998</v>
      </c>
      <c r="H38" s="1">
        <v>657331141</v>
      </c>
      <c r="I38" s="1">
        <v>1935373</v>
      </c>
      <c r="J38" s="1">
        <v>1803611</v>
      </c>
    </row>
    <row r="39" spans="1:10" x14ac:dyDescent="0.35">
      <c r="A39">
        <v>40204</v>
      </c>
      <c r="B39" t="s">
        <v>781</v>
      </c>
      <c r="C39">
        <v>301</v>
      </c>
      <c r="D39" s="1">
        <v>453614</v>
      </c>
      <c r="E39">
        <v>0.66400000000000003</v>
      </c>
      <c r="F39">
        <v>0.66100000000000003</v>
      </c>
      <c r="G39" s="32">
        <f t="shared" si="0"/>
        <v>0.66400000000000003</v>
      </c>
      <c r="H39" s="1">
        <v>136538089</v>
      </c>
      <c r="I39" s="1">
        <v>428371</v>
      </c>
      <c r="J39" s="1">
        <v>485790</v>
      </c>
    </row>
    <row r="40" spans="1:10" x14ac:dyDescent="0.35">
      <c r="A40">
        <v>40302</v>
      </c>
      <c r="B40" t="s">
        <v>39</v>
      </c>
      <c r="C40">
        <v>1235</v>
      </c>
      <c r="D40" s="1">
        <v>335360</v>
      </c>
      <c r="E40">
        <v>0.57299999999999995</v>
      </c>
      <c r="F40">
        <v>0.75</v>
      </c>
      <c r="G40" s="32">
        <f t="shared" si="0"/>
        <v>0.75</v>
      </c>
      <c r="H40" s="1">
        <v>414170236</v>
      </c>
      <c r="I40" s="1">
        <v>1483592</v>
      </c>
      <c r="J40" s="1">
        <v>1693042</v>
      </c>
    </row>
    <row r="41" spans="1:10" x14ac:dyDescent="0.35">
      <c r="A41">
        <v>40901</v>
      </c>
      <c r="B41" t="s">
        <v>782</v>
      </c>
      <c r="C41">
        <v>450</v>
      </c>
      <c r="D41" s="1">
        <v>1763312</v>
      </c>
      <c r="E41">
        <v>8.1000000000000003E-2</v>
      </c>
      <c r="F41">
        <v>0</v>
      </c>
      <c r="G41" s="32">
        <f t="shared" si="0"/>
        <v>0.36</v>
      </c>
      <c r="H41" s="1">
        <v>793490571</v>
      </c>
      <c r="I41" s="1">
        <v>327085</v>
      </c>
      <c r="J41" s="1">
        <v>363299</v>
      </c>
    </row>
    <row r="42" spans="1:10" x14ac:dyDescent="0.35">
      <c r="A42">
        <v>41101</v>
      </c>
      <c r="B42" t="s">
        <v>783</v>
      </c>
      <c r="C42">
        <v>731</v>
      </c>
      <c r="D42" s="1">
        <v>309502</v>
      </c>
      <c r="E42">
        <v>0.57499999999999996</v>
      </c>
      <c r="F42">
        <v>0.76900000000000002</v>
      </c>
      <c r="G42" s="32">
        <f t="shared" si="0"/>
        <v>0.76900000000000002</v>
      </c>
      <c r="H42" s="1">
        <v>226246570</v>
      </c>
      <c r="I42" s="1">
        <v>1504189</v>
      </c>
      <c r="J42" s="1">
        <v>1526266</v>
      </c>
    </row>
    <row r="43" spans="1:10" x14ac:dyDescent="0.35">
      <c r="A43">
        <v>41401</v>
      </c>
      <c r="B43" t="s">
        <v>784</v>
      </c>
      <c r="C43">
        <v>467</v>
      </c>
      <c r="D43" s="1">
        <v>238988</v>
      </c>
      <c r="E43">
        <v>0.52400000000000002</v>
      </c>
      <c r="F43">
        <v>0.82199999999999995</v>
      </c>
      <c r="G43" s="32">
        <f t="shared" si="0"/>
        <v>0.82199999999999995</v>
      </c>
      <c r="H43" s="1">
        <v>111607609</v>
      </c>
      <c r="I43" s="1">
        <v>884836</v>
      </c>
      <c r="J43" s="1">
        <v>956677</v>
      </c>
    </row>
    <row r="44" spans="1:10" x14ac:dyDescent="0.35">
      <c r="A44">
        <v>42302</v>
      </c>
      <c r="B44" t="s">
        <v>43</v>
      </c>
      <c r="C44">
        <v>958</v>
      </c>
      <c r="D44" s="1">
        <v>359019</v>
      </c>
      <c r="E44">
        <v>0.504</v>
      </c>
      <c r="F44">
        <v>0.73199999999999998</v>
      </c>
      <c r="G44" s="32">
        <f t="shared" si="0"/>
        <v>0.73199999999999998</v>
      </c>
      <c r="H44" s="1">
        <v>343940429</v>
      </c>
      <c r="I44" s="1">
        <v>1715908</v>
      </c>
      <c r="J44" s="1">
        <v>1987615</v>
      </c>
    </row>
    <row r="45" spans="1:10" x14ac:dyDescent="0.35">
      <c r="A45">
        <v>42400</v>
      </c>
      <c r="B45" t="s">
        <v>785</v>
      </c>
      <c r="C45">
        <v>2119</v>
      </c>
      <c r="D45" s="1">
        <v>276063</v>
      </c>
      <c r="E45">
        <v>0.66</v>
      </c>
      <c r="F45">
        <v>0.79400000000000004</v>
      </c>
      <c r="G45" s="32">
        <f t="shared" si="0"/>
        <v>0.79400000000000004</v>
      </c>
      <c r="H45" s="1">
        <v>584978975</v>
      </c>
      <c r="I45" s="1">
        <v>2476468</v>
      </c>
      <c r="J45" s="1">
        <v>2650121</v>
      </c>
    </row>
    <row r="46" spans="1:10" x14ac:dyDescent="0.35">
      <c r="A46">
        <v>42801</v>
      </c>
      <c r="B46" t="s">
        <v>786</v>
      </c>
      <c r="C46">
        <v>1246</v>
      </c>
      <c r="D46" s="1">
        <v>258177</v>
      </c>
      <c r="E46">
        <v>0.54900000000000004</v>
      </c>
      <c r="F46">
        <v>0.80800000000000005</v>
      </c>
      <c r="G46" s="32">
        <f t="shared" si="0"/>
        <v>0.80800000000000005</v>
      </c>
      <c r="H46" s="1">
        <v>321689578</v>
      </c>
      <c r="I46" s="1">
        <v>1159079</v>
      </c>
      <c r="J46" s="1">
        <v>1086064</v>
      </c>
    </row>
    <row r="47" spans="1:10" x14ac:dyDescent="0.35">
      <c r="A47">
        <v>42901</v>
      </c>
      <c r="B47" t="s">
        <v>787</v>
      </c>
      <c r="C47">
        <v>882</v>
      </c>
      <c r="D47" s="1">
        <v>224091</v>
      </c>
      <c r="E47">
        <v>0.64</v>
      </c>
      <c r="F47">
        <v>0.83299999999999996</v>
      </c>
      <c r="G47" s="32">
        <f t="shared" si="0"/>
        <v>0.83299999999999996</v>
      </c>
      <c r="H47" s="1">
        <v>197648338</v>
      </c>
      <c r="I47" s="1">
        <v>1271901</v>
      </c>
      <c r="J47" s="1">
        <v>1430253</v>
      </c>
    </row>
    <row r="48" spans="1:10" x14ac:dyDescent="0.35">
      <c r="A48">
        <v>43001</v>
      </c>
      <c r="B48" t="s">
        <v>788</v>
      </c>
      <c r="C48">
        <v>945</v>
      </c>
      <c r="D48" s="1">
        <v>426433</v>
      </c>
      <c r="E48">
        <v>0.32800000000000001</v>
      </c>
      <c r="F48">
        <v>0.68200000000000005</v>
      </c>
      <c r="G48" s="32">
        <f t="shared" si="0"/>
        <v>0.68200000000000005</v>
      </c>
      <c r="H48" s="1">
        <v>402979277</v>
      </c>
      <c r="I48" s="1">
        <v>1055444</v>
      </c>
      <c r="J48" s="1">
        <v>1269734</v>
      </c>
    </row>
    <row r="49" spans="1:10" x14ac:dyDescent="0.35">
      <c r="A49">
        <v>43200</v>
      </c>
      <c r="B49" t="s">
        <v>789</v>
      </c>
      <c r="C49">
        <v>1297</v>
      </c>
      <c r="D49" s="1">
        <v>150862</v>
      </c>
      <c r="E49">
        <v>0</v>
      </c>
      <c r="F49">
        <v>0.88800000000000001</v>
      </c>
      <c r="G49" s="32">
        <f t="shared" si="0"/>
        <v>0.88800000000000001</v>
      </c>
      <c r="H49" s="1">
        <v>195668389</v>
      </c>
      <c r="I49" s="1">
        <v>1746192</v>
      </c>
      <c r="J49" s="1">
        <v>1883091</v>
      </c>
    </row>
    <row r="50" spans="1:10" x14ac:dyDescent="0.35">
      <c r="A50">
        <v>43501</v>
      </c>
      <c r="B50" t="s">
        <v>49</v>
      </c>
      <c r="C50">
        <v>2487</v>
      </c>
      <c r="D50" s="1">
        <v>355592</v>
      </c>
      <c r="E50">
        <v>0.433</v>
      </c>
      <c r="F50">
        <v>0.73499999999999999</v>
      </c>
      <c r="G50" s="32">
        <f t="shared" si="0"/>
        <v>0.73499999999999999</v>
      </c>
      <c r="H50" s="1">
        <v>884358220</v>
      </c>
      <c r="I50" s="1">
        <v>2843790</v>
      </c>
      <c r="J50" s="1">
        <v>3065448</v>
      </c>
    </row>
    <row r="51" spans="1:10" x14ac:dyDescent="0.35">
      <c r="A51">
        <v>50100</v>
      </c>
      <c r="B51" t="s">
        <v>790</v>
      </c>
      <c r="C51">
        <v>4443</v>
      </c>
      <c r="D51" s="1">
        <v>347697</v>
      </c>
      <c r="E51">
        <v>0.58799999999999997</v>
      </c>
      <c r="F51">
        <v>0.74</v>
      </c>
      <c r="G51" s="32">
        <f t="shared" si="0"/>
        <v>0.74</v>
      </c>
      <c r="H51" s="1">
        <v>1544819157</v>
      </c>
      <c r="I51" s="1">
        <v>3941482</v>
      </c>
      <c r="J51" s="1">
        <v>4057527</v>
      </c>
    </row>
    <row r="52" spans="1:10" x14ac:dyDescent="0.35">
      <c r="A52">
        <v>50301</v>
      </c>
      <c r="B52" t="s">
        <v>791</v>
      </c>
      <c r="C52">
        <v>892</v>
      </c>
      <c r="D52" s="1">
        <v>381429</v>
      </c>
      <c r="E52">
        <v>0.63400000000000001</v>
      </c>
      <c r="F52">
        <v>0.71499999999999997</v>
      </c>
      <c r="G52" s="32">
        <f t="shared" si="0"/>
        <v>0.71499999999999997</v>
      </c>
      <c r="H52" s="1">
        <v>340235226</v>
      </c>
      <c r="I52" s="1">
        <v>961011</v>
      </c>
      <c r="J52" s="1">
        <v>968645</v>
      </c>
    </row>
    <row r="53" spans="1:10" x14ac:dyDescent="0.35">
      <c r="A53">
        <v>50401</v>
      </c>
      <c r="B53" t="s">
        <v>792</v>
      </c>
      <c r="C53">
        <v>1007</v>
      </c>
      <c r="D53" s="1">
        <v>305948</v>
      </c>
      <c r="E53">
        <v>0.56999999999999995</v>
      </c>
      <c r="F53">
        <v>0.77200000000000002</v>
      </c>
      <c r="G53" s="32">
        <f t="shared" si="0"/>
        <v>0.77200000000000002</v>
      </c>
      <c r="H53" s="1">
        <v>308090160</v>
      </c>
      <c r="I53" s="1">
        <v>1186690</v>
      </c>
      <c r="J53" s="1">
        <v>1174912</v>
      </c>
    </row>
    <row r="54" spans="1:10" x14ac:dyDescent="0.35">
      <c r="A54">
        <v>50701</v>
      </c>
      <c r="B54" t="s">
        <v>53</v>
      </c>
      <c r="C54">
        <v>691</v>
      </c>
      <c r="D54" s="1">
        <v>759612</v>
      </c>
      <c r="E54">
        <v>0.46</v>
      </c>
      <c r="F54">
        <v>0.432</v>
      </c>
      <c r="G54" s="32">
        <f t="shared" si="0"/>
        <v>0.46</v>
      </c>
      <c r="H54" s="1">
        <v>524891949</v>
      </c>
      <c r="I54" s="1">
        <v>652067</v>
      </c>
      <c r="J54" s="1">
        <v>707674</v>
      </c>
    </row>
    <row r="55" spans="1:10" x14ac:dyDescent="0.35">
      <c r="A55">
        <v>51101</v>
      </c>
      <c r="B55" t="s">
        <v>793</v>
      </c>
      <c r="C55">
        <v>1008</v>
      </c>
      <c r="D55" s="1">
        <v>275947</v>
      </c>
      <c r="E55">
        <v>0.628</v>
      </c>
      <c r="F55">
        <v>0.79400000000000004</v>
      </c>
      <c r="G55" s="32">
        <f t="shared" si="0"/>
        <v>0.79400000000000004</v>
      </c>
      <c r="H55" s="1">
        <v>278154835</v>
      </c>
      <c r="I55" s="1">
        <v>1357775</v>
      </c>
      <c r="J55" s="1">
        <v>1444523</v>
      </c>
    </row>
    <row r="56" spans="1:10" x14ac:dyDescent="0.35">
      <c r="A56">
        <v>51301</v>
      </c>
      <c r="B56" t="s">
        <v>794</v>
      </c>
      <c r="C56">
        <v>1047</v>
      </c>
      <c r="D56" s="1">
        <v>469782</v>
      </c>
      <c r="E56">
        <v>0.49399999999999999</v>
      </c>
      <c r="F56">
        <v>0.64900000000000002</v>
      </c>
      <c r="G56" s="32">
        <f t="shared" si="0"/>
        <v>0.64900000000000002</v>
      </c>
      <c r="H56" s="1">
        <v>491862506</v>
      </c>
      <c r="I56" s="1">
        <v>1005353</v>
      </c>
      <c r="J56" s="1">
        <v>1052155</v>
      </c>
    </row>
    <row r="57" spans="1:10" x14ac:dyDescent="0.35">
      <c r="A57">
        <v>51901</v>
      </c>
      <c r="B57" t="s">
        <v>795</v>
      </c>
      <c r="C57">
        <v>901</v>
      </c>
      <c r="D57" s="1">
        <v>533195</v>
      </c>
      <c r="E57">
        <v>0.48799999999999999</v>
      </c>
      <c r="F57">
        <v>0.60199999999999998</v>
      </c>
      <c r="G57" s="32">
        <f t="shared" si="0"/>
        <v>0.60199999999999998</v>
      </c>
      <c r="H57" s="1">
        <v>480409520</v>
      </c>
      <c r="I57" s="1">
        <v>881210</v>
      </c>
      <c r="J57" s="1">
        <v>856212</v>
      </c>
    </row>
    <row r="58" spans="1:10" x14ac:dyDescent="0.35">
      <c r="A58">
        <v>60201</v>
      </c>
      <c r="B58" t="s">
        <v>796</v>
      </c>
      <c r="C58">
        <v>1491</v>
      </c>
      <c r="D58" s="1">
        <v>404712</v>
      </c>
      <c r="E58">
        <v>0.623</v>
      </c>
      <c r="F58">
        <v>0.69799999999999995</v>
      </c>
      <c r="G58" s="32">
        <f t="shared" si="0"/>
        <v>0.69799999999999995</v>
      </c>
      <c r="H58" s="1">
        <v>603426269</v>
      </c>
      <c r="I58" s="1">
        <v>1127171</v>
      </c>
      <c r="J58" s="1">
        <v>1102939</v>
      </c>
    </row>
    <row r="59" spans="1:10" x14ac:dyDescent="0.35">
      <c r="A59">
        <v>60301</v>
      </c>
      <c r="B59" t="s">
        <v>797</v>
      </c>
      <c r="C59">
        <v>829</v>
      </c>
      <c r="D59" s="1">
        <v>249726</v>
      </c>
      <c r="E59">
        <v>0.68</v>
      </c>
      <c r="F59">
        <v>0.81399999999999995</v>
      </c>
      <c r="G59" s="32">
        <f t="shared" si="0"/>
        <v>0.81399999999999995</v>
      </c>
      <c r="H59" s="1">
        <v>207023266</v>
      </c>
      <c r="I59" s="1">
        <v>793775</v>
      </c>
      <c r="J59" s="1">
        <v>769025</v>
      </c>
    </row>
    <row r="60" spans="1:10" x14ac:dyDescent="0.35">
      <c r="A60">
        <v>60401</v>
      </c>
      <c r="B60" t="s">
        <v>59</v>
      </c>
      <c r="C60">
        <v>1044</v>
      </c>
      <c r="D60" s="1">
        <v>295430</v>
      </c>
      <c r="E60">
        <v>0.51300000000000001</v>
      </c>
      <c r="F60">
        <v>0.78</v>
      </c>
      <c r="G60" s="32">
        <f t="shared" si="0"/>
        <v>0.78</v>
      </c>
      <c r="H60" s="1">
        <v>308429198</v>
      </c>
      <c r="I60" s="1">
        <v>882545</v>
      </c>
      <c r="J60" s="1">
        <v>856154</v>
      </c>
    </row>
    <row r="61" spans="1:10" x14ac:dyDescent="0.35">
      <c r="A61">
        <v>60503</v>
      </c>
      <c r="B61" t="s">
        <v>798</v>
      </c>
      <c r="C61">
        <v>764</v>
      </c>
      <c r="D61" s="1">
        <v>1586145</v>
      </c>
      <c r="E61">
        <v>0.14000000000000001</v>
      </c>
      <c r="F61">
        <v>0</v>
      </c>
      <c r="G61" s="32">
        <f t="shared" si="0"/>
        <v>0.36</v>
      </c>
      <c r="H61" s="1">
        <v>1211815157</v>
      </c>
      <c r="I61" s="1">
        <v>336030</v>
      </c>
      <c r="J61" s="1">
        <v>337721</v>
      </c>
    </row>
    <row r="62" spans="1:10" x14ac:dyDescent="0.35">
      <c r="A62">
        <v>60601</v>
      </c>
      <c r="B62" t="s">
        <v>799</v>
      </c>
      <c r="C62">
        <v>632</v>
      </c>
      <c r="D62" s="1">
        <v>288793</v>
      </c>
      <c r="E62">
        <v>0.55100000000000005</v>
      </c>
      <c r="F62">
        <v>0.78500000000000003</v>
      </c>
      <c r="G62" s="32">
        <f t="shared" si="0"/>
        <v>0.78500000000000003</v>
      </c>
      <c r="H62" s="1">
        <v>182517232</v>
      </c>
      <c r="I62" s="1">
        <v>731922</v>
      </c>
      <c r="J62" s="1">
        <v>678448</v>
      </c>
    </row>
    <row r="63" spans="1:10" x14ac:dyDescent="0.35">
      <c r="A63">
        <v>60701</v>
      </c>
      <c r="B63" t="s">
        <v>800</v>
      </c>
      <c r="C63">
        <v>452</v>
      </c>
      <c r="D63" s="1">
        <v>624931</v>
      </c>
      <c r="E63">
        <v>0.44900000000000001</v>
      </c>
      <c r="F63">
        <v>0.53300000000000003</v>
      </c>
      <c r="G63" s="32">
        <f t="shared" si="0"/>
        <v>0.53300000000000003</v>
      </c>
      <c r="H63" s="1">
        <v>282469123</v>
      </c>
      <c r="I63" s="1">
        <v>246324</v>
      </c>
      <c r="J63" s="1">
        <v>227407</v>
      </c>
    </row>
    <row r="64" spans="1:10" x14ac:dyDescent="0.35">
      <c r="A64">
        <v>60800</v>
      </c>
      <c r="B64" t="s">
        <v>801</v>
      </c>
      <c r="C64">
        <v>2091</v>
      </c>
      <c r="D64" s="1">
        <v>243405</v>
      </c>
      <c r="E64">
        <v>0.56599999999999995</v>
      </c>
      <c r="F64">
        <v>0.81799999999999995</v>
      </c>
      <c r="G64" s="32">
        <f t="shared" si="0"/>
        <v>0.81799999999999995</v>
      </c>
      <c r="H64" s="1">
        <v>508960684</v>
      </c>
      <c r="I64" s="1">
        <v>1335258</v>
      </c>
      <c r="J64" s="1">
        <v>1288950</v>
      </c>
    </row>
    <row r="65" spans="1:10" x14ac:dyDescent="0.35">
      <c r="A65">
        <v>61001</v>
      </c>
      <c r="B65" t="s">
        <v>802</v>
      </c>
      <c r="C65">
        <v>757</v>
      </c>
      <c r="D65" s="1">
        <v>723067</v>
      </c>
      <c r="E65">
        <v>0.46700000000000003</v>
      </c>
      <c r="F65">
        <v>0.46</v>
      </c>
      <c r="G65" s="32">
        <f t="shared" si="0"/>
        <v>0.46700000000000003</v>
      </c>
      <c r="H65" s="1">
        <v>547361841</v>
      </c>
      <c r="I65" s="1">
        <v>297323</v>
      </c>
      <c r="J65" s="1">
        <v>269447</v>
      </c>
    </row>
    <row r="66" spans="1:10" x14ac:dyDescent="0.35">
      <c r="A66">
        <v>61101</v>
      </c>
      <c r="B66" t="s">
        <v>803</v>
      </c>
      <c r="C66">
        <v>1202</v>
      </c>
      <c r="D66" s="1">
        <v>296783</v>
      </c>
      <c r="E66">
        <v>0.61</v>
      </c>
      <c r="F66">
        <v>0.77900000000000003</v>
      </c>
      <c r="G66" s="32">
        <f t="shared" si="0"/>
        <v>0.77900000000000003</v>
      </c>
      <c r="H66" s="1">
        <v>356734125</v>
      </c>
      <c r="I66" s="1">
        <v>821300</v>
      </c>
      <c r="J66" s="1">
        <v>821145</v>
      </c>
    </row>
    <row r="67" spans="1:10" x14ac:dyDescent="0.35">
      <c r="A67">
        <v>61501</v>
      </c>
      <c r="B67" t="s">
        <v>804</v>
      </c>
      <c r="C67">
        <v>1082</v>
      </c>
      <c r="D67" s="1">
        <v>297217</v>
      </c>
      <c r="E67">
        <v>0.56299999999999994</v>
      </c>
      <c r="F67">
        <v>0.77900000000000003</v>
      </c>
      <c r="G67" s="32">
        <f t="shared" si="0"/>
        <v>0.77900000000000003</v>
      </c>
      <c r="H67" s="1">
        <v>321588818</v>
      </c>
      <c r="I67" s="1">
        <v>1591589</v>
      </c>
      <c r="J67" s="1">
        <v>1045780</v>
      </c>
    </row>
    <row r="68" spans="1:10" x14ac:dyDescent="0.35">
      <c r="A68">
        <v>61503</v>
      </c>
      <c r="B68" t="s">
        <v>805</v>
      </c>
      <c r="C68">
        <v>514</v>
      </c>
      <c r="D68" s="1">
        <v>392177</v>
      </c>
      <c r="E68">
        <v>0.56799999999999995</v>
      </c>
      <c r="F68">
        <v>0.70699999999999996</v>
      </c>
      <c r="G68" s="32">
        <f t="shared" ref="G68:G131" si="1">MAX(IF(E68&gt;F68,E68,F68), 0.36)</f>
        <v>0.70699999999999996</v>
      </c>
      <c r="H68" s="1">
        <v>201579009</v>
      </c>
      <c r="I68" s="1">
        <v>502825</v>
      </c>
      <c r="J68" s="1">
        <v>497221</v>
      </c>
    </row>
    <row r="69" spans="1:10" x14ac:dyDescent="0.35">
      <c r="A69">
        <v>61601</v>
      </c>
      <c r="B69" t="s">
        <v>806</v>
      </c>
      <c r="C69">
        <v>558</v>
      </c>
      <c r="D69" s="1">
        <v>327125</v>
      </c>
      <c r="E69">
        <v>0.58399999999999996</v>
      </c>
      <c r="F69">
        <v>0.75600000000000001</v>
      </c>
      <c r="G69" s="32">
        <f t="shared" si="1"/>
        <v>0.75600000000000001</v>
      </c>
      <c r="H69" s="1">
        <v>182536072</v>
      </c>
      <c r="I69" s="1">
        <v>491422</v>
      </c>
      <c r="J69" s="1">
        <v>488217</v>
      </c>
    </row>
    <row r="70" spans="1:10" x14ac:dyDescent="0.35">
      <c r="A70">
        <v>61700</v>
      </c>
      <c r="B70" t="s">
        <v>807</v>
      </c>
      <c r="C70">
        <v>4958</v>
      </c>
      <c r="D70" s="1">
        <v>149940</v>
      </c>
      <c r="E70">
        <v>0.6</v>
      </c>
      <c r="F70">
        <v>0.88900000000000001</v>
      </c>
      <c r="G70" s="32">
        <f t="shared" si="1"/>
        <v>0.88900000000000001</v>
      </c>
      <c r="H70" s="1">
        <v>743407417</v>
      </c>
      <c r="I70" s="1">
        <v>2909157</v>
      </c>
      <c r="J70" s="1">
        <v>2845733</v>
      </c>
    </row>
    <row r="71" spans="1:10" x14ac:dyDescent="0.35">
      <c r="A71">
        <v>62201</v>
      </c>
      <c r="B71" t="s">
        <v>808</v>
      </c>
      <c r="C71">
        <v>1547</v>
      </c>
      <c r="D71" s="1">
        <v>424599</v>
      </c>
      <c r="E71">
        <v>0.66200000000000003</v>
      </c>
      <c r="F71">
        <v>0.68300000000000005</v>
      </c>
      <c r="G71" s="32">
        <f t="shared" si="1"/>
        <v>0.68300000000000005</v>
      </c>
      <c r="H71" s="1">
        <v>656855996</v>
      </c>
      <c r="I71" s="1">
        <v>723070</v>
      </c>
      <c r="J71" s="1">
        <v>745120</v>
      </c>
    </row>
    <row r="72" spans="1:10" x14ac:dyDescent="0.35">
      <c r="A72">
        <v>62301</v>
      </c>
      <c r="B72" t="s">
        <v>809</v>
      </c>
      <c r="C72">
        <v>623</v>
      </c>
      <c r="D72" s="1">
        <v>305248</v>
      </c>
      <c r="E72">
        <v>0.66200000000000003</v>
      </c>
      <c r="F72">
        <v>0.77300000000000002</v>
      </c>
      <c r="G72" s="32">
        <f t="shared" si="1"/>
        <v>0.77300000000000002</v>
      </c>
      <c r="H72" s="1">
        <v>190169708</v>
      </c>
      <c r="I72" s="1">
        <v>876287</v>
      </c>
      <c r="J72" s="1">
        <v>962417</v>
      </c>
    </row>
    <row r="73" spans="1:10" x14ac:dyDescent="0.35">
      <c r="A73">
        <v>62401</v>
      </c>
      <c r="B73" t="s">
        <v>810</v>
      </c>
      <c r="C73">
        <v>305</v>
      </c>
      <c r="D73" s="1">
        <v>249481</v>
      </c>
      <c r="E73">
        <v>0.67500000000000004</v>
      </c>
      <c r="F73">
        <v>0.81399999999999995</v>
      </c>
      <c r="G73" s="32">
        <f t="shared" si="1"/>
        <v>0.81399999999999995</v>
      </c>
      <c r="H73" s="1">
        <v>76091898</v>
      </c>
      <c r="I73" s="1">
        <v>685766</v>
      </c>
      <c r="J73" s="1">
        <v>754812</v>
      </c>
    </row>
    <row r="74" spans="1:10" x14ac:dyDescent="0.35">
      <c r="A74">
        <v>62601</v>
      </c>
      <c r="B74" t="s">
        <v>811</v>
      </c>
      <c r="C74">
        <v>417</v>
      </c>
      <c r="D74" s="1">
        <v>315746</v>
      </c>
      <c r="E74">
        <v>0.58799999999999997</v>
      </c>
      <c r="F74">
        <v>0.76400000000000001</v>
      </c>
      <c r="G74" s="32">
        <f t="shared" si="1"/>
        <v>0.76400000000000001</v>
      </c>
      <c r="H74" s="1">
        <v>131666133</v>
      </c>
      <c r="I74" s="1">
        <v>519742</v>
      </c>
      <c r="J74" s="1">
        <v>507339</v>
      </c>
    </row>
    <row r="75" spans="1:10" x14ac:dyDescent="0.35">
      <c r="A75">
        <v>62901</v>
      </c>
      <c r="B75" t="s">
        <v>812</v>
      </c>
      <c r="C75">
        <v>731</v>
      </c>
      <c r="D75" s="1">
        <v>417753</v>
      </c>
      <c r="E75">
        <v>0.58799999999999997</v>
      </c>
      <c r="F75">
        <v>0.68799999999999994</v>
      </c>
      <c r="G75" s="32">
        <f t="shared" si="1"/>
        <v>0.68799999999999994</v>
      </c>
      <c r="H75" s="1">
        <v>305377456</v>
      </c>
      <c r="I75" s="1">
        <v>550658</v>
      </c>
      <c r="J75" s="1">
        <v>538763</v>
      </c>
    </row>
    <row r="76" spans="1:10" x14ac:dyDescent="0.35">
      <c r="A76">
        <v>70600</v>
      </c>
      <c r="B76" t="s">
        <v>813</v>
      </c>
      <c r="C76">
        <v>6346</v>
      </c>
      <c r="D76" s="1">
        <v>250724</v>
      </c>
      <c r="E76">
        <v>0.60799999999999998</v>
      </c>
      <c r="F76">
        <v>0.81299999999999994</v>
      </c>
      <c r="G76" s="32">
        <f t="shared" si="1"/>
        <v>0.81299999999999994</v>
      </c>
      <c r="H76" s="1">
        <v>1591099349</v>
      </c>
      <c r="I76" s="1">
        <v>7933496</v>
      </c>
      <c r="J76" s="1">
        <v>8885327</v>
      </c>
    </row>
    <row r="77" spans="1:10" x14ac:dyDescent="0.35">
      <c r="A77">
        <v>70901</v>
      </c>
      <c r="B77" t="s">
        <v>814</v>
      </c>
      <c r="C77">
        <v>4297</v>
      </c>
      <c r="D77" s="1">
        <v>445945</v>
      </c>
      <c r="E77">
        <v>0.56599999999999995</v>
      </c>
      <c r="F77">
        <v>0.66700000000000004</v>
      </c>
      <c r="G77" s="32">
        <f t="shared" si="1"/>
        <v>0.66700000000000004</v>
      </c>
      <c r="H77" s="1">
        <v>1916227851</v>
      </c>
      <c r="I77" s="1">
        <v>4307034</v>
      </c>
      <c r="J77" s="1">
        <v>4466480</v>
      </c>
    </row>
    <row r="78" spans="1:10" x14ac:dyDescent="0.35">
      <c r="A78">
        <v>70902</v>
      </c>
      <c r="B78" t="s">
        <v>77</v>
      </c>
      <c r="C78">
        <v>1085</v>
      </c>
      <c r="D78" s="1">
        <v>299855</v>
      </c>
      <c r="E78">
        <v>0.65</v>
      </c>
      <c r="F78">
        <v>0.77700000000000002</v>
      </c>
      <c r="G78" s="32">
        <f t="shared" si="1"/>
        <v>0.77700000000000002</v>
      </c>
      <c r="H78" s="1">
        <v>325342677</v>
      </c>
      <c r="I78" s="1">
        <v>1617951</v>
      </c>
      <c r="J78" s="1">
        <v>1730526</v>
      </c>
    </row>
    <row r="79" spans="1:10" x14ac:dyDescent="0.35">
      <c r="A79">
        <v>80101</v>
      </c>
      <c r="B79" t="s">
        <v>815</v>
      </c>
      <c r="C79">
        <v>627</v>
      </c>
      <c r="D79" s="1">
        <v>372669</v>
      </c>
      <c r="E79">
        <v>0.57699999999999996</v>
      </c>
      <c r="F79">
        <v>0.72199999999999998</v>
      </c>
      <c r="G79" s="32">
        <f t="shared" si="1"/>
        <v>0.72199999999999998</v>
      </c>
      <c r="H79" s="1">
        <v>233663544</v>
      </c>
      <c r="I79" s="1">
        <v>885945</v>
      </c>
      <c r="J79" s="1">
        <v>957907</v>
      </c>
    </row>
    <row r="80" spans="1:10" x14ac:dyDescent="0.35">
      <c r="A80">
        <v>80201</v>
      </c>
      <c r="B80" t="s">
        <v>79</v>
      </c>
      <c r="C80">
        <v>799</v>
      </c>
      <c r="D80" s="1">
        <v>397232</v>
      </c>
      <c r="E80">
        <v>0.57899999999999996</v>
      </c>
      <c r="F80">
        <v>0.70399999999999996</v>
      </c>
      <c r="G80" s="32">
        <f t="shared" si="1"/>
        <v>0.70399999999999996</v>
      </c>
      <c r="H80" s="1">
        <v>317388512</v>
      </c>
      <c r="I80" s="1">
        <v>1199929</v>
      </c>
      <c r="J80" s="1">
        <v>1290287</v>
      </c>
    </row>
    <row r="81" spans="1:10" x14ac:dyDescent="0.35">
      <c r="A81">
        <v>80601</v>
      </c>
      <c r="B81" t="s">
        <v>816</v>
      </c>
      <c r="C81">
        <v>1067</v>
      </c>
      <c r="D81" s="1">
        <v>362040</v>
      </c>
      <c r="E81">
        <v>0.53</v>
      </c>
      <c r="F81">
        <v>0.73</v>
      </c>
      <c r="G81" s="32">
        <f t="shared" si="1"/>
        <v>0.73</v>
      </c>
      <c r="H81" s="1">
        <v>386297044</v>
      </c>
      <c r="I81" s="1">
        <v>1736504</v>
      </c>
      <c r="J81" s="1">
        <v>1810083</v>
      </c>
    </row>
    <row r="82" spans="1:10" x14ac:dyDescent="0.35">
      <c r="A82">
        <v>81003</v>
      </c>
      <c r="B82" t="s">
        <v>817</v>
      </c>
      <c r="C82">
        <v>799</v>
      </c>
      <c r="D82" s="1">
        <v>357759</v>
      </c>
      <c r="E82">
        <v>0.44900000000000001</v>
      </c>
      <c r="F82">
        <v>0.73299999999999998</v>
      </c>
      <c r="G82" s="32">
        <f t="shared" si="1"/>
        <v>0.73299999999999998</v>
      </c>
      <c r="H82" s="1">
        <v>285849901</v>
      </c>
      <c r="I82" s="1">
        <v>1358862</v>
      </c>
      <c r="J82" s="1">
        <v>1349841</v>
      </c>
    </row>
    <row r="83" spans="1:10" x14ac:dyDescent="0.35">
      <c r="A83">
        <v>81200</v>
      </c>
      <c r="B83" t="s">
        <v>818</v>
      </c>
      <c r="C83">
        <v>1930</v>
      </c>
      <c r="D83" s="1">
        <v>279676</v>
      </c>
      <c r="E83">
        <v>0.59199999999999997</v>
      </c>
      <c r="F83">
        <v>0.79100000000000004</v>
      </c>
      <c r="G83" s="32">
        <f t="shared" si="1"/>
        <v>0.79100000000000004</v>
      </c>
      <c r="H83" s="1">
        <v>539776007</v>
      </c>
      <c r="I83" s="1">
        <v>2595023</v>
      </c>
      <c r="J83" s="1">
        <v>2733083</v>
      </c>
    </row>
    <row r="84" spans="1:10" x14ac:dyDescent="0.35">
      <c r="A84">
        <v>81401</v>
      </c>
      <c r="B84" t="s">
        <v>83</v>
      </c>
      <c r="C84">
        <v>357</v>
      </c>
      <c r="D84" s="1">
        <v>468006</v>
      </c>
      <c r="E84">
        <v>0.57499999999999996</v>
      </c>
      <c r="F84">
        <v>0.65100000000000002</v>
      </c>
      <c r="G84" s="32">
        <f t="shared" si="1"/>
        <v>0.65100000000000002</v>
      </c>
      <c r="H84" s="1">
        <v>167078344</v>
      </c>
      <c r="I84" s="1">
        <v>749525</v>
      </c>
      <c r="J84" s="1">
        <v>717903</v>
      </c>
    </row>
    <row r="85" spans="1:10" x14ac:dyDescent="0.35">
      <c r="A85">
        <v>81501</v>
      </c>
      <c r="B85" t="s">
        <v>819</v>
      </c>
      <c r="C85">
        <v>776</v>
      </c>
      <c r="D85" s="1">
        <v>310447</v>
      </c>
      <c r="E85">
        <v>0.59199999999999997</v>
      </c>
      <c r="F85">
        <v>0.76800000000000002</v>
      </c>
      <c r="G85" s="32">
        <f t="shared" si="1"/>
        <v>0.76800000000000002</v>
      </c>
      <c r="H85" s="1">
        <v>240907188</v>
      </c>
      <c r="I85" s="1">
        <v>1354435</v>
      </c>
      <c r="J85" s="1">
        <v>1407649</v>
      </c>
    </row>
    <row r="86" spans="1:10" x14ac:dyDescent="0.35">
      <c r="A86">
        <v>82001</v>
      </c>
      <c r="B86" t="s">
        <v>85</v>
      </c>
      <c r="C86">
        <v>1411</v>
      </c>
      <c r="D86" s="1">
        <v>279400</v>
      </c>
      <c r="E86">
        <v>0.54600000000000004</v>
      </c>
      <c r="F86">
        <v>0.79200000000000004</v>
      </c>
      <c r="G86" s="32">
        <f t="shared" si="1"/>
        <v>0.79200000000000004</v>
      </c>
      <c r="H86" s="1">
        <v>394233586</v>
      </c>
      <c r="I86" s="1">
        <v>1873840</v>
      </c>
      <c r="J86" s="1">
        <v>2069963</v>
      </c>
    </row>
    <row r="87" spans="1:10" x14ac:dyDescent="0.35">
      <c r="A87">
        <v>90201</v>
      </c>
      <c r="B87" t="s">
        <v>86</v>
      </c>
      <c r="C87">
        <v>1206</v>
      </c>
      <c r="D87" s="1">
        <v>630398</v>
      </c>
      <c r="E87">
        <v>0.53500000000000003</v>
      </c>
      <c r="F87">
        <v>0.52900000000000003</v>
      </c>
      <c r="G87" s="32">
        <f t="shared" si="1"/>
        <v>0.53500000000000003</v>
      </c>
      <c r="H87" s="1">
        <v>760261149</v>
      </c>
      <c r="I87" s="1">
        <v>604974</v>
      </c>
      <c r="J87" s="1">
        <v>630280</v>
      </c>
    </row>
    <row r="88" spans="1:10" x14ac:dyDescent="0.35">
      <c r="A88">
        <v>90301</v>
      </c>
      <c r="B88" t="s">
        <v>820</v>
      </c>
      <c r="C88">
        <v>1924</v>
      </c>
      <c r="D88" s="1">
        <v>570339</v>
      </c>
      <c r="E88">
        <v>0.55600000000000005</v>
      </c>
      <c r="F88">
        <v>0.57399999999999995</v>
      </c>
      <c r="G88" s="32">
        <f t="shared" si="1"/>
        <v>0.57399999999999995</v>
      </c>
      <c r="H88" s="1">
        <v>1097333328</v>
      </c>
      <c r="I88" s="1">
        <v>1163696</v>
      </c>
      <c r="J88" s="1">
        <v>1191229</v>
      </c>
    </row>
    <row r="89" spans="1:10" x14ac:dyDescent="0.35">
      <c r="A89">
        <v>90501</v>
      </c>
      <c r="B89" t="s">
        <v>821</v>
      </c>
      <c r="C89">
        <v>1405</v>
      </c>
      <c r="D89" s="1">
        <v>370321</v>
      </c>
      <c r="E89">
        <v>0.6</v>
      </c>
      <c r="F89">
        <v>0.72399999999999998</v>
      </c>
      <c r="G89" s="32">
        <f t="shared" si="1"/>
        <v>0.72399999999999998</v>
      </c>
      <c r="H89" s="1">
        <v>520301846</v>
      </c>
      <c r="I89" s="1">
        <v>1129992</v>
      </c>
      <c r="J89" s="1">
        <v>1115472</v>
      </c>
    </row>
    <row r="90" spans="1:10" x14ac:dyDescent="0.35">
      <c r="A90">
        <v>90601</v>
      </c>
      <c r="B90" t="s">
        <v>822</v>
      </c>
      <c r="C90">
        <v>510</v>
      </c>
      <c r="D90" s="1">
        <v>423956</v>
      </c>
      <c r="E90">
        <v>0.61599999999999999</v>
      </c>
      <c r="F90">
        <v>0.68400000000000005</v>
      </c>
      <c r="G90" s="32">
        <f t="shared" si="1"/>
        <v>0.68400000000000005</v>
      </c>
      <c r="H90" s="1">
        <v>216217889</v>
      </c>
      <c r="I90" s="1">
        <v>321971</v>
      </c>
      <c r="J90" s="1">
        <v>350417</v>
      </c>
    </row>
    <row r="91" spans="1:10" x14ac:dyDescent="0.35">
      <c r="A91">
        <v>90901</v>
      </c>
      <c r="B91" t="s">
        <v>90</v>
      </c>
      <c r="C91">
        <v>857</v>
      </c>
      <c r="D91" s="1">
        <v>438683</v>
      </c>
      <c r="E91">
        <v>0.32800000000000001</v>
      </c>
      <c r="F91">
        <v>0.67300000000000004</v>
      </c>
      <c r="G91" s="32">
        <f t="shared" si="1"/>
        <v>0.67300000000000004</v>
      </c>
      <c r="H91" s="1">
        <v>375951446</v>
      </c>
      <c r="I91" s="1">
        <v>739546</v>
      </c>
      <c r="J91" s="1">
        <v>763217</v>
      </c>
    </row>
    <row r="92" spans="1:10" x14ac:dyDescent="0.35">
      <c r="A92">
        <v>91101</v>
      </c>
      <c r="B92" t="s">
        <v>823</v>
      </c>
      <c r="C92">
        <v>2025</v>
      </c>
      <c r="D92" s="1">
        <v>405285</v>
      </c>
      <c r="E92">
        <v>0.60599999999999998</v>
      </c>
      <c r="F92">
        <v>0.69799999999999995</v>
      </c>
      <c r="G92" s="32">
        <f t="shared" si="1"/>
        <v>0.69799999999999995</v>
      </c>
      <c r="H92" s="1">
        <v>820703102</v>
      </c>
      <c r="I92" s="1">
        <v>1474433</v>
      </c>
      <c r="J92" s="1">
        <v>1490782</v>
      </c>
    </row>
    <row r="93" spans="1:10" x14ac:dyDescent="0.35">
      <c r="A93">
        <v>91200</v>
      </c>
      <c r="B93" t="s">
        <v>824</v>
      </c>
      <c r="C93">
        <v>1856</v>
      </c>
      <c r="D93" s="1">
        <v>512778</v>
      </c>
      <c r="E93">
        <v>0.63400000000000001</v>
      </c>
      <c r="F93">
        <v>0.61699999999999999</v>
      </c>
      <c r="G93" s="32">
        <f t="shared" si="1"/>
        <v>0.63400000000000001</v>
      </c>
      <c r="H93" s="1">
        <v>951717738</v>
      </c>
      <c r="I93" s="1">
        <v>1031987</v>
      </c>
      <c r="J93" s="1">
        <v>1028298</v>
      </c>
    </row>
    <row r="94" spans="1:10" x14ac:dyDescent="0.35">
      <c r="A94">
        <v>91402</v>
      </c>
      <c r="B94" t="s">
        <v>825</v>
      </c>
      <c r="C94">
        <v>1539</v>
      </c>
      <c r="D94" s="1">
        <v>400458</v>
      </c>
      <c r="E94">
        <v>0.61199999999999999</v>
      </c>
      <c r="F94">
        <v>0.70099999999999996</v>
      </c>
      <c r="G94" s="32">
        <f t="shared" si="1"/>
        <v>0.70099999999999996</v>
      </c>
      <c r="H94" s="1">
        <v>616306170</v>
      </c>
      <c r="I94" s="1">
        <v>961015</v>
      </c>
      <c r="J94" s="1">
        <v>1040610</v>
      </c>
    </row>
    <row r="95" spans="1:10" x14ac:dyDescent="0.35">
      <c r="A95">
        <v>100501</v>
      </c>
      <c r="B95" t="s">
        <v>94</v>
      </c>
      <c r="C95">
        <v>1404</v>
      </c>
      <c r="D95" s="1">
        <v>1341888</v>
      </c>
      <c r="E95">
        <v>0.32800000000000001</v>
      </c>
      <c r="F95">
        <v>0</v>
      </c>
      <c r="G95" s="32">
        <f t="shared" si="1"/>
        <v>0.36</v>
      </c>
      <c r="H95" s="1">
        <v>1884011640</v>
      </c>
      <c r="I95" s="1">
        <v>398565</v>
      </c>
      <c r="J95" s="1">
        <v>340971</v>
      </c>
    </row>
    <row r="96" spans="1:10" x14ac:dyDescent="0.35">
      <c r="A96">
        <v>100902</v>
      </c>
      <c r="B96" t="s">
        <v>826</v>
      </c>
      <c r="C96">
        <v>576</v>
      </c>
      <c r="D96" s="1">
        <v>1014603</v>
      </c>
      <c r="E96">
        <v>0.441</v>
      </c>
      <c r="F96">
        <v>0.24199999999999999</v>
      </c>
      <c r="G96" s="32">
        <f t="shared" si="1"/>
        <v>0.441</v>
      </c>
      <c r="H96" s="1">
        <v>584411783</v>
      </c>
      <c r="I96" s="1">
        <v>251652</v>
      </c>
      <c r="J96" s="1">
        <v>253797</v>
      </c>
    </row>
    <row r="97" spans="1:10" x14ac:dyDescent="0.35">
      <c r="A97">
        <v>101001</v>
      </c>
      <c r="B97" t="s">
        <v>827</v>
      </c>
      <c r="C97">
        <v>1175</v>
      </c>
      <c r="D97" s="1">
        <v>1141181</v>
      </c>
      <c r="E97">
        <v>0.49399999999999999</v>
      </c>
      <c r="F97">
        <v>0.14699999999999999</v>
      </c>
      <c r="G97" s="32">
        <f t="shared" si="1"/>
        <v>0.49399999999999999</v>
      </c>
      <c r="H97" s="1">
        <v>1340888196</v>
      </c>
      <c r="I97" s="1">
        <v>420359</v>
      </c>
      <c r="J97" s="1">
        <v>411473</v>
      </c>
    </row>
    <row r="98" spans="1:10" x14ac:dyDescent="0.35">
      <c r="A98">
        <v>101300</v>
      </c>
      <c r="B98" t="s">
        <v>828</v>
      </c>
      <c r="C98">
        <v>1847</v>
      </c>
      <c r="D98" s="1">
        <v>676816</v>
      </c>
      <c r="E98">
        <v>0.54900000000000004</v>
      </c>
      <c r="F98">
        <v>0.495</v>
      </c>
      <c r="G98" s="32">
        <f t="shared" si="1"/>
        <v>0.54900000000000004</v>
      </c>
      <c r="H98" s="1">
        <v>1250080404</v>
      </c>
      <c r="I98" s="1">
        <v>707287</v>
      </c>
      <c r="J98" s="1">
        <v>654672</v>
      </c>
    </row>
    <row r="99" spans="1:10" x14ac:dyDescent="0.35">
      <c r="A99">
        <v>101401</v>
      </c>
      <c r="B99" t="s">
        <v>829</v>
      </c>
      <c r="C99">
        <v>1966</v>
      </c>
      <c r="D99" s="1">
        <v>645915</v>
      </c>
      <c r="E99">
        <v>0.54600000000000004</v>
      </c>
      <c r="F99">
        <v>0.51800000000000002</v>
      </c>
      <c r="G99" s="32">
        <f t="shared" si="1"/>
        <v>0.54600000000000004</v>
      </c>
      <c r="H99" s="1">
        <v>1269869918</v>
      </c>
      <c r="I99" s="1">
        <v>851014</v>
      </c>
      <c r="J99" s="1">
        <v>825725</v>
      </c>
    </row>
    <row r="100" spans="1:10" x14ac:dyDescent="0.35">
      <c r="A100">
        <v>101601</v>
      </c>
      <c r="B100" t="s">
        <v>830</v>
      </c>
      <c r="C100">
        <v>421</v>
      </c>
      <c r="D100" s="1">
        <v>1475960</v>
      </c>
      <c r="E100">
        <v>0.41699999999999998</v>
      </c>
      <c r="F100">
        <v>0</v>
      </c>
      <c r="G100" s="32">
        <f t="shared" si="1"/>
        <v>0.41699999999999998</v>
      </c>
      <c r="H100" s="1">
        <v>621379379</v>
      </c>
      <c r="I100" s="1">
        <v>196266</v>
      </c>
      <c r="J100" s="1">
        <v>188971</v>
      </c>
    </row>
    <row r="101" spans="1:10" x14ac:dyDescent="0.35">
      <c r="A101">
        <v>110101</v>
      </c>
      <c r="B101" t="s">
        <v>831</v>
      </c>
      <c r="C101">
        <v>601</v>
      </c>
      <c r="D101" s="1">
        <v>338688</v>
      </c>
      <c r="E101">
        <v>0.55900000000000005</v>
      </c>
      <c r="F101">
        <v>0.748</v>
      </c>
      <c r="G101" s="32">
        <f t="shared" si="1"/>
        <v>0.748</v>
      </c>
      <c r="H101" s="1">
        <v>203551526</v>
      </c>
      <c r="I101" s="1">
        <v>905788</v>
      </c>
      <c r="J101" s="1">
        <v>964744</v>
      </c>
    </row>
    <row r="102" spans="1:10" x14ac:dyDescent="0.35">
      <c r="A102">
        <v>110200</v>
      </c>
      <c r="B102" t="s">
        <v>832</v>
      </c>
      <c r="C102">
        <v>2705</v>
      </c>
      <c r="D102" s="1">
        <v>337782</v>
      </c>
      <c r="E102">
        <v>0.56999999999999995</v>
      </c>
      <c r="F102">
        <v>0.748</v>
      </c>
      <c r="G102" s="32">
        <f t="shared" si="1"/>
        <v>0.748</v>
      </c>
      <c r="H102" s="1">
        <v>913702422</v>
      </c>
      <c r="I102" s="1">
        <v>1959124</v>
      </c>
      <c r="J102" s="1">
        <v>1945017</v>
      </c>
    </row>
    <row r="103" spans="1:10" x14ac:dyDescent="0.35">
      <c r="A103">
        <v>110304</v>
      </c>
      <c r="B103" t="s">
        <v>833</v>
      </c>
      <c r="C103">
        <v>564</v>
      </c>
      <c r="D103" s="1">
        <v>287534</v>
      </c>
      <c r="E103">
        <v>0.56799999999999995</v>
      </c>
      <c r="F103">
        <v>0.78600000000000003</v>
      </c>
      <c r="G103" s="32">
        <f t="shared" si="1"/>
        <v>0.78600000000000003</v>
      </c>
      <c r="H103" s="1">
        <v>162169600</v>
      </c>
      <c r="I103" s="1">
        <v>966913</v>
      </c>
      <c r="J103" s="1">
        <v>1006426</v>
      </c>
    </row>
    <row r="104" spans="1:10" x14ac:dyDescent="0.35">
      <c r="A104">
        <v>110701</v>
      </c>
      <c r="B104" t="s">
        <v>834</v>
      </c>
      <c r="C104">
        <v>2181</v>
      </c>
      <c r="D104" s="1">
        <v>364018</v>
      </c>
      <c r="E104">
        <v>0.60199999999999998</v>
      </c>
      <c r="F104">
        <v>0.72899999999999998</v>
      </c>
      <c r="G104" s="32">
        <f t="shared" si="1"/>
        <v>0.72899999999999998</v>
      </c>
      <c r="H104" s="1">
        <v>793924057</v>
      </c>
      <c r="I104" s="1">
        <v>1645607</v>
      </c>
      <c r="J104" s="1">
        <v>1681014</v>
      </c>
    </row>
    <row r="105" spans="1:10" x14ac:dyDescent="0.35">
      <c r="A105">
        <v>110901</v>
      </c>
      <c r="B105" t="s">
        <v>835</v>
      </c>
      <c r="C105">
        <v>763</v>
      </c>
      <c r="D105" s="1">
        <v>305462</v>
      </c>
      <c r="E105">
        <v>0.52100000000000002</v>
      </c>
      <c r="F105">
        <v>0.77200000000000002</v>
      </c>
      <c r="G105" s="32">
        <f t="shared" si="1"/>
        <v>0.77200000000000002</v>
      </c>
      <c r="H105" s="1">
        <v>233067925</v>
      </c>
      <c r="I105" s="1">
        <v>880632</v>
      </c>
      <c r="J105" s="1">
        <v>890994</v>
      </c>
    </row>
    <row r="106" spans="1:10" x14ac:dyDescent="0.35">
      <c r="A106">
        <v>120102</v>
      </c>
      <c r="B106" t="s">
        <v>836</v>
      </c>
      <c r="C106">
        <v>89</v>
      </c>
      <c r="D106" s="1">
        <v>4352313</v>
      </c>
      <c r="E106">
        <v>0</v>
      </c>
      <c r="F106">
        <v>0</v>
      </c>
      <c r="G106" s="32">
        <f t="shared" si="1"/>
        <v>0.36</v>
      </c>
      <c r="H106" s="1">
        <v>387355900</v>
      </c>
      <c r="I106" s="1">
        <v>118952</v>
      </c>
      <c r="J106" s="1">
        <v>124837</v>
      </c>
    </row>
    <row r="107" spans="1:10" x14ac:dyDescent="0.35">
      <c r="A107">
        <v>120301</v>
      </c>
      <c r="B107" t="s">
        <v>837</v>
      </c>
      <c r="C107">
        <v>286</v>
      </c>
      <c r="D107" s="1">
        <v>2847170</v>
      </c>
      <c r="E107">
        <v>0.14899999999999999</v>
      </c>
      <c r="F107">
        <v>0</v>
      </c>
      <c r="G107" s="32">
        <f t="shared" si="1"/>
        <v>0.36</v>
      </c>
      <c r="H107" s="1">
        <v>814290639</v>
      </c>
      <c r="I107" s="1">
        <v>245786</v>
      </c>
      <c r="J107" s="1">
        <v>231215</v>
      </c>
    </row>
    <row r="108" spans="1:10" x14ac:dyDescent="0.35">
      <c r="A108">
        <v>120401</v>
      </c>
      <c r="B108" t="s">
        <v>107</v>
      </c>
      <c r="C108">
        <v>351</v>
      </c>
      <c r="D108" s="1">
        <v>679117</v>
      </c>
      <c r="E108">
        <v>0.38500000000000001</v>
      </c>
      <c r="F108">
        <v>0.49299999999999999</v>
      </c>
      <c r="G108" s="32">
        <f t="shared" si="1"/>
        <v>0.49299999999999999</v>
      </c>
      <c r="H108" s="1">
        <v>238370175</v>
      </c>
      <c r="I108" s="1">
        <v>770549</v>
      </c>
      <c r="J108" s="1">
        <v>752378</v>
      </c>
    </row>
    <row r="109" spans="1:10" x14ac:dyDescent="0.35">
      <c r="A109">
        <v>120501</v>
      </c>
      <c r="B109" t="s">
        <v>838</v>
      </c>
      <c r="C109">
        <v>790</v>
      </c>
      <c r="D109" s="1">
        <v>842051</v>
      </c>
      <c r="E109">
        <v>0.42099999999999999</v>
      </c>
      <c r="F109">
        <v>0.371</v>
      </c>
      <c r="G109" s="32">
        <f t="shared" si="1"/>
        <v>0.42099999999999999</v>
      </c>
      <c r="H109" s="1">
        <v>665220796</v>
      </c>
      <c r="I109" s="1">
        <v>463698</v>
      </c>
      <c r="J109" s="1">
        <v>490550</v>
      </c>
    </row>
    <row r="110" spans="1:10" x14ac:dyDescent="0.35">
      <c r="A110">
        <v>120701</v>
      </c>
      <c r="B110" t="s">
        <v>839</v>
      </c>
      <c r="C110">
        <v>271</v>
      </c>
      <c r="D110" s="1">
        <v>617990</v>
      </c>
      <c r="E110">
        <v>0.47399999999999998</v>
      </c>
      <c r="F110">
        <v>0.53800000000000003</v>
      </c>
      <c r="G110" s="32">
        <f t="shared" si="1"/>
        <v>0.53800000000000003</v>
      </c>
      <c r="H110" s="1">
        <v>167475313</v>
      </c>
      <c r="I110" s="1">
        <v>273066</v>
      </c>
      <c r="J110" s="1">
        <v>302600</v>
      </c>
    </row>
    <row r="111" spans="1:10" x14ac:dyDescent="0.35">
      <c r="A111">
        <v>120906</v>
      </c>
      <c r="B111" t="s">
        <v>840</v>
      </c>
      <c r="C111">
        <v>370</v>
      </c>
      <c r="D111" s="1">
        <v>745405</v>
      </c>
      <c r="E111">
        <v>0.42899999999999999</v>
      </c>
      <c r="F111">
        <v>0.443</v>
      </c>
      <c r="G111" s="32">
        <f t="shared" si="1"/>
        <v>0.443</v>
      </c>
      <c r="H111" s="1">
        <v>275800164</v>
      </c>
      <c r="I111" s="1">
        <v>348539</v>
      </c>
      <c r="J111" s="1">
        <v>361228</v>
      </c>
    </row>
    <row r="112" spans="1:10" x14ac:dyDescent="0.35">
      <c r="A112">
        <v>121401</v>
      </c>
      <c r="B112" t="s">
        <v>841</v>
      </c>
      <c r="C112">
        <v>376</v>
      </c>
      <c r="D112" s="1">
        <v>2226461</v>
      </c>
      <c r="E112">
        <v>7.0000000000000007E-2</v>
      </c>
      <c r="F112">
        <v>0</v>
      </c>
      <c r="G112" s="32">
        <f t="shared" si="1"/>
        <v>0.36</v>
      </c>
      <c r="H112" s="1">
        <v>837149643</v>
      </c>
      <c r="I112" s="1">
        <v>231798</v>
      </c>
      <c r="J112" s="1">
        <v>206493</v>
      </c>
    </row>
    <row r="113" spans="1:10" x14ac:dyDescent="0.35">
      <c r="A113">
        <v>121502</v>
      </c>
      <c r="B113" t="s">
        <v>842</v>
      </c>
      <c r="C113">
        <v>336</v>
      </c>
      <c r="D113" s="1">
        <v>1273995</v>
      </c>
      <c r="E113">
        <v>0.41199999999999998</v>
      </c>
      <c r="F113">
        <v>4.8000000000000001E-2</v>
      </c>
      <c r="G113" s="32">
        <f t="shared" si="1"/>
        <v>0.41199999999999998</v>
      </c>
      <c r="H113" s="1">
        <v>428062403</v>
      </c>
      <c r="I113" s="1">
        <v>278306</v>
      </c>
      <c r="J113" s="1">
        <v>281786</v>
      </c>
    </row>
    <row r="114" spans="1:10" x14ac:dyDescent="0.35">
      <c r="A114">
        <v>121601</v>
      </c>
      <c r="B114" t="s">
        <v>843</v>
      </c>
      <c r="C114">
        <v>1148</v>
      </c>
      <c r="D114" s="1">
        <v>344288</v>
      </c>
      <c r="E114">
        <v>0.48099999999999998</v>
      </c>
      <c r="F114">
        <v>0.74299999999999999</v>
      </c>
      <c r="G114" s="32">
        <f t="shared" si="1"/>
        <v>0.74299999999999999</v>
      </c>
      <c r="H114" s="1">
        <v>395243195</v>
      </c>
      <c r="I114" s="1">
        <v>2277097</v>
      </c>
      <c r="J114" s="1">
        <v>2490885</v>
      </c>
    </row>
    <row r="115" spans="1:10" x14ac:dyDescent="0.35">
      <c r="A115">
        <v>121701</v>
      </c>
      <c r="B115" t="s">
        <v>844</v>
      </c>
      <c r="C115">
        <v>372</v>
      </c>
      <c r="D115" s="1">
        <v>571413</v>
      </c>
      <c r="E115">
        <v>0.51</v>
      </c>
      <c r="F115">
        <v>0.57299999999999995</v>
      </c>
      <c r="G115" s="32">
        <f t="shared" si="1"/>
        <v>0.57299999999999995</v>
      </c>
      <c r="H115" s="1">
        <v>212565864</v>
      </c>
      <c r="I115" s="1">
        <v>539445</v>
      </c>
      <c r="J115" s="1">
        <v>552535</v>
      </c>
    </row>
    <row r="116" spans="1:10" x14ac:dyDescent="0.35">
      <c r="A116">
        <v>121702</v>
      </c>
      <c r="B116" t="s">
        <v>845</v>
      </c>
      <c r="C116">
        <v>354</v>
      </c>
      <c r="D116" s="1">
        <v>801251</v>
      </c>
      <c r="E116">
        <v>0.47399999999999998</v>
      </c>
      <c r="F116">
        <v>0.40100000000000002</v>
      </c>
      <c r="G116" s="32">
        <f t="shared" si="1"/>
        <v>0.47399999999999998</v>
      </c>
      <c r="H116" s="1">
        <v>283642994</v>
      </c>
      <c r="I116" s="1">
        <v>340842</v>
      </c>
      <c r="J116" s="1">
        <v>340128</v>
      </c>
    </row>
    <row r="117" spans="1:10" x14ac:dyDescent="0.35">
      <c r="A117">
        <v>121901</v>
      </c>
      <c r="B117" t="s">
        <v>846</v>
      </c>
      <c r="C117">
        <v>1020</v>
      </c>
      <c r="D117" s="1">
        <v>502894</v>
      </c>
      <c r="E117">
        <v>0.35499999999999998</v>
      </c>
      <c r="F117">
        <v>0.625</v>
      </c>
      <c r="G117" s="32">
        <f t="shared" si="1"/>
        <v>0.625</v>
      </c>
      <c r="H117" s="1">
        <v>512952116</v>
      </c>
      <c r="I117" s="1">
        <v>1107854</v>
      </c>
      <c r="J117" s="1">
        <v>1117892</v>
      </c>
    </row>
    <row r="118" spans="1:10" x14ac:dyDescent="0.35">
      <c r="A118">
        <v>130200</v>
      </c>
      <c r="B118" t="s">
        <v>847</v>
      </c>
      <c r="C118">
        <v>3068</v>
      </c>
      <c r="D118" s="1">
        <v>655058</v>
      </c>
      <c r="E118">
        <v>0.55900000000000005</v>
      </c>
      <c r="F118">
        <v>0.51100000000000001</v>
      </c>
      <c r="G118" s="32">
        <f t="shared" si="1"/>
        <v>0.55900000000000005</v>
      </c>
      <c r="H118" s="1">
        <v>2009719011</v>
      </c>
      <c r="I118" s="1">
        <v>844401</v>
      </c>
      <c r="J118" s="1">
        <v>758245</v>
      </c>
    </row>
    <row r="119" spans="1:10" x14ac:dyDescent="0.35">
      <c r="A119">
        <v>130502</v>
      </c>
      <c r="B119" t="s">
        <v>848</v>
      </c>
      <c r="C119">
        <v>1476</v>
      </c>
      <c r="D119" s="1">
        <v>552138</v>
      </c>
      <c r="E119">
        <v>0.64200000000000002</v>
      </c>
      <c r="F119">
        <v>0.58799999999999997</v>
      </c>
      <c r="G119" s="32">
        <f t="shared" si="1"/>
        <v>0.64200000000000002</v>
      </c>
      <c r="H119" s="1">
        <v>814956218</v>
      </c>
      <c r="I119" s="1">
        <v>593763</v>
      </c>
      <c r="J119" s="1">
        <v>533473</v>
      </c>
    </row>
    <row r="120" spans="1:10" x14ac:dyDescent="0.35">
      <c r="A120">
        <v>130801</v>
      </c>
      <c r="B120" t="s">
        <v>849</v>
      </c>
      <c r="C120">
        <v>3700</v>
      </c>
      <c r="D120" s="1">
        <v>669775</v>
      </c>
      <c r="E120">
        <v>0.65700000000000003</v>
      </c>
      <c r="F120">
        <v>0.5</v>
      </c>
      <c r="G120" s="32">
        <f t="shared" si="1"/>
        <v>0.65700000000000003</v>
      </c>
      <c r="H120" s="1">
        <v>2478168948</v>
      </c>
      <c r="I120" s="1">
        <v>1478476</v>
      </c>
      <c r="J120" s="1">
        <v>1511692</v>
      </c>
    </row>
    <row r="121" spans="1:10" x14ac:dyDescent="0.35">
      <c r="A121">
        <v>131101</v>
      </c>
      <c r="B121" t="s">
        <v>850</v>
      </c>
      <c r="C121">
        <v>774</v>
      </c>
      <c r="D121" s="1">
        <v>1336202</v>
      </c>
      <c r="E121">
        <v>0.36</v>
      </c>
      <c r="F121">
        <v>1E-3</v>
      </c>
      <c r="G121" s="32">
        <f t="shared" si="1"/>
        <v>0.36</v>
      </c>
      <c r="H121" s="1">
        <v>1034220599</v>
      </c>
      <c r="I121" s="1">
        <v>169647</v>
      </c>
      <c r="J121" s="1">
        <v>171892</v>
      </c>
    </row>
    <row r="122" spans="1:10" x14ac:dyDescent="0.35">
      <c r="A122">
        <v>131201</v>
      </c>
      <c r="B122" t="s">
        <v>851</v>
      </c>
      <c r="C122">
        <v>1338</v>
      </c>
      <c r="D122" s="1">
        <v>963721</v>
      </c>
      <c r="E122">
        <v>0.65400000000000003</v>
      </c>
      <c r="F122">
        <v>0.28000000000000003</v>
      </c>
      <c r="G122" s="32">
        <f t="shared" si="1"/>
        <v>0.65400000000000003</v>
      </c>
      <c r="H122" s="1">
        <v>1289459788</v>
      </c>
      <c r="I122" s="1">
        <v>723962</v>
      </c>
      <c r="J122" s="1">
        <v>649743</v>
      </c>
    </row>
    <row r="123" spans="1:10" x14ac:dyDescent="0.35">
      <c r="A123">
        <v>131301</v>
      </c>
      <c r="B123" t="s">
        <v>852</v>
      </c>
      <c r="C123">
        <v>1050</v>
      </c>
      <c r="D123" s="1">
        <v>1535179</v>
      </c>
      <c r="E123">
        <v>0.40300000000000002</v>
      </c>
      <c r="F123">
        <v>0</v>
      </c>
      <c r="G123" s="32">
        <f t="shared" si="1"/>
        <v>0.40300000000000002</v>
      </c>
      <c r="H123" s="1">
        <v>1611938516</v>
      </c>
      <c r="I123" s="1">
        <v>438951</v>
      </c>
      <c r="J123" s="1">
        <v>346052</v>
      </c>
    </row>
    <row r="124" spans="1:10" x14ac:dyDescent="0.35">
      <c r="A124">
        <v>131500</v>
      </c>
      <c r="B124" t="s">
        <v>853</v>
      </c>
      <c r="C124">
        <v>4258</v>
      </c>
      <c r="D124" s="1">
        <v>397286</v>
      </c>
      <c r="E124">
        <v>0.51300000000000001</v>
      </c>
      <c r="F124">
        <v>0.70399999999999996</v>
      </c>
      <c r="G124" s="32">
        <f t="shared" si="1"/>
        <v>0.70399999999999996</v>
      </c>
      <c r="H124" s="1">
        <v>1691644401</v>
      </c>
      <c r="I124" s="1">
        <v>1212615</v>
      </c>
      <c r="J124" s="1">
        <v>1229469</v>
      </c>
    </row>
    <row r="125" spans="1:10" x14ac:dyDescent="0.35">
      <c r="A125">
        <v>131601</v>
      </c>
      <c r="B125" t="s">
        <v>854</v>
      </c>
      <c r="C125">
        <v>9391</v>
      </c>
      <c r="D125" s="1">
        <v>582626</v>
      </c>
      <c r="E125">
        <v>0.67700000000000005</v>
      </c>
      <c r="F125">
        <v>0.56499999999999995</v>
      </c>
      <c r="G125" s="32">
        <f t="shared" si="1"/>
        <v>0.67700000000000005</v>
      </c>
      <c r="H125" s="1">
        <v>5471447608</v>
      </c>
      <c r="I125" s="1">
        <v>3685141</v>
      </c>
      <c r="J125" s="1">
        <v>3117129</v>
      </c>
    </row>
    <row r="126" spans="1:10" x14ac:dyDescent="0.35">
      <c r="A126">
        <v>131602</v>
      </c>
      <c r="B126" t="s">
        <v>855</v>
      </c>
      <c r="C126">
        <v>1588</v>
      </c>
      <c r="D126" s="1">
        <v>571473</v>
      </c>
      <c r="E126">
        <v>0.74299999999999999</v>
      </c>
      <c r="F126">
        <v>0.57299999999999995</v>
      </c>
      <c r="G126" s="32">
        <f t="shared" si="1"/>
        <v>0.74299999999999999</v>
      </c>
      <c r="H126" s="1">
        <v>907499420</v>
      </c>
      <c r="I126" s="1">
        <v>1130652</v>
      </c>
      <c r="J126" s="1">
        <v>1288813</v>
      </c>
    </row>
    <row r="127" spans="1:10" x14ac:dyDescent="0.35">
      <c r="A127">
        <v>131701</v>
      </c>
      <c r="B127" t="s">
        <v>856</v>
      </c>
      <c r="C127">
        <v>2079</v>
      </c>
      <c r="D127" s="1">
        <v>730432</v>
      </c>
      <c r="E127">
        <v>0.621</v>
      </c>
      <c r="F127">
        <v>0.45400000000000001</v>
      </c>
      <c r="G127" s="32">
        <f t="shared" si="1"/>
        <v>0.621</v>
      </c>
      <c r="H127" s="1">
        <v>1518569084</v>
      </c>
      <c r="I127" s="1">
        <v>692599</v>
      </c>
      <c r="J127" s="1">
        <v>656828</v>
      </c>
    </row>
    <row r="128" spans="1:10" x14ac:dyDescent="0.35">
      <c r="A128">
        <v>131801</v>
      </c>
      <c r="B128" t="s">
        <v>857</v>
      </c>
      <c r="C128">
        <v>1181</v>
      </c>
      <c r="D128" s="1">
        <v>1408664</v>
      </c>
      <c r="E128">
        <v>0.497</v>
      </c>
      <c r="F128">
        <v>0</v>
      </c>
      <c r="G128" s="32">
        <f t="shared" si="1"/>
        <v>0.497</v>
      </c>
      <c r="H128" s="1">
        <v>1663632710</v>
      </c>
      <c r="I128" s="1">
        <v>365612</v>
      </c>
      <c r="J128" s="1">
        <v>364430</v>
      </c>
    </row>
    <row r="129" spans="1:10" x14ac:dyDescent="0.35">
      <c r="A129">
        <v>132101</v>
      </c>
      <c r="B129" t="s">
        <v>858</v>
      </c>
      <c r="C129">
        <v>12308</v>
      </c>
      <c r="D129" s="1">
        <v>684594</v>
      </c>
      <c r="E129">
        <v>0.55100000000000005</v>
      </c>
      <c r="F129">
        <v>0.48799999999999999</v>
      </c>
      <c r="G129" s="32">
        <f t="shared" si="1"/>
        <v>0.55100000000000005</v>
      </c>
      <c r="H129" s="1">
        <v>8425993531</v>
      </c>
      <c r="I129" s="1">
        <v>2435020</v>
      </c>
      <c r="J129" s="1">
        <v>2390483</v>
      </c>
    </row>
    <row r="130" spans="1:10" x14ac:dyDescent="0.35">
      <c r="A130">
        <v>132201</v>
      </c>
      <c r="B130" t="s">
        <v>859</v>
      </c>
      <c r="C130">
        <v>1087</v>
      </c>
      <c r="D130" s="1">
        <v>1477767</v>
      </c>
      <c r="E130">
        <v>0.44500000000000001</v>
      </c>
      <c r="F130">
        <v>0</v>
      </c>
      <c r="G130" s="32">
        <f t="shared" si="1"/>
        <v>0.44500000000000001</v>
      </c>
      <c r="H130" s="1">
        <v>1606333289</v>
      </c>
      <c r="I130" s="1">
        <v>306129</v>
      </c>
      <c r="J130" s="1">
        <v>277435</v>
      </c>
    </row>
    <row r="131" spans="1:10" x14ac:dyDescent="0.35">
      <c r="A131">
        <v>140101</v>
      </c>
      <c r="B131" t="s">
        <v>860</v>
      </c>
      <c r="C131">
        <v>1809</v>
      </c>
      <c r="D131" s="1">
        <v>418433</v>
      </c>
      <c r="E131">
        <v>0.628</v>
      </c>
      <c r="F131">
        <v>0.68799999999999994</v>
      </c>
      <c r="G131" s="32">
        <f t="shared" si="1"/>
        <v>0.68799999999999994</v>
      </c>
      <c r="H131" s="1">
        <v>756947076</v>
      </c>
      <c r="I131" s="1">
        <v>977004</v>
      </c>
      <c r="J131" s="1">
        <v>1087918</v>
      </c>
    </row>
    <row r="132" spans="1:10" x14ac:dyDescent="0.35">
      <c r="A132">
        <v>140201</v>
      </c>
      <c r="B132" t="s">
        <v>861</v>
      </c>
      <c r="C132">
        <v>3169</v>
      </c>
      <c r="D132" s="1">
        <v>476076</v>
      </c>
      <c r="E132">
        <v>0.68</v>
      </c>
      <c r="F132">
        <v>0.64500000000000002</v>
      </c>
      <c r="G132" s="32">
        <f t="shared" ref="G132:G195" si="2">MAX(IF(E132&gt;F132,E132,F132), 0.36)</f>
        <v>0.68</v>
      </c>
      <c r="H132" s="1">
        <v>1508686213</v>
      </c>
      <c r="I132" s="1">
        <v>1136167</v>
      </c>
      <c r="J132" s="1">
        <v>1081641</v>
      </c>
    </row>
    <row r="133" spans="1:10" x14ac:dyDescent="0.35">
      <c r="A133">
        <v>140203</v>
      </c>
      <c r="B133" t="s">
        <v>862</v>
      </c>
      <c r="C133">
        <v>10933</v>
      </c>
      <c r="D133" s="1">
        <v>536060</v>
      </c>
      <c r="E133">
        <v>0.63</v>
      </c>
      <c r="F133">
        <v>0.6</v>
      </c>
      <c r="G133" s="32">
        <f t="shared" si="2"/>
        <v>0.63</v>
      </c>
      <c r="H133" s="1">
        <v>5860744020</v>
      </c>
      <c r="I133" s="1">
        <v>2764816</v>
      </c>
      <c r="J133" s="1">
        <v>2727707</v>
      </c>
    </row>
    <row r="134" spans="1:10" x14ac:dyDescent="0.35">
      <c r="A134">
        <v>140207</v>
      </c>
      <c r="B134" t="s">
        <v>863</v>
      </c>
      <c r="C134">
        <v>3512</v>
      </c>
      <c r="D134" s="1">
        <v>615410</v>
      </c>
      <c r="E134">
        <v>0.625</v>
      </c>
      <c r="F134">
        <v>0.54</v>
      </c>
      <c r="G134" s="32">
        <f t="shared" si="2"/>
        <v>0.625</v>
      </c>
      <c r="H134" s="1">
        <v>2161322660</v>
      </c>
      <c r="I134" s="1">
        <v>933552</v>
      </c>
      <c r="J134" s="1">
        <v>1015074</v>
      </c>
    </row>
    <row r="135" spans="1:10" x14ac:dyDescent="0.35">
      <c r="A135">
        <v>140301</v>
      </c>
      <c r="B135" t="s">
        <v>864</v>
      </c>
      <c r="C135">
        <v>1935</v>
      </c>
      <c r="D135" s="1">
        <v>626224</v>
      </c>
      <c r="E135">
        <v>0.53800000000000003</v>
      </c>
      <c r="F135">
        <v>0.53200000000000003</v>
      </c>
      <c r="G135" s="32">
        <f t="shared" si="2"/>
        <v>0.53800000000000003</v>
      </c>
      <c r="H135" s="1">
        <v>1211745205</v>
      </c>
      <c r="I135" s="1">
        <v>660367</v>
      </c>
      <c r="J135" s="1">
        <v>648576</v>
      </c>
    </row>
    <row r="136" spans="1:10" x14ac:dyDescent="0.35">
      <c r="A136">
        <v>140600</v>
      </c>
      <c r="B136" t="s">
        <v>865</v>
      </c>
      <c r="C136">
        <v>40918</v>
      </c>
      <c r="D136" s="1">
        <v>160408</v>
      </c>
      <c r="E136">
        <v>0.253</v>
      </c>
      <c r="F136">
        <v>0.88100000000000001</v>
      </c>
      <c r="G136" s="32">
        <f t="shared" si="2"/>
        <v>0.88100000000000001</v>
      </c>
      <c r="H136" s="1">
        <v>6563590379</v>
      </c>
      <c r="I136" s="1">
        <v>0</v>
      </c>
      <c r="J136" s="1">
        <v>0</v>
      </c>
    </row>
    <row r="137" spans="1:10" x14ac:dyDescent="0.35">
      <c r="A137">
        <v>140701</v>
      </c>
      <c r="B137" t="s">
        <v>866</v>
      </c>
      <c r="C137">
        <v>2224</v>
      </c>
      <c r="D137" s="1">
        <v>570767</v>
      </c>
      <c r="E137">
        <v>0.59599999999999997</v>
      </c>
      <c r="F137">
        <v>0.57399999999999995</v>
      </c>
      <c r="G137" s="32">
        <f t="shared" si="2"/>
        <v>0.59599999999999997</v>
      </c>
      <c r="H137" s="1">
        <v>1269387788</v>
      </c>
      <c r="I137" s="1">
        <v>953993</v>
      </c>
      <c r="J137" s="1">
        <v>1054230</v>
      </c>
    </row>
    <row r="138" spans="1:10" x14ac:dyDescent="0.35">
      <c r="A138">
        <v>140702</v>
      </c>
      <c r="B138" t="s">
        <v>867</v>
      </c>
      <c r="C138">
        <v>2242</v>
      </c>
      <c r="D138" s="1">
        <v>453417</v>
      </c>
      <c r="E138">
        <v>0.63</v>
      </c>
      <c r="F138">
        <v>0.66100000000000003</v>
      </c>
      <c r="G138" s="32">
        <f t="shared" si="2"/>
        <v>0.66100000000000003</v>
      </c>
      <c r="H138" s="1">
        <v>1016562058</v>
      </c>
      <c r="I138" s="1">
        <v>1197973</v>
      </c>
      <c r="J138" s="1">
        <v>980372</v>
      </c>
    </row>
    <row r="139" spans="1:10" x14ac:dyDescent="0.35">
      <c r="A139">
        <v>140703</v>
      </c>
      <c r="B139" t="s">
        <v>138</v>
      </c>
      <c r="C139">
        <v>1411</v>
      </c>
      <c r="D139" s="1">
        <v>304367</v>
      </c>
      <c r="E139">
        <v>0.748</v>
      </c>
      <c r="F139">
        <v>0.77300000000000002</v>
      </c>
      <c r="G139" s="32">
        <f t="shared" si="2"/>
        <v>0.77300000000000002</v>
      </c>
      <c r="H139" s="1">
        <v>429462788</v>
      </c>
      <c r="I139" s="1">
        <v>1050458</v>
      </c>
      <c r="J139" s="1">
        <v>1154578</v>
      </c>
    </row>
    <row r="140" spans="1:10" x14ac:dyDescent="0.35">
      <c r="A140">
        <v>140707</v>
      </c>
      <c r="B140" t="s">
        <v>868</v>
      </c>
      <c r="C140">
        <v>1988</v>
      </c>
      <c r="D140" s="1">
        <v>391699</v>
      </c>
      <c r="E140">
        <v>0.67700000000000005</v>
      </c>
      <c r="F140">
        <v>0.70799999999999996</v>
      </c>
      <c r="G140" s="32">
        <f t="shared" si="2"/>
        <v>0.70799999999999996</v>
      </c>
      <c r="H140" s="1">
        <v>778697696</v>
      </c>
      <c r="I140" s="1">
        <v>774400</v>
      </c>
      <c r="J140" s="1">
        <v>818701</v>
      </c>
    </row>
    <row r="141" spans="1:10" x14ac:dyDescent="0.35">
      <c r="A141">
        <v>140709</v>
      </c>
      <c r="B141" t="s">
        <v>869</v>
      </c>
      <c r="C141">
        <v>1481</v>
      </c>
      <c r="D141" s="1">
        <v>307330</v>
      </c>
      <c r="E141">
        <v>0.78100000000000003</v>
      </c>
      <c r="F141">
        <v>0.77100000000000002</v>
      </c>
      <c r="G141" s="32">
        <f t="shared" si="2"/>
        <v>0.78100000000000003</v>
      </c>
      <c r="H141" s="1">
        <v>455156293</v>
      </c>
      <c r="I141" s="1">
        <v>1181354</v>
      </c>
      <c r="J141" s="1">
        <v>1230711</v>
      </c>
    </row>
    <row r="142" spans="1:10" x14ac:dyDescent="0.35">
      <c r="A142">
        <v>140801</v>
      </c>
      <c r="B142" t="s">
        <v>870</v>
      </c>
      <c r="C142">
        <v>4969</v>
      </c>
      <c r="D142" s="1">
        <v>566713</v>
      </c>
      <c r="E142">
        <v>0.54600000000000004</v>
      </c>
      <c r="F142">
        <v>0.57699999999999996</v>
      </c>
      <c r="G142" s="32">
        <f t="shared" si="2"/>
        <v>0.57699999999999996</v>
      </c>
      <c r="H142" s="1">
        <v>2816000135</v>
      </c>
      <c r="I142" s="1">
        <v>1076030</v>
      </c>
      <c r="J142" s="1">
        <v>1208548</v>
      </c>
    </row>
    <row r="143" spans="1:10" x14ac:dyDescent="0.35">
      <c r="A143">
        <v>141101</v>
      </c>
      <c r="B143" t="s">
        <v>142</v>
      </c>
      <c r="C143">
        <v>1964</v>
      </c>
      <c r="D143" s="1">
        <v>444272</v>
      </c>
      <c r="E143">
        <v>0.59599999999999997</v>
      </c>
      <c r="F143">
        <v>0.66800000000000004</v>
      </c>
      <c r="G143" s="32">
        <f t="shared" si="2"/>
        <v>0.66800000000000004</v>
      </c>
      <c r="H143" s="1">
        <v>872551175</v>
      </c>
      <c r="I143" s="1">
        <v>1566868</v>
      </c>
      <c r="J143" s="1">
        <v>1630033</v>
      </c>
    </row>
    <row r="144" spans="1:10" x14ac:dyDescent="0.35">
      <c r="A144">
        <v>141201</v>
      </c>
      <c r="B144" t="s">
        <v>871</v>
      </c>
      <c r="C144">
        <v>1526</v>
      </c>
      <c r="D144" s="1">
        <v>448163</v>
      </c>
      <c r="E144">
        <v>0.63900000000000001</v>
      </c>
      <c r="F144">
        <v>0.66500000000000004</v>
      </c>
      <c r="G144" s="32">
        <f t="shared" si="2"/>
        <v>0.66500000000000004</v>
      </c>
      <c r="H144" s="1">
        <v>683897339</v>
      </c>
      <c r="I144" s="1">
        <v>890580</v>
      </c>
      <c r="J144" s="1">
        <v>878803</v>
      </c>
    </row>
    <row r="145" spans="1:10" x14ac:dyDescent="0.35">
      <c r="A145">
        <v>141301</v>
      </c>
      <c r="B145" t="s">
        <v>872</v>
      </c>
      <c r="C145">
        <v>2598</v>
      </c>
      <c r="D145" s="1">
        <v>614709</v>
      </c>
      <c r="E145">
        <v>0.57899999999999996</v>
      </c>
      <c r="F145">
        <v>0.54100000000000004</v>
      </c>
      <c r="G145" s="32">
        <f t="shared" si="2"/>
        <v>0.57899999999999996</v>
      </c>
      <c r="H145" s="1">
        <v>1597015225</v>
      </c>
      <c r="I145" s="1">
        <v>1150473</v>
      </c>
      <c r="J145" s="1">
        <v>938531</v>
      </c>
    </row>
    <row r="146" spans="1:10" x14ac:dyDescent="0.35">
      <c r="A146">
        <v>141401</v>
      </c>
      <c r="B146" t="s">
        <v>873</v>
      </c>
      <c r="C146">
        <v>2635</v>
      </c>
      <c r="D146" s="1">
        <v>361419</v>
      </c>
      <c r="E146">
        <v>0.61399999999999999</v>
      </c>
      <c r="F146">
        <v>0.73</v>
      </c>
      <c r="G146" s="32">
        <f t="shared" si="2"/>
        <v>0.73</v>
      </c>
      <c r="H146" s="1">
        <v>952339926</v>
      </c>
      <c r="I146" s="1">
        <v>1516867</v>
      </c>
      <c r="J146" s="1">
        <v>1443682</v>
      </c>
    </row>
    <row r="147" spans="1:10" x14ac:dyDescent="0.35">
      <c r="A147">
        <v>141501</v>
      </c>
      <c r="B147" t="s">
        <v>874</v>
      </c>
      <c r="C147">
        <v>3200</v>
      </c>
      <c r="D147" s="1">
        <v>490443</v>
      </c>
      <c r="E147">
        <v>0.63500000000000001</v>
      </c>
      <c r="F147">
        <v>0.63400000000000001</v>
      </c>
      <c r="G147" s="32">
        <f t="shared" si="2"/>
        <v>0.63500000000000001</v>
      </c>
      <c r="H147" s="1">
        <v>1569420428</v>
      </c>
      <c r="I147" s="1">
        <v>1398952</v>
      </c>
      <c r="J147" s="1">
        <v>1581314</v>
      </c>
    </row>
    <row r="148" spans="1:10" x14ac:dyDescent="0.35">
      <c r="A148">
        <v>141601</v>
      </c>
      <c r="B148" t="s">
        <v>875</v>
      </c>
      <c r="C148">
        <v>3831</v>
      </c>
      <c r="D148" s="1">
        <v>444895</v>
      </c>
      <c r="E148">
        <v>0.66400000000000003</v>
      </c>
      <c r="F148">
        <v>0.66800000000000004</v>
      </c>
      <c r="G148" s="32">
        <f t="shared" si="2"/>
        <v>0.66800000000000004</v>
      </c>
      <c r="H148" s="1">
        <v>1704395404</v>
      </c>
      <c r="I148" s="1">
        <v>1647045</v>
      </c>
      <c r="J148" s="1">
        <v>1876515</v>
      </c>
    </row>
    <row r="149" spans="1:10" x14ac:dyDescent="0.35">
      <c r="A149">
        <v>141604</v>
      </c>
      <c r="B149" t="s">
        <v>876</v>
      </c>
      <c r="C149">
        <v>5218</v>
      </c>
      <c r="D149" s="1">
        <v>458920</v>
      </c>
      <c r="E149">
        <v>0.54900000000000004</v>
      </c>
      <c r="F149">
        <v>0.65700000000000003</v>
      </c>
      <c r="G149" s="32">
        <f t="shared" si="2"/>
        <v>0.65700000000000003</v>
      </c>
      <c r="H149" s="1">
        <v>2394649638</v>
      </c>
      <c r="I149" s="1">
        <v>1540031</v>
      </c>
      <c r="J149" s="1">
        <v>1694702</v>
      </c>
    </row>
    <row r="150" spans="1:10" x14ac:dyDescent="0.35">
      <c r="A150">
        <v>141701</v>
      </c>
      <c r="B150" t="s">
        <v>877</v>
      </c>
      <c r="C150">
        <v>968</v>
      </c>
      <c r="D150" s="1">
        <v>511291</v>
      </c>
      <c r="E150">
        <v>0.51300000000000001</v>
      </c>
      <c r="F150">
        <v>0.61799999999999999</v>
      </c>
      <c r="G150" s="32">
        <f t="shared" si="2"/>
        <v>0.61799999999999999</v>
      </c>
      <c r="H150" s="1">
        <v>494930428</v>
      </c>
      <c r="I150" s="1">
        <v>1006786</v>
      </c>
      <c r="J150" s="1">
        <v>929297</v>
      </c>
    </row>
    <row r="151" spans="1:10" x14ac:dyDescent="0.35">
      <c r="A151">
        <v>141800</v>
      </c>
      <c r="B151" t="s">
        <v>878</v>
      </c>
      <c r="C151">
        <v>2375</v>
      </c>
      <c r="D151" s="1">
        <v>215892</v>
      </c>
      <c r="E151">
        <v>0.65700000000000003</v>
      </c>
      <c r="F151">
        <v>0.83899999999999997</v>
      </c>
      <c r="G151" s="32">
        <f t="shared" si="2"/>
        <v>0.83899999999999997</v>
      </c>
      <c r="H151" s="1">
        <v>512745545</v>
      </c>
      <c r="I151" s="1">
        <v>1131956</v>
      </c>
      <c r="J151" s="1">
        <v>1200342</v>
      </c>
    </row>
    <row r="152" spans="1:10" x14ac:dyDescent="0.35">
      <c r="A152">
        <v>141901</v>
      </c>
      <c r="B152" t="s">
        <v>879</v>
      </c>
      <c r="C152">
        <v>6288</v>
      </c>
      <c r="D152" s="1">
        <v>447877</v>
      </c>
      <c r="E152">
        <v>0.59</v>
      </c>
      <c r="F152">
        <v>0.66500000000000004</v>
      </c>
      <c r="G152" s="32">
        <f t="shared" si="2"/>
        <v>0.66500000000000004</v>
      </c>
      <c r="H152" s="1">
        <v>2816254609</v>
      </c>
      <c r="I152" s="1">
        <v>2269950</v>
      </c>
      <c r="J152" s="1">
        <v>2253304</v>
      </c>
    </row>
    <row r="153" spans="1:10" x14ac:dyDescent="0.35">
      <c r="A153">
        <v>142101</v>
      </c>
      <c r="B153" t="s">
        <v>880</v>
      </c>
      <c r="C153">
        <v>1533</v>
      </c>
      <c r="D153" s="1">
        <v>372470</v>
      </c>
      <c r="E153">
        <v>0.57499999999999996</v>
      </c>
      <c r="F153">
        <v>0.72199999999999998</v>
      </c>
      <c r="G153" s="32">
        <f t="shared" si="2"/>
        <v>0.72199999999999998</v>
      </c>
      <c r="H153" s="1">
        <v>570997474</v>
      </c>
      <c r="I153" s="1">
        <v>885917</v>
      </c>
      <c r="J153" s="1">
        <v>871956</v>
      </c>
    </row>
    <row r="154" spans="1:10" x14ac:dyDescent="0.35">
      <c r="A154">
        <v>142201</v>
      </c>
      <c r="B154" t="s">
        <v>881</v>
      </c>
      <c r="C154">
        <v>657</v>
      </c>
      <c r="D154" s="1">
        <v>369041</v>
      </c>
      <c r="E154">
        <v>0.66900000000000004</v>
      </c>
      <c r="F154">
        <v>0.72499999999999998</v>
      </c>
      <c r="G154" s="32">
        <f t="shared" si="2"/>
        <v>0.72499999999999998</v>
      </c>
      <c r="H154" s="1">
        <v>242460050</v>
      </c>
      <c r="I154" s="1">
        <v>536757</v>
      </c>
      <c r="J154" s="1">
        <v>536859</v>
      </c>
    </row>
    <row r="155" spans="1:10" x14ac:dyDescent="0.35">
      <c r="A155">
        <v>142301</v>
      </c>
      <c r="B155" t="s">
        <v>882</v>
      </c>
      <c r="C155">
        <v>5515</v>
      </c>
      <c r="D155" s="1">
        <v>544791</v>
      </c>
      <c r="E155">
        <v>0.625</v>
      </c>
      <c r="F155">
        <v>0.59299999999999997</v>
      </c>
      <c r="G155" s="32">
        <f t="shared" si="2"/>
        <v>0.625</v>
      </c>
      <c r="H155" s="1">
        <v>3004525682</v>
      </c>
      <c r="I155" s="1">
        <v>1994729</v>
      </c>
      <c r="J155" s="1">
        <v>1852856</v>
      </c>
    </row>
    <row r="156" spans="1:10" x14ac:dyDescent="0.35">
      <c r="A156">
        <v>142500</v>
      </c>
      <c r="B156" t="s">
        <v>883</v>
      </c>
      <c r="C156">
        <v>1856</v>
      </c>
      <c r="D156" s="1">
        <v>337786</v>
      </c>
      <c r="E156">
        <v>0.628</v>
      </c>
      <c r="F156">
        <v>0.748</v>
      </c>
      <c r="G156" s="32">
        <f t="shared" si="2"/>
        <v>0.748</v>
      </c>
      <c r="H156" s="1">
        <v>626931216</v>
      </c>
      <c r="I156" s="1">
        <v>1488957</v>
      </c>
      <c r="J156" s="1">
        <v>1593746</v>
      </c>
    </row>
    <row r="157" spans="1:10" x14ac:dyDescent="0.35">
      <c r="A157">
        <v>142601</v>
      </c>
      <c r="B157" t="s">
        <v>884</v>
      </c>
      <c r="C157">
        <v>7881</v>
      </c>
      <c r="D157" s="1">
        <v>450735</v>
      </c>
      <c r="E157">
        <v>0.67500000000000004</v>
      </c>
      <c r="F157">
        <v>0.66300000000000003</v>
      </c>
      <c r="G157" s="32">
        <f t="shared" si="2"/>
        <v>0.67500000000000004</v>
      </c>
      <c r="H157" s="1">
        <v>3552244329</v>
      </c>
      <c r="I157" s="1">
        <v>3761136</v>
      </c>
      <c r="J157" s="1">
        <v>4071559</v>
      </c>
    </row>
    <row r="158" spans="1:10" x14ac:dyDescent="0.35">
      <c r="A158">
        <v>142801</v>
      </c>
      <c r="B158" t="s">
        <v>885</v>
      </c>
      <c r="C158">
        <v>7105</v>
      </c>
      <c r="D158" s="1">
        <v>437597</v>
      </c>
      <c r="E158">
        <v>0.623</v>
      </c>
      <c r="F158">
        <v>0.67400000000000004</v>
      </c>
      <c r="G158" s="32">
        <f t="shared" si="2"/>
        <v>0.67400000000000004</v>
      </c>
      <c r="H158" s="1">
        <v>3109130247</v>
      </c>
      <c r="I158" s="1">
        <v>2115667</v>
      </c>
      <c r="J158" s="1">
        <v>2409942</v>
      </c>
    </row>
    <row r="159" spans="1:10" x14ac:dyDescent="0.35">
      <c r="A159">
        <v>150203</v>
      </c>
      <c r="B159" t="s">
        <v>886</v>
      </c>
      <c r="C159">
        <v>287</v>
      </c>
      <c r="D159" s="1">
        <v>486618</v>
      </c>
      <c r="E159">
        <v>0.29299999999999998</v>
      </c>
      <c r="F159">
        <v>0.63700000000000001</v>
      </c>
      <c r="G159" s="32">
        <f t="shared" si="2"/>
        <v>0.63700000000000001</v>
      </c>
      <c r="H159" s="1">
        <v>139659618</v>
      </c>
      <c r="I159" s="1">
        <v>227495</v>
      </c>
      <c r="J159" s="1">
        <v>253051</v>
      </c>
    </row>
    <row r="160" spans="1:10" x14ac:dyDescent="0.35">
      <c r="A160">
        <v>150301</v>
      </c>
      <c r="B160" t="s">
        <v>887</v>
      </c>
      <c r="C160">
        <v>291</v>
      </c>
      <c r="D160" s="1">
        <v>878492</v>
      </c>
      <c r="E160">
        <v>0.437</v>
      </c>
      <c r="F160">
        <v>0.34399999999999997</v>
      </c>
      <c r="G160" s="32">
        <f t="shared" si="2"/>
        <v>0.437</v>
      </c>
      <c r="H160" s="1">
        <v>255641290</v>
      </c>
      <c r="I160" s="1">
        <v>160219</v>
      </c>
      <c r="J160" s="1">
        <v>176680</v>
      </c>
    </row>
    <row r="161" spans="1:10" x14ac:dyDescent="0.35">
      <c r="A161">
        <v>150601</v>
      </c>
      <c r="B161" t="s">
        <v>888</v>
      </c>
      <c r="C161">
        <v>141</v>
      </c>
      <c r="D161" s="1">
        <v>3702028</v>
      </c>
      <c r="E161">
        <v>0.14000000000000001</v>
      </c>
      <c r="F161">
        <v>0</v>
      </c>
      <c r="G161" s="32">
        <f t="shared" si="2"/>
        <v>0.36</v>
      </c>
      <c r="H161" s="1">
        <v>521986037</v>
      </c>
      <c r="I161" s="1">
        <v>59618</v>
      </c>
      <c r="J161" s="1">
        <v>62130</v>
      </c>
    </row>
    <row r="162" spans="1:10" x14ac:dyDescent="0.35">
      <c r="A162">
        <v>150801</v>
      </c>
      <c r="B162" t="s">
        <v>889</v>
      </c>
      <c r="C162">
        <v>140</v>
      </c>
      <c r="D162" s="1">
        <v>2242145</v>
      </c>
      <c r="E162">
        <v>0.26700000000000002</v>
      </c>
      <c r="F162">
        <v>0</v>
      </c>
      <c r="G162" s="32">
        <f t="shared" si="2"/>
        <v>0.36</v>
      </c>
      <c r="H162" s="1">
        <v>313900413</v>
      </c>
      <c r="I162" s="1">
        <v>44641</v>
      </c>
      <c r="J162" s="1">
        <v>97841</v>
      </c>
    </row>
    <row r="163" spans="1:10" x14ac:dyDescent="0.35">
      <c r="A163">
        <v>150901</v>
      </c>
      <c r="B163" t="s">
        <v>890</v>
      </c>
      <c r="C163">
        <v>765</v>
      </c>
      <c r="D163" s="1">
        <v>274816</v>
      </c>
      <c r="E163">
        <v>0.57499999999999996</v>
      </c>
      <c r="F163">
        <v>0.79500000000000004</v>
      </c>
      <c r="G163" s="32">
        <f t="shared" si="2"/>
        <v>0.79500000000000004</v>
      </c>
      <c r="H163" s="1">
        <v>210234992</v>
      </c>
      <c r="I163" s="1">
        <v>672204</v>
      </c>
      <c r="J163" s="1">
        <v>582541</v>
      </c>
    </row>
    <row r="164" spans="1:10" x14ac:dyDescent="0.35">
      <c r="A164">
        <v>151001</v>
      </c>
      <c r="B164" t="s">
        <v>891</v>
      </c>
      <c r="C164">
        <v>103</v>
      </c>
      <c r="D164" s="1">
        <v>3274632</v>
      </c>
      <c r="E164">
        <v>0.40300000000000002</v>
      </c>
      <c r="F164">
        <v>0</v>
      </c>
      <c r="G164" s="32">
        <f t="shared" si="2"/>
        <v>0.40300000000000002</v>
      </c>
      <c r="H164" s="1">
        <v>337287124</v>
      </c>
      <c r="I164" s="1">
        <v>61060</v>
      </c>
      <c r="J164" s="1">
        <v>84701</v>
      </c>
    </row>
    <row r="165" spans="1:10" x14ac:dyDescent="0.35">
      <c r="A165">
        <v>151102</v>
      </c>
      <c r="B165" t="s">
        <v>892</v>
      </c>
      <c r="C165">
        <v>750</v>
      </c>
      <c r="D165" s="1">
        <v>2790580</v>
      </c>
      <c r="E165">
        <v>0</v>
      </c>
      <c r="F165">
        <v>0</v>
      </c>
      <c r="G165" s="32">
        <f t="shared" si="2"/>
        <v>0.36</v>
      </c>
      <c r="H165" s="1">
        <v>2092935038</v>
      </c>
      <c r="I165" s="1">
        <v>303793</v>
      </c>
      <c r="J165" s="1">
        <v>279887</v>
      </c>
    </row>
    <row r="166" spans="1:10" x14ac:dyDescent="0.35">
      <c r="A166">
        <v>151401</v>
      </c>
      <c r="B166" t="s">
        <v>893</v>
      </c>
      <c r="C166">
        <v>205</v>
      </c>
      <c r="D166" s="1">
        <v>3656294</v>
      </c>
      <c r="E166">
        <v>3.6999999999999998E-2</v>
      </c>
      <c r="F166">
        <v>0</v>
      </c>
      <c r="G166" s="32">
        <f t="shared" si="2"/>
        <v>0.36</v>
      </c>
      <c r="H166" s="1">
        <v>749540474</v>
      </c>
      <c r="I166" s="1">
        <v>80521</v>
      </c>
      <c r="J166" s="1">
        <v>87878</v>
      </c>
    </row>
    <row r="167" spans="1:10" x14ac:dyDescent="0.35">
      <c r="A167">
        <v>151501</v>
      </c>
      <c r="B167" t="s">
        <v>894</v>
      </c>
      <c r="C167">
        <v>796</v>
      </c>
      <c r="D167" s="1">
        <v>1353456</v>
      </c>
      <c r="E167">
        <v>0.224</v>
      </c>
      <c r="F167">
        <v>0</v>
      </c>
      <c r="G167" s="32">
        <f t="shared" si="2"/>
        <v>0.36</v>
      </c>
      <c r="H167" s="1">
        <v>1077351463</v>
      </c>
      <c r="I167" s="1">
        <v>169564</v>
      </c>
      <c r="J167" s="1">
        <v>180976</v>
      </c>
    </row>
    <row r="168" spans="1:10" x14ac:dyDescent="0.35">
      <c r="A168">
        <v>151601</v>
      </c>
      <c r="B168" t="s">
        <v>895</v>
      </c>
      <c r="C168">
        <v>210</v>
      </c>
      <c r="D168" s="1">
        <v>1104685</v>
      </c>
      <c r="E168">
        <v>0.46400000000000002</v>
      </c>
      <c r="F168">
        <v>0.17399999999999999</v>
      </c>
      <c r="G168" s="32">
        <f t="shared" si="2"/>
        <v>0.46400000000000002</v>
      </c>
      <c r="H168" s="1">
        <v>231983893</v>
      </c>
      <c r="I168" s="1">
        <v>180252</v>
      </c>
      <c r="J168" s="1">
        <v>179254</v>
      </c>
    </row>
    <row r="169" spans="1:10" x14ac:dyDescent="0.35">
      <c r="A169">
        <v>151701</v>
      </c>
      <c r="B169" t="s">
        <v>896</v>
      </c>
      <c r="C169">
        <v>259</v>
      </c>
      <c r="D169" s="1">
        <v>1695366</v>
      </c>
      <c r="E169">
        <v>0.317</v>
      </c>
      <c r="F169">
        <v>0</v>
      </c>
      <c r="G169" s="32">
        <f t="shared" si="2"/>
        <v>0.36</v>
      </c>
      <c r="H169" s="1">
        <v>439099842</v>
      </c>
      <c r="I169" s="1">
        <v>127643</v>
      </c>
      <c r="J169" s="1">
        <v>142251</v>
      </c>
    </row>
    <row r="170" spans="1:10" x14ac:dyDescent="0.35">
      <c r="A170">
        <v>160101</v>
      </c>
      <c r="B170" t="s">
        <v>897</v>
      </c>
      <c r="C170">
        <v>850</v>
      </c>
      <c r="D170" s="1">
        <v>707423</v>
      </c>
      <c r="E170">
        <v>0.38500000000000001</v>
      </c>
      <c r="F170">
        <v>0.47199999999999998</v>
      </c>
      <c r="G170" s="32">
        <f t="shared" si="2"/>
        <v>0.47199999999999998</v>
      </c>
      <c r="H170" s="1">
        <v>601309793</v>
      </c>
      <c r="I170" s="1">
        <v>699469</v>
      </c>
      <c r="J170" s="1">
        <v>619668</v>
      </c>
    </row>
    <row r="171" spans="1:10" x14ac:dyDescent="0.35">
      <c r="A171">
        <v>160801</v>
      </c>
      <c r="B171" t="s">
        <v>898</v>
      </c>
      <c r="C171">
        <v>489</v>
      </c>
      <c r="D171" s="1">
        <v>392782</v>
      </c>
      <c r="E171">
        <v>0.48099999999999998</v>
      </c>
      <c r="F171">
        <v>0.70699999999999996</v>
      </c>
      <c r="G171" s="32">
        <f t="shared" si="2"/>
        <v>0.70699999999999996</v>
      </c>
      <c r="H171" s="1">
        <v>192070603</v>
      </c>
      <c r="I171" s="1">
        <v>593550</v>
      </c>
      <c r="J171" s="1">
        <v>600256</v>
      </c>
    </row>
    <row r="172" spans="1:10" x14ac:dyDescent="0.35">
      <c r="A172">
        <v>161201</v>
      </c>
      <c r="B172" t="s">
        <v>899</v>
      </c>
      <c r="C172">
        <v>1555</v>
      </c>
      <c r="D172" s="1">
        <v>108930</v>
      </c>
      <c r="E172">
        <v>0.317</v>
      </c>
      <c r="F172">
        <v>0.9</v>
      </c>
      <c r="G172" s="32">
        <f t="shared" si="2"/>
        <v>0.9</v>
      </c>
      <c r="H172" s="1">
        <v>169386551</v>
      </c>
      <c r="I172" s="1">
        <v>2326590</v>
      </c>
      <c r="J172" s="1">
        <v>2130899</v>
      </c>
    </row>
    <row r="173" spans="1:10" x14ac:dyDescent="0.35">
      <c r="A173">
        <v>161401</v>
      </c>
      <c r="B173" t="s">
        <v>900</v>
      </c>
      <c r="C173">
        <v>1311</v>
      </c>
      <c r="D173" s="1">
        <v>1559711</v>
      </c>
      <c r="E173">
        <v>0.192</v>
      </c>
      <c r="F173">
        <v>0</v>
      </c>
      <c r="G173" s="32">
        <f t="shared" si="2"/>
        <v>0.36</v>
      </c>
      <c r="H173" s="1">
        <v>2044781684</v>
      </c>
      <c r="I173" s="1">
        <v>512312</v>
      </c>
      <c r="J173" s="1">
        <v>470058</v>
      </c>
    </row>
    <row r="174" spans="1:10" x14ac:dyDescent="0.35">
      <c r="A174">
        <v>161501</v>
      </c>
      <c r="B174" t="s">
        <v>901</v>
      </c>
      <c r="C174">
        <v>2407</v>
      </c>
      <c r="D174" s="1">
        <v>324784</v>
      </c>
      <c r="E174">
        <v>0.52400000000000002</v>
      </c>
      <c r="F174">
        <v>0.75800000000000001</v>
      </c>
      <c r="G174" s="32">
        <f t="shared" si="2"/>
        <v>0.75800000000000001</v>
      </c>
      <c r="H174" s="1">
        <v>781755285</v>
      </c>
      <c r="I174" s="1">
        <v>3119102</v>
      </c>
      <c r="J174" s="1">
        <v>2973707</v>
      </c>
    </row>
    <row r="175" spans="1:10" x14ac:dyDescent="0.35">
      <c r="A175">
        <v>161601</v>
      </c>
      <c r="B175" t="s">
        <v>174</v>
      </c>
      <c r="C175">
        <v>817</v>
      </c>
      <c r="D175" s="1">
        <v>203693</v>
      </c>
      <c r="E175">
        <v>0.55100000000000005</v>
      </c>
      <c r="F175">
        <v>0.84899999999999998</v>
      </c>
      <c r="G175" s="32">
        <f t="shared" si="2"/>
        <v>0.84899999999999998</v>
      </c>
      <c r="H175" s="1">
        <v>166417421</v>
      </c>
      <c r="I175" s="1">
        <v>1464733</v>
      </c>
      <c r="J175" s="1">
        <v>1428467</v>
      </c>
    </row>
    <row r="176" spans="1:10" x14ac:dyDescent="0.35">
      <c r="A176">
        <v>161801</v>
      </c>
      <c r="B176" t="s">
        <v>175</v>
      </c>
      <c r="C176">
        <v>294</v>
      </c>
      <c r="D176" s="1">
        <v>515180</v>
      </c>
      <c r="E176">
        <v>0.54900000000000004</v>
      </c>
      <c r="F176">
        <v>0.61499999999999999</v>
      </c>
      <c r="G176" s="32">
        <f t="shared" si="2"/>
        <v>0.61499999999999999</v>
      </c>
      <c r="H176" s="1">
        <v>151463200</v>
      </c>
      <c r="I176" s="1">
        <v>732434</v>
      </c>
      <c r="J176" s="1">
        <v>809269</v>
      </c>
    </row>
    <row r="177" spans="1:10" x14ac:dyDescent="0.35">
      <c r="A177">
        <v>170301</v>
      </c>
      <c r="B177" t="s">
        <v>902</v>
      </c>
      <c r="C177">
        <v>155</v>
      </c>
      <c r="D177" s="1">
        <v>1763027</v>
      </c>
      <c r="E177">
        <v>1.2999999999999999E-2</v>
      </c>
      <c r="F177">
        <v>0</v>
      </c>
      <c r="G177" s="32">
        <f t="shared" si="2"/>
        <v>0.36</v>
      </c>
      <c r="H177" s="1">
        <v>273269309</v>
      </c>
      <c r="I177" s="1">
        <v>107291</v>
      </c>
      <c r="J177" s="1">
        <v>108154</v>
      </c>
    </row>
    <row r="178" spans="1:10" x14ac:dyDescent="0.35">
      <c r="A178">
        <v>170500</v>
      </c>
      <c r="B178" t="s">
        <v>903</v>
      </c>
      <c r="C178">
        <v>2792</v>
      </c>
      <c r="D178" s="1">
        <v>222203</v>
      </c>
      <c r="E178">
        <v>0.66600000000000004</v>
      </c>
      <c r="F178">
        <v>0.83499999999999996</v>
      </c>
      <c r="G178" s="32">
        <f t="shared" si="2"/>
        <v>0.83499999999999996</v>
      </c>
      <c r="H178" s="1">
        <v>620391745</v>
      </c>
      <c r="I178" s="1">
        <v>4178687</v>
      </c>
      <c r="J178" s="1">
        <v>3819518</v>
      </c>
    </row>
    <row r="179" spans="1:10" x14ac:dyDescent="0.35">
      <c r="A179">
        <v>170600</v>
      </c>
      <c r="B179" t="s">
        <v>904</v>
      </c>
      <c r="C179">
        <v>1701</v>
      </c>
      <c r="D179" s="1">
        <v>276116</v>
      </c>
      <c r="E179">
        <v>0.54300000000000004</v>
      </c>
      <c r="F179">
        <v>0.79400000000000004</v>
      </c>
      <c r="G179" s="32">
        <f t="shared" si="2"/>
        <v>0.79400000000000004</v>
      </c>
      <c r="H179" s="1">
        <v>469673433</v>
      </c>
      <c r="I179" s="1">
        <v>1705743</v>
      </c>
      <c r="J179" s="1">
        <v>1506897</v>
      </c>
    </row>
    <row r="180" spans="1:10" x14ac:dyDescent="0.35">
      <c r="A180">
        <v>170801</v>
      </c>
      <c r="B180" t="s">
        <v>905</v>
      </c>
      <c r="C180">
        <v>960</v>
      </c>
      <c r="D180" s="1">
        <v>438303</v>
      </c>
      <c r="E180">
        <v>0.53800000000000003</v>
      </c>
      <c r="F180">
        <v>0.67300000000000004</v>
      </c>
      <c r="G180" s="32">
        <f t="shared" si="2"/>
        <v>0.67300000000000004</v>
      </c>
      <c r="H180" s="1">
        <v>420771755</v>
      </c>
      <c r="I180" s="1">
        <v>778422</v>
      </c>
      <c r="J180" s="1">
        <v>783010</v>
      </c>
    </row>
    <row r="181" spans="1:10" x14ac:dyDescent="0.35">
      <c r="A181">
        <v>170901</v>
      </c>
      <c r="B181" t="s">
        <v>906</v>
      </c>
      <c r="C181">
        <v>413</v>
      </c>
      <c r="D181" s="1">
        <v>1216616</v>
      </c>
      <c r="E181">
        <v>0.32800000000000001</v>
      </c>
      <c r="F181">
        <v>9.0999999999999998E-2</v>
      </c>
      <c r="G181" s="32">
        <f t="shared" si="2"/>
        <v>0.36</v>
      </c>
      <c r="H181" s="1">
        <v>502462693</v>
      </c>
      <c r="I181" s="1">
        <v>102259</v>
      </c>
      <c r="J181" s="1">
        <v>102965</v>
      </c>
    </row>
    <row r="182" spans="1:10" x14ac:dyDescent="0.35">
      <c r="A182">
        <v>171102</v>
      </c>
      <c r="B182" t="s">
        <v>181</v>
      </c>
      <c r="C182">
        <v>1830</v>
      </c>
      <c r="D182" s="1">
        <v>414144</v>
      </c>
      <c r="E182">
        <v>0.56599999999999995</v>
      </c>
      <c r="F182">
        <v>0.69099999999999995</v>
      </c>
      <c r="G182" s="32">
        <f t="shared" si="2"/>
        <v>0.69099999999999995</v>
      </c>
      <c r="H182" s="1">
        <v>757883589</v>
      </c>
      <c r="I182" s="1">
        <v>1211141</v>
      </c>
      <c r="J182" s="1">
        <v>1104437</v>
      </c>
    </row>
    <row r="183" spans="1:10" x14ac:dyDescent="0.35">
      <c r="A183">
        <v>180202</v>
      </c>
      <c r="B183" t="s">
        <v>907</v>
      </c>
      <c r="C183">
        <v>943</v>
      </c>
      <c r="D183" s="1">
        <v>276475</v>
      </c>
      <c r="E183">
        <v>0.65100000000000002</v>
      </c>
      <c r="F183">
        <v>0.79400000000000004</v>
      </c>
      <c r="G183" s="32">
        <f t="shared" si="2"/>
        <v>0.79400000000000004</v>
      </c>
      <c r="H183" s="1">
        <v>260716008</v>
      </c>
      <c r="I183" s="1">
        <v>892545</v>
      </c>
      <c r="J183" s="1">
        <v>910444</v>
      </c>
    </row>
    <row r="184" spans="1:10" x14ac:dyDescent="0.35">
      <c r="A184">
        <v>180300</v>
      </c>
      <c r="B184" t="s">
        <v>908</v>
      </c>
      <c r="C184">
        <v>2456</v>
      </c>
      <c r="D184" s="1">
        <v>330168</v>
      </c>
      <c r="E184">
        <v>0.66300000000000003</v>
      </c>
      <c r="F184">
        <v>0.754</v>
      </c>
      <c r="G184" s="32">
        <f t="shared" si="2"/>
        <v>0.754</v>
      </c>
      <c r="H184" s="1">
        <v>810893088</v>
      </c>
      <c r="I184" s="1">
        <v>2838514</v>
      </c>
      <c r="J184" s="1">
        <v>2569196</v>
      </c>
    </row>
    <row r="185" spans="1:10" x14ac:dyDescent="0.35">
      <c r="A185">
        <v>180701</v>
      </c>
      <c r="B185" t="s">
        <v>909</v>
      </c>
      <c r="C185">
        <v>1064</v>
      </c>
      <c r="D185" s="1">
        <v>314642</v>
      </c>
      <c r="E185">
        <v>0.68300000000000005</v>
      </c>
      <c r="F185">
        <v>0.76500000000000001</v>
      </c>
      <c r="G185" s="32">
        <f t="shared" si="2"/>
        <v>0.76500000000000001</v>
      </c>
      <c r="H185" s="1">
        <v>334779920</v>
      </c>
      <c r="I185" s="1">
        <v>1175182</v>
      </c>
      <c r="J185" s="1">
        <v>1208111</v>
      </c>
    </row>
    <row r="186" spans="1:10" x14ac:dyDescent="0.35">
      <c r="A186">
        <v>180901</v>
      </c>
      <c r="B186" t="s">
        <v>910</v>
      </c>
      <c r="C186">
        <v>427</v>
      </c>
      <c r="D186" s="1">
        <v>308168</v>
      </c>
      <c r="E186">
        <v>0.63</v>
      </c>
      <c r="F186">
        <v>0.77</v>
      </c>
      <c r="G186" s="32">
        <f t="shared" si="2"/>
        <v>0.77</v>
      </c>
      <c r="H186" s="1">
        <v>131587829</v>
      </c>
      <c r="I186" s="1">
        <v>437621</v>
      </c>
      <c r="J186" s="1">
        <v>467154</v>
      </c>
    </row>
    <row r="187" spans="1:10" x14ac:dyDescent="0.35">
      <c r="A187">
        <v>181001</v>
      </c>
      <c r="B187" t="s">
        <v>911</v>
      </c>
      <c r="C187">
        <v>1293</v>
      </c>
      <c r="D187" s="1">
        <v>299099</v>
      </c>
      <c r="E187">
        <v>0.68400000000000005</v>
      </c>
      <c r="F187">
        <v>0.77700000000000002</v>
      </c>
      <c r="G187" s="32">
        <f t="shared" si="2"/>
        <v>0.77700000000000002</v>
      </c>
      <c r="H187" s="1">
        <v>386735563</v>
      </c>
      <c r="I187" s="1">
        <v>1490651</v>
      </c>
      <c r="J187" s="1">
        <v>1403066</v>
      </c>
    </row>
    <row r="188" spans="1:10" x14ac:dyDescent="0.35">
      <c r="A188">
        <v>181101</v>
      </c>
      <c r="B188" t="s">
        <v>187</v>
      </c>
      <c r="C188">
        <v>851</v>
      </c>
      <c r="D188" s="1">
        <v>263085</v>
      </c>
      <c r="E188">
        <v>0.65700000000000003</v>
      </c>
      <c r="F188">
        <v>0.80400000000000005</v>
      </c>
      <c r="G188" s="32">
        <f t="shared" si="2"/>
        <v>0.80400000000000005</v>
      </c>
      <c r="H188" s="1">
        <v>223885370</v>
      </c>
      <c r="I188" s="1">
        <v>899743</v>
      </c>
      <c r="J188" s="1">
        <v>896240</v>
      </c>
    </row>
    <row r="189" spans="1:10" x14ac:dyDescent="0.35">
      <c r="A189">
        <v>181201</v>
      </c>
      <c r="B189" t="s">
        <v>912</v>
      </c>
      <c r="C189">
        <v>697</v>
      </c>
      <c r="D189" s="1">
        <v>339734</v>
      </c>
      <c r="E189">
        <v>0.63700000000000001</v>
      </c>
      <c r="F189">
        <v>0.747</v>
      </c>
      <c r="G189" s="32">
        <f t="shared" si="2"/>
        <v>0.747</v>
      </c>
      <c r="H189" s="1">
        <v>236795114</v>
      </c>
      <c r="I189" s="1">
        <v>991097</v>
      </c>
      <c r="J189" s="1">
        <v>961813</v>
      </c>
    </row>
    <row r="190" spans="1:10" x14ac:dyDescent="0.35">
      <c r="A190">
        <v>181302</v>
      </c>
      <c r="B190" t="s">
        <v>913</v>
      </c>
      <c r="C190">
        <v>986</v>
      </c>
      <c r="D190" s="1">
        <v>393145</v>
      </c>
      <c r="E190">
        <v>0.60199999999999998</v>
      </c>
      <c r="F190">
        <v>0.70699999999999996</v>
      </c>
      <c r="G190" s="32">
        <f t="shared" si="2"/>
        <v>0.70699999999999996</v>
      </c>
      <c r="H190" s="1">
        <v>387641508</v>
      </c>
      <c r="I190" s="1">
        <v>808153</v>
      </c>
      <c r="J190" s="1">
        <v>771647</v>
      </c>
    </row>
    <row r="191" spans="1:10" x14ac:dyDescent="0.35">
      <c r="A191">
        <v>190301</v>
      </c>
      <c r="B191" t="s">
        <v>914</v>
      </c>
      <c r="C191">
        <v>1217</v>
      </c>
      <c r="D191" s="1">
        <v>703972</v>
      </c>
      <c r="E191">
        <v>0.47399999999999998</v>
      </c>
      <c r="F191">
        <v>0.47399999999999998</v>
      </c>
      <c r="G191" s="32">
        <f t="shared" si="2"/>
        <v>0.47399999999999998</v>
      </c>
      <c r="H191" s="1">
        <v>856734559</v>
      </c>
      <c r="I191" s="1">
        <v>772700</v>
      </c>
      <c r="J191" s="1">
        <v>633140</v>
      </c>
    </row>
    <row r="192" spans="1:10" x14ac:dyDescent="0.35">
      <c r="A192">
        <v>190401</v>
      </c>
      <c r="B192" t="s">
        <v>915</v>
      </c>
      <c r="C192">
        <v>1587</v>
      </c>
      <c r="D192" s="1">
        <v>684448</v>
      </c>
      <c r="E192">
        <v>0.504</v>
      </c>
      <c r="F192">
        <v>0.48799999999999999</v>
      </c>
      <c r="G192" s="32">
        <f t="shared" si="2"/>
        <v>0.504</v>
      </c>
      <c r="H192" s="1">
        <v>1086219055</v>
      </c>
      <c r="I192" s="1">
        <v>1310853</v>
      </c>
      <c r="J192" s="1">
        <v>1223330</v>
      </c>
    </row>
    <row r="193" spans="1:10" x14ac:dyDescent="0.35">
      <c r="A193">
        <v>190501</v>
      </c>
      <c r="B193" t="s">
        <v>192</v>
      </c>
      <c r="C193">
        <v>1497</v>
      </c>
      <c r="D193" s="1">
        <v>625852</v>
      </c>
      <c r="E193">
        <v>0.55100000000000005</v>
      </c>
      <c r="F193">
        <v>0.53200000000000003</v>
      </c>
      <c r="G193" s="32">
        <f t="shared" si="2"/>
        <v>0.55100000000000005</v>
      </c>
      <c r="H193" s="1">
        <v>936901747</v>
      </c>
      <c r="I193" s="1">
        <v>875143</v>
      </c>
      <c r="J193" s="1">
        <v>767205</v>
      </c>
    </row>
    <row r="194" spans="1:10" x14ac:dyDescent="0.35">
      <c r="A194">
        <v>190701</v>
      </c>
      <c r="B194" t="s">
        <v>916</v>
      </c>
      <c r="C194">
        <v>1197</v>
      </c>
      <c r="D194" s="1">
        <v>626317</v>
      </c>
      <c r="E194">
        <v>0.628</v>
      </c>
      <c r="F194">
        <v>0.53200000000000003</v>
      </c>
      <c r="G194" s="32">
        <f t="shared" si="2"/>
        <v>0.628</v>
      </c>
      <c r="H194" s="1">
        <v>749701622</v>
      </c>
      <c r="I194" s="1">
        <v>886813</v>
      </c>
      <c r="J194" s="1">
        <v>853286</v>
      </c>
    </row>
    <row r="195" spans="1:10" x14ac:dyDescent="0.35">
      <c r="A195">
        <v>190901</v>
      </c>
      <c r="B195" t="s">
        <v>194</v>
      </c>
      <c r="C195">
        <v>365</v>
      </c>
      <c r="D195" s="1">
        <v>2497496</v>
      </c>
      <c r="E195">
        <v>0.32300000000000001</v>
      </c>
      <c r="F195">
        <v>0</v>
      </c>
      <c r="G195" s="32">
        <f t="shared" si="2"/>
        <v>0.36</v>
      </c>
      <c r="H195" s="1">
        <v>911586108</v>
      </c>
      <c r="I195" s="1">
        <v>215822</v>
      </c>
      <c r="J195" s="1">
        <v>222352</v>
      </c>
    </row>
    <row r="196" spans="1:10" x14ac:dyDescent="0.35">
      <c r="A196">
        <v>191401</v>
      </c>
      <c r="B196" t="s">
        <v>195</v>
      </c>
      <c r="C196">
        <v>347</v>
      </c>
      <c r="D196" s="1">
        <v>3348427</v>
      </c>
      <c r="E196">
        <v>2.5000000000000001E-2</v>
      </c>
      <c r="F196">
        <v>0</v>
      </c>
      <c r="G196" s="32">
        <f t="shared" ref="G196:G259" si="3">MAX(IF(E196&gt;F196,E196,F196), 0.36)</f>
        <v>0.36</v>
      </c>
      <c r="H196" s="1">
        <v>1161904429</v>
      </c>
      <c r="I196" s="1">
        <v>170688</v>
      </c>
      <c r="J196" s="1">
        <v>164163</v>
      </c>
    </row>
    <row r="197" spans="1:10" x14ac:dyDescent="0.35">
      <c r="A197">
        <v>200401</v>
      </c>
      <c r="B197" t="s">
        <v>917</v>
      </c>
      <c r="C197">
        <v>111</v>
      </c>
      <c r="D197" s="1">
        <v>5763880</v>
      </c>
      <c r="E197">
        <v>0</v>
      </c>
      <c r="F197">
        <v>0</v>
      </c>
      <c r="G197" s="32">
        <f t="shared" si="3"/>
        <v>0.36</v>
      </c>
      <c r="H197" s="1">
        <v>639790757</v>
      </c>
      <c r="I197" s="1">
        <v>82800</v>
      </c>
      <c r="J197" s="1">
        <v>102052</v>
      </c>
    </row>
    <row r="198" spans="1:10" x14ac:dyDescent="0.35">
      <c r="A198">
        <v>200601</v>
      </c>
      <c r="B198" t="s">
        <v>918</v>
      </c>
      <c r="C198">
        <v>93</v>
      </c>
      <c r="D198" s="1">
        <v>4909760</v>
      </c>
      <c r="E198">
        <v>0</v>
      </c>
      <c r="F198">
        <v>0</v>
      </c>
      <c r="G198" s="32">
        <f t="shared" si="3"/>
        <v>0.36</v>
      </c>
      <c r="H198" s="1">
        <v>456607715</v>
      </c>
      <c r="I198" s="1">
        <v>51676</v>
      </c>
      <c r="J198" s="1">
        <v>55486</v>
      </c>
    </row>
    <row r="199" spans="1:10" x14ac:dyDescent="0.35">
      <c r="A199">
        <v>200701</v>
      </c>
      <c r="B199" t="s">
        <v>919</v>
      </c>
      <c r="C199">
        <v>71</v>
      </c>
      <c r="D199" s="1">
        <v>8807994</v>
      </c>
      <c r="E199">
        <v>0</v>
      </c>
      <c r="F199">
        <v>0</v>
      </c>
      <c r="G199" s="32">
        <f t="shared" si="3"/>
        <v>0.36</v>
      </c>
      <c r="H199" s="1">
        <v>625367603</v>
      </c>
      <c r="I199" s="1">
        <v>37319</v>
      </c>
      <c r="J199" s="1">
        <v>39538</v>
      </c>
    </row>
    <row r="200" spans="1:10" x14ac:dyDescent="0.35">
      <c r="A200">
        <v>200901</v>
      </c>
      <c r="B200" t="s">
        <v>920</v>
      </c>
      <c r="C200">
        <v>147</v>
      </c>
      <c r="D200" s="1">
        <v>2642879</v>
      </c>
      <c r="E200">
        <v>0.23100000000000001</v>
      </c>
      <c r="F200">
        <v>0</v>
      </c>
      <c r="G200" s="32">
        <f t="shared" si="3"/>
        <v>0.36</v>
      </c>
      <c r="H200" s="1">
        <v>388503323</v>
      </c>
      <c r="I200" s="1">
        <v>96113</v>
      </c>
      <c r="J200" s="1">
        <v>87024</v>
      </c>
    </row>
    <row r="201" spans="1:10" x14ac:dyDescent="0.35">
      <c r="A201">
        <v>210302</v>
      </c>
      <c r="B201" t="s">
        <v>200</v>
      </c>
      <c r="C201">
        <v>787</v>
      </c>
      <c r="D201" s="1">
        <v>335514</v>
      </c>
      <c r="E201">
        <v>0.56599999999999995</v>
      </c>
      <c r="F201">
        <v>0.75</v>
      </c>
      <c r="G201" s="32">
        <f t="shared" si="3"/>
        <v>0.75</v>
      </c>
      <c r="H201" s="1">
        <v>264049682</v>
      </c>
      <c r="I201" s="1">
        <v>916380</v>
      </c>
      <c r="J201" s="1">
        <v>846505</v>
      </c>
    </row>
    <row r="202" spans="1:10" x14ac:dyDescent="0.35">
      <c r="A202">
        <v>210402</v>
      </c>
      <c r="B202" t="s">
        <v>201</v>
      </c>
      <c r="C202">
        <v>1070</v>
      </c>
      <c r="D202" s="1">
        <v>339558</v>
      </c>
      <c r="E202">
        <v>0.59799999999999998</v>
      </c>
      <c r="F202">
        <v>0.747</v>
      </c>
      <c r="G202" s="32">
        <f t="shared" si="3"/>
        <v>0.747</v>
      </c>
      <c r="H202" s="1">
        <v>363327902</v>
      </c>
      <c r="I202" s="1">
        <v>1270656</v>
      </c>
      <c r="J202" s="1">
        <v>1082272</v>
      </c>
    </row>
    <row r="203" spans="1:10" x14ac:dyDescent="0.35">
      <c r="A203">
        <v>210601</v>
      </c>
      <c r="B203" t="s">
        <v>921</v>
      </c>
      <c r="C203">
        <v>1220</v>
      </c>
      <c r="D203" s="1">
        <v>301296</v>
      </c>
      <c r="E203">
        <v>0.64700000000000002</v>
      </c>
      <c r="F203">
        <v>0.77600000000000002</v>
      </c>
      <c r="G203" s="32">
        <f t="shared" si="3"/>
        <v>0.77600000000000002</v>
      </c>
      <c r="H203" s="1">
        <v>367582234</v>
      </c>
      <c r="I203" s="1">
        <v>1819373</v>
      </c>
      <c r="J203" s="1">
        <v>1448193</v>
      </c>
    </row>
    <row r="204" spans="1:10" x14ac:dyDescent="0.35">
      <c r="A204">
        <v>210800</v>
      </c>
      <c r="B204" t="s">
        <v>922</v>
      </c>
      <c r="C204">
        <v>1097</v>
      </c>
      <c r="D204" s="1">
        <v>272560</v>
      </c>
      <c r="E204">
        <v>0.71799999999999997</v>
      </c>
      <c r="F204">
        <v>0.79700000000000004</v>
      </c>
      <c r="G204" s="32">
        <f t="shared" si="3"/>
        <v>0.79700000000000004</v>
      </c>
      <c r="H204" s="1">
        <v>298998657</v>
      </c>
      <c r="I204" s="1">
        <v>1086945</v>
      </c>
      <c r="J204" s="1">
        <v>1049780</v>
      </c>
    </row>
    <row r="205" spans="1:10" x14ac:dyDescent="0.35">
      <c r="A205">
        <v>211003</v>
      </c>
      <c r="B205" t="s">
        <v>923</v>
      </c>
      <c r="C205">
        <v>827</v>
      </c>
      <c r="D205" s="1">
        <v>416392</v>
      </c>
      <c r="E205">
        <v>0.39900000000000002</v>
      </c>
      <c r="F205">
        <v>0.68899999999999995</v>
      </c>
      <c r="G205" s="32">
        <f t="shared" si="3"/>
        <v>0.68899999999999995</v>
      </c>
      <c r="H205" s="1">
        <v>344356230</v>
      </c>
      <c r="I205" s="1">
        <v>974004</v>
      </c>
      <c r="J205" s="1">
        <v>893890</v>
      </c>
    </row>
    <row r="206" spans="1:10" x14ac:dyDescent="0.35">
      <c r="A206">
        <v>211103</v>
      </c>
      <c r="B206" t="s">
        <v>924</v>
      </c>
      <c r="C206">
        <v>583</v>
      </c>
      <c r="D206" s="1">
        <v>846487</v>
      </c>
      <c r="E206">
        <v>0.39</v>
      </c>
      <c r="F206">
        <v>0.36799999999999999</v>
      </c>
      <c r="G206" s="32">
        <f t="shared" si="3"/>
        <v>0.39</v>
      </c>
      <c r="H206" s="1">
        <v>493502422</v>
      </c>
      <c r="I206" s="1">
        <v>525348</v>
      </c>
      <c r="J206" s="1">
        <v>466406</v>
      </c>
    </row>
    <row r="207" spans="1:10" x14ac:dyDescent="0.35">
      <c r="A207">
        <v>211701</v>
      </c>
      <c r="B207" t="s">
        <v>206</v>
      </c>
      <c r="C207">
        <v>235</v>
      </c>
      <c r="D207" s="1">
        <v>424739</v>
      </c>
      <c r="E207">
        <v>0.54900000000000004</v>
      </c>
      <c r="F207">
        <v>0.68300000000000005</v>
      </c>
      <c r="G207" s="32">
        <f t="shared" si="3"/>
        <v>0.68300000000000005</v>
      </c>
      <c r="H207" s="1">
        <v>99813679</v>
      </c>
      <c r="I207" s="1">
        <v>384829</v>
      </c>
      <c r="J207" s="1">
        <v>294368</v>
      </c>
    </row>
    <row r="208" spans="1:10" x14ac:dyDescent="0.35">
      <c r="A208">
        <v>211901</v>
      </c>
      <c r="B208" t="s">
        <v>925</v>
      </c>
      <c r="C208">
        <v>250</v>
      </c>
      <c r="D208" s="1">
        <v>7471476</v>
      </c>
      <c r="E208">
        <v>0</v>
      </c>
      <c r="F208">
        <v>0</v>
      </c>
      <c r="G208" s="32">
        <f t="shared" si="3"/>
        <v>0.36</v>
      </c>
      <c r="H208" s="1">
        <v>1867869096</v>
      </c>
      <c r="I208" s="1">
        <v>94865</v>
      </c>
      <c r="J208" s="1">
        <v>102964</v>
      </c>
    </row>
    <row r="209" spans="1:10" x14ac:dyDescent="0.35">
      <c r="A209">
        <v>212001</v>
      </c>
      <c r="B209" t="s">
        <v>208</v>
      </c>
      <c r="C209">
        <v>1142</v>
      </c>
      <c r="D209" s="1">
        <v>302419</v>
      </c>
      <c r="E209">
        <v>0.57899999999999996</v>
      </c>
      <c r="F209">
        <v>0.77500000000000002</v>
      </c>
      <c r="G209" s="32">
        <f t="shared" si="3"/>
        <v>0.77500000000000002</v>
      </c>
      <c r="H209" s="1">
        <v>345363459</v>
      </c>
      <c r="I209" s="1">
        <v>1358887</v>
      </c>
      <c r="J209" s="1">
        <v>1116467</v>
      </c>
    </row>
    <row r="210" spans="1:10" x14ac:dyDescent="0.35">
      <c r="A210">
        <v>212101</v>
      </c>
      <c r="B210" t="s">
        <v>209</v>
      </c>
      <c r="C210">
        <v>2331</v>
      </c>
      <c r="D210" s="1">
        <v>198367</v>
      </c>
      <c r="E210">
        <v>0.55900000000000005</v>
      </c>
      <c r="F210">
        <v>0.85299999999999998</v>
      </c>
      <c r="G210" s="32">
        <f t="shared" si="3"/>
        <v>0.85299999999999998</v>
      </c>
      <c r="H210" s="1">
        <v>462395560</v>
      </c>
      <c r="I210" s="1">
        <v>3380570</v>
      </c>
      <c r="J210" s="1">
        <v>2624949</v>
      </c>
    </row>
    <row r="211" spans="1:10" x14ac:dyDescent="0.35">
      <c r="A211">
        <v>220101</v>
      </c>
      <c r="B211" t="s">
        <v>926</v>
      </c>
      <c r="C211">
        <v>1983</v>
      </c>
      <c r="D211" s="1">
        <v>313682</v>
      </c>
      <c r="E211">
        <v>0.311</v>
      </c>
      <c r="F211">
        <v>0.76600000000000001</v>
      </c>
      <c r="G211" s="32">
        <f t="shared" si="3"/>
        <v>0.76600000000000001</v>
      </c>
      <c r="H211" s="1">
        <v>622032941</v>
      </c>
      <c r="I211" s="1">
        <v>1158390</v>
      </c>
      <c r="J211" s="1">
        <v>1246433</v>
      </c>
    </row>
    <row r="212" spans="1:10" x14ac:dyDescent="0.35">
      <c r="A212">
        <v>220202</v>
      </c>
      <c r="B212" t="s">
        <v>927</v>
      </c>
      <c r="C212">
        <v>573</v>
      </c>
      <c r="D212" s="1">
        <v>1113507</v>
      </c>
      <c r="E212">
        <v>0.26</v>
      </c>
      <c r="F212">
        <v>0.16800000000000001</v>
      </c>
      <c r="G212" s="32">
        <f t="shared" si="3"/>
        <v>0.36</v>
      </c>
      <c r="H212" s="1">
        <v>638039626</v>
      </c>
      <c r="I212" s="1">
        <v>280921</v>
      </c>
      <c r="J212" s="1">
        <v>301357</v>
      </c>
    </row>
    <row r="213" spans="1:10" x14ac:dyDescent="0.35">
      <c r="A213">
        <v>220301</v>
      </c>
      <c r="B213" t="s">
        <v>928</v>
      </c>
      <c r="C213">
        <v>4001</v>
      </c>
      <c r="D213" s="1">
        <v>181040</v>
      </c>
      <c r="E213">
        <v>0</v>
      </c>
      <c r="F213">
        <v>0.86499999999999999</v>
      </c>
      <c r="G213" s="32">
        <f t="shared" si="3"/>
        <v>0.86499999999999999</v>
      </c>
      <c r="H213" s="1">
        <v>724341221</v>
      </c>
      <c r="I213" s="1">
        <v>2671703</v>
      </c>
      <c r="J213" s="1">
        <v>3000297</v>
      </c>
    </row>
    <row r="214" spans="1:10" x14ac:dyDescent="0.35">
      <c r="A214">
        <v>220401</v>
      </c>
      <c r="B214" t="s">
        <v>929</v>
      </c>
      <c r="C214">
        <v>1557</v>
      </c>
      <c r="D214" s="1">
        <v>474622</v>
      </c>
      <c r="E214">
        <v>0.192</v>
      </c>
      <c r="F214">
        <v>0.64600000000000002</v>
      </c>
      <c r="G214" s="32">
        <f t="shared" si="3"/>
        <v>0.64600000000000002</v>
      </c>
      <c r="H214" s="1">
        <v>738987424</v>
      </c>
      <c r="I214" s="1">
        <v>850501</v>
      </c>
      <c r="J214" s="1">
        <v>919702</v>
      </c>
    </row>
    <row r="215" spans="1:10" x14ac:dyDescent="0.35">
      <c r="A215">
        <v>220701</v>
      </c>
      <c r="B215" t="s">
        <v>214</v>
      </c>
      <c r="C215">
        <v>1044</v>
      </c>
      <c r="D215" s="1">
        <v>999520</v>
      </c>
      <c r="E215">
        <v>0.28000000000000003</v>
      </c>
      <c r="F215">
        <v>0.253</v>
      </c>
      <c r="G215" s="32">
        <f t="shared" si="3"/>
        <v>0.36</v>
      </c>
      <c r="H215" s="1">
        <v>1043499765</v>
      </c>
      <c r="I215" s="1">
        <v>476114</v>
      </c>
      <c r="J215" s="1">
        <v>505538</v>
      </c>
    </row>
    <row r="216" spans="1:10" x14ac:dyDescent="0.35">
      <c r="A216">
        <v>220909</v>
      </c>
      <c r="B216" t="s">
        <v>215</v>
      </c>
      <c r="C216">
        <v>494</v>
      </c>
      <c r="D216" s="1">
        <v>1023188</v>
      </c>
      <c r="E216">
        <v>2.5000000000000001E-2</v>
      </c>
      <c r="F216">
        <v>0.23499999999999999</v>
      </c>
      <c r="G216" s="32">
        <f t="shared" si="3"/>
        <v>0.36</v>
      </c>
      <c r="H216" s="1">
        <v>505454960</v>
      </c>
      <c r="I216" s="1">
        <v>187618</v>
      </c>
      <c r="J216" s="1">
        <v>218834</v>
      </c>
    </row>
    <row r="217" spans="1:10" x14ac:dyDescent="0.35">
      <c r="A217">
        <v>221001</v>
      </c>
      <c r="B217" t="s">
        <v>216</v>
      </c>
      <c r="C217">
        <v>447</v>
      </c>
      <c r="D217" s="1">
        <v>720785</v>
      </c>
      <c r="E217">
        <v>0.34499999999999997</v>
      </c>
      <c r="F217">
        <v>0.46100000000000002</v>
      </c>
      <c r="G217" s="32">
        <f t="shared" si="3"/>
        <v>0.46100000000000002</v>
      </c>
      <c r="H217" s="1">
        <v>322191118</v>
      </c>
      <c r="I217" s="1">
        <v>195830</v>
      </c>
      <c r="J217" s="1">
        <v>199539</v>
      </c>
    </row>
    <row r="218" spans="1:10" x14ac:dyDescent="0.35">
      <c r="A218">
        <v>221301</v>
      </c>
      <c r="B218" t="s">
        <v>930</v>
      </c>
      <c r="C218">
        <v>366</v>
      </c>
      <c r="D218" s="1">
        <v>1074446</v>
      </c>
      <c r="E218">
        <v>0.20799999999999999</v>
      </c>
      <c r="F218">
        <v>0.19700000000000001</v>
      </c>
      <c r="G218" s="32">
        <f t="shared" si="3"/>
        <v>0.36</v>
      </c>
      <c r="H218" s="1">
        <v>393247541</v>
      </c>
      <c r="I218" s="1">
        <v>185510</v>
      </c>
      <c r="J218" s="1">
        <v>206477</v>
      </c>
    </row>
    <row r="219" spans="1:10" x14ac:dyDescent="0.35">
      <c r="A219">
        <v>221401</v>
      </c>
      <c r="B219" t="s">
        <v>931</v>
      </c>
      <c r="C219">
        <v>559</v>
      </c>
      <c r="D219" s="1">
        <v>751156</v>
      </c>
      <c r="E219">
        <v>0.10199999999999999</v>
      </c>
      <c r="F219">
        <v>0.439</v>
      </c>
      <c r="G219" s="32">
        <f t="shared" si="3"/>
        <v>0.439</v>
      </c>
      <c r="H219" s="1">
        <v>419896253</v>
      </c>
      <c r="I219" s="1">
        <v>246376</v>
      </c>
      <c r="J219" s="1">
        <v>284701</v>
      </c>
    </row>
    <row r="220" spans="1:10" x14ac:dyDescent="0.35">
      <c r="A220">
        <v>222000</v>
      </c>
      <c r="B220" t="s">
        <v>932</v>
      </c>
      <c r="C220">
        <v>3990</v>
      </c>
      <c r="D220" s="1">
        <v>412985</v>
      </c>
      <c r="E220">
        <v>0.2</v>
      </c>
      <c r="F220">
        <v>0.69199999999999995</v>
      </c>
      <c r="G220" s="32">
        <f t="shared" si="3"/>
        <v>0.69199999999999995</v>
      </c>
      <c r="H220" s="1">
        <v>1647813557</v>
      </c>
      <c r="I220" s="1">
        <v>1789874</v>
      </c>
      <c r="J220" s="1">
        <v>1837280</v>
      </c>
    </row>
    <row r="221" spans="1:10" x14ac:dyDescent="0.35">
      <c r="A221">
        <v>222201</v>
      </c>
      <c r="B221" t="s">
        <v>933</v>
      </c>
      <c r="C221">
        <v>3427</v>
      </c>
      <c r="D221" s="1">
        <v>230817</v>
      </c>
      <c r="E221">
        <v>0.17599999999999999</v>
      </c>
      <c r="F221">
        <v>0.82799999999999996</v>
      </c>
      <c r="G221" s="32">
        <f t="shared" si="3"/>
        <v>0.82799999999999996</v>
      </c>
      <c r="H221" s="1">
        <v>791010666</v>
      </c>
      <c r="I221" s="1">
        <v>2015452</v>
      </c>
      <c r="J221" s="1">
        <v>1759938</v>
      </c>
    </row>
    <row r="222" spans="1:10" x14ac:dyDescent="0.35">
      <c r="A222">
        <v>230201</v>
      </c>
      <c r="B222" t="s">
        <v>934</v>
      </c>
      <c r="C222">
        <v>426</v>
      </c>
      <c r="D222" s="1">
        <v>406345</v>
      </c>
      <c r="E222">
        <v>0.16700000000000001</v>
      </c>
      <c r="F222">
        <v>0.69699999999999995</v>
      </c>
      <c r="G222" s="32">
        <f t="shared" si="3"/>
        <v>0.69699999999999995</v>
      </c>
      <c r="H222" s="1">
        <v>173103064</v>
      </c>
      <c r="I222" s="1">
        <v>393029</v>
      </c>
      <c r="J222" s="1">
        <v>432000</v>
      </c>
    </row>
    <row r="223" spans="1:10" x14ac:dyDescent="0.35">
      <c r="A223">
        <v>230301</v>
      </c>
      <c r="B223" t="s">
        <v>935</v>
      </c>
      <c r="C223">
        <v>419</v>
      </c>
      <c r="D223" s="1">
        <v>483138</v>
      </c>
      <c r="E223">
        <v>0.54100000000000004</v>
      </c>
      <c r="F223">
        <v>0.63900000000000001</v>
      </c>
      <c r="G223" s="32">
        <f t="shared" si="3"/>
        <v>0.63900000000000001</v>
      </c>
      <c r="H223" s="1">
        <v>202435166</v>
      </c>
      <c r="I223" s="1">
        <v>674158</v>
      </c>
      <c r="J223" s="1">
        <v>674018</v>
      </c>
    </row>
    <row r="224" spans="1:10" x14ac:dyDescent="0.35">
      <c r="A224">
        <v>230901</v>
      </c>
      <c r="B224" t="s">
        <v>936</v>
      </c>
      <c r="C224">
        <v>1379</v>
      </c>
      <c r="D224" s="1">
        <v>362834</v>
      </c>
      <c r="E224">
        <v>0</v>
      </c>
      <c r="F224">
        <v>0.72899999999999998</v>
      </c>
      <c r="G224" s="32">
        <f t="shared" si="3"/>
        <v>0.72899999999999998</v>
      </c>
      <c r="H224" s="1">
        <v>500349210</v>
      </c>
      <c r="I224" s="1">
        <v>1000658</v>
      </c>
      <c r="J224" s="1">
        <v>1086554</v>
      </c>
    </row>
    <row r="225" spans="1:10" x14ac:dyDescent="0.35">
      <c r="A225">
        <v>231101</v>
      </c>
      <c r="B225" t="s">
        <v>937</v>
      </c>
      <c r="C225">
        <v>1095</v>
      </c>
      <c r="D225" s="1">
        <v>548140</v>
      </c>
      <c r="E225">
        <v>0.42099999999999999</v>
      </c>
      <c r="F225">
        <v>0.59</v>
      </c>
      <c r="G225" s="32">
        <f t="shared" si="3"/>
        <v>0.59</v>
      </c>
      <c r="H225" s="1">
        <v>600214365</v>
      </c>
      <c r="I225" s="1">
        <v>708083</v>
      </c>
      <c r="J225" s="1">
        <v>711824</v>
      </c>
    </row>
    <row r="226" spans="1:10" x14ac:dyDescent="0.35">
      <c r="A226">
        <v>231301</v>
      </c>
      <c r="B226" t="s">
        <v>938</v>
      </c>
      <c r="C226">
        <v>925</v>
      </c>
      <c r="D226" s="1">
        <v>489082</v>
      </c>
      <c r="E226">
        <v>0.28000000000000003</v>
      </c>
      <c r="F226">
        <v>0.63500000000000001</v>
      </c>
      <c r="G226" s="32">
        <f t="shared" si="3"/>
        <v>0.63500000000000001</v>
      </c>
      <c r="H226" s="1">
        <v>452401290</v>
      </c>
      <c r="I226" s="1">
        <v>638559</v>
      </c>
      <c r="J226" s="1">
        <v>643943</v>
      </c>
    </row>
    <row r="227" spans="1:10" x14ac:dyDescent="0.35">
      <c r="A227">
        <v>240101</v>
      </c>
      <c r="B227" t="s">
        <v>939</v>
      </c>
      <c r="C227">
        <v>1083</v>
      </c>
      <c r="D227" s="1">
        <v>361849</v>
      </c>
      <c r="E227">
        <v>0.67500000000000004</v>
      </c>
      <c r="F227">
        <v>0.73</v>
      </c>
      <c r="G227" s="32">
        <f t="shared" si="3"/>
        <v>0.73</v>
      </c>
      <c r="H227" s="1">
        <v>391883409</v>
      </c>
      <c r="I227" s="1">
        <v>827824</v>
      </c>
      <c r="J227" s="1">
        <v>838071</v>
      </c>
    </row>
    <row r="228" spans="1:10" x14ac:dyDescent="0.35">
      <c r="A228">
        <v>240201</v>
      </c>
      <c r="B228" t="s">
        <v>227</v>
      </c>
      <c r="C228">
        <v>884</v>
      </c>
      <c r="D228" s="1">
        <v>376620</v>
      </c>
      <c r="E228">
        <v>0.61399999999999999</v>
      </c>
      <c r="F228">
        <v>0.71899999999999997</v>
      </c>
      <c r="G228" s="32">
        <f t="shared" si="3"/>
        <v>0.71899999999999997</v>
      </c>
      <c r="H228" s="1">
        <v>332932270</v>
      </c>
      <c r="I228" s="1">
        <v>1024970</v>
      </c>
      <c r="J228" s="1">
        <v>1020838</v>
      </c>
    </row>
    <row r="229" spans="1:10" x14ac:dyDescent="0.35">
      <c r="A229">
        <v>240401</v>
      </c>
      <c r="B229" t="s">
        <v>940</v>
      </c>
      <c r="C229">
        <v>966</v>
      </c>
      <c r="D229" s="1">
        <v>625566</v>
      </c>
      <c r="E229">
        <v>0.53</v>
      </c>
      <c r="F229">
        <v>0.53300000000000003</v>
      </c>
      <c r="G229" s="32">
        <f t="shared" si="3"/>
        <v>0.53300000000000003</v>
      </c>
      <c r="H229" s="1">
        <v>604297689</v>
      </c>
      <c r="I229" s="1">
        <v>479785</v>
      </c>
      <c r="J229" s="1">
        <v>533367</v>
      </c>
    </row>
    <row r="230" spans="1:10" x14ac:dyDescent="0.35">
      <c r="A230">
        <v>240801</v>
      </c>
      <c r="B230" t="s">
        <v>941</v>
      </c>
      <c r="C230">
        <v>1710</v>
      </c>
      <c r="D230" s="1">
        <v>452572</v>
      </c>
      <c r="E230">
        <v>0.623</v>
      </c>
      <c r="F230">
        <v>0.66200000000000003</v>
      </c>
      <c r="G230" s="32">
        <f t="shared" si="3"/>
        <v>0.66200000000000003</v>
      </c>
      <c r="H230" s="1">
        <v>773898892</v>
      </c>
      <c r="I230" s="1">
        <v>1262436</v>
      </c>
      <c r="J230" s="1">
        <v>1212973</v>
      </c>
    </row>
    <row r="231" spans="1:10" x14ac:dyDescent="0.35">
      <c r="A231">
        <v>240901</v>
      </c>
      <c r="B231" t="s">
        <v>942</v>
      </c>
      <c r="C231">
        <v>523</v>
      </c>
      <c r="D231" s="1">
        <v>282671</v>
      </c>
      <c r="E231">
        <v>0.70899999999999996</v>
      </c>
      <c r="F231">
        <v>0.78900000000000003</v>
      </c>
      <c r="G231" s="32">
        <f t="shared" si="3"/>
        <v>0.78900000000000003</v>
      </c>
      <c r="H231" s="1">
        <v>147836992</v>
      </c>
      <c r="I231" s="1">
        <v>770936</v>
      </c>
      <c r="J231" s="1">
        <v>852838</v>
      </c>
    </row>
    <row r="232" spans="1:10" x14ac:dyDescent="0.35">
      <c r="A232">
        <v>241001</v>
      </c>
      <c r="B232" t="s">
        <v>943</v>
      </c>
      <c r="C232">
        <v>1607</v>
      </c>
      <c r="D232" s="1">
        <v>278807</v>
      </c>
      <c r="E232">
        <v>0.55100000000000005</v>
      </c>
      <c r="F232">
        <v>0.79200000000000004</v>
      </c>
      <c r="G232" s="32">
        <f t="shared" si="3"/>
        <v>0.79200000000000004</v>
      </c>
      <c r="H232" s="1">
        <v>448043383</v>
      </c>
      <c r="I232" s="1">
        <v>1641392</v>
      </c>
      <c r="J232" s="1">
        <v>1705030</v>
      </c>
    </row>
    <row r="233" spans="1:10" x14ac:dyDescent="0.35">
      <c r="A233">
        <v>241101</v>
      </c>
      <c r="B233" t="s">
        <v>944</v>
      </c>
      <c r="C233">
        <v>767</v>
      </c>
      <c r="D233" s="1">
        <v>294216</v>
      </c>
      <c r="E233">
        <v>0.61799999999999999</v>
      </c>
      <c r="F233">
        <v>0.78100000000000003</v>
      </c>
      <c r="G233" s="32">
        <f t="shared" si="3"/>
        <v>0.78100000000000003</v>
      </c>
      <c r="H233" s="1">
        <v>225664372</v>
      </c>
      <c r="I233" s="1">
        <v>1069375</v>
      </c>
      <c r="J233" s="1">
        <v>1136624</v>
      </c>
    </row>
    <row r="234" spans="1:10" x14ac:dyDescent="0.35">
      <c r="A234">
        <v>241701</v>
      </c>
      <c r="B234" t="s">
        <v>945</v>
      </c>
      <c r="C234">
        <v>790</v>
      </c>
      <c r="D234" s="1">
        <v>340423</v>
      </c>
      <c r="E234">
        <v>0.623</v>
      </c>
      <c r="F234">
        <v>0.746</v>
      </c>
      <c r="G234" s="32">
        <f t="shared" si="3"/>
        <v>0.746</v>
      </c>
      <c r="H234" s="1">
        <v>268934553</v>
      </c>
      <c r="I234" s="1">
        <v>944453</v>
      </c>
      <c r="J234" s="1">
        <v>912236</v>
      </c>
    </row>
    <row r="235" spans="1:10" x14ac:dyDescent="0.35">
      <c r="A235">
        <v>250109</v>
      </c>
      <c r="B235" t="s">
        <v>946</v>
      </c>
      <c r="C235">
        <v>210</v>
      </c>
      <c r="D235" s="1">
        <v>370575</v>
      </c>
      <c r="E235">
        <v>0.53800000000000003</v>
      </c>
      <c r="F235">
        <v>0.72399999999999998</v>
      </c>
      <c r="G235" s="32">
        <f t="shared" si="3"/>
        <v>0.72399999999999998</v>
      </c>
      <c r="H235" s="1">
        <v>77820770</v>
      </c>
      <c r="I235" s="1">
        <v>546524</v>
      </c>
      <c r="J235" s="1">
        <v>526006</v>
      </c>
    </row>
    <row r="236" spans="1:10" x14ac:dyDescent="0.35">
      <c r="A236">
        <v>250201</v>
      </c>
      <c r="B236" t="s">
        <v>947</v>
      </c>
      <c r="C236">
        <v>1605</v>
      </c>
      <c r="D236" s="1">
        <v>601120</v>
      </c>
      <c r="E236">
        <v>0.55100000000000005</v>
      </c>
      <c r="F236">
        <v>0.55100000000000005</v>
      </c>
      <c r="G236" s="32">
        <f t="shared" si="3"/>
        <v>0.55100000000000005</v>
      </c>
      <c r="H236" s="1">
        <v>964799180</v>
      </c>
      <c r="I236" s="1">
        <v>623591</v>
      </c>
      <c r="J236" s="1">
        <v>661728</v>
      </c>
    </row>
    <row r="237" spans="1:10" x14ac:dyDescent="0.35">
      <c r="A237">
        <v>250301</v>
      </c>
      <c r="B237" t="s">
        <v>948</v>
      </c>
      <c r="C237">
        <v>430</v>
      </c>
      <c r="D237" s="1">
        <v>426227</v>
      </c>
      <c r="E237">
        <v>0.58399999999999996</v>
      </c>
      <c r="F237">
        <v>0.68200000000000005</v>
      </c>
      <c r="G237" s="32">
        <f t="shared" si="3"/>
        <v>0.68200000000000005</v>
      </c>
      <c r="H237" s="1">
        <v>183277720</v>
      </c>
      <c r="I237" s="1">
        <v>494962</v>
      </c>
      <c r="J237" s="1">
        <v>523114</v>
      </c>
    </row>
    <row r="238" spans="1:10" x14ac:dyDescent="0.35">
      <c r="A238">
        <v>250401</v>
      </c>
      <c r="B238" t="s">
        <v>237</v>
      </c>
      <c r="C238">
        <v>748</v>
      </c>
      <c r="D238" s="1">
        <v>358853</v>
      </c>
      <c r="E238">
        <v>0.51900000000000002</v>
      </c>
      <c r="F238">
        <v>0.73199999999999998</v>
      </c>
      <c r="G238" s="32">
        <f t="shared" si="3"/>
        <v>0.73199999999999998</v>
      </c>
      <c r="H238" s="1">
        <v>268422069</v>
      </c>
      <c r="I238" s="1">
        <v>757941</v>
      </c>
      <c r="J238" s="1">
        <v>810180</v>
      </c>
    </row>
    <row r="239" spans="1:10" x14ac:dyDescent="0.35">
      <c r="A239">
        <v>250701</v>
      </c>
      <c r="B239" t="s">
        <v>949</v>
      </c>
      <c r="C239">
        <v>576</v>
      </c>
      <c r="D239" s="1">
        <v>633771</v>
      </c>
      <c r="E239">
        <v>0.57499999999999996</v>
      </c>
      <c r="F239">
        <v>0.52700000000000002</v>
      </c>
      <c r="G239" s="32">
        <f t="shared" si="3"/>
        <v>0.57499999999999996</v>
      </c>
      <c r="H239" s="1">
        <v>365052470</v>
      </c>
      <c r="I239" s="1">
        <v>337074</v>
      </c>
      <c r="J239" s="1">
        <v>337262</v>
      </c>
    </row>
    <row r="240" spans="1:10" x14ac:dyDescent="0.35">
      <c r="A240">
        <v>250901</v>
      </c>
      <c r="B240" t="s">
        <v>950</v>
      </c>
      <c r="C240">
        <v>1513</v>
      </c>
      <c r="D240" s="1">
        <v>326091</v>
      </c>
      <c r="E240">
        <v>0.65600000000000003</v>
      </c>
      <c r="F240">
        <v>0.75700000000000001</v>
      </c>
      <c r="G240" s="32">
        <f t="shared" si="3"/>
        <v>0.75700000000000001</v>
      </c>
      <c r="H240" s="1">
        <v>493377141</v>
      </c>
      <c r="I240" s="1">
        <v>1476417</v>
      </c>
      <c r="J240" s="1">
        <v>1468560</v>
      </c>
    </row>
    <row r="241" spans="1:10" x14ac:dyDescent="0.35">
      <c r="A241">
        <v>251101</v>
      </c>
      <c r="B241" t="s">
        <v>951</v>
      </c>
      <c r="C241">
        <v>490</v>
      </c>
      <c r="D241" s="1">
        <v>303523</v>
      </c>
      <c r="E241">
        <v>0.61199999999999999</v>
      </c>
      <c r="F241">
        <v>0.77400000000000002</v>
      </c>
      <c r="G241" s="32">
        <f t="shared" si="3"/>
        <v>0.77400000000000002</v>
      </c>
      <c r="H241" s="1">
        <v>148726617</v>
      </c>
      <c r="I241" s="1">
        <v>636806</v>
      </c>
      <c r="J241" s="1">
        <v>639082</v>
      </c>
    </row>
    <row r="242" spans="1:10" x14ac:dyDescent="0.35">
      <c r="A242">
        <v>251400</v>
      </c>
      <c r="B242" t="s">
        <v>952</v>
      </c>
      <c r="C242">
        <v>2345</v>
      </c>
      <c r="D242" s="1">
        <v>311841</v>
      </c>
      <c r="E242">
        <v>0.64500000000000002</v>
      </c>
      <c r="F242">
        <v>0.76700000000000002</v>
      </c>
      <c r="G242" s="32">
        <f t="shared" si="3"/>
        <v>0.76700000000000002</v>
      </c>
      <c r="H242" s="1">
        <v>731268902</v>
      </c>
      <c r="I242" s="1">
        <v>1774836</v>
      </c>
      <c r="J242" s="1">
        <v>1803804</v>
      </c>
    </row>
    <row r="243" spans="1:10" x14ac:dyDescent="0.35">
      <c r="A243">
        <v>251501</v>
      </c>
      <c r="B243" t="s">
        <v>242</v>
      </c>
      <c r="C243">
        <v>471</v>
      </c>
      <c r="D243" s="1">
        <v>252791</v>
      </c>
      <c r="E243">
        <v>0.56299999999999994</v>
      </c>
      <c r="F243">
        <v>0.81200000000000006</v>
      </c>
      <c r="G243" s="32">
        <f t="shared" si="3"/>
        <v>0.81200000000000006</v>
      </c>
      <c r="H243" s="1">
        <v>119064603</v>
      </c>
      <c r="I243" s="1">
        <v>851637</v>
      </c>
      <c r="J243" s="1">
        <v>876690</v>
      </c>
    </row>
    <row r="244" spans="1:10" x14ac:dyDescent="0.35">
      <c r="A244">
        <v>251601</v>
      </c>
      <c r="B244" t="s">
        <v>953</v>
      </c>
      <c r="C244">
        <v>2116</v>
      </c>
      <c r="D244" s="1">
        <v>358939</v>
      </c>
      <c r="E244">
        <v>0.65700000000000003</v>
      </c>
      <c r="F244">
        <v>0.73199999999999998</v>
      </c>
      <c r="G244" s="32">
        <f t="shared" si="3"/>
        <v>0.73199999999999998</v>
      </c>
      <c r="H244" s="1">
        <v>759516997</v>
      </c>
      <c r="I244" s="1">
        <v>1450615</v>
      </c>
      <c r="J244" s="1">
        <v>1474015</v>
      </c>
    </row>
    <row r="245" spans="1:10" x14ac:dyDescent="0.35">
      <c r="A245">
        <v>260101</v>
      </c>
      <c r="B245" t="s">
        <v>954</v>
      </c>
      <c r="C245">
        <v>3847</v>
      </c>
      <c r="D245" s="1">
        <v>474453</v>
      </c>
      <c r="E245">
        <v>0.72599999999999998</v>
      </c>
      <c r="F245">
        <v>0.64600000000000002</v>
      </c>
      <c r="G245" s="32">
        <f t="shared" si="3"/>
        <v>0.72599999999999998</v>
      </c>
      <c r="H245" s="1">
        <v>1825221895</v>
      </c>
      <c r="I245" s="1">
        <v>1612567</v>
      </c>
      <c r="J245" s="1">
        <v>1594456</v>
      </c>
    </row>
    <row r="246" spans="1:10" x14ac:dyDescent="0.35">
      <c r="A246">
        <v>260401</v>
      </c>
      <c r="B246" t="s">
        <v>955</v>
      </c>
      <c r="C246">
        <v>4483</v>
      </c>
      <c r="D246" s="1">
        <v>419626</v>
      </c>
      <c r="E246">
        <v>0.72299999999999998</v>
      </c>
      <c r="F246">
        <v>0.68700000000000006</v>
      </c>
      <c r="G246" s="32">
        <f t="shared" si="3"/>
        <v>0.72299999999999998</v>
      </c>
      <c r="H246" s="1">
        <v>1881185885</v>
      </c>
      <c r="I246" s="1">
        <v>2904261</v>
      </c>
      <c r="J246" s="1">
        <v>3110089</v>
      </c>
    </row>
    <row r="247" spans="1:10" x14ac:dyDescent="0.35">
      <c r="A247">
        <v>260501</v>
      </c>
      <c r="B247" t="s">
        <v>956</v>
      </c>
      <c r="C247">
        <v>11900</v>
      </c>
      <c r="D247" s="1">
        <v>355928</v>
      </c>
      <c r="E247">
        <v>0.70099999999999996</v>
      </c>
      <c r="F247">
        <v>0.73399999999999999</v>
      </c>
      <c r="G247" s="32">
        <f t="shared" si="3"/>
        <v>0.73399999999999999</v>
      </c>
      <c r="H247" s="1">
        <v>4235547594</v>
      </c>
      <c r="I247" s="1">
        <v>6991167</v>
      </c>
      <c r="J247" s="1">
        <v>6372285</v>
      </c>
    </row>
    <row r="248" spans="1:10" x14ac:dyDescent="0.35">
      <c r="A248">
        <v>260801</v>
      </c>
      <c r="B248" t="s">
        <v>247</v>
      </c>
      <c r="C248">
        <v>3165</v>
      </c>
      <c r="D248" s="1">
        <v>417222</v>
      </c>
      <c r="E248">
        <v>0.755</v>
      </c>
      <c r="F248">
        <v>0.68799999999999994</v>
      </c>
      <c r="G248" s="32">
        <f t="shared" si="3"/>
        <v>0.755</v>
      </c>
      <c r="H248" s="1">
        <v>1320509572</v>
      </c>
      <c r="I248" s="1">
        <v>3268081</v>
      </c>
      <c r="J248" s="1">
        <v>3285135</v>
      </c>
    </row>
    <row r="249" spans="1:10" x14ac:dyDescent="0.35">
      <c r="A249">
        <v>260803</v>
      </c>
      <c r="B249" t="s">
        <v>248</v>
      </c>
      <c r="C249">
        <v>3850</v>
      </c>
      <c r="D249" s="1">
        <v>343438</v>
      </c>
      <c r="E249">
        <v>0.73899999999999999</v>
      </c>
      <c r="F249">
        <v>0.74399999999999999</v>
      </c>
      <c r="G249" s="32">
        <f t="shared" si="3"/>
        <v>0.74399999999999999</v>
      </c>
      <c r="H249" s="1">
        <v>1322237879</v>
      </c>
      <c r="I249" s="1">
        <v>2357210</v>
      </c>
      <c r="J249" s="1">
        <v>2617410</v>
      </c>
    </row>
    <row r="250" spans="1:10" x14ac:dyDescent="0.35">
      <c r="A250">
        <v>260901</v>
      </c>
      <c r="B250" t="s">
        <v>957</v>
      </c>
      <c r="C250">
        <v>2502</v>
      </c>
      <c r="D250" s="1">
        <v>448950</v>
      </c>
      <c r="E250">
        <v>0.68400000000000005</v>
      </c>
      <c r="F250">
        <v>0.66500000000000004</v>
      </c>
      <c r="G250" s="32">
        <f t="shared" si="3"/>
        <v>0.68400000000000005</v>
      </c>
      <c r="H250" s="1">
        <v>1123274452</v>
      </c>
      <c r="I250" s="1">
        <v>1422228</v>
      </c>
      <c r="J250" s="1">
        <v>1373521</v>
      </c>
    </row>
    <row r="251" spans="1:10" x14ac:dyDescent="0.35">
      <c r="A251">
        <v>261001</v>
      </c>
      <c r="B251" t="s">
        <v>958</v>
      </c>
      <c r="C251">
        <v>4067</v>
      </c>
      <c r="D251" s="1">
        <v>346783</v>
      </c>
      <c r="E251">
        <v>0.70599999999999996</v>
      </c>
      <c r="F251">
        <v>0.74099999999999999</v>
      </c>
      <c r="G251" s="32">
        <f t="shared" si="3"/>
        <v>0.74099999999999999</v>
      </c>
      <c r="H251" s="1">
        <v>1410369252</v>
      </c>
      <c r="I251" s="1">
        <v>2344464</v>
      </c>
      <c r="J251" s="1">
        <v>2275036</v>
      </c>
    </row>
    <row r="252" spans="1:10" x14ac:dyDescent="0.35">
      <c r="A252">
        <v>261101</v>
      </c>
      <c r="B252" t="s">
        <v>959</v>
      </c>
      <c r="C252">
        <v>4613</v>
      </c>
      <c r="D252" s="1">
        <v>329389</v>
      </c>
      <c r="E252">
        <v>0.69499999999999995</v>
      </c>
      <c r="F252">
        <v>0.754</v>
      </c>
      <c r="G252" s="32">
        <f t="shared" si="3"/>
        <v>0.754</v>
      </c>
      <c r="H252" s="1">
        <v>1519474453</v>
      </c>
      <c r="I252" s="1">
        <v>2601269</v>
      </c>
      <c r="J252" s="1">
        <v>2491029</v>
      </c>
    </row>
    <row r="253" spans="1:10" x14ac:dyDescent="0.35">
      <c r="A253">
        <v>261201</v>
      </c>
      <c r="B253" t="s">
        <v>960</v>
      </c>
      <c r="C253">
        <v>4700</v>
      </c>
      <c r="D253" s="1">
        <v>483699</v>
      </c>
      <c r="E253">
        <v>0.71399999999999997</v>
      </c>
      <c r="F253">
        <v>0.63900000000000001</v>
      </c>
      <c r="G253" s="32">
        <f t="shared" si="3"/>
        <v>0.71399999999999997</v>
      </c>
      <c r="H253" s="1">
        <v>2273387285</v>
      </c>
      <c r="I253" s="1">
        <v>2940852</v>
      </c>
      <c r="J253" s="1">
        <v>2534683</v>
      </c>
    </row>
    <row r="254" spans="1:10" x14ac:dyDescent="0.35">
      <c r="A254">
        <v>261301</v>
      </c>
      <c r="B254" t="s">
        <v>961</v>
      </c>
      <c r="C254">
        <v>6627</v>
      </c>
      <c r="D254" s="1">
        <v>456303</v>
      </c>
      <c r="E254">
        <v>0.68</v>
      </c>
      <c r="F254">
        <v>0.65900000000000003</v>
      </c>
      <c r="G254" s="32">
        <f t="shared" si="3"/>
        <v>0.68</v>
      </c>
      <c r="H254" s="1">
        <v>3023921035</v>
      </c>
      <c r="I254" s="1">
        <v>3301100</v>
      </c>
      <c r="J254" s="1">
        <v>3749040</v>
      </c>
    </row>
    <row r="255" spans="1:10" x14ac:dyDescent="0.35">
      <c r="A255">
        <v>261313</v>
      </c>
      <c r="B255" t="s">
        <v>254</v>
      </c>
      <c r="C255">
        <v>1078</v>
      </c>
      <c r="D255" s="1">
        <v>471363</v>
      </c>
      <c r="E255">
        <v>0.71599999999999997</v>
      </c>
      <c r="F255">
        <v>0.64800000000000002</v>
      </c>
      <c r="G255" s="32">
        <f t="shared" si="3"/>
        <v>0.71599999999999997</v>
      </c>
      <c r="H255" s="1">
        <v>508129664</v>
      </c>
      <c r="I255" s="1">
        <v>866486</v>
      </c>
      <c r="J255" s="1">
        <v>902961</v>
      </c>
    </row>
    <row r="256" spans="1:10" x14ac:dyDescent="0.35">
      <c r="A256">
        <v>261401</v>
      </c>
      <c r="B256" t="s">
        <v>962</v>
      </c>
      <c r="C256">
        <v>6058</v>
      </c>
      <c r="D256" s="1">
        <v>598953</v>
      </c>
      <c r="E256">
        <v>0.71</v>
      </c>
      <c r="F256">
        <v>0.55300000000000005</v>
      </c>
      <c r="G256" s="32">
        <f t="shared" si="3"/>
        <v>0.71</v>
      </c>
      <c r="H256" s="1">
        <v>3628457789</v>
      </c>
      <c r="I256" s="1">
        <v>2321606</v>
      </c>
      <c r="J256" s="1">
        <v>2342192</v>
      </c>
    </row>
    <row r="257" spans="1:10" x14ac:dyDescent="0.35">
      <c r="A257">
        <v>261501</v>
      </c>
      <c r="B257" t="s">
        <v>256</v>
      </c>
      <c r="C257">
        <v>4233</v>
      </c>
      <c r="D257" s="1">
        <v>335248</v>
      </c>
      <c r="E257">
        <v>0.70099999999999996</v>
      </c>
      <c r="F257">
        <v>0.75</v>
      </c>
      <c r="G257" s="32">
        <f t="shared" si="3"/>
        <v>0.75</v>
      </c>
      <c r="H257" s="1">
        <v>1419108629</v>
      </c>
      <c r="I257" s="1">
        <v>2674483</v>
      </c>
      <c r="J257" s="1">
        <v>2748741</v>
      </c>
    </row>
    <row r="258" spans="1:10" x14ac:dyDescent="0.35">
      <c r="A258">
        <v>261600</v>
      </c>
      <c r="B258" t="s">
        <v>963</v>
      </c>
      <c r="C258">
        <v>32086</v>
      </c>
      <c r="D258" s="1">
        <v>184857</v>
      </c>
      <c r="E258">
        <v>0.64500000000000002</v>
      </c>
      <c r="F258">
        <v>0.86199999999999999</v>
      </c>
      <c r="G258" s="32">
        <f t="shared" si="3"/>
        <v>0.86199999999999999</v>
      </c>
      <c r="H258" s="1">
        <v>5931350041</v>
      </c>
      <c r="I258" s="1">
        <v>0</v>
      </c>
      <c r="J258" s="1">
        <v>0</v>
      </c>
    </row>
    <row r="259" spans="1:10" x14ac:dyDescent="0.35">
      <c r="A259">
        <v>261701</v>
      </c>
      <c r="B259" t="s">
        <v>258</v>
      </c>
      <c r="C259">
        <v>5499</v>
      </c>
      <c r="D259" s="1">
        <v>631084</v>
      </c>
      <c r="E259">
        <v>0.628</v>
      </c>
      <c r="F259">
        <v>0.52900000000000003</v>
      </c>
      <c r="G259" s="32">
        <f t="shared" si="3"/>
        <v>0.628</v>
      </c>
      <c r="H259" s="1">
        <v>3470333439</v>
      </c>
      <c r="I259" s="1">
        <v>3148118</v>
      </c>
      <c r="J259" s="1">
        <v>3050950</v>
      </c>
    </row>
    <row r="260" spans="1:10" x14ac:dyDescent="0.35">
      <c r="A260">
        <v>261801</v>
      </c>
      <c r="B260" t="s">
        <v>964</v>
      </c>
      <c r="C260">
        <v>3752</v>
      </c>
      <c r="D260" s="1">
        <v>314713</v>
      </c>
      <c r="E260">
        <v>0.71699999999999997</v>
      </c>
      <c r="F260">
        <v>0.76500000000000001</v>
      </c>
      <c r="G260" s="32">
        <f t="shared" ref="G260:G323" si="4">MAX(IF(E260&gt;F260,E260,F260), 0.36)</f>
        <v>0.76500000000000001</v>
      </c>
      <c r="H260" s="1">
        <v>1180805212</v>
      </c>
      <c r="I260" s="1">
        <v>2388907</v>
      </c>
      <c r="J260" s="1">
        <v>2346571</v>
      </c>
    </row>
    <row r="261" spans="1:10" x14ac:dyDescent="0.35">
      <c r="A261">
        <v>261901</v>
      </c>
      <c r="B261" t="s">
        <v>965</v>
      </c>
      <c r="C261">
        <v>9075</v>
      </c>
      <c r="D261" s="1">
        <v>473149</v>
      </c>
      <c r="E261">
        <v>0.67300000000000004</v>
      </c>
      <c r="F261">
        <v>0.64700000000000002</v>
      </c>
      <c r="G261" s="32">
        <f t="shared" si="4"/>
        <v>0.67300000000000004</v>
      </c>
      <c r="H261" s="1">
        <v>4293833409</v>
      </c>
      <c r="I261" s="1">
        <v>4785695</v>
      </c>
      <c r="J261" s="1">
        <v>4542839</v>
      </c>
    </row>
    <row r="262" spans="1:10" x14ac:dyDescent="0.35">
      <c r="A262">
        <v>262001</v>
      </c>
      <c r="B262" t="s">
        <v>261</v>
      </c>
      <c r="C262">
        <v>712</v>
      </c>
      <c r="D262" s="1">
        <v>525000</v>
      </c>
      <c r="E262">
        <v>0.69199999999999995</v>
      </c>
      <c r="F262">
        <v>0.60799999999999998</v>
      </c>
      <c r="G262" s="32">
        <f t="shared" si="4"/>
        <v>0.69199999999999995</v>
      </c>
      <c r="H262" s="1">
        <v>373800094</v>
      </c>
      <c r="I262" s="1">
        <v>860246</v>
      </c>
      <c r="J262" s="1">
        <v>946593</v>
      </c>
    </row>
    <row r="263" spans="1:10" x14ac:dyDescent="0.35">
      <c r="A263">
        <v>270100</v>
      </c>
      <c r="B263" t="s">
        <v>966</v>
      </c>
      <c r="C263">
        <v>3655</v>
      </c>
      <c r="D263" s="1">
        <v>282502</v>
      </c>
      <c r="E263">
        <v>0.61</v>
      </c>
      <c r="F263">
        <v>0.78900000000000003</v>
      </c>
      <c r="G263" s="32">
        <f t="shared" si="4"/>
        <v>0.78900000000000003</v>
      </c>
      <c r="H263" s="1">
        <v>1032547406</v>
      </c>
      <c r="I263" s="1">
        <v>1859751</v>
      </c>
      <c r="J263" s="1">
        <v>1877272</v>
      </c>
    </row>
    <row r="264" spans="1:10" x14ac:dyDescent="0.35">
      <c r="A264">
        <v>270301</v>
      </c>
      <c r="B264" t="s">
        <v>967</v>
      </c>
      <c r="C264">
        <v>1006</v>
      </c>
      <c r="D264" s="1">
        <v>349925</v>
      </c>
      <c r="E264">
        <v>0.59599999999999997</v>
      </c>
      <c r="F264">
        <v>0.73899999999999999</v>
      </c>
      <c r="G264" s="32">
        <f t="shared" si="4"/>
        <v>0.73899999999999999</v>
      </c>
      <c r="H264" s="1">
        <v>352025440</v>
      </c>
      <c r="I264" s="1">
        <v>1167225</v>
      </c>
      <c r="J264" s="1">
        <v>961379</v>
      </c>
    </row>
    <row r="265" spans="1:10" x14ac:dyDescent="0.35">
      <c r="A265">
        <v>270601</v>
      </c>
      <c r="B265" t="s">
        <v>264</v>
      </c>
      <c r="C265">
        <v>1435</v>
      </c>
      <c r="D265" s="1">
        <v>396104</v>
      </c>
      <c r="E265">
        <v>0.55100000000000005</v>
      </c>
      <c r="F265">
        <v>0.70399999999999996</v>
      </c>
      <c r="G265" s="32">
        <f t="shared" si="4"/>
        <v>0.70399999999999996</v>
      </c>
      <c r="H265" s="1">
        <v>568410380</v>
      </c>
      <c r="I265" s="1">
        <v>1088067</v>
      </c>
      <c r="J265" s="1">
        <v>1015638</v>
      </c>
    </row>
    <row r="266" spans="1:10" x14ac:dyDescent="0.35">
      <c r="A266">
        <v>270701</v>
      </c>
      <c r="B266" t="s">
        <v>968</v>
      </c>
      <c r="C266">
        <v>781</v>
      </c>
      <c r="D266" s="1">
        <v>281337</v>
      </c>
      <c r="E266">
        <v>0.67900000000000005</v>
      </c>
      <c r="F266">
        <v>0.79</v>
      </c>
      <c r="G266" s="32">
        <f t="shared" si="4"/>
        <v>0.79</v>
      </c>
      <c r="H266" s="1">
        <v>219724298</v>
      </c>
      <c r="I266" s="1">
        <v>801917</v>
      </c>
      <c r="J266" s="1">
        <v>795884</v>
      </c>
    </row>
    <row r="267" spans="1:10" x14ac:dyDescent="0.35">
      <c r="A267">
        <v>271201</v>
      </c>
      <c r="B267" t="s">
        <v>266</v>
      </c>
      <c r="C267">
        <v>911</v>
      </c>
      <c r="D267" s="1">
        <v>318587</v>
      </c>
      <c r="E267">
        <v>0.51600000000000001</v>
      </c>
      <c r="F267">
        <v>0.76200000000000001</v>
      </c>
      <c r="G267" s="32">
        <f t="shared" si="4"/>
        <v>0.76200000000000001</v>
      </c>
      <c r="H267" s="1">
        <v>290233533</v>
      </c>
      <c r="I267" s="1">
        <v>752557</v>
      </c>
      <c r="J267" s="1">
        <v>756126</v>
      </c>
    </row>
    <row r="268" spans="1:10" x14ac:dyDescent="0.35">
      <c r="A268">
        <v>280100</v>
      </c>
      <c r="B268" t="s">
        <v>969</v>
      </c>
      <c r="C268">
        <v>3498</v>
      </c>
      <c r="D268" s="1">
        <v>1052050</v>
      </c>
      <c r="E268">
        <v>0.56299999999999994</v>
      </c>
      <c r="F268">
        <v>0.214</v>
      </c>
      <c r="G268" s="32">
        <f t="shared" si="4"/>
        <v>0.56299999999999994</v>
      </c>
      <c r="H268" s="1">
        <v>3680072719</v>
      </c>
      <c r="I268" s="1">
        <v>685065</v>
      </c>
      <c r="J268" s="1">
        <v>628686</v>
      </c>
    </row>
    <row r="269" spans="1:10" x14ac:dyDescent="0.35">
      <c r="A269">
        <v>280201</v>
      </c>
      <c r="B269" t="s">
        <v>970</v>
      </c>
      <c r="C269">
        <v>8674</v>
      </c>
      <c r="D269" s="1">
        <v>217365</v>
      </c>
      <c r="E269">
        <v>0.80100000000000005</v>
      </c>
      <c r="F269">
        <v>0.83799999999999997</v>
      </c>
      <c r="G269" s="32">
        <f t="shared" si="4"/>
        <v>0.83799999999999997</v>
      </c>
      <c r="H269" s="1">
        <v>1885424615</v>
      </c>
      <c r="I269" s="1">
        <v>4329451</v>
      </c>
      <c r="J269" s="1">
        <v>3565331</v>
      </c>
    </row>
    <row r="270" spans="1:10" x14ac:dyDescent="0.35">
      <c r="A270">
        <v>280202</v>
      </c>
      <c r="B270" t="s">
        <v>971</v>
      </c>
      <c r="C270">
        <v>7152</v>
      </c>
      <c r="D270" s="1">
        <v>621220</v>
      </c>
      <c r="E270">
        <v>0.70599999999999996</v>
      </c>
      <c r="F270">
        <v>0.53600000000000003</v>
      </c>
      <c r="G270" s="32">
        <f t="shared" si="4"/>
        <v>0.70599999999999996</v>
      </c>
      <c r="H270" s="1">
        <v>4442972321</v>
      </c>
      <c r="I270" s="1">
        <v>3041495</v>
      </c>
      <c r="J270" s="1">
        <v>2366453</v>
      </c>
    </row>
    <row r="271" spans="1:10" x14ac:dyDescent="0.35">
      <c r="A271">
        <v>280203</v>
      </c>
      <c r="B271" t="s">
        <v>972</v>
      </c>
      <c r="C271">
        <v>7741</v>
      </c>
      <c r="D271" s="1">
        <v>688195</v>
      </c>
      <c r="E271">
        <v>0.69</v>
      </c>
      <c r="F271">
        <v>0.48599999999999999</v>
      </c>
      <c r="G271" s="32">
        <f t="shared" si="4"/>
        <v>0.69</v>
      </c>
      <c r="H271" s="1">
        <v>5327324848</v>
      </c>
      <c r="I271" s="1">
        <v>3413038</v>
      </c>
      <c r="J271" s="1">
        <v>3473751</v>
      </c>
    </row>
    <row r="272" spans="1:10" x14ac:dyDescent="0.35">
      <c r="A272">
        <v>280204</v>
      </c>
      <c r="B272" t="s">
        <v>271</v>
      </c>
      <c r="C272">
        <v>4433</v>
      </c>
      <c r="D272" s="1">
        <v>572881</v>
      </c>
      <c r="E272">
        <v>0.79200000000000004</v>
      </c>
      <c r="F272">
        <v>0.57199999999999995</v>
      </c>
      <c r="G272" s="32">
        <f t="shared" si="4"/>
        <v>0.79200000000000004</v>
      </c>
      <c r="H272" s="1">
        <v>2539582424</v>
      </c>
      <c r="I272" s="1">
        <v>766517</v>
      </c>
      <c r="J272" s="1">
        <v>747259</v>
      </c>
    </row>
    <row r="273" spans="1:10" x14ac:dyDescent="0.35">
      <c r="A273">
        <v>280205</v>
      </c>
      <c r="B273" t="s">
        <v>973</v>
      </c>
      <c r="C273">
        <v>7663</v>
      </c>
      <c r="D273" s="1">
        <v>522746</v>
      </c>
      <c r="E273">
        <v>0.76500000000000001</v>
      </c>
      <c r="F273">
        <v>0.61</v>
      </c>
      <c r="G273" s="32">
        <f t="shared" si="4"/>
        <v>0.76500000000000001</v>
      </c>
      <c r="H273" s="1">
        <v>4005808484</v>
      </c>
      <c r="I273" s="1">
        <v>2832869</v>
      </c>
      <c r="J273" s="1">
        <v>2390342</v>
      </c>
    </row>
    <row r="274" spans="1:10" x14ac:dyDescent="0.35">
      <c r="A274">
        <v>280206</v>
      </c>
      <c r="B274" t="s">
        <v>974</v>
      </c>
      <c r="C274">
        <v>2577</v>
      </c>
      <c r="D274" s="1">
        <v>734416</v>
      </c>
      <c r="E274">
        <v>0.68899999999999995</v>
      </c>
      <c r="F274">
        <v>0.45100000000000001</v>
      </c>
      <c r="G274" s="32">
        <f t="shared" si="4"/>
        <v>0.68899999999999995</v>
      </c>
      <c r="H274" s="1">
        <v>1892590909</v>
      </c>
      <c r="I274" s="1">
        <v>1056510</v>
      </c>
      <c r="J274" s="1">
        <v>1060890</v>
      </c>
    </row>
    <row r="275" spans="1:10" x14ac:dyDescent="0.35">
      <c r="A275">
        <v>280207</v>
      </c>
      <c r="B275" t="s">
        <v>975</v>
      </c>
      <c r="C275">
        <v>2169</v>
      </c>
      <c r="D275" s="1">
        <v>848339</v>
      </c>
      <c r="E275">
        <v>0.77100000000000002</v>
      </c>
      <c r="F275">
        <v>0.36599999999999999</v>
      </c>
      <c r="G275" s="32">
        <f t="shared" si="4"/>
        <v>0.77100000000000002</v>
      </c>
      <c r="H275" s="1">
        <v>1840048787</v>
      </c>
      <c r="I275" s="1">
        <v>853197</v>
      </c>
      <c r="J275" s="1">
        <v>495859</v>
      </c>
    </row>
    <row r="276" spans="1:10" x14ac:dyDescent="0.35">
      <c r="A276">
        <v>280208</v>
      </c>
      <c r="B276" t="s">
        <v>976</v>
      </c>
      <c r="C276">
        <v>3616</v>
      </c>
      <c r="D276" s="1">
        <v>273212</v>
      </c>
      <c r="E276">
        <v>0.64</v>
      </c>
      <c r="F276">
        <v>0.79600000000000004</v>
      </c>
      <c r="G276" s="32">
        <f t="shared" si="4"/>
        <v>0.79600000000000004</v>
      </c>
      <c r="H276" s="1">
        <v>987935333</v>
      </c>
      <c r="I276" s="1">
        <v>1713979</v>
      </c>
      <c r="J276" s="1">
        <v>1257159</v>
      </c>
    </row>
    <row r="277" spans="1:10" x14ac:dyDescent="0.35">
      <c r="A277">
        <v>280209</v>
      </c>
      <c r="B277" t="s">
        <v>977</v>
      </c>
      <c r="C277">
        <v>7291</v>
      </c>
      <c r="D277" s="1">
        <v>413537</v>
      </c>
      <c r="E277">
        <v>0.72599999999999998</v>
      </c>
      <c r="F277">
        <v>0.69099999999999995</v>
      </c>
      <c r="G277" s="32">
        <f t="shared" si="4"/>
        <v>0.72599999999999998</v>
      </c>
      <c r="H277" s="1">
        <v>3015102325</v>
      </c>
      <c r="I277" s="1">
        <v>3116594</v>
      </c>
      <c r="J277" s="1">
        <v>3115559</v>
      </c>
    </row>
    <row r="278" spans="1:10" x14ac:dyDescent="0.35">
      <c r="A278">
        <v>280210</v>
      </c>
      <c r="B278" t="s">
        <v>978</v>
      </c>
      <c r="C278">
        <v>5157</v>
      </c>
      <c r="D278" s="1">
        <v>584142</v>
      </c>
      <c r="E278">
        <v>0.73799999999999999</v>
      </c>
      <c r="F278">
        <v>0.56399999999999995</v>
      </c>
      <c r="G278" s="32">
        <f t="shared" si="4"/>
        <v>0.73799999999999999</v>
      </c>
      <c r="H278" s="1">
        <v>3012421212</v>
      </c>
      <c r="I278" s="1">
        <v>1878645</v>
      </c>
      <c r="J278" s="1">
        <v>1635617</v>
      </c>
    </row>
    <row r="279" spans="1:10" x14ac:dyDescent="0.35">
      <c r="A279">
        <v>280211</v>
      </c>
      <c r="B279" t="s">
        <v>979</v>
      </c>
      <c r="C279">
        <v>6273</v>
      </c>
      <c r="D279" s="1">
        <v>877472</v>
      </c>
      <c r="E279">
        <v>0.63</v>
      </c>
      <c r="F279">
        <v>0.34399999999999997</v>
      </c>
      <c r="G279" s="32">
        <f t="shared" si="4"/>
        <v>0.63</v>
      </c>
      <c r="H279" s="1">
        <v>5504385151</v>
      </c>
      <c r="I279" s="1">
        <v>1320475</v>
      </c>
      <c r="J279" s="1">
        <v>1202774</v>
      </c>
    </row>
    <row r="280" spans="1:10" x14ac:dyDescent="0.35">
      <c r="A280">
        <v>280212</v>
      </c>
      <c r="B280" t="s">
        <v>980</v>
      </c>
      <c r="C280">
        <v>1835</v>
      </c>
      <c r="D280" s="1">
        <v>775939</v>
      </c>
      <c r="E280">
        <v>0.72699999999999998</v>
      </c>
      <c r="F280">
        <v>0.42</v>
      </c>
      <c r="G280" s="32">
        <f t="shared" si="4"/>
        <v>0.72699999999999998</v>
      </c>
      <c r="H280" s="1">
        <v>1423848484</v>
      </c>
      <c r="I280" s="1">
        <v>773734</v>
      </c>
      <c r="J280" s="1">
        <v>835258</v>
      </c>
    </row>
    <row r="281" spans="1:10" x14ac:dyDescent="0.35">
      <c r="A281">
        <v>280213</v>
      </c>
      <c r="B281" t="s">
        <v>280</v>
      </c>
      <c r="C281">
        <v>4390</v>
      </c>
      <c r="D281" s="1">
        <v>587852</v>
      </c>
      <c r="E281">
        <v>0.78</v>
      </c>
      <c r="F281">
        <v>0.56100000000000005</v>
      </c>
      <c r="G281" s="32">
        <f t="shared" si="4"/>
        <v>0.78</v>
      </c>
      <c r="H281" s="1">
        <v>2580672121</v>
      </c>
      <c r="I281" s="1">
        <v>373286</v>
      </c>
      <c r="J281" s="1">
        <v>335050</v>
      </c>
    </row>
    <row r="282" spans="1:10" x14ac:dyDescent="0.35">
      <c r="A282">
        <v>280214</v>
      </c>
      <c r="B282" t="s">
        <v>281</v>
      </c>
      <c r="C282">
        <v>3198</v>
      </c>
      <c r="D282" s="1">
        <v>960474</v>
      </c>
      <c r="E282">
        <v>0.75600000000000001</v>
      </c>
      <c r="F282">
        <v>0.28199999999999997</v>
      </c>
      <c r="G282" s="32">
        <f t="shared" si="4"/>
        <v>0.75600000000000001</v>
      </c>
      <c r="H282" s="1">
        <v>3071598787</v>
      </c>
      <c r="I282" s="1">
        <v>917554</v>
      </c>
      <c r="J282" s="1">
        <v>859069</v>
      </c>
    </row>
    <row r="283" spans="1:10" x14ac:dyDescent="0.35">
      <c r="A283">
        <v>280215</v>
      </c>
      <c r="B283" t="s">
        <v>981</v>
      </c>
      <c r="C283">
        <v>2892</v>
      </c>
      <c r="D283" s="1">
        <v>2172027</v>
      </c>
      <c r="E283">
        <v>0.40799999999999997</v>
      </c>
      <c r="F283">
        <v>0</v>
      </c>
      <c r="G283" s="32">
        <f t="shared" si="4"/>
        <v>0.40799999999999997</v>
      </c>
      <c r="H283" s="1">
        <v>6281502424</v>
      </c>
      <c r="I283" s="1">
        <v>276434</v>
      </c>
      <c r="J283" s="1">
        <v>260900</v>
      </c>
    </row>
    <row r="284" spans="1:10" x14ac:dyDescent="0.35">
      <c r="A284">
        <v>280216</v>
      </c>
      <c r="B284" t="s">
        <v>982</v>
      </c>
      <c r="C284">
        <v>7540</v>
      </c>
      <c r="D284" s="1">
        <v>526380</v>
      </c>
      <c r="E284">
        <v>0.78300000000000003</v>
      </c>
      <c r="F284">
        <v>0.60699999999999998</v>
      </c>
      <c r="G284" s="32">
        <f t="shared" si="4"/>
        <v>0.78300000000000003</v>
      </c>
      <c r="H284" s="1">
        <v>3968906666</v>
      </c>
      <c r="I284" s="1">
        <v>1114879</v>
      </c>
      <c r="J284" s="1">
        <v>1052992</v>
      </c>
    </row>
    <row r="285" spans="1:10" x14ac:dyDescent="0.35">
      <c r="A285">
        <v>280217</v>
      </c>
      <c r="B285" t="s">
        <v>284</v>
      </c>
      <c r="C285">
        <v>3741</v>
      </c>
      <c r="D285" s="1">
        <v>703117</v>
      </c>
      <c r="E285">
        <v>0.71199999999999997</v>
      </c>
      <c r="F285">
        <v>0.47499999999999998</v>
      </c>
      <c r="G285" s="32">
        <f t="shared" si="4"/>
        <v>0.71199999999999997</v>
      </c>
      <c r="H285" s="1">
        <v>2630361818</v>
      </c>
      <c r="I285" s="1">
        <v>276890</v>
      </c>
      <c r="J285" s="1">
        <v>247740</v>
      </c>
    </row>
    <row r="286" spans="1:10" x14ac:dyDescent="0.35">
      <c r="A286">
        <v>280218</v>
      </c>
      <c r="B286" t="s">
        <v>983</v>
      </c>
      <c r="C286">
        <v>4194</v>
      </c>
      <c r="D286" s="1">
        <v>1417100</v>
      </c>
      <c r="E286">
        <v>0.52100000000000002</v>
      </c>
      <c r="F286">
        <v>0</v>
      </c>
      <c r="G286" s="32">
        <f t="shared" si="4"/>
        <v>0.52100000000000002</v>
      </c>
      <c r="H286" s="1">
        <v>5943320303</v>
      </c>
      <c r="I286" s="1">
        <v>474669</v>
      </c>
      <c r="J286" s="1">
        <v>485742</v>
      </c>
    </row>
    <row r="287" spans="1:10" x14ac:dyDescent="0.35">
      <c r="A287">
        <v>280219</v>
      </c>
      <c r="B287" t="s">
        <v>984</v>
      </c>
      <c r="C287">
        <v>1279</v>
      </c>
      <c r="D287" s="1">
        <v>842550</v>
      </c>
      <c r="E287">
        <v>0.70499999999999996</v>
      </c>
      <c r="F287">
        <v>0.371</v>
      </c>
      <c r="G287" s="32">
        <f t="shared" si="4"/>
        <v>0.70499999999999996</v>
      </c>
      <c r="H287" s="1">
        <v>1077622727</v>
      </c>
      <c r="I287" s="1">
        <v>633065</v>
      </c>
      <c r="J287" s="1">
        <v>575503</v>
      </c>
    </row>
    <row r="288" spans="1:10" x14ac:dyDescent="0.35">
      <c r="A288">
        <v>280220</v>
      </c>
      <c r="B288" t="s">
        <v>985</v>
      </c>
      <c r="C288">
        <v>3015</v>
      </c>
      <c r="D288" s="1">
        <v>850221</v>
      </c>
      <c r="E288">
        <v>0.69599999999999995</v>
      </c>
      <c r="F288">
        <v>0.36499999999999999</v>
      </c>
      <c r="G288" s="32">
        <f t="shared" si="4"/>
        <v>0.69599999999999995</v>
      </c>
      <c r="H288" s="1">
        <v>2563418484</v>
      </c>
      <c r="I288" s="1">
        <v>1039723</v>
      </c>
      <c r="J288" s="1">
        <v>1103722</v>
      </c>
    </row>
    <row r="289" spans="1:10" x14ac:dyDescent="0.35">
      <c r="A289">
        <v>280221</v>
      </c>
      <c r="B289" t="s">
        <v>288</v>
      </c>
      <c r="C289">
        <v>3706</v>
      </c>
      <c r="D289" s="1">
        <v>940749</v>
      </c>
      <c r="E289">
        <v>0.69499999999999995</v>
      </c>
      <c r="F289">
        <v>0.29699999999999999</v>
      </c>
      <c r="G289" s="32">
        <f t="shared" si="4"/>
        <v>0.69499999999999995</v>
      </c>
      <c r="H289" s="1">
        <v>3486417878</v>
      </c>
      <c r="I289" s="1">
        <v>1969711</v>
      </c>
      <c r="J289" s="1">
        <v>2060576</v>
      </c>
    </row>
    <row r="290" spans="1:10" x14ac:dyDescent="0.35">
      <c r="A290">
        <v>280222</v>
      </c>
      <c r="B290" t="s">
        <v>986</v>
      </c>
      <c r="C290">
        <v>3042</v>
      </c>
      <c r="D290" s="1">
        <v>770581</v>
      </c>
      <c r="E290">
        <v>0.69399999999999995</v>
      </c>
      <c r="F290">
        <v>0.42399999999999999</v>
      </c>
      <c r="G290" s="32">
        <f t="shared" si="4"/>
        <v>0.69399999999999995</v>
      </c>
      <c r="H290" s="1">
        <v>2344108683</v>
      </c>
      <c r="I290" s="1">
        <v>534935</v>
      </c>
      <c r="J290" s="1">
        <v>346408</v>
      </c>
    </row>
    <row r="291" spans="1:10" x14ac:dyDescent="0.35">
      <c r="A291">
        <v>280223</v>
      </c>
      <c r="B291" t="s">
        <v>987</v>
      </c>
      <c r="C291">
        <v>3392</v>
      </c>
      <c r="D291" s="1">
        <v>657994</v>
      </c>
      <c r="E291">
        <v>0.68700000000000006</v>
      </c>
      <c r="F291">
        <v>0.50800000000000001</v>
      </c>
      <c r="G291" s="32">
        <f t="shared" si="4"/>
        <v>0.68700000000000006</v>
      </c>
      <c r="H291" s="1">
        <v>2231916666</v>
      </c>
      <c r="I291" s="1">
        <v>1008726</v>
      </c>
      <c r="J291" s="1">
        <v>1046720</v>
      </c>
    </row>
    <row r="292" spans="1:10" x14ac:dyDescent="0.35">
      <c r="A292">
        <v>280224</v>
      </c>
      <c r="B292" t="s">
        <v>291</v>
      </c>
      <c r="C292">
        <v>2299</v>
      </c>
      <c r="D292" s="1">
        <v>635855</v>
      </c>
      <c r="E292">
        <v>0.78500000000000003</v>
      </c>
      <c r="F292">
        <v>0.52500000000000002</v>
      </c>
      <c r="G292" s="32">
        <f t="shared" si="4"/>
        <v>0.78500000000000003</v>
      </c>
      <c r="H292" s="1">
        <v>1461832424</v>
      </c>
      <c r="I292" s="1">
        <v>402335</v>
      </c>
      <c r="J292" s="1">
        <v>410485</v>
      </c>
    </row>
    <row r="293" spans="1:10" x14ac:dyDescent="0.35">
      <c r="A293">
        <v>280225</v>
      </c>
      <c r="B293" t="s">
        <v>988</v>
      </c>
      <c r="C293">
        <v>3319</v>
      </c>
      <c r="D293" s="1">
        <v>808203</v>
      </c>
      <c r="E293">
        <v>0.79200000000000004</v>
      </c>
      <c r="F293">
        <v>0.39600000000000002</v>
      </c>
      <c r="G293" s="32">
        <f t="shared" si="4"/>
        <v>0.79200000000000004</v>
      </c>
      <c r="H293" s="1">
        <v>2682427272</v>
      </c>
      <c r="I293" s="1">
        <v>808559</v>
      </c>
      <c r="J293" s="1">
        <v>779137</v>
      </c>
    </row>
    <row r="294" spans="1:10" x14ac:dyDescent="0.35">
      <c r="A294">
        <v>280226</v>
      </c>
      <c r="B294" t="s">
        <v>989</v>
      </c>
      <c r="C294">
        <v>2532</v>
      </c>
      <c r="D294" s="1">
        <v>630430</v>
      </c>
      <c r="E294">
        <v>0.69599999999999995</v>
      </c>
      <c r="F294">
        <v>0.52900000000000003</v>
      </c>
      <c r="G294" s="32">
        <f t="shared" si="4"/>
        <v>0.69599999999999995</v>
      </c>
      <c r="H294" s="1">
        <v>1596248787</v>
      </c>
      <c r="I294" s="1">
        <v>899483</v>
      </c>
      <c r="J294" s="1">
        <v>941919</v>
      </c>
    </row>
    <row r="295" spans="1:10" x14ac:dyDescent="0.35">
      <c r="A295">
        <v>280227</v>
      </c>
      <c r="B295" t="s">
        <v>294</v>
      </c>
      <c r="C295">
        <v>2184</v>
      </c>
      <c r="D295" s="1">
        <v>824009</v>
      </c>
      <c r="E295">
        <v>0.67400000000000004</v>
      </c>
      <c r="F295">
        <v>0.38400000000000001</v>
      </c>
      <c r="G295" s="32">
        <f t="shared" si="4"/>
        <v>0.67400000000000004</v>
      </c>
      <c r="H295" s="1">
        <v>1799637575</v>
      </c>
      <c r="I295" s="1">
        <v>628877</v>
      </c>
      <c r="J295" s="1">
        <v>678520</v>
      </c>
    </row>
    <row r="296" spans="1:10" x14ac:dyDescent="0.35">
      <c r="A296">
        <v>280229</v>
      </c>
      <c r="B296" t="s">
        <v>990</v>
      </c>
      <c r="C296">
        <v>2528</v>
      </c>
      <c r="D296" s="1">
        <v>551819</v>
      </c>
      <c r="E296">
        <v>0.80400000000000005</v>
      </c>
      <c r="F296">
        <v>0.58799999999999997</v>
      </c>
      <c r="G296" s="32">
        <f t="shared" si="4"/>
        <v>0.80400000000000005</v>
      </c>
      <c r="H296" s="1">
        <v>1394999696</v>
      </c>
      <c r="I296" s="1">
        <v>537425</v>
      </c>
      <c r="J296" s="1">
        <v>486754</v>
      </c>
    </row>
    <row r="297" spans="1:10" x14ac:dyDescent="0.35">
      <c r="A297">
        <v>280230</v>
      </c>
      <c r="B297" t="s">
        <v>991</v>
      </c>
      <c r="C297">
        <v>3242</v>
      </c>
      <c r="D297" s="1">
        <v>731651</v>
      </c>
      <c r="E297">
        <v>0.73299999999999998</v>
      </c>
      <c r="F297">
        <v>0.45300000000000001</v>
      </c>
      <c r="G297" s="32">
        <f t="shared" si="4"/>
        <v>0.73299999999999998</v>
      </c>
      <c r="H297" s="1">
        <v>2372015454</v>
      </c>
      <c r="I297" s="1">
        <v>947700</v>
      </c>
      <c r="J297" s="1">
        <v>974148</v>
      </c>
    </row>
    <row r="298" spans="1:10" x14ac:dyDescent="0.35">
      <c r="A298">
        <v>280231</v>
      </c>
      <c r="B298" t="s">
        <v>992</v>
      </c>
      <c r="C298">
        <v>1072</v>
      </c>
      <c r="D298" s="1">
        <v>1946662</v>
      </c>
      <c r="E298">
        <v>0.47799999999999998</v>
      </c>
      <c r="F298">
        <v>0</v>
      </c>
      <c r="G298" s="32">
        <f t="shared" si="4"/>
        <v>0.47799999999999998</v>
      </c>
      <c r="H298" s="1">
        <v>2086821818</v>
      </c>
      <c r="I298" s="1">
        <v>451305</v>
      </c>
      <c r="J298" s="1">
        <v>432991</v>
      </c>
    </row>
    <row r="299" spans="1:10" x14ac:dyDescent="0.35">
      <c r="A299">
        <v>280251</v>
      </c>
      <c r="B299" t="s">
        <v>298</v>
      </c>
      <c r="C299">
        <v>9931</v>
      </c>
      <c r="D299" s="1">
        <v>645908</v>
      </c>
      <c r="E299">
        <v>0.77500000000000002</v>
      </c>
      <c r="F299">
        <v>0.51800000000000002</v>
      </c>
      <c r="G299" s="32">
        <f t="shared" si="4"/>
        <v>0.77500000000000002</v>
      </c>
      <c r="H299" s="1">
        <v>6414519999</v>
      </c>
      <c r="I299" s="1">
        <v>3672453</v>
      </c>
      <c r="J299" s="1">
        <v>2523931</v>
      </c>
    </row>
    <row r="300" spans="1:10" x14ac:dyDescent="0.35">
      <c r="A300">
        <v>280252</v>
      </c>
      <c r="B300" t="s">
        <v>993</v>
      </c>
      <c r="C300">
        <v>17954</v>
      </c>
      <c r="D300" s="1">
        <v>678450</v>
      </c>
      <c r="E300">
        <v>0.73699999999999999</v>
      </c>
      <c r="F300">
        <v>0.49299999999999999</v>
      </c>
      <c r="G300" s="32">
        <f t="shared" si="4"/>
        <v>0.73699999999999999</v>
      </c>
      <c r="H300" s="1">
        <v>12180906191</v>
      </c>
      <c r="I300" s="1">
        <v>1525730</v>
      </c>
      <c r="J300" s="1">
        <v>1387053</v>
      </c>
    </row>
    <row r="301" spans="1:10" x14ac:dyDescent="0.35">
      <c r="A301">
        <v>280253</v>
      </c>
      <c r="B301" t="s">
        <v>300</v>
      </c>
      <c r="C301">
        <v>12448</v>
      </c>
      <c r="D301" s="1">
        <v>679390</v>
      </c>
      <c r="E301">
        <v>0.77100000000000002</v>
      </c>
      <c r="F301">
        <v>0.49299999999999999</v>
      </c>
      <c r="G301" s="32">
        <f t="shared" si="4"/>
        <v>0.77100000000000002</v>
      </c>
      <c r="H301" s="1">
        <v>8457058179</v>
      </c>
      <c r="I301" s="1">
        <v>2653690</v>
      </c>
      <c r="J301" s="1">
        <v>2568200</v>
      </c>
    </row>
    <row r="302" spans="1:10" x14ac:dyDescent="0.35">
      <c r="A302">
        <v>280300</v>
      </c>
      <c r="B302" t="s">
        <v>994</v>
      </c>
      <c r="C302">
        <v>3931</v>
      </c>
      <c r="D302" s="1">
        <v>1407178</v>
      </c>
      <c r="E302">
        <v>0.56299999999999994</v>
      </c>
      <c r="F302">
        <v>0</v>
      </c>
      <c r="G302" s="32">
        <f t="shared" si="4"/>
        <v>0.56299999999999994</v>
      </c>
      <c r="H302" s="1">
        <v>5531619098</v>
      </c>
      <c r="I302" s="1">
        <v>1428210</v>
      </c>
      <c r="J302" s="1">
        <v>1458638</v>
      </c>
    </row>
    <row r="303" spans="1:10" x14ac:dyDescent="0.35">
      <c r="A303">
        <v>280401</v>
      </c>
      <c r="B303" t="s">
        <v>995</v>
      </c>
      <c r="C303">
        <v>5183</v>
      </c>
      <c r="D303" s="1">
        <v>462908</v>
      </c>
      <c r="E303">
        <v>0.752</v>
      </c>
      <c r="F303">
        <v>0.65400000000000003</v>
      </c>
      <c r="G303" s="32">
        <f t="shared" si="4"/>
        <v>0.752</v>
      </c>
      <c r="H303" s="1">
        <v>2399256153</v>
      </c>
      <c r="I303" s="1">
        <v>1850206</v>
      </c>
      <c r="J303" s="1">
        <v>2029956</v>
      </c>
    </row>
    <row r="304" spans="1:10" x14ac:dyDescent="0.35">
      <c r="A304">
        <v>280402</v>
      </c>
      <c r="B304" t="s">
        <v>303</v>
      </c>
      <c r="C304">
        <v>1792</v>
      </c>
      <c r="D304" s="1">
        <v>1209278</v>
      </c>
      <c r="E304">
        <v>0.67400000000000004</v>
      </c>
      <c r="F304">
        <v>9.6000000000000002E-2</v>
      </c>
      <c r="G304" s="32">
        <f t="shared" si="4"/>
        <v>0.67400000000000004</v>
      </c>
      <c r="H304" s="1">
        <v>2167026562</v>
      </c>
      <c r="I304" s="1">
        <v>612607</v>
      </c>
      <c r="J304" s="1">
        <v>561346</v>
      </c>
    </row>
    <row r="305" spans="1:10" x14ac:dyDescent="0.35">
      <c r="A305">
        <v>280403</v>
      </c>
      <c r="B305" t="s">
        <v>996</v>
      </c>
      <c r="C305">
        <v>3467</v>
      </c>
      <c r="D305" s="1">
        <v>1246937</v>
      </c>
      <c r="E305">
        <v>0.627</v>
      </c>
      <c r="F305">
        <v>6.8000000000000005E-2</v>
      </c>
      <c r="G305" s="32">
        <f t="shared" si="4"/>
        <v>0.627</v>
      </c>
      <c r="H305" s="1">
        <v>4323132056</v>
      </c>
      <c r="I305" s="1">
        <v>899523</v>
      </c>
      <c r="J305" s="1">
        <v>920499</v>
      </c>
    </row>
    <row r="306" spans="1:10" x14ac:dyDescent="0.35">
      <c r="A306">
        <v>280404</v>
      </c>
      <c r="B306" t="s">
        <v>305</v>
      </c>
      <c r="C306">
        <v>5652</v>
      </c>
      <c r="D306" s="1">
        <v>1280713</v>
      </c>
      <c r="E306">
        <v>0.56299999999999994</v>
      </c>
      <c r="F306">
        <v>4.2999999999999997E-2</v>
      </c>
      <c r="G306" s="32">
        <f t="shared" si="4"/>
        <v>0.56299999999999994</v>
      </c>
      <c r="H306" s="1">
        <v>7238591250</v>
      </c>
      <c r="I306" s="1">
        <v>878825</v>
      </c>
      <c r="J306" s="1">
        <v>814641</v>
      </c>
    </row>
    <row r="307" spans="1:10" x14ac:dyDescent="0.35">
      <c r="A307">
        <v>280405</v>
      </c>
      <c r="B307" t="s">
        <v>997</v>
      </c>
      <c r="C307">
        <v>3631</v>
      </c>
      <c r="D307" s="1">
        <v>891635</v>
      </c>
      <c r="E307">
        <v>0.67400000000000004</v>
      </c>
      <c r="F307">
        <v>0.33400000000000002</v>
      </c>
      <c r="G307" s="32">
        <f t="shared" si="4"/>
        <v>0.67400000000000004</v>
      </c>
      <c r="H307" s="1">
        <v>3237529024</v>
      </c>
      <c r="I307" s="1">
        <v>411512</v>
      </c>
      <c r="J307" s="1">
        <v>396271</v>
      </c>
    </row>
    <row r="308" spans="1:10" x14ac:dyDescent="0.35">
      <c r="A308">
        <v>280406</v>
      </c>
      <c r="B308" t="s">
        <v>998</v>
      </c>
      <c r="C308">
        <v>3658</v>
      </c>
      <c r="D308" s="1">
        <v>1668272</v>
      </c>
      <c r="E308">
        <v>0.41199999999999998</v>
      </c>
      <c r="F308">
        <v>0</v>
      </c>
      <c r="G308" s="32">
        <f t="shared" si="4"/>
        <v>0.41199999999999998</v>
      </c>
      <c r="H308" s="1">
        <v>6102540000</v>
      </c>
      <c r="I308" s="1">
        <v>467457</v>
      </c>
      <c r="J308" s="1">
        <v>395306</v>
      </c>
    </row>
    <row r="309" spans="1:10" x14ac:dyDescent="0.35">
      <c r="A309">
        <v>280407</v>
      </c>
      <c r="B309" t="s">
        <v>999</v>
      </c>
      <c r="C309">
        <v>7032</v>
      </c>
      <c r="D309" s="1">
        <v>1930406</v>
      </c>
      <c r="E309">
        <v>0.45600000000000002</v>
      </c>
      <c r="F309">
        <v>0</v>
      </c>
      <c r="G309" s="32">
        <f t="shared" si="4"/>
        <v>0.45600000000000002</v>
      </c>
      <c r="H309" s="1">
        <v>13574620000</v>
      </c>
      <c r="I309" s="1">
        <v>755030</v>
      </c>
      <c r="J309" s="1">
        <v>752564</v>
      </c>
    </row>
    <row r="310" spans="1:10" x14ac:dyDescent="0.35">
      <c r="A310">
        <v>280409</v>
      </c>
      <c r="B310" t="s">
        <v>1000</v>
      </c>
      <c r="C310">
        <v>4337</v>
      </c>
      <c r="D310" s="1">
        <v>925093</v>
      </c>
      <c r="E310">
        <v>0.66200000000000003</v>
      </c>
      <c r="F310">
        <v>0.308</v>
      </c>
      <c r="G310" s="32">
        <f t="shared" si="4"/>
        <v>0.66200000000000003</v>
      </c>
      <c r="H310" s="1">
        <v>4012131562</v>
      </c>
      <c r="I310" s="1">
        <v>849817</v>
      </c>
      <c r="J310" s="1">
        <v>964064</v>
      </c>
    </row>
    <row r="311" spans="1:10" x14ac:dyDescent="0.35">
      <c r="A311">
        <v>280410</v>
      </c>
      <c r="B311" t="s">
        <v>1001</v>
      </c>
      <c r="C311">
        <v>2762</v>
      </c>
      <c r="D311" s="1">
        <v>1420656</v>
      </c>
      <c r="E311">
        <v>0.61199999999999999</v>
      </c>
      <c r="F311">
        <v>0</v>
      </c>
      <c r="G311" s="32">
        <f t="shared" si="4"/>
        <v>0.61199999999999999</v>
      </c>
      <c r="H311" s="1">
        <v>3923853437</v>
      </c>
      <c r="I311" s="1">
        <v>996970</v>
      </c>
      <c r="J311" s="1">
        <v>992169</v>
      </c>
    </row>
    <row r="312" spans="1:10" x14ac:dyDescent="0.35">
      <c r="A312">
        <v>280411</v>
      </c>
      <c r="B312" t="s">
        <v>1002</v>
      </c>
      <c r="C312">
        <v>1481</v>
      </c>
      <c r="D312" s="1">
        <v>1363090</v>
      </c>
      <c r="E312">
        <v>0.62</v>
      </c>
      <c r="F312">
        <v>0</v>
      </c>
      <c r="G312" s="32">
        <f t="shared" si="4"/>
        <v>0.62</v>
      </c>
      <c r="H312" s="1">
        <v>2018736875</v>
      </c>
      <c r="I312" s="1">
        <v>599509</v>
      </c>
      <c r="J312" s="1">
        <v>622531</v>
      </c>
    </row>
    <row r="313" spans="1:10" x14ac:dyDescent="0.35">
      <c r="A313">
        <v>280501</v>
      </c>
      <c r="B313" t="s">
        <v>1003</v>
      </c>
      <c r="C313">
        <v>2979</v>
      </c>
      <c r="D313" s="1">
        <v>1524572</v>
      </c>
      <c r="E313">
        <v>0.59399999999999997</v>
      </c>
      <c r="F313">
        <v>0</v>
      </c>
      <c r="G313" s="32">
        <f t="shared" si="4"/>
        <v>0.59399999999999997</v>
      </c>
      <c r="H313" s="1">
        <v>4541701602</v>
      </c>
      <c r="I313" s="1">
        <v>896436</v>
      </c>
      <c r="J313" s="1">
        <v>758596</v>
      </c>
    </row>
    <row r="314" spans="1:10" x14ac:dyDescent="0.35">
      <c r="A314">
        <v>280502</v>
      </c>
      <c r="B314" t="s">
        <v>1004</v>
      </c>
      <c r="C314">
        <v>6901</v>
      </c>
      <c r="D314" s="1">
        <v>1218242</v>
      </c>
      <c r="E314">
        <v>0.65</v>
      </c>
      <c r="F314">
        <v>8.8999999999999996E-2</v>
      </c>
      <c r="G314" s="32">
        <f t="shared" si="4"/>
        <v>0.65</v>
      </c>
      <c r="H314" s="1">
        <v>8407092544</v>
      </c>
      <c r="I314" s="1">
        <v>1743886</v>
      </c>
      <c r="J314" s="1">
        <v>1427479</v>
      </c>
    </row>
    <row r="315" spans="1:10" x14ac:dyDescent="0.35">
      <c r="A315">
        <v>280503</v>
      </c>
      <c r="B315" t="s">
        <v>1005</v>
      </c>
      <c r="C315">
        <v>2312</v>
      </c>
      <c r="D315" s="1">
        <v>1859079</v>
      </c>
      <c r="E315">
        <v>0.55600000000000005</v>
      </c>
      <c r="F315">
        <v>0</v>
      </c>
      <c r="G315" s="32">
        <f t="shared" si="4"/>
        <v>0.55600000000000005</v>
      </c>
      <c r="H315" s="1">
        <v>4298191612</v>
      </c>
      <c r="I315" s="1">
        <v>506131</v>
      </c>
      <c r="J315" s="1">
        <v>487922</v>
      </c>
    </row>
    <row r="316" spans="1:10" x14ac:dyDescent="0.35">
      <c r="A316">
        <v>280504</v>
      </c>
      <c r="B316" t="s">
        <v>1006</v>
      </c>
      <c r="C316">
        <v>5474</v>
      </c>
      <c r="D316" s="1">
        <v>940689</v>
      </c>
      <c r="E316">
        <v>0.66300000000000003</v>
      </c>
      <c r="F316">
        <v>0.29699999999999999</v>
      </c>
      <c r="G316" s="32">
        <f t="shared" si="4"/>
        <v>0.66300000000000003</v>
      </c>
      <c r="H316" s="1">
        <v>5149335806</v>
      </c>
      <c r="I316" s="1">
        <v>1751608</v>
      </c>
      <c r="J316" s="1">
        <v>1626390</v>
      </c>
    </row>
    <row r="317" spans="1:10" x14ac:dyDescent="0.35">
      <c r="A317">
        <v>280506</v>
      </c>
      <c r="B317" t="s">
        <v>1007</v>
      </c>
      <c r="C317">
        <v>1704</v>
      </c>
      <c r="D317" s="1">
        <v>2191851</v>
      </c>
      <c r="E317">
        <v>0.41699999999999998</v>
      </c>
      <c r="F317">
        <v>0</v>
      </c>
      <c r="G317" s="32">
        <f t="shared" si="4"/>
        <v>0.41699999999999998</v>
      </c>
      <c r="H317" s="1">
        <v>3734915806</v>
      </c>
      <c r="I317" s="1">
        <v>549932</v>
      </c>
      <c r="J317" s="1">
        <v>390938</v>
      </c>
    </row>
    <row r="318" spans="1:10" x14ac:dyDescent="0.35">
      <c r="A318">
        <v>280515</v>
      </c>
      <c r="B318" t="s">
        <v>1008</v>
      </c>
      <c r="C318">
        <v>3335</v>
      </c>
      <c r="D318" s="1">
        <v>1570385</v>
      </c>
      <c r="E318">
        <v>0.61399999999999999</v>
      </c>
      <c r="F318">
        <v>0</v>
      </c>
      <c r="G318" s="32">
        <f t="shared" si="4"/>
        <v>0.61399999999999999</v>
      </c>
      <c r="H318" s="1">
        <v>5237235795</v>
      </c>
      <c r="I318" s="1">
        <v>660108</v>
      </c>
      <c r="J318" s="1">
        <v>569722</v>
      </c>
    </row>
    <row r="319" spans="1:10" x14ac:dyDescent="0.35">
      <c r="A319">
        <v>280517</v>
      </c>
      <c r="B319" t="s">
        <v>1009</v>
      </c>
      <c r="C319">
        <v>5636</v>
      </c>
      <c r="D319" s="1">
        <v>1092596</v>
      </c>
      <c r="E319">
        <v>0.53500000000000003</v>
      </c>
      <c r="F319">
        <v>0.183</v>
      </c>
      <c r="G319" s="32">
        <f t="shared" si="4"/>
        <v>0.53500000000000003</v>
      </c>
      <c r="H319" s="1">
        <v>6157875161</v>
      </c>
      <c r="I319" s="1">
        <v>1076754</v>
      </c>
      <c r="J319" s="1">
        <v>989315</v>
      </c>
    </row>
    <row r="320" spans="1:10" x14ac:dyDescent="0.35">
      <c r="A320">
        <v>280518</v>
      </c>
      <c r="B320" t="s">
        <v>1010</v>
      </c>
      <c r="C320">
        <v>3394</v>
      </c>
      <c r="D320" s="1">
        <v>650630</v>
      </c>
      <c r="E320">
        <v>0.72699999999999998</v>
      </c>
      <c r="F320">
        <v>0.51400000000000001</v>
      </c>
      <c r="G320" s="32">
        <f t="shared" si="4"/>
        <v>0.72699999999999998</v>
      </c>
      <c r="H320" s="1">
        <v>2208240967</v>
      </c>
      <c r="I320" s="1">
        <v>1256473</v>
      </c>
      <c r="J320" s="1">
        <v>1197366</v>
      </c>
    </row>
    <row r="321" spans="1:10" x14ac:dyDescent="0.35">
      <c r="A321">
        <v>280521</v>
      </c>
      <c r="B321" t="s">
        <v>1011</v>
      </c>
      <c r="C321">
        <v>3153</v>
      </c>
      <c r="D321" s="1">
        <v>927002</v>
      </c>
      <c r="E321">
        <v>0.63400000000000001</v>
      </c>
      <c r="F321">
        <v>0.307</v>
      </c>
      <c r="G321" s="32">
        <f t="shared" si="4"/>
        <v>0.63400000000000001</v>
      </c>
      <c r="H321" s="1">
        <v>2922838387</v>
      </c>
      <c r="I321" s="1">
        <v>1228707</v>
      </c>
      <c r="J321" s="1">
        <v>1425103</v>
      </c>
    </row>
    <row r="322" spans="1:10" x14ac:dyDescent="0.35">
      <c r="A322">
        <v>280522</v>
      </c>
      <c r="B322" t="s">
        <v>1012</v>
      </c>
      <c r="C322">
        <v>6181</v>
      </c>
      <c r="D322" s="1">
        <v>808202</v>
      </c>
      <c r="E322">
        <v>0.67100000000000004</v>
      </c>
      <c r="F322">
        <v>0.39600000000000002</v>
      </c>
      <c r="G322" s="32">
        <f t="shared" si="4"/>
        <v>0.67100000000000004</v>
      </c>
      <c r="H322" s="1">
        <v>4995501101</v>
      </c>
      <c r="I322" s="1">
        <v>1448648</v>
      </c>
      <c r="J322" s="1">
        <v>1384771</v>
      </c>
    </row>
    <row r="323" spans="1:10" x14ac:dyDescent="0.35">
      <c r="A323">
        <v>280523</v>
      </c>
      <c r="B323" t="s">
        <v>1013</v>
      </c>
      <c r="C323">
        <v>7988</v>
      </c>
      <c r="D323" s="1">
        <v>850845</v>
      </c>
      <c r="E323">
        <v>0.65400000000000003</v>
      </c>
      <c r="F323">
        <v>0.36399999999999999</v>
      </c>
      <c r="G323" s="32">
        <f t="shared" si="4"/>
        <v>0.65400000000000003</v>
      </c>
      <c r="H323" s="1">
        <v>6796557096</v>
      </c>
      <c r="I323" s="1">
        <v>3611252</v>
      </c>
      <c r="J323" s="1">
        <v>2874877</v>
      </c>
    </row>
    <row r="324" spans="1:10" x14ac:dyDescent="0.35">
      <c r="A324">
        <v>300000</v>
      </c>
      <c r="B324" t="s">
        <v>1014</v>
      </c>
      <c r="C324">
        <v>1069603</v>
      </c>
      <c r="D324" s="1">
        <v>730704</v>
      </c>
      <c r="E324">
        <v>0.53800000000000003</v>
      </c>
      <c r="F324">
        <v>0.45400000000000001</v>
      </c>
      <c r="G324" s="32">
        <f t="shared" ref="G324:G387" si="5">MAX(IF(E324&gt;F324,E324,F324), 0.36)</f>
        <v>0.53800000000000003</v>
      </c>
      <c r="H324" s="1">
        <v>781563914191</v>
      </c>
      <c r="I324" s="1">
        <v>0</v>
      </c>
      <c r="J324" s="1">
        <v>0</v>
      </c>
    </row>
    <row r="325" spans="1:10" x14ac:dyDescent="0.35">
      <c r="A325">
        <v>400301</v>
      </c>
      <c r="B325" t="s">
        <v>329</v>
      </c>
      <c r="C325">
        <v>2243</v>
      </c>
      <c r="D325" s="1">
        <v>547225</v>
      </c>
      <c r="E325">
        <v>0.60599999999999998</v>
      </c>
      <c r="F325">
        <v>0.59099999999999997</v>
      </c>
      <c r="G325" s="32">
        <f t="shared" si="5"/>
        <v>0.60599999999999998</v>
      </c>
      <c r="H325" s="1">
        <v>1227426544</v>
      </c>
      <c r="I325" s="1">
        <v>1122996</v>
      </c>
      <c r="J325" s="1">
        <v>1029988</v>
      </c>
    </row>
    <row r="326" spans="1:10" x14ac:dyDescent="0.35">
      <c r="A326">
        <v>400400</v>
      </c>
      <c r="B326" t="s">
        <v>1015</v>
      </c>
      <c r="C326">
        <v>4885</v>
      </c>
      <c r="D326" s="1">
        <v>284579</v>
      </c>
      <c r="E326">
        <v>0.69899999999999995</v>
      </c>
      <c r="F326">
        <v>0.78800000000000003</v>
      </c>
      <c r="G326" s="32">
        <f t="shared" si="5"/>
        <v>0.78800000000000003</v>
      </c>
      <c r="H326" s="1">
        <v>1390168882</v>
      </c>
      <c r="I326" s="1">
        <v>2952181</v>
      </c>
      <c r="J326" s="1">
        <v>2458903</v>
      </c>
    </row>
    <row r="327" spans="1:10" x14ac:dyDescent="0.35">
      <c r="A327">
        <v>400601</v>
      </c>
      <c r="B327" t="s">
        <v>1016</v>
      </c>
      <c r="C327">
        <v>1684</v>
      </c>
      <c r="D327" s="1">
        <v>293542</v>
      </c>
      <c r="E327">
        <v>0.69699999999999995</v>
      </c>
      <c r="F327">
        <v>0.78100000000000003</v>
      </c>
      <c r="G327" s="32">
        <f t="shared" si="5"/>
        <v>0.78100000000000003</v>
      </c>
      <c r="H327" s="1">
        <v>494325788</v>
      </c>
      <c r="I327" s="1">
        <v>1138941</v>
      </c>
      <c r="J327" s="1">
        <v>1123036</v>
      </c>
    </row>
    <row r="328" spans="1:10" x14ac:dyDescent="0.35">
      <c r="A328">
        <v>400701</v>
      </c>
      <c r="B328" t="s">
        <v>332</v>
      </c>
      <c r="C328">
        <v>3925</v>
      </c>
      <c r="D328" s="1">
        <v>412554</v>
      </c>
      <c r="E328">
        <v>0.59599999999999997</v>
      </c>
      <c r="F328">
        <v>0.69199999999999995</v>
      </c>
      <c r="G328" s="32">
        <f t="shared" si="5"/>
        <v>0.69199999999999995</v>
      </c>
      <c r="H328" s="1">
        <v>1619275102</v>
      </c>
      <c r="I328" s="1">
        <v>2314068</v>
      </c>
      <c r="J328" s="1">
        <v>1950299</v>
      </c>
    </row>
    <row r="329" spans="1:10" x14ac:dyDescent="0.35">
      <c r="A329">
        <v>400800</v>
      </c>
      <c r="B329" t="s">
        <v>1017</v>
      </c>
      <c r="C329">
        <v>6870</v>
      </c>
      <c r="D329" s="1">
        <v>212358</v>
      </c>
      <c r="E329">
        <v>0.57899999999999996</v>
      </c>
      <c r="F329">
        <v>0.84199999999999997</v>
      </c>
      <c r="G329" s="32">
        <f t="shared" si="5"/>
        <v>0.84199999999999997</v>
      </c>
      <c r="H329" s="1">
        <v>1458904957</v>
      </c>
      <c r="I329" s="1">
        <v>4886448</v>
      </c>
      <c r="J329" s="1">
        <v>4529409</v>
      </c>
    </row>
    <row r="330" spans="1:10" x14ac:dyDescent="0.35">
      <c r="A330">
        <v>400900</v>
      </c>
      <c r="B330" t="s">
        <v>1018</v>
      </c>
      <c r="C330">
        <v>3867</v>
      </c>
      <c r="D330" s="1">
        <v>333328</v>
      </c>
      <c r="E330">
        <v>0.623</v>
      </c>
      <c r="F330">
        <v>0.752</v>
      </c>
      <c r="G330" s="32">
        <f t="shared" si="5"/>
        <v>0.752</v>
      </c>
      <c r="H330" s="1">
        <v>1288983231</v>
      </c>
      <c r="I330" s="1">
        <v>2041750</v>
      </c>
      <c r="J330" s="1">
        <v>1910843</v>
      </c>
    </row>
    <row r="331" spans="1:10" x14ac:dyDescent="0.35">
      <c r="A331">
        <v>401001</v>
      </c>
      <c r="B331" t="s">
        <v>1019</v>
      </c>
      <c r="C331">
        <v>2816</v>
      </c>
      <c r="D331" s="1">
        <v>413633</v>
      </c>
      <c r="E331">
        <v>0.65700000000000003</v>
      </c>
      <c r="F331">
        <v>0.69099999999999995</v>
      </c>
      <c r="G331" s="32">
        <f t="shared" si="5"/>
        <v>0.69099999999999995</v>
      </c>
      <c r="H331" s="1">
        <v>1164790953</v>
      </c>
      <c r="I331" s="1">
        <v>1217015</v>
      </c>
      <c r="J331" s="1">
        <v>1121703</v>
      </c>
    </row>
    <row r="332" spans="1:10" x14ac:dyDescent="0.35">
      <c r="A332">
        <v>401201</v>
      </c>
      <c r="B332" t="s">
        <v>336</v>
      </c>
      <c r="C332">
        <v>1466</v>
      </c>
      <c r="D332" s="1">
        <v>297807</v>
      </c>
      <c r="E332">
        <v>0.64500000000000002</v>
      </c>
      <c r="F332">
        <v>0.77800000000000002</v>
      </c>
      <c r="G332" s="32">
        <f t="shared" si="5"/>
        <v>0.77800000000000002</v>
      </c>
      <c r="H332" s="1">
        <v>436586435</v>
      </c>
      <c r="I332" s="1">
        <v>819027</v>
      </c>
      <c r="J332" s="1">
        <v>731747</v>
      </c>
    </row>
    <row r="333" spans="1:10" x14ac:dyDescent="0.35">
      <c r="A333">
        <v>401301</v>
      </c>
      <c r="B333" t="s">
        <v>1020</v>
      </c>
      <c r="C333">
        <v>811</v>
      </c>
      <c r="D333" s="1">
        <v>304806</v>
      </c>
      <c r="E333">
        <v>0.51600000000000001</v>
      </c>
      <c r="F333">
        <v>0.77300000000000002</v>
      </c>
      <c r="G333" s="32">
        <f t="shared" si="5"/>
        <v>0.77300000000000002</v>
      </c>
      <c r="H333" s="1">
        <v>247198199</v>
      </c>
      <c r="I333" s="1">
        <v>598421</v>
      </c>
      <c r="J333" s="1">
        <v>547558</v>
      </c>
    </row>
    <row r="334" spans="1:10" x14ac:dyDescent="0.35">
      <c r="A334">
        <v>401501</v>
      </c>
      <c r="B334" t="s">
        <v>1021</v>
      </c>
      <c r="C334">
        <v>1284</v>
      </c>
      <c r="D334" s="1">
        <v>354691</v>
      </c>
      <c r="E334">
        <v>0.67500000000000004</v>
      </c>
      <c r="F334">
        <v>0.73499999999999999</v>
      </c>
      <c r="G334" s="32">
        <f t="shared" si="5"/>
        <v>0.73499999999999999</v>
      </c>
      <c r="H334" s="1">
        <v>455423866</v>
      </c>
      <c r="I334" s="1">
        <v>939039</v>
      </c>
      <c r="J334" s="1">
        <v>864788</v>
      </c>
    </row>
    <row r="335" spans="1:10" x14ac:dyDescent="0.35">
      <c r="A335">
        <v>410401</v>
      </c>
      <c r="B335" t="s">
        <v>1022</v>
      </c>
      <c r="C335">
        <v>1314</v>
      </c>
      <c r="D335" s="1">
        <v>499405</v>
      </c>
      <c r="E335">
        <v>0.46400000000000002</v>
      </c>
      <c r="F335">
        <v>0.627</v>
      </c>
      <c r="G335" s="32">
        <f t="shared" si="5"/>
        <v>0.627</v>
      </c>
      <c r="H335" s="1">
        <v>656219406</v>
      </c>
      <c r="I335" s="1">
        <v>955108</v>
      </c>
      <c r="J335" s="1">
        <v>976853</v>
      </c>
    </row>
    <row r="336" spans="1:10" x14ac:dyDescent="0.35">
      <c r="A336">
        <v>410601</v>
      </c>
      <c r="B336" t="s">
        <v>1023</v>
      </c>
      <c r="C336">
        <v>2321</v>
      </c>
      <c r="D336" s="1">
        <v>296597</v>
      </c>
      <c r="E336">
        <v>0.47099999999999997</v>
      </c>
      <c r="F336">
        <v>0.77900000000000003</v>
      </c>
      <c r="G336" s="32">
        <f t="shared" si="5"/>
        <v>0.77900000000000003</v>
      </c>
      <c r="H336" s="1">
        <v>688403610</v>
      </c>
      <c r="I336" s="1">
        <v>2103954</v>
      </c>
      <c r="J336" s="1">
        <v>2122397</v>
      </c>
    </row>
    <row r="337" spans="1:10" x14ac:dyDescent="0.35">
      <c r="A337">
        <v>411101</v>
      </c>
      <c r="B337" t="s">
        <v>1024</v>
      </c>
      <c r="C337">
        <v>1383</v>
      </c>
      <c r="D337" s="1">
        <v>404982</v>
      </c>
      <c r="E337">
        <v>0.69899999999999995</v>
      </c>
      <c r="F337">
        <v>0.69799999999999995</v>
      </c>
      <c r="G337" s="32">
        <f t="shared" si="5"/>
        <v>0.69899999999999995</v>
      </c>
      <c r="H337" s="1">
        <v>560090371</v>
      </c>
      <c r="I337" s="1">
        <v>1328521</v>
      </c>
      <c r="J337" s="1">
        <v>1299647</v>
      </c>
    </row>
    <row r="338" spans="1:10" x14ac:dyDescent="0.35">
      <c r="A338">
        <v>411501</v>
      </c>
      <c r="B338" t="s">
        <v>1025</v>
      </c>
      <c r="C338">
        <v>2838</v>
      </c>
      <c r="D338" s="1">
        <v>460822</v>
      </c>
      <c r="E338">
        <v>0.69</v>
      </c>
      <c r="F338">
        <v>0.65600000000000003</v>
      </c>
      <c r="G338" s="32">
        <f t="shared" si="5"/>
        <v>0.69</v>
      </c>
      <c r="H338" s="1">
        <v>1307813122</v>
      </c>
      <c r="I338" s="1">
        <v>2002959</v>
      </c>
      <c r="J338" s="1">
        <v>2375334</v>
      </c>
    </row>
    <row r="339" spans="1:10" x14ac:dyDescent="0.35">
      <c r="A339">
        <v>411504</v>
      </c>
      <c r="B339" t="s">
        <v>343</v>
      </c>
      <c r="C339">
        <v>636</v>
      </c>
      <c r="D339" s="1">
        <v>503548</v>
      </c>
      <c r="E339">
        <v>0.65900000000000003</v>
      </c>
      <c r="F339">
        <v>0.624</v>
      </c>
      <c r="G339" s="32">
        <f t="shared" si="5"/>
        <v>0.65900000000000003</v>
      </c>
      <c r="H339" s="1">
        <v>320257116</v>
      </c>
      <c r="I339" s="1">
        <v>941505</v>
      </c>
      <c r="J339" s="1">
        <v>949178</v>
      </c>
    </row>
    <row r="340" spans="1:10" x14ac:dyDescent="0.35">
      <c r="A340">
        <v>411603</v>
      </c>
      <c r="B340" t="s">
        <v>344</v>
      </c>
      <c r="C340">
        <v>1081</v>
      </c>
      <c r="D340" s="1">
        <v>316149</v>
      </c>
      <c r="E340">
        <v>0.62</v>
      </c>
      <c r="F340">
        <v>0.76400000000000001</v>
      </c>
      <c r="G340" s="32">
        <f t="shared" si="5"/>
        <v>0.76400000000000001</v>
      </c>
      <c r="H340" s="1">
        <v>341757725</v>
      </c>
      <c r="I340" s="1">
        <v>1098463</v>
      </c>
      <c r="J340" s="1">
        <v>1104920</v>
      </c>
    </row>
    <row r="341" spans="1:10" x14ac:dyDescent="0.35">
      <c r="A341">
        <v>411701</v>
      </c>
      <c r="B341" t="s">
        <v>1026</v>
      </c>
      <c r="C341">
        <v>458</v>
      </c>
      <c r="D341" s="1">
        <v>509589</v>
      </c>
      <c r="E341">
        <v>0.627</v>
      </c>
      <c r="F341">
        <v>0.62</v>
      </c>
      <c r="G341" s="32">
        <f t="shared" si="5"/>
        <v>0.627</v>
      </c>
      <c r="H341" s="1">
        <v>233391976</v>
      </c>
      <c r="I341" s="1">
        <v>532978</v>
      </c>
      <c r="J341" s="1">
        <v>511074</v>
      </c>
    </row>
    <row r="342" spans="1:10" x14ac:dyDescent="0.35">
      <c r="A342">
        <v>411800</v>
      </c>
      <c r="B342" t="s">
        <v>1027</v>
      </c>
      <c r="C342">
        <v>5416</v>
      </c>
      <c r="D342" s="1">
        <v>275964</v>
      </c>
      <c r="E342">
        <v>0.63500000000000001</v>
      </c>
      <c r="F342">
        <v>0.79400000000000004</v>
      </c>
      <c r="G342" s="32">
        <f t="shared" si="5"/>
        <v>0.79400000000000004</v>
      </c>
      <c r="H342" s="1">
        <v>1494624625</v>
      </c>
      <c r="I342" s="1">
        <v>7110615</v>
      </c>
      <c r="J342" s="1">
        <v>6598491</v>
      </c>
    </row>
    <row r="343" spans="1:10" x14ac:dyDescent="0.35">
      <c r="A343">
        <v>411902</v>
      </c>
      <c r="B343" t="s">
        <v>1028</v>
      </c>
      <c r="C343">
        <v>884</v>
      </c>
      <c r="D343" s="1">
        <v>283783</v>
      </c>
      <c r="E343">
        <v>0.58199999999999996</v>
      </c>
      <c r="F343">
        <v>0.78800000000000003</v>
      </c>
      <c r="G343" s="32">
        <f t="shared" si="5"/>
        <v>0.78800000000000003</v>
      </c>
      <c r="H343" s="1">
        <v>250864953</v>
      </c>
      <c r="I343" s="1">
        <v>1388768</v>
      </c>
      <c r="J343" s="1">
        <v>1299811</v>
      </c>
    </row>
    <row r="344" spans="1:10" x14ac:dyDescent="0.35">
      <c r="A344">
        <v>412000</v>
      </c>
      <c r="B344" t="s">
        <v>1029</v>
      </c>
      <c r="C344">
        <v>2021</v>
      </c>
      <c r="D344" s="1">
        <v>317956</v>
      </c>
      <c r="E344">
        <v>0.60799999999999998</v>
      </c>
      <c r="F344">
        <v>0.76300000000000001</v>
      </c>
      <c r="G344" s="32">
        <f t="shared" si="5"/>
        <v>0.76300000000000001</v>
      </c>
      <c r="H344" s="1">
        <v>642590351</v>
      </c>
      <c r="I344" s="1">
        <v>1271287</v>
      </c>
      <c r="J344" s="1">
        <v>1250456</v>
      </c>
    </row>
    <row r="345" spans="1:10" x14ac:dyDescent="0.35">
      <c r="A345">
        <v>412201</v>
      </c>
      <c r="B345" t="s">
        <v>349</v>
      </c>
      <c r="C345">
        <v>1564</v>
      </c>
      <c r="D345" s="1">
        <v>344482</v>
      </c>
      <c r="E345">
        <v>0.64800000000000002</v>
      </c>
      <c r="F345">
        <v>0.74299999999999999</v>
      </c>
      <c r="G345" s="32">
        <f t="shared" si="5"/>
        <v>0.74299999999999999</v>
      </c>
      <c r="H345" s="1">
        <v>538769896</v>
      </c>
      <c r="I345" s="1">
        <v>1752580</v>
      </c>
      <c r="J345" s="1">
        <v>1610375</v>
      </c>
    </row>
    <row r="346" spans="1:10" x14ac:dyDescent="0.35">
      <c r="A346">
        <v>412300</v>
      </c>
      <c r="B346" t="s">
        <v>1030</v>
      </c>
      <c r="C346">
        <v>10194</v>
      </c>
      <c r="D346" s="1">
        <v>144237</v>
      </c>
      <c r="E346">
        <v>0.63</v>
      </c>
      <c r="F346">
        <v>0.89300000000000002</v>
      </c>
      <c r="G346" s="32">
        <f t="shared" si="5"/>
        <v>0.89300000000000002</v>
      </c>
      <c r="H346" s="1">
        <v>1470361653</v>
      </c>
      <c r="I346" s="1">
        <v>11012090</v>
      </c>
      <c r="J346" s="1">
        <v>10447977</v>
      </c>
    </row>
    <row r="347" spans="1:10" x14ac:dyDescent="0.35">
      <c r="A347">
        <v>412801</v>
      </c>
      <c r="B347" t="s">
        <v>1031</v>
      </c>
      <c r="C347">
        <v>1038</v>
      </c>
      <c r="D347" s="1">
        <v>303007</v>
      </c>
      <c r="E347">
        <v>0.68</v>
      </c>
      <c r="F347">
        <v>0.77400000000000002</v>
      </c>
      <c r="G347" s="32">
        <f t="shared" si="5"/>
        <v>0.77400000000000002</v>
      </c>
      <c r="H347" s="1">
        <v>314522194</v>
      </c>
      <c r="I347" s="1">
        <v>1482623</v>
      </c>
      <c r="J347" s="1">
        <v>1519721</v>
      </c>
    </row>
    <row r="348" spans="1:10" x14ac:dyDescent="0.35">
      <c r="A348">
        <v>412901</v>
      </c>
      <c r="B348" t="s">
        <v>1032</v>
      </c>
      <c r="C348">
        <v>670</v>
      </c>
      <c r="D348" s="1">
        <v>342810</v>
      </c>
      <c r="E348">
        <v>0.67500000000000004</v>
      </c>
      <c r="F348">
        <v>0.74399999999999999</v>
      </c>
      <c r="G348" s="32">
        <f t="shared" si="5"/>
        <v>0.74399999999999999</v>
      </c>
      <c r="H348" s="1">
        <v>229683166</v>
      </c>
      <c r="I348" s="1">
        <v>1085607</v>
      </c>
      <c r="J348" s="1">
        <v>1027573</v>
      </c>
    </row>
    <row r="349" spans="1:10" x14ac:dyDescent="0.35">
      <c r="A349">
        <v>412902</v>
      </c>
      <c r="B349" t="s">
        <v>1033</v>
      </c>
      <c r="C349">
        <v>3509</v>
      </c>
      <c r="D349" s="1">
        <v>371211</v>
      </c>
      <c r="E349">
        <v>0.65100000000000002</v>
      </c>
      <c r="F349">
        <v>0.72299999999999998</v>
      </c>
      <c r="G349" s="32">
        <f t="shared" si="5"/>
        <v>0.72299999999999998</v>
      </c>
      <c r="H349" s="1">
        <v>1302579815</v>
      </c>
      <c r="I349" s="1">
        <v>3458104</v>
      </c>
      <c r="J349" s="1">
        <v>3109667</v>
      </c>
    </row>
    <row r="350" spans="1:10" x14ac:dyDescent="0.35">
      <c r="A350">
        <v>420101</v>
      </c>
      <c r="B350" t="s">
        <v>1034</v>
      </c>
      <c r="C350">
        <v>5245</v>
      </c>
      <c r="D350" s="1">
        <v>374284</v>
      </c>
      <c r="E350">
        <v>0.66</v>
      </c>
      <c r="F350">
        <v>0.72099999999999997</v>
      </c>
      <c r="G350" s="32">
        <f t="shared" si="5"/>
        <v>0.72099999999999997</v>
      </c>
      <c r="H350" s="1">
        <v>1963120629</v>
      </c>
      <c r="I350" s="1">
        <v>2340762</v>
      </c>
      <c r="J350" s="1">
        <v>2358741</v>
      </c>
    </row>
    <row r="351" spans="1:10" x14ac:dyDescent="0.35">
      <c r="A351">
        <v>420303</v>
      </c>
      <c r="B351" t="s">
        <v>355</v>
      </c>
      <c r="C351">
        <v>9594</v>
      </c>
      <c r="D351" s="1">
        <v>360858</v>
      </c>
      <c r="E351">
        <v>0.66400000000000003</v>
      </c>
      <c r="F351">
        <v>0.73099999999999998</v>
      </c>
      <c r="G351" s="32">
        <f t="shared" si="5"/>
        <v>0.73099999999999998</v>
      </c>
      <c r="H351" s="1">
        <v>3462078195</v>
      </c>
      <c r="I351" s="1">
        <v>4412529</v>
      </c>
      <c r="J351" s="1">
        <v>4498340</v>
      </c>
    </row>
    <row r="352" spans="1:10" x14ac:dyDescent="0.35">
      <c r="A352">
        <v>420401</v>
      </c>
      <c r="B352" t="s">
        <v>356</v>
      </c>
      <c r="C352">
        <v>3461</v>
      </c>
      <c r="D352" s="1">
        <v>509166</v>
      </c>
      <c r="E352">
        <v>0.69199999999999995</v>
      </c>
      <c r="F352">
        <v>0.62</v>
      </c>
      <c r="G352" s="32">
        <f t="shared" si="5"/>
        <v>0.69199999999999995</v>
      </c>
      <c r="H352" s="1">
        <v>1762225907</v>
      </c>
      <c r="I352" s="1">
        <v>2528316</v>
      </c>
      <c r="J352" s="1">
        <v>2442184</v>
      </c>
    </row>
    <row r="353" spans="1:10" x14ac:dyDescent="0.35">
      <c r="A353">
        <v>420411</v>
      </c>
      <c r="B353" t="s">
        <v>357</v>
      </c>
      <c r="C353">
        <v>3168</v>
      </c>
      <c r="D353" s="1">
        <v>505994</v>
      </c>
      <c r="E353">
        <v>0.66300000000000003</v>
      </c>
      <c r="F353">
        <v>0.622</v>
      </c>
      <c r="G353" s="32">
        <f t="shared" si="5"/>
        <v>0.66300000000000003</v>
      </c>
      <c r="H353" s="1">
        <v>1602989112</v>
      </c>
      <c r="I353" s="1">
        <v>1033041</v>
      </c>
      <c r="J353" s="1">
        <v>1145654</v>
      </c>
    </row>
    <row r="354" spans="1:10" x14ac:dyDescent="0.35">
      <c r="A354">
        <v>420501</v>
      </c>
      <c r="B354" t="s">
        <v>358</v>
      </c>
      <c r="C354">
        <v>1382</v>
      </c>
      <c r="D354" s="1">
        <v>333147</v>
      </c>
      <c r="E354">
        <v>0.70099999999999996</v>
      </c>
      <c r="F354">
        <v>0.752</v>
      </c>
      <c r="G354" s="32">
        <f t="shared" si="5"/>
        <v>0.752</v>
      </c>
      <c r="H354" s="1">
        <v>460410296</v>
      </c>
      <c r="I354" s="1">
        <v>1788842</v>
      </c>
      <c r="J354" s="1">
        <v>1917847</v>
      </c>
    </row>
    <row r="355" spans="1:10" x14ac:dyDescent="0.35">
      <c r="A355">
        <v>420601</v>
      </c>
      <c r="B355" t="s">
        <v>1035</v>
      </c>
      <c r="C355">
        <v>740</v>
      </c>
      <c r="D355" s="1">
        <v>421767</v>
      </c>
      <c r="E355">
        <v>0.69899999999999995</v>
      </c>
      <c r="F355">
        <v>0.68500000000000005</v>
      </c>
      <c r="G355" s="32">
        <f t="shared" si="5"/>
        <v>0.69899999999999995</v>
      </c>
      <c r="H355" s="1">
        <v>312108067</v>
      </c>
      <c r="I355" s="1">
        <v>651291</v>
      </c>
      <c r="J355" s="1">
        <v>640119</v>
      </c>
    </row>
    <row r="356" spans="1:10" x14ac:dyDescent="0.35">
      <c r="A356">
        <v>420701</v>
      </c>
      <c r="B356" t="s">
        <v>1036</v>
      </c>
      <c r="C356">
        <v>1930</v>
      </c>
      <c r="D356" s="1">
        <v>363049</v>
      </c>
      <c r="E356">
        <v>0.72499999999999998</v>
      </c>
      <c r="F356">
        <v>0.72899999999999998</v>
      </c>
      <c r="G356" s="32">
        <f t="shared" si="5"/>
        <v>0.72899999999999998</v>
      </c>
      <c r="H356" s="1">
        <v>700684995</v>
      </c>
      <c r="I356" s="1">
        <v>1051625</v>
      </c>
      <c r="J356" s="1">
        <v>1046793</v>
      </c>
    </row>
    <row r="357" spans="1:10" x14ac:dyDescent="0.35">
      <c r="A357">
        <v>420702</v>
      </c>
      <c r="B357" t="s">
        <v>1037</v>
      </c>
      <c r="C357">
        <v>1411</v>
      </c>
      <c r="D357" s="1">
        <v>336013</v>
      </c>
      <c r="E357">
        <v>0.73799999999999999</v>
      </c>
      <c r="F357">
        <v>0.75</v>
      </c>
      <c r="G357" s="32">
        <f t="shared" si="5"/>
        <v>0.75</v>
      </c>
      <c r="H357" s="1">
        <v>474114569</v>
      </c>
      <c r="I357" s="1">
        <v>1046876</v>
      </c>
      <c r="J357" s="1">
        <v>1180465</v>
      </c>
    </row>
    <row r="358" spans="1:10" x14ac:dyDescent="0.35">
      <c r="A358">
        <v>420807</v>
      </c>
      <c r="B358" t="s">
        <v>1038</v>
      </c>
      <c r="C358">
        <v>883</v>
      </c>
      <c r="D358" s="1">
        <v>353503</v>
      </c>
      <c r="E358">
        <v>0.56599999999999995</v>
      </c>
      <c r="F358">
        <v>0.73599999999999999</v>
      </c>
      <c r="G358" s="32">
        <f t="shared" si="5"/>
        <v>0.73599999999999999</v>
      </c>
      <c r="H358" s="1">
        <v>312143491</v>
      </c>
      <c r="I358" s="1">
        <v>908312</v>
      </c>
      <c r="J358" s="1">
        <v>962254</v>
      </c>
    </row>
    <row r="359" spans="1:10" x14ac:dyDescent="0.35">
      <c r="A359">
        <v>420901</v>
      </c>
      <c r="B359" t="s">
        <v>1039</v>
      </c>
      <c r="C359">
        <v>6037</v>
      </c>
      <c r="D359" s="1">
        <v>356978</v>
      </c>
      <c r="E359">
        <v>0.67500000000000004</v>
      </c>
      <c r="F359">
        <v>0.73399999999999999</v>
      </c>
      <c r="G359" s="32">
        <f t="shared" si="5"/>
        <v>0.73399999999999999</v>
      </c>
      <c r="H359" s="1">
        <v>2155079421</v>
      </c>
      <c r="I359" s="1">
        <v>2745252</v>
      </c>
      <c r="J359" s="1">
        <v>2909699</v>
      </c>
    </row>
    <row r="360" spans="1:10" x14ac:dyDescent="0.35">
      <c r="A360">
        <v>421001</v>
      </c>
      <c r="B360" t="s">
        <v>1040</v>
      </c>
      <c r="C360">
        <v>4553</v>
      </c>
      <c r="D360" s="1">
        <v>472580</v>
      </c>
      <c r="E360">
        <v>0.70099999999999996</v>
      </c>
      <c r="F360">
        <v>0.64700000000000002</v>
      </c>
      <c r="G360" s="32">
        <f t="shared" si="5"/>
        <v>0.70099999999999996</v>
      </c>
      <c r="H360" s="1">
        <v>2151659325</v>
      </c>
      <c r="I360" s="1">
        <v>3131223</v>
      </c>
      <c r="J360" s="1">
        <v>2676017</v>
      </c>
    </row>
    <row r="361" spans="1:10" x14ac:dyDescent="0.35">
      <c r="A361">
        <v>421101</v>
      </c>
      <c r="B361" t="s">
        <v>1041</v>
      </c>
      <c r="C361">
        <v>1927</v>
      </c>
      <c r="D361" s="1">
        <v>389798</v>
      </c>
      <c r="E361">
        <v>0.66700000000000004</v>
      </c>
      <c r="F361">
        <v>0.70899999999999996</v>
      </c>
      <c r="G361" s="32">
        <f t="shared" si="5"/>
        <v>0.70899999999999996</v>
      </c>
      <c r="H361" s="1">
        <v>751142233</v>
      </c>
      <c r="I361" s="1">
        <v>1070778</v>
      </c>
      <c r="J361" s="1">
        <v>1130161</v>
      </c>
    </row>
    <row r="362" spans="1:10" x14ac:dyDescent="0.35">
      <c r="A362">
        <v>421201</v>
      </c>
      <c r="B362" t="s">
        <v>1042</v>
      </c>
      <c r="C362">
        <v>917</v>
      </c>
      <c r="D362" s="1">
        <v>364158</v>
      </c>
      <c r="E362">
        <v>0.73799999999999999</v>
      </c>
      <c r="F362">
        <v>0.72799999999999998</v>
      </c>
      <c r="G362" s="32">
        <f t="shared" si="5"/>
        <v>0.73799999999999999</v>
      </c>
      <c r="H362" s="1">
        <v>333933426</v>
      </c>
      <c r="I362" s="1">
        <v>959770</v>
      </c>
      <c r="J362" s="1">
        <v>984292</v>
      </c>
    </row>
    <row r="363" spans="1:10" x14ac:dyDescent="0.35">
      <c r="A363">
        <v>421501</v>
      </c>
      <c r="B363" t="s">
        <v>1043</v>
      </c>
      <c r="C363">
        <v>7729</v>
      </c>
      <c r="D363" s="1">
        <v>379772</v>
      </c>
      <c r="E363">
        <v>0.70499999999999996</v>
      </c>
      <c r="F363">
        <v>0.71599999999999997</v>
      </c>
      <c r="G363" s="32">
        <f t="shared" si="5"/>
        <v>0.71599999999999997</v>
      </c>
      <c r="H363" s="1">
        <v>2935264889</v>
      </c>
      <c r="I363" s="1">
        <v>3824519</v>
      </c>
      <c r="J363" s="1">
        <v>3981145</v>
      </c>
    </row>
    <row r="364" spans="1:10" x14ac:dyDescent="0.35">
      <c r="A364">
        <v>421504</v>
      </c>
      <c r="B364" t="s">
        <v>1044</v>
      </c>
      <c r="C364">
        <v>494</v>
      </c>
      <c r="D364" s="1">
        <v>340414</v>
      </c>
      <c r="E364">
        <v>0.75700000000000001</v>
      </c>
      <c r="F364">
        <v>0.746</v>
      </c>
      <c r="G364" s="32">
        <f t="shared" si="5"/>
        <v>0.75700000000000001</v>
      </c>
      <c r="H364" s="1">
        <v>168165004</v>
      </c>
      <c r="I364" s="1">
        <v>441178</v>
      </c>
      <c r="J364" s="1">
        <v>403922</v>
      </c>
    </row>
    <row r="365" spans="1:10" x14ac:dyDescent="0.35">
      <c r="A365">
        <v>421601</v>
      </c>
      <c r="B365" t="s">
        <v>1045</v>
      </c>
      <c r="C365">
        <v>1520</v>
      </c>
      <c r="D365" s="1">
        <v>1037334</v>
      </c>
      <c r="E365">
        <v>0.46700000000000003</v>
      </c>
      <c r="F365">
        <v>0.22500000000000001</v>
      </c>
      <c r="G365" s="32">
        <f t="shared" si="5"/>
        <v>0.46700000000000003</v>
      </c>
      <c r="H365" s="1">
        <v>1576748171</v>
      </c>
      <c r="I365" s="1">
        <v>589748</v>
      </c>
      <c r="J365" s="1">
        <v>604308</v>
      </c>
    </row>
    <row r="366" spans="1:10" x14ac:dyDescent="0.35">
      <c r="A366">
        <v>421800</v>
      </c>
      <c r="B366" t="s">
        <v>1046</v>
      </c>
      <c r="C366">
        <v>22041</v>
      </c>
      <c r="D366" s="1">
        <v>203931</v>
      </c>
      <c r="E366">
        <v>0.49099999999999999</v>
      </c>
      <c r="F366">
        <v>0.84799999999999998</v>
      </c>
      <c r="G366" s="32">
        <f t="shared" si="5"/>
        <v>0.84799999999999998</v>
      </c>
      <c r="H366" s="1">
        <v>4494860974</v>
      </c>
      <c r="I366" s="1">
        <v>0</v>
      </c>
      <c r="J366" s="1">
        <v>0</v>
      </c>
    </row>
    <row r="367" spans="1:10" x14ac:dyDescent="0.35">
      <c r="A367">
        <v>421902</v>
      </c>
      <c r="B367" t="s">
        <v>1047</v>
      </c>
      <c r="C367">
        <v>973</v>
      </c>
      <c r="D367" s="1">
        <v>457586</v>
      </c>
      <c r="E367">
        <v>0.63200000000000001</v>
      </c>
      <c r="F367">
        <v>0.65800000000000003</v>
      </c>
      <c r="G367" s="32">
        <f t="shared" si="5"/>
        <v>0.65800000000000003</v>
      </c>
      <c r="H367" s="1">
        <v>445231433</v>
      </c>
      <c r="I367" s="1">
        <v>802361</v>
      </c>
      <c r="J367" s="1">
        <v>846323</v>
      </c>
    </row>
    <row r="368" spans="1:10" x14ac:dyDescent="0.35">
      <c r="A368">
        <v>430300</v>
      </c>
      <c r="B368" t="s">
        <v>1048</v>
      </c>
      <c r="C368">
        <v>3757</v>
      </c>
      <c r="D368" s="1">
        <v>565451</v>
      </c>
      <c r="E368">
        <v>0.6</v>
      </c>
      <c r="F368">
        <v>0.57799999999999996</v>
      </c>
      <c r="G368" s="32">
        <f t="shared" si="5"/>
        <v>0.6</v>
      </c>
      <c r="H368" s="1">
        <v>2124401746</v>
      </c>
      <c r="I368" s="1">
        <v>1281511</v>
      </c>
      <c r="J368" s="1">
        <v>1176302</v>
      </c>
    </row>
    <row r="369" spans="1:10" x14ac:dyDescent="0.35">
      <c r="A369">
        <v>430501</v>
      </c>
      <c r="B369" t="s">
        <v>373</v>
      </c>
      <c r="C369">
        <v>992</v>
      </c>
      <c r="D369" s="1">
        <v>406885</v>
      </c>
      <c r="E369">
        <v>0.65900000000000003</v>
      </c>
      <c r="F369">
        <v>0.69699999999999995</v>
      </c>
      <c r="G369" s="32">
        <f t="shared" si="5"/>
        <v>0.69699999999999995</v>
      </c>
      <c r="H369" s="1">
        <v>403630631</v>
      </c>
      <c r="I369" s="1">
        <v>612711</v>
      </c>
      <c r="J369" s="1">
        <v>612619</v>
      </c>
    </row>
    <row r="370" spans="1:10" x14ac:dyDescent="0.35">
      <c r="A370">
        <v>430700</v>
      </c>
      <c r="B370" t="s">
        <v>1049</v>
      </c>
      <c r="C370">
        <v>2333</v>
      </c>
      <c r="D370" s="1">
        <v>347797</v>
      </c>
      <c r="E370">
        <v>0.64</v>
      </c>
      <c r="F370">
        <v>0.74</v>
      </c>
      <c r="G370" s="32">
        <f t="shared" si="5"/>
        <v>0.74</v>
      </c>
      <c r="H370" s="1">
        <v>811411718</v>
      </c>
      <c r="I370" s="1">
        <v>1748332</v>
      </c>
      <c r="J370" s="1">
        <v>1499092</v>
      </c>
    </row>
    <row r="371" spans="1:10" x14ac:dyDescent="0.35">
      <c r="A371">
        <v>430901</v>
      </c>
      <c r="B371" t="s">
        <v>375</v>
      </c>
      <c r="C371">
        <v>1330</v>
      </c>
      <c r="D371" s="1">
        <v>691315</v>
      </c>
      <c r="E371">
        <v>0.45600000000000002</v>
      </c>
      <c r="F371">
        <v>0.48299999999999998</v>
      </c>
      <c r="G371" s="32">
        <f t="shared" si="5"/>
        <v>0.48299999999999998</v>
      </c>
      <c r="H371" s="1">
        <v>919449600</v>
      </c>
      <c r="I371" s="1">
        <v>747305</v>
      </c>
      <c r="J371" s="1">
        <v>766436</v>
      </c>
    </row>
    <row r="372" spans="1:10" x14ac:dyDescent="0.35">
      <c r="A372">
        <v>431101</v>
      </c>
      <c r="B372" t="s">
        <v>376</v>
      </c>
      <c r="C372">
        <v>887</v>
      </c>
      <c r="D372" s="1">
        <v>297599</v>
      </c>
      <c r="E372">
        <v>0.71199999999999997</v>
      </c>
      <c r="F372">
        <v>0.77800000000000002</v>
      </c>
      <c r="G372" s="32">
        <f t="shared" si="5"/>
        <v>0.77800000000000002</v>
      </c>
      <c r="H372" s="1">
        <v>263970955</v>
      </c>
      <c r="I372" s="1">
        <v>731739</v>
      </c>
      <c r="J372" s="1">
        <v>879201</v>
      </c>
    </row>
    <row r="373" spans="1:10" x14ac:dyDescent="0.35">
      <c r="A373">
        <v>431201</v>
      </c>
      <c r="B373" t="s">
        <v>1050</v>
      </c>
      <c r="C373">
        <v>776</v>
      </c>
      <c r="D373" s="1">
        <v>865021</v>
      </c>
      <c r="E373">
        <v>0.497</v>
      </c>
      <c r="F373">
        <v>0.35399999999999998</v>
      </c>
      <c r="G373" s="32">
        <f t="shared" si="5"/>
        <v>0.497</v>
      </c>
      <c r="H373" s="1">
        <v>671256308</v>
      </c>
      <c r="I373" s="1">
        <v>383762</v>
      </c>
      <c r="J373" s="1">
        <v>387491</v>
      </c>
    </row>
    <row r="374" spans="1:10" x14ac:dyDescent="0.35">
      <c r="A374">
        <v>431301</v>
      </c>
      <c r="B374" t="s">
        <v>378</v>
      </c>
      <c r="C374">
        <v>1746</v>
      </c>
      <c r="D374" s="1">
        <v>319765</v>
      </c>
      <c r="E374">
        <v>0.67400000000000004</v>
      </c>
      <c r="F374">
        <v>0.76100000000000001</v>
      </c>
      <c r="G374" s="32">
        <f t="shared" si="5"/>
        <v>0.76100000000000001</v>
      </c>
      <c r="H374" s="1">
        <v>558310973</v>
      </c>
      <c r="I374" s="1">
        <v>1497194</v>
      </c>
      <c r="J374" s="1">
        <v>1454064</v>
      </c>
    </row>
    <row r="375" spans="1:10" x14ac:dyDescent="0.35">
      <c r="A375">
        <v>431401</v>
      </c>
      <c r="B375" t="s">
        <v>1051</v>
      </c>
      <c r="C375">
        <v>688</v>
      </c>
      <c r="D375" s="1">
        <v>824581</v>
      </c>
      <c r="E375">
        <v>0.504</v>
      </c>
      <c r="F375">
        <v>0.38400000000000001</v>
      </c>
      <c r="G375" s="32">
        <f t="shared" si="5"/>
        <v>0.504</v>
      </c>
      <c r="H375" s="1">
        <v>567312066</v>
      </c>
      <c r="I375" s="1">
        <v>347307</v>
      </c>
      <c r="J375" s="1">
        <v>332277</v>
      </c>
    </row>
    <row r="376" spans="1:10" x14ac:dyDescent="0.35">
      <c r="A376">
        <v>431701</v>
      </c>
      <c r="B376" t="s">
        <v>1052</v>
      </c>
      <c r="C376">
        <v>4562</v>
      </c>
      <c r="D376" s="1">
        <v>500403</v>
      </c>
      <c r="E376">
        <v>0.54300000000000004</v>
      </c>
      <c r="F376">
        <v>0.626</v>
      </c>
      <c r="G376" s="32">
        <f t="shared" si="5"/>
        <v>0.626</v>
      </c>
      <c r="H376" s="1">
        <v>2282842434</v>
      </c>
      <c r="I376" s="1">
        <v>1364049</v>
      </c>
      <c r="J376" s="1">
        <v>1299171</v>
      </c>
    </row>
    <row r="377" spans="1:10" x14ac:dyDescent="0.35">
      <c r="A377">
        <v>440102</v>
      </c>
      <c r="B377" t="s">
        <v>381</v>
      </c>
      <c r="C377">
        <v>4366</v>
      </c>
      <c r="D377" s="1">
        <v>464628</v>
      </c>
      <c r="E377">
        <v>0.69599999999999995</v>
      </c>
      <c r="F377">
        <v>0.65300000000000002</v>
      </c>
      <c r="G377" s="32">
        <f t="shared" si="5"/>
        <v>0.69599999999999995</v>
      </c>
      <c r="H377" s="1">
        <v>2028568267</v>
      </c>
      <c r="I377" s="1">
        <v>1913074</v>
      </c>
      <c r="J377" s="1">
        <v>1878226</v>
      </c>
    </row>
    <row r="378" spans="1:10" x14ac:dyDescent="0.35">
      <c r="A378">
        <v>440201</v>
      </c>
      <c r="B378" t="s">
        <v>1053</v>
      </c>
      <c r="C378">
        <v>1109</v>
      </c>
      <c r="D378" s="1">
        <v>571373</v>
      </c>
      <c r="E378">
        <v>0.67100000000000004</v>
      </c>
      <c r="F378">
        <v>0.57299999999999995</v>
      </c>
      <c r="G378" s="32">
        <f t="shared" si="5"/>
        <v>0.67100000000000004</v>
      </c>
      <c r="H378" s="1">
        <v>633653369</v>
      </c>
      <c r="I378" s="1">
        <v>542282</v>
      </c>
      <c r="J378" s="1">
        <v>550336</v>
      </c>
    </row>
    <row r="379" spans="1:10" x14ac:dyDescent="0.35">
      <c r="A379">
        <v>440301</v>
      </c>
      <c r="B379" t="s">
        <v>1054</v>
      </c>
      <c r="C379">
        <v>3492</v>
      </c>
      <c r="D379" s="1">
        <v>470672</v>
      </c>
      <c r="E379">
        <v>0.71099999999999997</v>
      </c>
      <c r="F379">
        <v>0.64900000000000002</v>
      </c>
      <c r="G379" s="32">
        <f t="shared" si="5"/>
        <v>0.71099999999999997</v>
      </c>
      <c r="H379" s="1">
        <v>1643587248</v>
      </c>
      <c r="I379" s="1">
        <v>1086423</v>
      </c>
      <c r="J379" s="1">
        <v>1150005</v>
      </c>
    </row>
    <row r="380" spans="1:10" x14ac:dyDescent="0.35">
      <c r="A380">
        <v>440401</v>
      </c>
      <c r="B380" t="s">
        <v>1055</v>
      </c>
      <c r="C380">
        <v>5688</v>
      </c>
      <c r="D380" s="1">
        <v>407530</v>
      </c>
      <c r="E380">
        <v>0.66700000000000004</v>
      </c>
      <c r="F380">
        <v>0.69599999999999995</v>
      </c>
      <c r="G380" s="32">
        <f t="shared" si="5"/>
        <v>0.69599999999999995</v>
      </c>
      <c r="H380" s="1">
        <v>2318035689</v>
      </c>
      <c r="I380" s="1">
        <v>2067891</v>
      </c>
      <c r="J380" s="1">
        <v>2152461</v>
      </c>
    </row>
    <row r="381" spans="1:10" x14ac:dyDescent="0.35">
      <c r="A381">
        <v>440601</v>
      </c>
      <c r="B381" t="s">
        <v>1056</v>
      </c>
      <c r="C381">
        <v>3442</v>
      </c>
      <c r="D381" s="1">
        <v>553037</v>
      </c>
      <c r="E381">
        <v>0.66200000000000003</v>
      </c>
      <c r="F381">
        <v>0.58699999999999997</v>
      </c>
      <c r="G381" s="32">
        <f t="shared" si="5"/>
        <v>0.66200000000000003</v>
      </c>
      <c r="H381" s="1">
        <v>1903556725</v>
      </c>
      <c r="I381" s="1">
        <v>1188438</v>
      </c>
      <c r="J381" s="1">
        <v>1243998</v>
      </c>
    </row>
    <row r="382" spans="1:10" x14ac:dyDescent="0.35">
      <c r="A382">
        <v>440901</v>
      </c>
      <c r="B382" t="s">
        <v>386</v>
      </c>
      <c r="C382">
        <v>1074</v>
      </c>
      <c r="D382" s="1">
        <v>480451</v>
      </c>
      <c r="E382">
        <v>0.58599999999999997</v>
      </c>
      <c r="F382">
        <v>0.64100000000000001</v>
      </c>
      <c r="G382" s="32">
        <f t="shared" si="5"/>
        <v>0.64100000000000001</v>
      </c>
      <c r="H382" s="1">
        <v>516004862</v>
      </c>
      <c r="I382" s="1">
        <v>443380</v>
      </c>
      <c r="J382" s="1">
        <v>623459</v>
      </c>
    </row>
    <row r="383" spans="1:10" x14ac:dyDescent="0.35">
      <c r="A383">
        <v>441000</v>
      </c>
      <c r="B383" t="s">
        <v>1057</v>
      </c>
      <c r="C383">
        <v>7635</v>
      </c>
      <c r="D383" s="1">
        <v>337770</v>
      </c>
      <c r="E383">
        <v>0.71199999999999997</v>
      </c>
      <c r="F383">
        <v>0.748</v>
      </c>
      <c r="G383" s="32">
        <f t="shared" si="5"/>
        <v>0.748</v>
      </c>
      <c r="H383" s="1">
        <v>2578874643</v>
      </c>
      <c r="I383" s="1">
        <v>4918988</v>
      </c>
      <c r="J383" s="1">
        <v>4155769</v>
      </c>
    </row>
    <row r="384" spans="1:10" x14ac:dyDescent="0.35">
      <c r="A384">
        <v>441101</v>
      </c>
      <c r="B384" t="s">
        <v>388</v>
      </c>
      <c r="C384">
        <v>4249</v>
      </c>
      <c r="D384" s="1">
        <v>439630</v>
      </c>
      <c r="E384">
        <v>0.66</v>
      </c>
      <c r="F384">
        <v>0.67200000000000004</v>
      </c>
      <c r="G384" s="32">
        <f t="shared" si="5"/>
        <v>0.67200000000000004</v>
      </c>
      <c r="H384" s="1">
        <v>1867991843</v>
      </c>
      <c r="I384" s="1">
        <v>1338761</v>
      </c>
      <c r="J384" s="1">
        <v>1430904</v>
      </c>
    </row>
    <row r="385" spans="1:10" x14ac:dyDescent="0.35">
      <c r="A385">
        <v>441201</v>
      </c>
      <c r="B385" t="s">
        <v>389</v>
      </c>
      <c r="C385">
        <v>7655</v>
      </c>
      <c r="D385" s="1">
        <v>532283</v>
      </c>
      <c r="E385">
        <v>0.70599999999999996</v>
      </c>
      <c r="F385">
        <v>0.60299999999999998</v>
      </c>
      <c r="G385" s="32">
        <f t="shared" si="5"/>
        <v>0.70599999999999996</v>
      </c>
      <c r="H385" s="1">
        <v>4074629846</v>
      </c>
      <c r="I385" s="1">
        <v>1775808</v>
      </c>
      <c r="J385" s="1">
        <v>1836644</v>
      </c>
    </row>
    <row r="386" spans="1:10" x14ac:dyDescent="0.35">
      <c r="A386">
        <v>441202</v>
      </c>
      <c r="B386" t="s">
        <v>1058</v>
      </c>
      <c r="C386">
        <v>100</v>
      </c>
      <c r="D386" s="1">
        <v>5857564</v>
      </c>
      <c r="E386">
        <v>0.51300000000000001</v>
      </c>
      <c r="F386">
        <v>0</v>
      </c>
      <c r="G386" s="32">
        <f t="shared" si="5"/>
        <v>0.51300000000000001</v>
      </c>
      <c r="H386" s="1">
        <v>585756439</v>
      </c>
      <c r="I386" s="1">
        <v>31293</v>
      </c>
      <c r="J386" s="1">
        <v>37787</v>
      </c>
    </row>
    <row r="387" spans="1:10" x14ac:dyDescent="0.35">
      <c r="A387">
        <v>441301</v>
      </c>
      <c r="B387" t="s">
        <v>391</v>
      </c>
      <c r="C387">
        <v>4656</v>
      </c>
      <c r="D387" s="1">
        <v>498524</v>
      </c>
      <c r="E387">
        <v>0.67700000000000005</v>
      </c>
      <c r="F387">
        <v>0.628</v>
      </c>
      <c r="G387" s="32">
        <f t="shared" si="5"/>
        <v>0.67700000000000005</v>
      </c>
      <c r="H387" s="1">
        <v>2321129072</v>
      </c>
      <c r="I387" s="1">
        <v>1341564</v>
      </c>
      <c r="J387" s="1">
        <v>1345371</v>
      </c>
    </row>
    <row r="388" spans="1:10" x14ac:dyDescent="0.35">
      <c r="A388">
        <v>441600</v>
      </c>
      <c r="B388" t="s">
        <v>1059</v>
      </c>
      <c r="C388">
        <v>11727</v>
      </c>
      <c r="D388" s="1">
        <v>339146</v>
      </c>
      <c r="E388">
        <v>0.71699999999999997</v>
      </c>
      <c r="F388">
        <v>0.747</v>
      </c>
      <c r="G388" s="32">
        <f t="shared" ref="G388:G451" si="6">MAX(IF(E388&gt;F388,E388,F388), 0.36)</f>
        <v>0.747</v>
      </c>
      <c r="H388" s="1">
        <v>3977173847</v>
      </c>
      <c r="I388" s="1">
        <v>0</v>
      </c>
      <c r="J388" s="1">
        <v>0</v>
      </c>
    </row>
    <row r="389" spans="1:10" x14ac:dyDescent="0.35">
      <c r="A389">
        <v>441800</v>
      </c>
      <c r="B389" t="s">
        <v>1060</v>
      </c>
      <c r="C389">
        <v>2922</v>
      </c>
      <c r="D389" s="1">
        <v>333433</v>
      </c>
      <c r="E389">
        <v>0.71899999999999997</v>
      </c>
      <c r="F389">
        <v>0.751</v>
      </c>
      <c r="G389" s="32">
        <f t="shared" si="6"/>
        <v>0.751</v>
      </c>
      <c r="H389" s="1">
        <v>974292654</v>
      </c>
      <c r="I389" s="1">
        <v>1157734</v>
      </c>
      <c r="J389" s="1">
        <v>1130170</v>
      </c>
    </row>
    <row r="390" spans="1:10" x14ac:dyDescent="0.35">
      <c r="A390">
        <v>441903</v>
      </c>
      <c r="B390" t="s">
        <v>1061</v>
      </c>
      <c r="C390">
        <v>305</v>
      </c>
      <c r="D390" s="1">
        <v>2716634</v>
      </c>
      <c r="E390">
        <v>0.41699999999999998</v>
      </c>
      <c r="F390">
        <v>0</v>
      </c>
      <c r="G390" s="32">
        <f t="shared" si="6"/>
        <v>0.41699999999999998</v>
      </c>
      <c r="H390" s="1">
        <v>828573456</v>
      </c>
      <c r="I390" s="1">
        <v>136257</v>
      </c>
      <c r="J390" s="1">
        <v>156380</v>
      </c>
    </row>
    <row r="391" spans="1:10" x14ac:dyDescent="0.35">
      <c r="A391">
        <v>442101</v>
      </c>
      <c r="B391" t="s">
        <v>395</v>
      </c>
      <c r="C391">
        <v>3832</v>
      </c>
      <c r="D391" s="1">
        <v>644337</v>
      </c>
      <c r="E391">
        <v>0.66400000000000003</v>
      </c>
      <c r="F391">
        <v>0.51900000000000002</v>
      </c>
      <c r="G391" s="32">
        <f t="shared" si="6"/>
        <v>0.66400000000000003</v>
      </c>
      <c r="H391" s="1">
        <v>2469101840</v>
      </c>
      <c r="I391" s="1">
        <v>1845174</v>
      </c>
      <c r="J391" s="1">
        <v>2007613</v>
      </c>
    </row>
    <row r="392" spans="1:10" x14ac:dyDescent="0.35">
      <c r="A392">
        <v>442111</v>
      </c>
      <c r="B392" t="s">
        <v>396</v>
      </c>
      <c r="C392">
        <v>884</v>
      </c>
      <c r="D392" s="1">
        <v>755788</v>
      </c>
      <c r="E392">
        <v>0.66900000000000004</v>
      </c>
      <c r="F392">
        <v>0.435</v>
      </c>
      <c r="G392" s="32">
        <f t="shared" si="6"/>
        <v>0.66900000000000004</v>
      </c>
      <c r="H392" s="1">
        <v>668117451</v>
      </c>
      <c r="I392" s="1">
        <v>633813</v>
      </c>
      <c r="J392" s="1">
        <v>645381</v>
      </c>
    </row>
    <row r="393" spans="1:10" x14ac:dyDescent="0.35">
      <c r="A393">
        <v>442115</v>
      </c>
      <c r="B393" t="s">
        <v>1062</v>
      </c>
      <c r="C393">
        <v>918</v>
      </c>
      <c r="D393" s="1">
        <v>570512</v>
      </c>
      <c r="E393">
        <v>0.71</v>
      </c>
      <c r="F393">
        <v>0.57399999999999995</v>
      </c>
      <c r="G393" s="32">
        <f t="shared" si="6"/>
        <v>0.71</v>
      </c>
      <c r="H393" s="1">
        <v>523730346</v>
      </c>
      <c r="I393" s="1">
        <v>772413</v>
      </c>
      <c r="J393" s="1">
        <v>554895</v>
      </c>
    </row>
    <row r="394" spans="1:10" x14ac:dyDescent="0.35">
      <c r="A394">
        <v>450101</v>
      </c>
      <c r="B394" t="s">
        <v>1063</v>
      </c>
      <c r="C394">
        <v>1995</v>
      </c>
      <c r="D394" s="1">
        <v>251654</v>
      </c>
      <c r="E394">
        <v>0.51900000000000002</v>
      </c>
      <c r="F394">
        <v>0.81200000000000006</v>
      </c>
      <c r="G394" s="32">
        <f t="shared" si="6"/>
        <v>0.81200000000000006</v>
      </c>
      <c r="H394" s="1">
        <v>502051540</v>
      </c>
      <c r="I394" s="1">
        <v>519581</v>
      </c>
      <c r="J394" s="1">
        <v>452293</v>
      </c>
    </row>
    <row r="395" spans="1:10" x14ac:dyDescent="0.35">
      <c r="A395">
        <v>450607</v>
      </c>
      <c r="B395" t="s">
        <v>1064</v>
      </c>
      <c r="C395">
        <v>771</v>
      </c>
      <c r="D395" s="1">
        <v>358014</v>
      </c>
      <c r="E395">
        <v>0.54100000000000004</v>
      </c>
      <c r="F395">
        <v>0.73299999999999998</v>
      </c>
      <c r="G395" s="32">
        <f t="shared" si="6"/>
        <v>0.73299999999999998</v>
      </c>
      <c r="H395" s="1">
        <v>276029060</v>
      </c>
      <c r="I395" s="1">
        <v>911049</v>
      </c>
      <c r="J395" s="1">
        <v>718695</v>
      </c>
    </row>
    <row r="396" spans="1:10" x14ac:dyDescent="0.35">
      <c r="A396">
        <v>450704</v>
      </c>
      <c r="B396" t="s">
        <v>1065</v>
      </c>
      <c r="C396">
        <v>1106</v>
      </c>
      <c r="D396" s="1">
        <v>271579</v>
      </c>
      <c r="E396">
        <v>0.64300000000000002</v>
      </c>
      <c r="F396">
        <v>0.79800000000000004</v>
      </c>
      <c r="G396" s="32">
        <f t="shared" si="6"/>
        <v>0.79800000000000004</v>
      </c>
      <c r="H396" s="1">
        <v>300366773</v>
      </c>
      <c r="I396" s="1">
        <v>1162669</v>
      </c>
      <c r="J396" s="1">
        <v>1200592</v>
      </c>
    </row>
    <row r="397" spans="1:10" x14ac:dyDescent="0.35">
      <c r="A397">
        <v>450801</v>
      </c>
      <c r="B397" t="s">
        <v>1066</v>
      </c>
      <c r="C397">
        <v>1688</v>
      </c>
      <c r="D397" s="1">
        <v>224634</v>
      </c>
      <c r="E397">
        <v>0.65900000000000003</v>
      </c>
      <c r="F397">
        <v>0.83299999999999996</v>
      </c>
      <c r="G397" s="32">
        <f t="shared" si="6"/>
        <v>0.83299999999999996</v>
      </c>
      <c r="H397" s="1">
        <v>379182734</v>
      </c>
      <c r="I397" s="1">
        <v>1501966</v>
      </c>
      <c r="J397" s="1">
        <v>1311437</v>
      </c>
    </row>
    <row r="398" spans="1:10" x14ac:dyDescent="0.35">
      <c r="A398">
        <v>451001</v>
      </c>
      <c r="B398" t="s">
        <v>1067</v>
      </c>
      <c r="C398">
        <v>629</v>
      </c>
      <c r="D398" s="1">
        <v>402938</v>
      </c>
      <c r="E398">
        <v>0.54100000000000004</v>
      </c>
      <c r="F398">
        <v>0.69899999999999995</v>
      </c>
      <c r="G398" s="32">
        <f t="shared" si="6"/>
        <v>0.69899999999999995</v>
      </c>
      <c r="H398" s="1">
        <v>253448449</v>
      </c>
      <c r="I398" s="1">
        <v>455546</v>
      </c>
      <c r="J398" s="1">
        <v>434215</v>
      </c>
    </row>
    <row r="399" spans="1:10" x14ac:dyDescent="0.35">
      <c r="A399">
        <v>460102</v>
      </c>
      <c r="B399" t="s">
        <v>1068</v>
      </c>
      <c r="C399">
        <v>1316</v>
      </c>
      <c r="D399" s="1">
        <v>275720</v>
      </c>
      <c r="E399">
        <v>0.56599999999999995</v>
      </c>
      <c r="F399">
        <v>0.79400000000000004</v>
      </c>
      <c r="G399" s="32">
        <f t="shared" si="6"/>
        <v>0.79400000000000004</v>
      </c>
      <c r="H399" s="1">
        <v>362847916</v>
      </c>
      <c r="I399" s="1">
        <v>1302367</v>
      </c>
      <c r="J399" s="1">
        <v>1616922</v>
      </c>
    </row>
    <row r="400" spans="1:10" x14ac:dyDescent="0.35">
      <c r="A400">
        <v>460500</v>
      </c>
      <c r="B400" t="s">
        <v>1069</v>
      </c>
      <c r="C400">
        <v>3538</v>
      </c>
      <c r="D400" s="1">
        <v>211584</v>
      </c>
      <c r="E400">
        <v>0.70899999999999996</v>
      </c>
      <c r="F400">
        <v>0.84199999999999997</v>
      </c>
      <c r="G400" s="32">
        <f t="shared" si="6"/>
        <v>0.84199999999999997</v>
      </c>
      <c r="H400" s="1">
        <v>748586541</v>
      </c>
      <c r="I400" s="1">
        <v>3917849</v>
      </c>
      <c r="J400" s="1">
        <v>4678449</v>
      </c>
    </row>
    <row r="401" spans="1:10" x14ac:dyDescent="0.35">
      <c r="A401">
        <v>460701</v>
      </c>
      <c r="B401" t="s">
        <v>1070</v>
      </c>
      <c r="C401">
        <v>1394</v>
      </c>
      <c r="D401" s="1">
        <v>193455</v>
      </c>
      <c r="E401">
        <v>0.67100000000000004</v>
      </c>
      <c r="F401">
        <v>0.85599999999999998</v>
      </c>
      <c r="G401" s="32">
        <f t="shared" si="6"/>
        <v>0.85599999999999998</v>
      </c>
      <c r="H401" s="1">
        <v>269677059</v>
      </c>
      <c r="I401" s="1">
        <v>1605627</v>
      </c>
      <c r="J401" s="1">
        <v>1844307</v>
      </c>
    </row>
    <row r="402" spans="1:10" x14ac:dyDescent="0.35">
      <c r="A402">
        <v>460801</v>
      </c>
      <c r="B402" t="s">
        <v>406</v>
      </c>
      <c r="C402">
        <v>4097</v>
      </c>
      <c r="D402" s="1">
        <v>334878</v>
      </c>
      <c r="E402">
        <v>0.59399999999999997</v>
      </c>
      <c r="F402">
        <v>0.75</v>
      </c>
      <c r="G402" s="32">
        <f t="shared" si="6"/>
        <v>0.75</v>
      </c>
      <c r="H402" s="1">
        <v>1371995647</v>
      </c>
      <c r="I402" s="1">
        <v>2904517</v>
      </c>
      <c r="J402" s="1">
        <v>3438124</v>
      </c>
    </row>
    <row r="403" spans="1:10" x14ac:dyDescent="0.35">
      <c r="A403">
        <v>460901</v>
      </c>
      <c r="B403" t="s">
        <v>1071</v>
      </c>
      <c r="C403">
        <v>2151</v>
      </c>
      <c r="D403" s="1">
        <v>543978</v>
      </c>
      <c r="E403">
        <v>0.63700000000000001</v>
      </c>
      <c r="F403">
        <v>0.59399999999999997</v>
      </c>
      <c r="G403" s="32">
        <f t="shared" si="6"/>
        <v>0.63700000000000001</v>
      </c>
      <c r="H403" s="1">
        <v>1170097553</v>
      </c>
      <c r="I403" s="1">
        <v>1930715</v>
      </c>
      <c r="J403" s="1">
        <v>2006115</v>
      </c>
    </row>
    <row r="404" spans="1:10" x14ac:dyDescent="0.35">
      <c r="A404">
        <v>461300</v>
      </c>
      <c r="B404" t="s">
        <v>1072</v>
      </c>
      <c r="C404">
        <v>4123</v>
      </c>
      <c r="D404" s="1">
        <v>636909</v>
      </c>
      <c r="E404">
        <v>0.253</v>
      </c>
      <c r="F404">
        <v>0.52400000000000002</v>
      </c>
      <c r="G404" s="32">
        <f t="shared" si="6"/>
        <v>0.52400000000000002</v>
      </c>
      <c r="H404" s="1">
        <v>2625976783</v>
      </c>
      <c r="I404" s="1">
        <v>1937719</v>
      </c>
      <c r="J404" s="1">
        <v>2400813</v>
      </c>
    </row>
    <row r="405" spans="1:10" x14ac:dyDescent="0.35">
      <c r="A405">
        <v>461801</v>
      </c>
      <c r="B405" t="s">
        <v>1073</v>
      </c>
      <c r="C405">
        <v>1115</v>
      </c>
      <c r="D405" s="1">
        <v>275792</v>
      </c>
      <c r="E405">
        <v>0.61599999999999999</v>
      </c>
      <c r="F405">
        <v>0.79400000000000004</v>
      </c>
      <c r="G405" s="32">
        <f t="shared" si="6"/>
        <v>0.79400000000000004</v>
      </c>
      <c r="H405" s="1">
        <v>307508195</v>
      </c>
      <c r="I405" s="1">
        <v>910361</v>
      </c>
      <c r="J405" s="1">
        <v>1038938</v>
      </c>
    </row>
    <row r="406" spans="1:10" x14ac:dyDescent="0.35">
      <c r="A406">
        <v>461901</v>
      </c>
      <c r="B406" t="s">
        <v>1074</v>
      </c>
      <c r="C406">
        <v>858</v>
      </c>
      <c r="D406" s="1">
        <v>486208</v>
      </c>
      <c r="E406">
        <v>0.47099999999999997</v>
      </c>
      <c r="F406">
        <v>0.63700000000000001</v>
      </c>
      <c r="G406" s="32">
        <f t="shared" si="6"/>
        <v>0.63700000000000001</v>
      </c>
      <c r="H406" s="1">
        <v>417167032</v>
      </c>
      <c r="I406" s="1">
        <v>1051462</v>
      </c>
      <c r="J406" s="1">
        <v>1164788</v>
      </c>
    </row>
    <row r="407" spans="1:10" x14ac:dyDescent="0.35">
      <c r="A407">
        <v>462001</v>
      </c>
      <c r="B407" t="s">
        <v>1075</v>
      </c>
      <c r="C407">
        <v>1929</v>
      </c>
      <c r="D407" s="1">
        <v>307185</v>
      </c>
      <c r="E407">
        <v>0.71899999999999997</v>
      </c>
      <c r="F407">
        <v>0.77100000000000002</v>
      </c>
      <c r="G407" s="32">
        <f t="shared" si="6"/>
        <v>0.77100000000000002</v>
      </c>
      <c r="H407" s="1">
        <v>592560767</v>
      </c>
      <c r="I407" s="1">
        <v>1894713</v>
      </c>
      <c r="J407" s="1">
        <v>2324755</v>
      </c>
    </row>
    <row r="408" spans="1:10" x14ac:dyDescent="0.35">
      <c r="A408">
        <v>470202</v>
      </c>
      <c r="B408" t="s">
        <v>412</v>
      </c>
      <c r="C408">
        <v>402</v>
      </c>
      <c r="D408" s="1">
        <v>457837</v>
      </c>
      <c r="E408">
        <v>0.36599999999999999</v>
      </c>
      <c r="F408">
        <v>0.65800000000000003</v>
      </c>
      <c r="G408" s="32">
        <f t="shared" si="6"/>
        <v>0.65800000000000003</v>
      </c>
      <c r="H408" s="1">
        <v>184050604</v>
      </c>
      <c r="I408" s="1">
        <v>544397</v>
      </c>
      <c r="J408" s="1">
        <v>694043</v>
      </c>
    </row>
    <row r="409" spans="1:10" x14ac:dyDescent="0.35">
      <c r="A409">
        <v>470501</v>
      </c>
      <c r="B409" t="s">
        <v>1076</v>
      </c>
      <c r="C409">
        <v>435</v>
      </c>
      <c r="D409" s="1">
        <v>471693</v>
      </c>
      <c r="E409">
        <v>0.34499999999999997</v>
      </c>
      <c r="F409">
        <v>0.64800000000000002</v>
      </c>
      <c r="G409" s="32">
        <f t="shared" si="6"/>
        <v>0.64800000000000002</v>
      </c>
      <c r="H409" s="1">
        <v>205186774</v>
      </c>
      <c r="I409" s="1">
        <v>579825</v>
      </c>
      <c r="J409" s="1">
        <v>576014</v>
      </c>
    </row>
    <row r="410" spans="1:10" x14ac:dyDescent="0.35">
      <c r="A410">
        <v>470801</v>
      </c>
      <c r="B410" t="s">
        <v>1077</v>
      </c>
      <c r="C410">
        <v>374</v>
      </c>
      <c r="D410" s="1">
        <v>428913</v>
      </c>
      <c r="E410">
        <v>0.50700000000000001</v>
      </c>
      <c r="F410">
        <v>0.68</v>
      </c>
      <c r="G410" s="32">
        <f t="shared" si="6"/>
        <v>0.68</v>
      </c>
      <c r="H410" s="1">
        <v>160413552</v>
      </c>
      <c r="I410" s="1">
        <v>401535</v>
      </c>
      <c r="J410" s="1">
        <v>390338</v>
      </c>
    </row>
    <row r="411" spans="1:10" x14ac:dyDescent="0.35">
      <c r="A411">
        <v>470901</v>
      </c>
      <c r="B411" t="s">
        <v>1078</v>
      </c>
      <c r="C411">
        <v>373</v>
      </c>
      <c r="D411" s="1">
        <v>461681</v>
      </c>
      <c r="E411">
        <v>0.54900000000000004</v>
      </c>
      <c r="F411">
        <v>0.65500000000000003</v>
      </c>
      <c r="G411" s="32">
        <f t="shared" si="6"/>
        <v>0.65500000000000003</v>
      </c>
      <c r="H411" s="1">
        <v>172207019</v>
      </c>
      <c r="I411" s="1">
        <v>514604</v>
      </c>
      <c r="J411" s="1">
        <v>517338</v>
      </c>
    </row>
    <row r="412" spans="1:10" x14ac:dyDescent="0.35">
      <c r="A412">
        <v>471101</v>
      </c>
      <c r="B412" t="s">
        <v>1079</v>
      </c>
      <c r="C412">
        <v>462</v>
      </c>
      <c r="D412" s="1">
        <v>528830</v>
      </c>
      <c r="E412">
        <v>0.51900000000000002</v>
      </c>
      <c r="F412">
        <v>0.60499999999999998</v>
      </c>
      <c r="G412" s="32">
        <f t="shared" si="6"/>
        <v>0.60499999999999998</v>
      </c>
      <c r="H412" s="1">
        <v>244319780</v>
      </c>
      <c r="I412" s="1">
        <v>549341</v>
      </c>
      <c r="J412" s="1">
        <v>564937</v>
      </c>
    </row>
    <row r="413" spans="1:10" x14ac:dyDescent="0.35">
      <c r="A413">
        <v>471201</v>
      </c>
      <c r="B413" t="s">
        <v>1080</v>
      </c>
      <c r="C413">
        <v>462</v>
      </c>
      <c r="D413" s="1">
        <v>370974</v>
      </c>
      <c r="E413">
        <v>0.52700000000000002</v>
      </c>
      <c r="F413">
        <v>0.72299999999999998</v>
      </c>
      <c r="G413" s="32">
        <f t="shared" si="6"/>
        <v>0.72299999999999998</v>
      </c>
      <c r="H413" s="1">
        <v>171390290</v>
      </c>
      <c r="I413" s="1">
        <v>508464</v>
      </c>
      <c r="J413" s="1">
        <v>503542</v>
      </c>
    </row>
    <row r="414" spans="1:10" x14ac:dyDescent="0.35">
      <c r="A414">
        <v>471400</v>
      </c>
      <c r="B414" t="s">
        <v>1081</v>
      </c>
      <c r="C414">
        <v>1838</v>
      </c>
      <c r="D414" s="1">
        <v>561380</v>
      </c>
      <c r="E414">
        <v>0.59199999999999997</v>
      </c>
      <c r="F414">
        <v>0.58099999999999996</v>
      </c>
      <c r="G414" s="32">
        <f t="shared" si="6"/>
        <v>0.59199999999999997</v>
      </c>
      <c r="H414" s="1">
        <v>1031818264</v>
      </c>
      <c r="I414" s="1">
        <v>1250272</v>
      </c>
      <c r="J414" s="1">
        <v>1218877</v>
      </c>
    </row>
    <row r="415" spans="1:10" x14ac:dyDescent="0.35">
      <c r="A415">
        <v>471601</v>
      </c>
      <c r="B415" t="s">
        <v>419</v>
      </c>
      <c r="C415">
        <v>999</v>
      </c>
      <c r="D415" s="1">
        <v>351562</v>
      </c>
      <c r="E415">
        <v>0.60399999999999998</v>
      </c>
      <c r="F415">
        <v>0.73799999999999999</v>
      </c>
      <c r="G415" s="32">
        <f t="shared" si="6"/>
        <v>0.73799999999999999</v>
      </c>
      <c r="H415" s="1">
        <v>351211084</v>
      </c>
      <c r="I415" s="1">
        <v>1376981</v>
      </c>
      <c r="J415" s="1">
        <v>1422264</v>
      </c>
    </row>
    <row r="416" spans="1:10" x14ac:dyDescent="0.35">
      <c r="A416">
        <v>471701</v>
      </c>
      <c r="B416" t="s">
        <v>1082</v>
      </c>
      <c r="C416">
        <v>951</v>
      </c>
      <c r="D416" s="1">
        <v>1106744</v>
      </c>
      <c r="E416">
        <v>0.253</v>
      </c>
      <c r="F416">
        <v>0.17299999999999999</v>
      </c>
      <c r="G416" s="32">
        <f t="shared" si="6"/>
        <v>0.36</v>
      </c>
      <c r="H416" s="1">
        <v>1052514184</v>
      </c>
      <c r="I416" s="1">
        <v>333475</v>
      </c>
      <c r="J416" s="1">
        <v>336115</v>
      </c>
    </row>
    <row r="417" spans="1:10" x14ac:dyDescent="0.35">
      <c r="A417">
        <v>472001</v>
      </c>
      <c r="B417" t="s">
        <v>421</v>
      </c>
      <c r="C417">
        <v>508</v>
      </c>
      <c r="D417" s="1">
        <v>631881</v>
      </c>
      <c r="E417">
        <v>0.224</v>
      </c>
      <c r="F417">
        <v>0.52800000000000002</v>
      </c>
      <c r="G417" s="32">
        <f t="shared" si="6"/>
        <v>0.52800000000000002</v>
      </c>
      <c r="H417" s="1">
        <v>320995626</v>
      </c>
      <c r="I417" s="1">
        <v>831483</v>
      </c>
      <c r="J417" s="1">
        <v>530709</v>
      </c>
    </row>
    <row r="418" spans="1:10" x14ac:dyDescent="0.35">
      <c r="A418">
        <v>472202</v>
      </c>
      <c r="B418" t="s">
        <v>422</v>
      </c>
      <c r="C418">
        <v>515</v>
      </c>
      <c r="D418" s="1">
        <v>778216</v>
      </c>
      <c r="E418">
        <v>0.36599999999999999</v>
      </c>
      <c r="F418">
        <v>0.41899999999999998</v>
      </c>
      <c r="G418" s="32">
        <f t="shared" si="6"/>
        <v>0.41899999999999998</v>
      </c>
      <c r="H418" s="1">
        <v>400781606</v>
      </c>
      <c r="I418" s="1">
        <v>390176</v>
      </c>
      <c r="J418" s="1">
        <v>391457</v>
      </c>
    </row>
    <row r="419" spans="1:10" x14ac:dyDescent="0.35">
      <c r="A419">
        <v>472506</v>
      </c>
      <c r="B419" t="s">
        <v>1083</v>
      </c>
      <c r="C419">
        <v>370</v>
      </c>
      <c r="D419" s="1">
        <v>441742</v>
      </c>
      <c r="E419">
        <v>0.58799999999999997</v>
      </c>
      <c r="F419">
        <v>0.67</v>
      </c>
      <c r="G419" s="32">
        <f t="shared" si="6"/>
        <v>0.67</v>
      </c>
      <c r="H419" s="1">
        <v>163444834</v>
      </c>
      <c r="I419" s="1">
        <v>538874</v>
      </c>
      <c r="J419" s="1">
        <v>550382</v>
      </c>
    </row>
    <row r="420" spans="1:10" x14ac:dyDescent="0.35">
      <c r="A420">
        <v>480101</v>
      </c>
      <c r="B420" t="s">
        <v>1084</v>
      </c>
      <c r="C420">
        <v>4964</v>
      </c>
      <c r="D420" s="1">
        <v>672143</v>
      </c>
      <c r="E420">
        <v>0.68300000000000005</v>
      </c>
      <c r="F420">
        <v>0.498</v>
      </c>
      <c r="G420" s="32">
        <f t="shared" si="6"/>
        <v>0.68300000000000005</v>
      </c>
      <c r="H420" s="1">
        <v>3336521801</v>
      </c>
      <c r="I420" s="1">
        <v>2895802</v>
      </c>
      <c r="J420" s="1">
        <v>3473324</v>
      </c>
    </row>
    <row r="421" spans="1:10" x14ac:dyDescent="0.35">
      <c r="A421">
        <v>480102</v>
      </c>
      <c r="B421" t="s">
        <v>1085</v>
      </c>
      <c r="C421">
        <v>4542</v>
      </c>
      <c r="D421" s="1">
        <v>748051</v>
      </c>
      <c r="E421">
        <v>0.7</v>
      </c>
      <c r="F421">
        <v>0.441</v>
      </c>
      <c r="G421" s="32">
        <f t="shared" si="6"/>
        <v>0.7</v>
      </c>
      <c r="H421" s="1">
        <v>3397650895</v>
      </c>
      <c r="I421" s="1">
        <v>2028094</v>
      </c>
      <c r="J421" s="1">
        <v>2093357</v>
      </c>
    </row>
    <row r="422" spans="1:10" x14ac:dyDescent="0.35">
      <c r="A422">
        <v>480401</v>
      </c>
      <c r="B422" t="s">
        <v>1086</v>
      </c>
      <c r="C422">
        <v>860</v>
      </c>
      <c r="D422" s="1">
        <v>1241038</v>
      </c>
      <c r="E422">
        <v>0.54100000000000004</v>
      </c>
      <c r="F422">
        <v>7.1999999999999995E-2</v>
      </c>
      <c r="G422" s="32">
        <f t="shared" si="6"/>
        <v>0.54100000000000004</v>
      </c>
      <c r="H422" s="1">
        <v>1067293133</v>
      </c>
      <c r="I422" s="1">
        <v>265950</v>
      </c>
      <c r="J422" s="1">
        <v>390396</v>
      </c>
    </row>
    <row r="423" spans="1:10" x14ac:dyDescent="0.35">
      <c r="A423">
        <v>480404</v>
      </c>
      <c r="B423" t="s">
        <v>1087</v>
      </c>
      <c r="C423">
        <v>338</v>
      </c>
      <c r="D423" s="1">
        <v>2599008</v>
      </c>
      <c r="E423">
        <v>0.2</v>
      </c>
      <c r="F423">
        <v>0</v>
      </c>
      <c r="G423" s="32">
        <f t="shared" si="6"/>
        <v>0.36</v>
      </c>
      <c r="H423" s="1">
        <v>878464890</v>
      </c>
      <c r="I423" s="1">
        <v>67948</v>
      </c>
      <c r="J423" s="1">
        <v>71359</v>
      </c>
    </row>
    <row r="424" spans="1:10" x14ac:dyDescent="0.35">
      <c r="A424">
        <v>480503</v>
      </c>
      <c r="B424" t="s">
        <v>1088</v>
      </c>
      <c r="C424">
        <v>1868</v>
      </c>
      <c r="D424" s="1">
        <v>700872</v>
      </c>
      <c r="E424">
        <v>0.71</v>
      </c>
      <c r="F424">
        <v>0.47599999999999998</v>
      </c>
      <c r="G424" s="32">
        <f t="shared" si="6"/>
        <v>0.71</v>
      </c>
      <c r="H424" s="1">
        <v>1309229167</v>
      </c>
      <c r="I424" s="1">
        <v>1095349</v>
      </c>
      <c r="J424" s="1">
        <v>1402601</v>
      </c>
    </row>
    <row r="425" spans="1:10" x14ac:dyDescent="0.35">
      <c r="A425">
        <v>480601</v>
      </c>
      <c r="B425" t="s">
        <v>1089</v>
      </c>
      <c r="C425">
        <v>3500</v>
      </c>
      <c r="D425" s="1">
        <v>854214</v>
      </c>
      <c r="E425">
        <v>0.65700000000000003</v>
      </c>
      <c r="F425">
        <v>0.36099999999999999</v>
      </c>
      <c r="G425" s="32">
        <f t="shared" si="6"/>
        <v>0.65700000000000003</v>
      </c>
      <c r="H425" s="1">
        <v>2989749724</v>
      </c>
      <c r="I425" s="1">
        <v>1118705</v>
      </c>
      <c r="J425" s="1">
        <v>1204987</v>
      </c>
    </row>
    <row r="426" spans="1:10" x14ac:dyDescent="0.35">
      <c r="A426">
        <v>490101</v>
      </c>
      <c r="B426" t="s">
        <v>1090</v>
      </c>
      <c r="C426">
        <v>766</v>
      </c>
      <c r="D426" s="1">
        <v>745714</v>
      </c>
      <c r="E426">
        <v>0.48799999999999999</v>
      </c>
      <c r="F426">
        <v>0.443</v>
      </c>
      <c r="G426" s="32">
        <f t="shared" si="6"/>
        <v>0.48799999999999999</v>
      </c>
      <c r="H426" s="1">
        <v>571217202</v>
      </c>
      <c r="I426" s="1">
        <v>388580</v>
      </c>
      <c r="J426" s="1">
        <v>360010</v>
      </c>
    </row>
    <row r="427" spans="1:10" x14ac:dyDescent="0.35">
      <c r="A427">
        <v>490202</v>
      </c>
      <c r="B427" t="s">
        <v>431</v>
      </c>
      <c r="C427">
        <v>1236</v>
      </c>
      <c r="D427" s="1">
        <v>479691</v>
      </c>
      <c r="E427">
        <v>0.60599999999999998</v>
      </c>
      <c r="F427">
        <v>0.64200000000000002</v>
      </c>
      <c r="G427" s="32">
        <f t="shared" si="6"/>
        <v>0.64200000000000002</v>
      </c>
      <c r="H427" s="1">
        <v>592898652</v>
      </c>
      <c r="I427" s="1">
        <v>620475</v>
      </c>
      <c r="J427" s="1">
        <v>479703</v>
      </c>
    </row>
    <row r="428" spans="1:10" x14ac:dyDescent="0.35">
      <c r="A428">
        <v>490301</v>
      </c>
      <c r="B428" t="s">
        <v>432</v>
      </c>
      <c r="C428">
        <v>4333</v>
      </c>
      <c r="D428" s="1">
        <v>614862</v>
      </c>
      <c r="E428">
        <v>0.58199999999999996</v>
      </c>
      <c r="F428">
        <v>0.54100000000000004</v>
      </c>
      <c r="G428" s="32">
        <f t="shared" si="6"/>
        <v>0.58199999999999996</v>
      </c>
      <c r="H428" s="1">
        <v>2664199054</v>
      </c>
      <c r="I428" s="1">
        <v>1290171</v>
      </c>
      <c r="J428" s="1">
        <v>1083699</v>
      </c>
    </row>
    <row r="429" spans="1:10" x14ac:dyDescent="0.35">
      <c r="A429">
        <v>490501</v>
      </c>
      <c r="B429" t="s">
        <v>1091</v>
      </c>
      <c r="C429">
        <v>1193</v>
      </c>
      <c r="D429" s="1">
        <v>413258</v>
      </c>
      <c r="E429">
        <v>0.58399999999999996</v>
      </c>
      <c r="F429">
        <v>0.69099999999999995</v>
      </c>
      <c r="G429" s="32">
        <f t="shared" si="6"/>
        <v>0.69099999999999995</v>
      </c>
      <c r="H429" s="1">
        <v>493016945</v>
      </c>
      <c r="I429" s="1">
        <v>0</v>
      </c>
      <c r="J429" s="1">
        <v>0</v>
      </c>
    </row>
    <row r="430" spans="1:10" x14ac:dyDescent="0.35">
      <c r="A430">
        <v>490601</v>
      </c>
      <c r="B430" t="s">
        <v>1092</v>
      </c>
      <c r="C430">
        <v>2435</v>
      </c>
      <c r="D430" s="1">
        <v>298737</v>
      </c>
      <c r="E430">
        <v>0.60799999999999998</v>
      </c>
      <c r="F430">
        <v>0.77700000000000002</v>
      </c>
      <c r="G430" s="32">
        <f t="shared" si="6"/>
        <v>0.77700000000000002</v>
      </c>
      <c r="H430" s="1">
        <v>727426022</v>
      </c>
      <c r="I430" s="1">
        <v>1150267</v>
      </c>
      <c r="J430" s="1">
        <v>1022479</v>
      </c>
    </row>
    <row r="431" spans="1:10" x14ac:dyDescent="0.35">
      <c r="A431">
        <v>490804</v>
      </c>
      <c r="B431" t="s">
        <v>1093</v>
      </c>
      <c r="C431">
        <v>459</v>
      </c>
      <c r="D431" s="1">
        <v>521758</v>
      </c>
      <c r="E431">
        <v>0.62</v>
      </c>
      <c r="F431">
        <v>0.61</v>
      </c>
      <c r="G431" s="32">
        <f t="shared" si="6"/>
        <v>0.62</v>
      </c>
      <c r="H431" s="1">
        <v>239487095</v>
      </c>
      <c r="I431" s="1">
        <v>268763</v>
      </c>
      <c r="J431" s="1">
        <v>236740</v>
      </c>
    </row>
    <row r="432" spans="1:10" x14ac:dyDescent="0.35">
      <c r="A432">
        <v>491200</v>
      </c>
      <c r="B432" t="s">
        <v>1094</v>
      </c>
      <c r="C432">
        <v>1124</v>
      </c>
      <c r="D432" s="1">
        <v>359073</v>
      </c>
      <c r="E432">
        <v>0.59</v>
      </c>
      <c r="F432">
        <v>0.73199999999999998</v>
      </c>
      <c r="G432" s="32">
        <f t="shared" si="6"/>
        <v>0.73199999999999998</v>
      </c>
      <c r="H432" s="1">
        <v>403598746</v>
      </c>
      <c r="I432" s="1">
        <v>579045</v>
      </c>
      <c r="J432" s="1">
        <v>417864</v>
      </c>
    </row>
    <row r="433" spans="1:10" x14ac:dyDescent="0.35">
      <c r="A433">
        <v>491302</v>
      </c>
      <c r="B433" t="s">
        <v>1095</v>
      </c>
      <c r="C433">
        <v>3093</v>
      </c>
      <c r="D433" s="1">
        <v>479774</v>
      </c>
      <c r="E433">
        <v>0.58599999999999997</v>
      </c>
      <c r="F433">
        <v>0.64200000000000002</v>
      </c>
      <c r="G433" s="32">
        <f t="shared" si="6"/>
        <v>0.64200000000000002</v>
      </c>
      <c r="H433" s="1">
        <v>1483943667</v>
      </c>
      <c r="I433" s="1">
        <v>1458963</v>
      </c>
      <c r="J433" s="1">
        <v>1253521</v>
      </c>
    </row>
    <row r="434" spans="1:10" x14ac:dyDescent="0.35">
      <c r="A434">
        <v>491401</v>
      </c>
      <c r="B434" t="s">
        <v>1096</v>
      </c>
      <c r="C434">
        <v>1067</v>
      </c>
      <c r="D434" s="1">
        <v>451819</v>
      </c>
      <c r="E434">
        <v>0.56299999999999994</v>
      </c>
      <c r="F434">
        <v>0.66300000000000003</v>
      </c>
      <c r="G434" s="32">
        <f t="shared" si="6"/>
        <v>0.66300000000000003</v>
      </c>
      <c r="H434" s="1">
        <v>482091079</v>
      </c>
      <c r="I434" s="1">
        <v>735649</v>
      </c>
      <c r="J434" s="1">
        <v>615471</v>
      </c>
    </row>
    <row r="435" spans="1:10" x14ac:dyDescent="0.35">
      <c r="A435">
        <v>491501</v>
      </c>
      <c r="B435" t="s">
        <v>1097</v>
      </c>
      <c r="C435">
        <v>962</v>
      </c>
      <c r="D435" s="1">
        <v>544184</v>
      </c>
      <c r="E435">
        <v>0.67300000000000004</v>
      </c>
      <c r="F435">
        <v>0.59399999999999997</v>
      </c>
      <c r="G435" s="32">
        <f t="shared" si="6"/>
        <v>0.67300000000000004</v>
      </c>
      <c r="H435" s="1">
        <v>523505163</v>
      </c>
      <c r="I435" s="1">
        <v>599978</v>
      </c>
      <c r="J435" s="1">
        <v>490223</v>
      </c>
    </row>
    <row r="436" spans="1:10" x14ac:dyDescent="0.35">
      <c r="A436">
        <v>491700</v>
      </c>
      <c r="B436" t="s">
        <v>1098</v>
      </c>
      <c r="C436">
        <v>4667</v>
      </c>
      <c r="D436" s="1">
        <v>356950</v>
      </c>
      <c r="E436">
        <v>0.64500000000000002</v>
      </c>
      <c r="F436">
        <v>0.73399999999999999</v>
      </c>
      <c r="G436" s="32">
        <f t="shared" si="6"/>
        <v>0.73399999999999999</v>
      </c>
      <c r="H436" s="1">
        <v>1665889225</v>
      </c>
      <c r="I436" s="1">
        <v>2919814</v>
      </c>
      <c r="J436" s="1">
        <v>2459609</v>
      </c>
    </row>
    <row r="437" spans="1:10" x14ac:dyDescent="0.35">
      <c r="A437">
        <v>500101</v>
      </c>
      <c r="B437" t="s">
        <v>1099</v>
      </c>
      <c r="C437">
        <v>9021</v>
      </c>
      <c r="D437" s="1">
        <v>897393</v>
      </c>
      <c r="E437">
        <v>0.58799999999999997</v>
      </c>
      <c r="F437">
        <v>0.32900000000000001</v>
      </c>
      <c r="G437" s="32">
        <f t="shared" si="6"/>
        <v>0.58799999999999997</v>
      </c>
      <c r="H437" s="1">
        <v>8095389167</v>
      </c>
      <c r="I437" s="1">
        <v>1470217</v>
      </c>
      <c r="J437" s="1">
        <v>1231254</v>
      </c>
    </row>
    <row r="438" spans="1:10" x14ac:dyDescent="0.35">
      <c r="A438">
        <v>500108</v>
      </c>
      <c r="B438" t="s">
        <v>1100</v>
      </c>
      <c r="C438">
        <v>2523</v>
      </c>
      <c r="D438" s="1">
        <v>864184</v>
      </c>
      <c r="E438">
        <v>0.67900000000000005</v>
      </c>
      <c r="F438">
        <v>0.35399999999999998</v>
      </c>
      <c r="G438" s="32">
        <f t="shared" si="6"/>
        <v>0.67900000000000005</v>
      </c>
      <c r="H438" s="1">
        <v>2180337907</v>
      </c>
      <c r="I438" s="1">
        <v>1704723</v>
      </c>
      <c r="J438" s="1">
        <v>1638558</v>
      </c>
    </row>
    <row r="439" spans="1:10" x14ac:dyDescent="0.35">
      <c r="A439">
        <v>500201</v>
      </c>
      <c r="B439" t="s">
        <v>1101</v>
      </c>
      <c r="C439">
        <v>8304</v>
      </c>
      <c r="D439" s="1">
        <v>499514</v>
      </c>
      <c r="E439">
        <v>0.76300000000000001</v>
      </c>
      <c r="F439">
        <v>0.627</v>
      </c>
      <c r="G439" s="32">
        <f t="shared" si="6"/>
        <v>0.76300000000000001</v>
      </c>
      <c r="H439" s="1">
        <v>4147971080</v>
      </c>
      <c r="I439" s="1">
        <v>2471502</v>
      </c>
      <c r="J439" s="1">
        <v>1969450</v>
      </c>
    </row>
    <row r="440" spans="1:10" x14ac:dyDescent="0.35">
      <c r="A440">
        <v>500301</v>
      </c>
      <c r="B440" t="s">
        <v>1102</v>
      </c>
      <c r="C440">
        <v>3411</v>
      </c>
      <c r="D440" s="1">
        <v>1010377</v>
      </c>
      <c r="E440">
        <v>0.628</v>
      </c>
      <c r="F440">
        <v>0.245</v>
      </c>
      <c r="G440" s="32">
        <f t="shared" si="6"/>
        <v>0.628</v>
      </c>
      <c r="H440" s="1">
        <v>3446396525</v>
      </c>
      <c r="I440" s="1">
        <v>1747841</v>
      </c>
      <c r="J440" s="1">
        <v>1236268</v>
      </c>
    </row>
    <row r="441" spans="1:10" x14ac:dyDescent="0.35">
      <c r="A441">
        <v>500304</v>
      </c>
      <c r="B441" t="s">
        <v>1103</v>
      </c>
      <c r="C441">
        <v>3191</v>
      </c>
      <c r="D441" s="1">
        <v>884349</v>
      </c>
      <c r="E441">
        <v>0.66600000000000004</v>
      </c>
      <c r="F441">
        <v>0.33900000000000002</v>
      </c>
      <c r="G441" s="32">
        <f t="shared" si="6"/>
        <v>0.66600000000000004</v>
      </c>
      <c r="H441" s="1">
        <v>2821960194</v>
      </c>
      <c r="I441" s="1">
        <v>1343327</v>
      </c>
      <c r="J441" s="1">
        <v>952112</v>
      </c>
    </row>
    <row r="442" spans="1:10" x14ac:dyDescent="0.35">
      <c r="A442">
        <v>500308</v>
      </c>
      <c r="B442" t="s">
        <v>1104</v>
      </c>
      <c r="C442">
        <v>2722</v>
      </c>
      <c r="D442" s="1">
        <v>834790</v>
      </c>
      <c r="E442">
        <v>0.65600000000000003</v>
      </c>
      <c r="F442">
        <v>0.376</v>
      </c>
      <c r="G442" s="32">
        <f t="shared" si="6"/>
        <v>0.65600000000000003</v>
      </c>
      <c r="H442" s="1">
        <v>2272299447</v>
      </c>
      <c r="I442" s="1">
        <v>1200488</v>
      </c>
      <c r="J442" s="1">
        <v>1099168</v>
      </c>
    </row>
    <row r="443" spans="1:10" x14ac:dyDescent="0.35">
      <c r="A443">
        <v>500401</v>
      </c>
      <c r="B443" t="s">
        <v>1105</v>
      </c>
      <c r="C443">
        <v>4888</v>
      </c>
      <c r="D443" s="1">
        <v>811664</v>
      </c>
      <c r="E443">
        <v>0.70299999999999996</v>
      </c>
      <c r="F443">
        <v>0.39400000000000002</v>
      </c>
      <c r="G443" s="32">
        <f t="shared" si="6"/>
        <v>0.70299999999999996</v>
      </c>
      <c r="H443" s="1">
        <v>3967414728</v>
      </c>
      <c r="I443" s="1">
        <v>2481922</v>
      </c>
      <c r="J443" s="1">
        <v>2024709</v>
      </c>
    </row>
    <row r="444" spans="1:10" x14ac:dyDescent="0.35">
      <c r="A444">
        <v>500402</v>
      </c>
      <c r="B444" t="s">
        <v>1106</v>
      </c>
      <c r="C444">
        <v>8632</v>
      </c>
      <c r="D444" s="1">
        <v>943080</v>
      </c>
      <c r="E444">
        <v>0.55900000000000005</v>
      </c>
      <c r="F444">
        <v>0.29499999999999998</v>
      </c>
      <c r="G444" s="32">
        <f t="shared" si="6"/>
        <v>0.55900000000000005</v>
      </c>
      <c r="H444" s="1">
        <v>8140668839</v>
      </c>
      <c r="I444" s="1">
        <v>1949906</v>
      </c>
      <c r="J444" s="1">
        <v>1730711</v>
      </c>
    </row>
    <row r="445" spans="1:10" x14ac:dyDescent="0.35">
      <c r="A445">
        <v>510101</v>
      </c>
      <c r="B445" t="s">
        <v>1107</v>
      </c>
      <c r="C445">
        <v>1052</v>
      </c>
      <c r="D445" s="1">
        <v>205018</v>
      </c>
      <c r="E445">
        <v>0.64800000000000002</v>
      </c>
      <c r="F445">
        <v>0.84699999999999998</v>
      </c>
      <c r="G445" s="32">
        <f t="shared" si="6"/>
        <v>0.84699999999999998</v>
      </c>
      <c r="H445" s="1">
        <v>215679026</v>
      </c>
      <c r="I445" s="1">
        <v>1773459</v>
      </c>
      <c r="J445" s="1">
        <v>1782560</v>
      </c>
    </row>
    <row r="446" spans="1:10" x14ac:dyDescent="0.35">
      <c r="A446">
        <v>510201</v>
      </c>
      <c r="B446" t="s">
        <v>1108</v>
      </c>
      <c r="C446">
        <v>1304</v>
      </c>
      <c r="D446" s="1">
        <v>325380</v>
      </c>
      <c r="E446">
        <v>0.627</v>
      </c>
      <c r="F446">
        <v>0.75700000000000001</v>
      </c>
      <c r="G446" s="32">
        <f t="shared" si="6"/>
        <v>0.75700000000000001</v>
      </c>
      <c r="H446" s="1">
        <v>424296545</v>
      </c>
      <c r="I446" s="1">
        <v>1175143</v>
      </c>
      <c r="J446" s="1">
        <v>1267307</v>
      </c>
    </row>
    <row r="447" spans="1:10" x14ac:dyDescent="0.35">
      <c r="A447">
        <v>510401</v>
      </c>
      <c r="B447" t="s">
        <v>1109</v>
      </c>
      <c r="C447">
        <v>288</v>
      </c>
      <c r="D447" s="1">
        <v>1230870</v>
      </c>
      <c r="E447">
        <v>0.29899999999999999</v>
      </c>
      <c r="F447">
        <v>0.08</v>
      </c>
      <c r="G447" s="32">
        <f t="shared" si="6"/>
        <v>0.36</v>
      </c>
      <c r="H447" s="1">
        <v>354490623</v>
      </c>
      <c r="I447" s="1">
        <v>305026</v>
      </c>
      <c r="J447" s="1">
        <v>292895</v>
      </c>
    </row>
    <row r="448" spans="1:10" x14ac:dyDescent="0.35">
      <c r="A448">
        <v>510501</v>
      </c>
      <c r="B448" t="s">
        <v>452</v>
      </c>
      <c r="C448">
        <v>322</v>
      </c>
      <c r="D448" s="1">
        <v>1335040</v>
      </c>
      <c r="E448">
        <v>0.52700000000000002</v>
      </c>
      <c r="F448">
        <v>2E-3</v>
      </c>
      <c r="G448" s="32">
        <f t="shared" si="6"/>
        <v>0.52700000000000002</v>
      </c>
      <c r="H448" s="1">
        <v>429883184</v>
      </c>
      <c r="I448" s="1">
        <v>313630</v>
      </c>
      <c r="J448" s="1">
        <v>311419</v>
      </c>
    </row>
    <row r="449" spans="1:10" x14ac:dyDescent="0.35">
      <c r="A449">
        <v>511101</v>
      </c>
      <c r="B449" t="s">
        <v>1110</v>
      </c>
      <c r="C449">
        <v>1651</v>
      </c>
      <c r="D449" s="1">
        <v>271227</v>
      </c>
      <c r="E449">
        <v>0.36599999999999999</v>
      </c>
      <c r="F449">
        <v>0.79800000000000004</v>
      </c>
      <c r="G449" s="32">
        <f t="shared" si="6"/>
        <v>0.79800000000000004</v>
      </c>
      <c r="H449" s="1">
        <v>447796710</v>
      </c>
      <c r="I449" s="1">
        <v>2410458</v>
      </c>
      <c r="J449" s="1">
        <v>2313608</v>
      </c>
    </row>
    <row r="450" spans="1:10" x14ac:dyDescent="0.35">
      <c r="A450">
        <v>511201</v>
      </c>
      <c r="B450" t="s">
        <v>1111</v>
      </c>
      <c r="C450">
        <v>304</v>
      </c>
      <c r="D450" s="1">
        <v>789132</v>
      </c>
      <c r="E450">
        <v>0.42499999999999999</v>
      </c>
      <c r="F450">
        <v>0.41</v>
      </c>
      <c r="G450" s="32">
        <f t="shared" si="6"/>
        <v>0.42499999999999999</v>
      </c>
      <c r="H450" s="1">
        <v>239896315</v>
      </c>
      <c r="I450" s="1">
        <v>287455</v>
      </c>
      <c r="J450" s="1">
        <v>276245</v>
      </c>
    </row>
    <row r="451" spans="1:10" x14ac:dyDescent="0.35">
      <c r="A451">
        <v>511301</v>
      </c>
      <c r="B451" t="s">
        <v>1112</v>
      </c>
      <c r="C451">
        <v>401</v>
      </c>
      <c r="D451" s="1">
        <v>344734</v>
      </c>
      <c r="E451">
        <v>0.55100000000000005</v>
      </c>
      <c r="F451">
        <v>0.74299999999999999</v>
      </c>
      <c r="G451" s="32">
        <f t="shared" si="6"/>
        <v>0.74299999999999999</v>
      </c>
      <c r="H451" s="1">
        <v>138238522</v>
      </c>
      <c r="I451" s="1">
        <v>574985</v>
      </c>
      <c r="J451" s="1">
        <v>588505</v>
      </c>
    </row>
    <row r="452" spans="1:10" x14ac:dyDescent="0.35">
      <c r="A452">
        <v>511602</v>
      </c>
      <c r="B452" t="s">
        <v>1113</v>
      </c>
      <c r="C452">
        <v>569</v>
      </c>
      <c r="D452" s="1">
        <v>300321</v>
      </c>
      <c r="E452">
        <v>0.58599999999999997</v>
      </c>
      <c r="F452">
        <v>0.77600000000000002</v>
      </c>
      <c r="G452" s="32">
        <f t="shared" ref="G452:G515" si="7">MAX(IF(E452&gt;F452,E452,F452), 0.36)</f>
        <v>0.77600000000000002</v>
      </c>
      <c r="H452" s="1">
        <v>170882725</v>
      </c>
      <c r="I452" s="1">
        <v>750671</v>
      </c>
      <c r="J452" s="1">
        <v>749698</v>
      </c>
    </row>
    <row r="453" spans="1:10" x14ac:dyDescent="0.35">
      <c r="A453">
        <v>511901</v>
      </c>
      <c r="B453" t="s">
        <v>457</v>
      </c>
      <c r="C453">
        <v>661</v>
      </c>
      <c r="D453" s="1">
        <v>338078</v>
      </c>
      <c r="E453">
        <v>0.55900000000000005</v>
      </c>
      <c r="F453">
        <v>0.748</v>
      </c>
      <c r="G453" s="32">
        <f t="shared" si="7"/>
        <v>0.748</v>
      </c>
      <c r="H453" s="1">
        <v>223469921</v>
      </c>
      <c r="I453" s="1">
        <v>961605</v>
      </c>
      <c r="J453" s="1">
        <v>1047042</v>
      </c>
    </row>
    <row r="454" spans="1:10" x14ac:dyDescent="0.35">
      <c r="A454">
        <v>512001</v>
      </c>
      <c r="B454" t="s">
        <v>1114</v>
      </c>
      <c r="C454">
        <v>2841</v>
      </c>
      <c r="D454" s="1">
        <v>271023</v>
      </c>
      <c r="E454">
        <v>0.56799999999999995</v>
      </c>
      <c r="F454">
        <v>0.79800000000000004</v>
      </c>
      <c r="G454" s="32">
        <f t="shared" si="7"/>
        <v>0.79800000000000004</v>
      </c>
      <c r="H454" s="1">
        <v>769978647</v>
      </c>
      <c r="I454" s="1">
        <v>2835336</v>
      </c>
      <c r="J454" s="1">
        <v>2846552</v>
      </c>
    </row>
    <row r="455" spans="1:10" x14ac:dyDescent="0.35">
      <c r="A455">
        <v>512101</v>
      </c>
      <c r="B455" t="s">
        <v>1115</v>
      </c>
      <c r="C455">
        <v>350</v>
      </c>
      <c r="D455" s="1">
        <v>672032</v>
      </c>
      <c r="E455">
        <v>0.48099999999999998</v>
      </c>
      <c r="F455">
        <v>0.498</v>
      </c>
      <c r="G455" s="32">
        <f t="shared" si="7"/>
        <v>0.498</v>
      </c>
      <c r="H455" s="1">
        <v>235211493</v>
      </c>
      <c r="I455" s="1">
        <v>560585</v>
      </c>
      <c r="J455" s="1">
        <v>535760</v>
      </c>
    </row>
    <row r="456" spans="1:10" x14ac:dyDescent="0.35">
      <c r="A456">
        <v>512201</v>
      </c>
      <c r="B456" t="s">
        <v>460</v>
      </c>
      <c r="C456">
        <v>1067</v>
      </c>
      <c r="D456" s="1">
        <v>229873</v>
      </c>
      <c r="E456">
        <v>0.68700000000000006</v>
      </c>
      <c r="F456">
        <v>0.82899999999999996</v>
      </c>
      <c r="G456" s="32">
        <f t="shared" si="7"/>
        <v>0.82899999999999996</v>
      </c>
      <c r="H456" s="1">
        <v>245274829</v>
      </c>
      <c r="I456" s="1">
        <v>1174056</v>
      </c>
      <c r="J456" s="1">
        <v>1214036</v>
      </c>
    </row>
    <row r="457" spans="1:10" x14ac:dyDescent="0.35">
      <c r="A457">
        <v>512300</v>
      </c>
      <c r="B457" t="s">
        <v>1116</v>
      </c>
      <c r="C457">
        <v>1712</v>
      </c>
      <c r="D457" s="1">
        <v>215097</v>
      </c>
      <c r="E457">
        <v>0.70699999999999996</v>
      </c>
      <c r="F457">
        <v>0.84</v>
      </c>
      <c r="G457" s="32">
        <f t="shared" si="7"/>
        <v>0.84</v>
      </c>
      <c r="H457" s="1">
        <v>368246216</v>
      </c>
      <c r="I457" s="1">
        <v>2590049</v>
      </c>
      <c r="J457" s="1">
        <v>2486651</v>
      </c>
    </row>
    <row r="458" spans="1:10" x14ac:dyDescent="0.35">
      <c r="A458">
        <v>512404</v>
      </c>
      <c r="B458" t="s">
        <v>1117</v>
      </c>
      <c r="C458">
        <v>553</v>
      </c>
      <c r="D458" s="1">
        <v>277051</v>
      </c>
      <c r="E458">
        <v>0.61799999999999999</v>
      </c>
      <c r="F458">
        <v>0.79300000000000004</v>
      </c>
      <c r="G458" s="32">
        <f t="shared" si="7"/>
        <v>0.79300000000000004</v>
      </c>
      <c r="H458" s="1">
        <v>153209285</v>
      </c>
      <c r="I458" s="1">
        <v>1219355</v>
      </c>
      <c r="J458" s="1">
        <v>1135714</v>
      </c>
    </row>
    <row r="459" spans="1:10" x14ac:dyDescent="0.35">
      <c r="A459">
        <v>512501</v>
      </c>
      <c r="B459" t="s">
        <v>1118</v>
      </c>
      <c r="C459">
        <v>450</v>
      </c>
      <c r="D459" s="1">
        <v>536517</v>
      </c>
      <c r="E459">
        <v>0.437</v>
      </c>
      <c r="F459">
        <v>0.59899999999999998</v>
      </c>
      <c r="G459" s="32">
        <f t="shared" si="7"/>
        <v>0.59899999999999998</v>
      </c>
      <c r="H459" s="1">
        <v>241432945</v>
      </c>
      <c r="I459" s="1">
        <v>623204</v>
      </c>
      <c r="J459" s="1">
        <v>630575</v>
      </c>
    </row>
    <row r="460" spans="1:10" x14ac:dyDescent="0.35">
      <c r="A460">
        <v>512902</v>
      </c>
      <c r="B460" t="s">
        <v>1119</v>
      </c>
      <c r="C460">
        <v>1335</v>
      </c>
      <c r="D460" s="1">
        <v>390128</v>
      </c>
      <c r="E460">
        <v>0.66700000000000004</v>
      </c>
      <c r="F460">
        <v>0.70899999999999996</v>
      </c>
      <c r="G460" s="32">
        <f t="shared" si="7"/>
        <v>0.70899999999999996</v>
      </c>
      <c r="H460" s="1">
        <v>520821767</v>
      </c>
      <c r="I460" s="1">
        <v>1474513</v>
      </c>
      <c r="J460" s="1">
        <v>1549246</v>
      </c>
    </row>
    <row r="461" spans="1:10" x14ac:dyDescent="0.35">
      <c r="A461">
        <v>513102</v>
      </c>
      <c r="B461" t="s">
        <v>1120</v>
      </c>
      <c r="C461">
        <v>604</v>
      </c>
      <c r="D461" s="1">
        <v>285408</v>
      </c>
      <c r="E461">
        <v>0.28000000000000003</v>
      </c>
      <c r="F461">
        <v>0.78700000000000003</v>
      </c>
      <c r="G461" s="32">
        <f t="shared" si="7"/>
        <v>0.78700000000000003</v>
      </c>
      <c r="H461" s="1">
        <v>172386846</v>
      </c>
      <c r="I461" s="1">
        <v>806664</v>
      </c>
      <c r="J461" s="1">
        <v>827476</v>
      </c>
    </row>
    <row r="462" spans="1:10" x14ac:dyDescent="0.35">
      <c r="A462">
        <v>520101</v>
      </c>
      <c r="B462" t="s">
        <v>1121</v>
      </c>
      <c r="C462">
        <v>3344</v>
      </c>
      <c r="D462" s="1">
        <v>521955</v>
      </c>
      <c r="E462">
        <v>0.63</v>
      </c>
      <c r="F462">
        <v>0.61</v>
      </c>
      <c r="G462" s="32">
        <f t="shared" si="7"/>
        <v>0.63</v>
      </c>
      <c r="H462" s="1">
        <v>1745419310</v>
      </c>
      <c r="I462" s="1">
        <v>1373346</v>
      </c>
      <c r="J462" s="1">
        <v>1397664</v>
      </c>
    </row>
    <row r="463" spans="1:10" x14ac:dyDescent="0.35">
      <c r="A463">
        <v>520302</v>
      </c>
      <c r="B463" t="s">
        <v>1122</v>
      </c>
      <c r="C463">
        <v>10519</v>
      </c>
      <c r="D463" s="1">
        <v>599211</v>
      </c>
      <c r="E463">
        <v>0.56599999999999995</v>
      </c>
      <c r="F463">
        <v>0.55300000000000005</v>
      </c>
      <c r="G463" s="32">
        <f t="shared" si="7"/>
        <v>0.56599999999999995</v>
      </c>
      <c r="H463" s="1">
        <v>6303103029</v>
      </c>
      <c r="I463" s="1">
        <v>2334535</v>
      </c>
      <c r="J463" s="1">
        <v>1977520</v>
      </c>
    </row>
    <row r="464" spans="1:10" x14ac:dyDescent="0.35">
      <c r="A464">
        <v>520401</v>
      </c>
      <c r="B464" t="s">
        <v>1123</v>
      </c>
      <c r="C464">
        <v>1278</v>
      </c>
      <c r="D464" s="1">
        <v>544454</v>
      </c>
      <c r="E464">
        <v>0.34499999999999997</v>
      </c>
      <c r="F464">
        <v>0.59399999999999997</v>
      </c>
      <c r="G464" s="32">
        <f t="shared" si="7"/>
        <v>0.59399999999999997</v>
      </c>
      <c r="H464" s="1">
        <v>695813408</v>
      </c>
      <c r="I464" s="1">
        <v>660927</v>
      </c>
      <c r="J464" s="1">
        <v>651380</v>
      </c>
    </row>
    <row r="465" spans="1:10" x14ac:dyDescent="0.35">
      <c r="A465">
        <v>520601</v>
      </c>
      <c r="B465" t="s">
        <v>1124</v>
      </c>
      <c r="C465">
        <v>130</v>
      </c>
      <c r="D465" s="1">
        <v>2908188</v>
      </c>
      <c r="E465">
        <v>0</v>
      </c>
      <c r="F465">
        <v>0</v>
      </c>
      <c r="G465" s="32">
        <f t="shared" si="7"/>
        <v>0.36</v>
      </c>
      <c r="H465" s="1">
        <v>378064464</v>
      </c>
      <c r="I465" s="1">
        <v>24363</v>
      </c>
      <c r="J465" s="1">
        <v>26789</v>
      </c>
    </row>
    <row r="466" spans="1:10" x14ac:dyDescent="0.35">
      <c r="A466">
        <v>520701</v>
      </c>
      <c r="B466" t="s">
        <v>1125</v>
      </c>
      <c r="C466">
        <v>931</v>
      </c>
      <c r="D466" s="1">
        <v>730967</v>
      </c>
      <c r="E466">
        <v>0.45300000000000001</v>
      </c>
      <c r="F466">
        <v>0.45400000000000001</v>
      </c>
      <c r="G466" s="32">
        <f t="shared" si="7"/>
        <v>0.45400000000000001</v>
      </c>
      <c r="H466" s="1">
        <v>680531166</v>
      </c>
      <c r="I466" s="1">
        <v>634280</v>
      </c>
      <c r="J466" s="1">
        <v>639549</v>
      </c>
    </row>
    <row r="467" spans="1:10" x14ac:dyDescent="0.35">
      <c r="A467">
        <v>521200</v>
      </c>
      <c r="B467" t="s">
        <v>1126</v>
      </c>
      <c r="C467">
        <v>1433</v>
      </c>
      <c r="D467" s="1">
        <v>467226</v>
      </c>
      <c r="E467">
        <v>0.54600000000000004</v>
      </c>
      <c r="F467">
        <v>0.65100000000000002</v>
      </c>
      <c r="G467" s="32">
        <f t="shared" si="7"/>
        <v>0.65100000000000002</v>
      </c>
      <c r="H467" s="1">
        <v>669536237</v>
      </c>
      <c r="I467" s="1">
        <v>744982</v>
      </c>
      <c r="J467" s="1">
        <v>779977</v>
      </c>
    </row>
    <row r="468" spans="1:10" x14ac:dyDescent="0.35">
      <c r="A468">
        <v>521301</v>
      </c>
      <c r="B468" t="s">
        <v>1127</v>
      </c>
      <c r="C468">
        <v>4377</v>
      </c>
      <c r="D468" s="1">
        <v>552202</v>
      </c>
      <c r="E468">
        <v>0.58599999999999997</v>
      </c>
      <c r="F468">
        <v>0.58699999999999997</v>
      </c>
      <c r="G468" s="32">
        <f t="shared" si="7"/>
        <v>0.58699999999999997</v>
      </c>
      <c r="H468" s="1">
        <v>2416992134</v>
      </c>
      <c r="I468" s="1">
        <v>1744755</v>
      </c>
      <c r="J468" s="1">
        <v>1516256</v>
      </c>
    </row>
    <row r="469" spans="1:10" x14ac:dyDescent="0.35">
      <c r="A469">
        <v>521401</v>
      </c>
      <c r="B469" t="s">
        <v>473</v>
      </c>
      <c r="C469">
        <v>3346</v>
      </c>
      <c r="D469" s="1">
        <v>501828</v>
      </c>
      <c r="E469">
        <v>0.51600000000000001</v>
      </c>
      <c r="F469">
        <v>0.625</v>
      </c>
      <c r="G469" s="32">
        <f t="shared" si="7"/>
        <v>0.625</v>
      </c>
      <c r="H469" s="1">
        <v>1679117110</v>
      </c>
      <c r="I469" s="1">
        <v>1840423</v>
      </c>
      <c r="J469" s="1">
        <v>1709953</v>
      </c>
    </row>
    <row r="470" spans="1:10" x14ac:dyDescent="0.35">
      <c r="A470">
        <v>521701</v>
      </c>
      <c r="B470" t="s">
        <v>1128</v>
      </c>
      <c r="C470">
        <v>1794</v>
      </c>
      <c r="D470" s="1">
        <v>457692</v>
      </c>
      <c r="E470">
        <v>0.61399999999999999</v>
      </c>
      <c r="F470">
        <v>0.65800000000000003</v>
      </c>
      <c r="G470" s="32">
        <f t="shared" si="7"/>
        <v>0.65800000000000003</v>
      </c>
      <c r="H470" s="1">
        <v>821099585</v>
      </c>
      <c r="I470" s="1">
        <v>1299830</v>
      </c>
      <c r="J470" s="1">
        <v>1033003</v>
      </c>
    </row>
    <row r="471" spans="1:10" x14ac:dyDescent="0.35">
      <c r="A471">
        <v>521800</v>
      </c>
      <c r="B471" t="s">
        <v>475</v>
      </c>
      <c r="C471">
        <v>6837</v>
      </c>
      <c r="D471" s="1">
        <v>905628</v>
      </c>
      <c r="E471">
        <v>0.36599999999999999</v>
      </c>
      <c r="F471">
        <v>0.32300000000000001</v>
      </c>
      <c r="G471" s="32">
        <f t="shared" si="7"/>
        <v>0.36599999999999999</v>
      </c>
      <c r="H471" s="1">
        <v>6191781023</v>
      </c>
      <c r="I471" s="1">
        <v>1546459</v>
      </c>
      <c r="J471" s="1">
        <v>1684769</v>
      </c>
    </row>
    <row r="472" spans="1:10" x14ac:dyDescent="0.35">
      <c r="A472">
        <v>522001</v>
      </c>
      <c r="B472" t="s">
        <v>1129</v>
      </c>
      <c r="C472">
        <v>1220</v>
      </c>
      <c r="D472" s="1">
        <v>564273</v>
      </c>
      <c r="E472">
        <v>0.41199999999999998</v>
      </c>
      <c r="F472">
        <v>0.57899999999999996</v>
      </c>
      <c r="G472" s="32">
        <f t="shared" si="7"/>
        <v>0.57899999999999996</v>
      </c>
      <c r="H472" s="1">
        <v>688413952</v>
      </c>
      <c r="I472" s="1">
        <v>639316</v>
      </c>
      <c r="J472" s="1">
        <v>617264</v>
      </c>
    </row>
    <row r="473" spans="1:10" x14ac:dyDescent="0.35">
      <c r="A473">
        <v>522101</v>
      </c>
      <c r="B473" t="s">
        <v>1130</v>
      </c>
      <c r="C473">
        <v>857</v>
      </c>
      <c r="D473" s="1">
        <v>487794</v>
      </c>
      <c r="E473">
        <v>0.68400000000000005</v>
      </c>
      <c r="F473">
        <v>0.63600000000000001</v>
      </c>
      <c r="G473" s="32">
        <f t="shared" si="7"/>
        <v>0.68400000000000005</v>
      </c>
      <c r="H473" s="1">
        <v>418039998</v>
      </c>
      <c r="I473" s="1">
        <v>367335</v>
      </c>
      <c r="J473" s="1">
        <v>386184</v>
      </c>
    </row>
    <row r="474" spans="1:10" x14ac:dyDescent="0.35">
      <c r="A474">
        <v>530101</v>
      </c>
      <c r="B474" t="s">
        <v>1131</v>
      </c>
      <c r="C474">
        <v>828</v>
      </c>
      <c r="D474" s="1">
        <v>464597</v>
      </c>
      <c r="E474">
        <v>0.60199999999999998</v>
      </c>
      <c r="F474">
        <v>0.65300000000000002</v>
      </c>
      <c r="G474" s="32">
        <f t="shared" si="7"/>
        <v>0.65300000000000002</v>
      </c>
      <c r="H474" s="1">
        <v>384686438</v>
      </c>
      <c r="I474" s="1">
        <v>519468</v>
      </c>
      <c r="J474" s="1">
        <v>644084</v>
      </c>
    </row>
    <row r="475" spans="1:10" x14ac:dyDescent="0.35">
      <c r="A475">
        <v>530202</v>
      </c>
      <c r="B475" t="s">
        <v>479</v>
      </c>
      <c r="C475">
        <v>2765</v>
      </c>
      <c r="D475" s="1">
        <v>473717</v>
      </c>
      <c r="E475">
        <v>0.61799999999999999</v>
      </c>
      <c r="F475">
        <v>0.64700000000000002</v>
      </c>
      <c r="G475" s="32">
        <f t="shared" si="7"/>
        <v>0.64700000000000002</v>
      </c>
      <c r="H475" s="1">
        <v>1309828401</v>
      </c>
      <c r="I475" s="1">
        <v>1285415</v>
      </c>
      <c r="J475" s="1">
        <v>1305596</v>
      </c>
    </row>
    <row r="476" spans="1:10" x14ac:dyDescent="0.35">
      <c r="A476">
        <v>530301</v>
      </c>
      <c r="B476" t="s">
        <v>1132</v>
      </c>
      <c r="C476">
        <v>4531</v>
      </c>
      <c r="D476" s="1">
        <v>557706</v>
      </c>
      <c r="E476">
        <v>0.628</v>
      </c>
      <c r="F476">
        <v>0.58299999999999996</v>
      </c>
      <c r="G476" s="32">
        <f t="shared" si="7"/>
        <v>0.628</v>
      </c>
      <c r="H476" s="1">
        <v>2526966732</v>
      </c>
      <c r="I476" s="1">
        <v>1463807</v>
      </c>
      <c r="J476" s="1">
        <v>1395414</v>
      </c>
    </row>
    <row r="477" spans="1:10" x14ac:dyDescent="0.35">
      <c r="A477">
        <v>530501</v>
      </c>
      <c r="B477" t="s">
        <v>1133</v>
      </c>
      <c r="C477">
        <v>1952</v>
      </c>
      <c r="D477" s="1">
        <v>677766</v>
      </c>
      <c r="E477">
        <v>0.61599999999999999</v>
      </c>
      <c r="F477">
        <v>0.49399999999999999</v>
      </c>
      <c r="G477" s="32">
        <f t="shared" si="7"/>
        <v>0.61599999999999999</v>
      </c>
      <c r="H477" s="1">
        <v>1323000478</v>
      </c>
      <c r="I477" s="1">
        <v>1528805</v>
      </c>
      <c r="J477" s="1">
        <v>1330461</v>
      </c>
    </row>
    <row r="478" spans="1:10" x14ac:dyDescent="0.35">
      <c r="A478">
        <v>530515</v>
      </c>
      <c r="B478" t="s">
        <v>1134</v>
      </c>
      <c r="C478">
        <v>2943</v>
      </c>
      <c r="D478" s="1">
        <v>483691</v>
      </c>
      <c r="E478">
        <v>0.54900000000000004</v>
      </c>
      <c r="F478">
        <v>0.63900000000000001</v>
      </c>
      <c r="G478" s="32">
        <f t="shared" si="7"/>
        <v>0.63900000000000001</v>
      </c>
      <c r="H478" s="1">
        <v>1423503724</v>
      </c>
      <c r="I478" s="1">
        <v>1100713</v>
      </c>
      <c r="J478" s="1">
        <v>1211005</v>
      </c>
    </row>
    <row r="479" spans="1:10" x14ac:dyDescent="0.35">
      <c r="A479">
        <v>530600</v>
      </c>
      <c r="B479" t="s">
        <v>1135</v>
      </c>
      <c r="C479">
        <v>9760</v>
      </c>
      <c r="D479" s="1">
        <v>224825</v>
      </c>
      <c r="E479">
        <v>0.69</v>
      </c>
      <c r="F479">
        <v>0.83299999999999996</v>
      </c>
      <c r="G479" s="32">
        <f t="shared" si="7"/>
        <v>0.83299999999999996</v>
      </c>
      <c r="H479" s="1">
        <v>2194297762</v>
      </c>
      <c r="I479" s="1">
        <v>2948911</v>
      </c>
      <c r="J479" s="1">
        <v>2602738</v>
      </c>
    </row>
    <row r="480" spans="1:10" x14ac:dyDescent="0.35">
      <c r="A480">
        <v>540801</v>
      </c>
      <c r="B480" t="s">
        <v>484</v>
      </c>
      <c r="C480">
        <v>325</v>
      </c>
      <c r="D480" s="1">
        <v>1740412</v>
      </c>
      <c r="E480">
        <v>0.28000000000000003</v>
      </c>
      <c r="F480">
        <v>0</v>
      </c>
      <c r="G480" s="32">
        <f t="shared" si="7"/>
        <v>0.36</v>
      </c>
      <c r="H480" s="1">
        <v>565634128</v>
      </c>
      <c r="I480" s="1">
        <v>223458</v>
      </c>
      <c r="J480" s="1">
        <v>231454</v>
      </c>
    </row>
    <row r="481" spans="1:10" x14ac:dyDescent="0.35">
      <c r="A481">
        <v>540901</v>
      </c>
      <c r="B481" t="s">
        <v>1136</v>
      </c>
      <c r="C481">
        <v>299</v>
      </c>
      <c r="D481" s="1">
        <v>589376</v>
      </c>
      <c r="E481">
        <v>0.48399999999999999</v>
      </c>
      <c r="F481">
        <v>0.56000000000000005</v>
      </c>
      <c r="G481" s="32">
        <f t="shared" si="7"/>
        <v>0.56000000000000005</v>
      </c>
      <c r="H481" s="1">
        <v>176223682</v>
      </c>
      <c r="I481" s="1">
        <v>240230</v>
      </c>
      <c r="J481" s="1">
        <v>258128</v>
      </c>
    </row>
    <row r="482" spans="1:10" x14ac:dyDescent="0.35">
      <c r="A482">
        <v>541001</v>
      </c>
      <c r="B482" t="s">
        <v>1137</v>
      </c>
      <c r="C482">
        <v>813</v>
      </c>
      <c r="D482" s="1">
        <v>547986</v>
      </c>
      <c r="E482">
        <v>0.623</v>
      </c>
      <c r="F482">
        <v>0.59099999999999997</v>
      </c>
      <c r="G482" s="32">
        <f t="shared" si="7"/>
        <v>0.623</v>
      </c>
      <c r="H482" s="1">
        <v>445513185</v>
      </c>
      <c r="I482" s="1">
        <v>483992</v>
      </c>
      <c r="J482" s="1">
        <v>505971</v>
      </c>
    </row>
    <row r="483" spans="1:10" x14ac:dyDescent="0.35">
      <c r="A483">
        <v>541102</v>
      </c>
      <c r="B483" t="s">
        <v>487</v>
      </c>
      <c r="C483">
        <v>1841</v>
      </c>
      <c r="D483" s="1">
        <v>408480</v>
      </c>
      <c r="E483">
        <v>0.60799999999999998</v>
      </c>
      <c r="F483">
        <v>0.69499999999999995</v>
      </c>
      <c r="G483" s="32">
        <f t="shared" si="7"/>
        <v>0.69499999999999995</v>
      </c>
      <c r="H483" s="1">
        <v>752011849</v>
      </c>
      <c r="I483" s="1">
        <v>1102204</v>
      </c>
      <c r="J483" s="1">
        <v>1179687</v>
      </c>
    </row>
    <row r="484" spans="1:10" x14ac:dyDescent="0.35">
      <c r="A484">
        <v>541201</v>
      </c>
      <c r="B484" t="s">
        <v>1138</v>
      </c>
      <c r="C484">
        <v>895</v>
      </c>
      <c r="D484" s="1">
        <v>461363</v>
      </c>
      <c r="E484">
        <v>0.65300000000000002</v>
      </c>
      <c r="F484">
        <v>0.65600000000000003</v>
      </c>
      <c r="G484" s="32">
        <f t="shared" si="7"/>
        <v>0.65600000000000003</v>
      </c>
      <c r="H484" s="1">
        <v>412920618</v>
      </c>
      <c r="I484" s="1">
        <v>712374</v>
      </c>
      <c r="J484" s="1">
        <v>732610</v>
      </c>
    </row>
    <row r="485" spans="1:10" x14ac:dyDescent="0.35">
      <c r="A485">
        <v>541401</v>
      </c>
      <c r="B485" t="s">
        <v>489</v>
      </c>
      <c r="C485">
        <v>297</v>
      </c>
      <c r="D485" s="1">
        <v>395511</v>
      </c>
      <c r="E485">
        <v>0.59199999999999997</v>
      </c>
      <c r="F485">
        <v>0.70499999999999996</v>
      </c>
      <c r="G485" s="32">
        <f t="shared" si="7"/>
        <v>0.70499999999999996</v>
      </c>
      <c r="H485" s="1">
        <v>117466916</v>
      </c>
      <c r="I485" s="1">
        <v>490981</v>
      </c>
      <c r="J485" s="1">
        <v>422910</v>
      </c>
    </row>
    <row r="486" spans="1:10" x14ac:dyDescent="0.35">
      <c r="A486">
        <v>550101</v>
      </c>
      <c r="B486" t="s">
        <v>490</v>
      </c>
      <c r="C486">
        <v>818</v>
      </c>
      <c r="D486" s="1">
        <v>363689</v>
      </c>
      <c r="E486">
        <v>0.5</v>
      </c>
      <c r="F486">
        <v>0.72899999999999998</v>
      </c>
      <c r="G486" s="32">
        <f t="shared" si="7"/>
        <v>0.72899999999999998</v>
      </c>
      <c r="H486" s="1">
        <v>297498333</v>
      </c>
      <c r="I486" s="1">
        <v>996244</v>
      </c>
      <c r="J486" s="1">
        <v>1103984</v>
      </c>
    </row>
    <row r="487" spans="1:10" x14ac:dyDescent="0.35">
      <c r="A487">
        <v>550301</v>
      </c>
      <c r="B487" t="s">
        <v>1139</v>
      </c>
      <c r="C487">
        <v>1104</v>
      </c>
      <c r="D487" s="1">
        <v>637632</v>
      </c>
      <c r="E487">
        <v>0.375</v>
      </c>
      <c r="F487">
        <v>0.52400000000000002</v>
      </c>
      <c r="G487" s="32">
        <f t="shared" si="7"/>
        <v>0.52400000000000002</v>
      </c>
      <c r="H487" s="1">
        <v>703946140</v>
      </c>
      <c r="I487" s="1">
        <v>1087432</v>
      </c>
      <c r="J487" s="1">
        <v>1146888</v>
      </c>
    </row>
    <row r="488" spans="1:10" x14ac:dyDescent="0.35">
      <c r="A488">
        <v>560501</v>
      </c>
      <c r="B488" t="s">
        <v>1140</v>
      </c>
      <c r="C488">
        <v>744</v>
      </c>
      <c r="D488" s="1">
        <v>623620</v>
      </c>
      <c r="E488">
        <v>0.52100000000000002</v>
      </c>
      <c r="F488">
        <v>0.53400000000000003</v>
      </c>
      <c r="G488" s="32">
        <f t="shared" si="7"/>
        <v>0.53400000000000003</v>
      </c>
      <c r="H488" s="1">
        <v>463973497</v>
      </c>
      <c r="I488" s="1">
        <v>965237</v>
      </c>
      <c r="J488" s="1">
        <v>1184766</v>
      </c>
    </row>
    <row r="489" spans="1:10" x14ac:dyDescent="0.35">
      <c r="A489">
        <v>560603</v>
      </c>
      <c r="B489" t="s">
        <v>1141</v>
      </c>
      <c r="C489">
        <v>382</v>
      </c>
      <c r="D489" s="1">
        <v>759513</v>
      </c>
      <c r="E489">
        <v>0.58599999999999997</v>
      </c>
      <c r="F489">
        <v>0.432</v>
      </c>
      <c r="G489" s="32">
        <f t="shared" si="7"/>
        <v>0.58599999999999997</v>
      </c>
      <c r="H489" s="1">
        <v>290134177</v>
      </c>
      <c r="I489" s="1">
        <v>485421</v>
      </c>
      <c r="J489" s="1">
        <v>432596</v>
      </c>
    </row>
    <row r="490" spans="1:10" x14ac:dyDescent="0.35">
      <c r="A490">
        <v>560701</v>
      </c>
      <c r="B490" t="s">
        <v>1142</v>
      </c>
      <c r="C490">
        <v>1345</v>
      </c>
      <c r="D490" s="1">
        <v>358537</v>
      </c>
      <c r="E490">
        <v>0.68700000000000006</v>
      </c>
      <c r="F490">
        <v>0.73299999999999998</v>
      </c>
      <c r="G490" s="32">
        <f t="shared" si="7"/>
        <v>0.73299999999999998</v>
      </c>
      <c r="H490" s="1">
        <v>482232465</v>
      </c>
      <c r="I490" s="1">
        <v>1126528</v>
      </c>
      <c r="J490" s="1">
        <v>1139370</v>
      </c>
    </row>
    <row r="491" spans="1:10" x14ac:dyDescent="0.35">
      <c r="A491">
        <v>561006</v>
      </c>
      <c r="B491" t="s">
        <v>1143</v>
      </c>
      <c r="C491">
        <v>1805</v>
      </c>
      <c r="D491" s="1">
        <v>301832</v>
      </c>
      <c r="E491">
        <v>0.64300000000000002</v>
      </c>
      <c r="F491">
        <v>0.77500000000000002</v>
      </c>
      <c r="G491" s="32">
        <f t="shared" si="7"/>
        <v>0.77500000000000002</v>
      </c>
      <c r="H491" s="1">
        <v>544807173</v>
      </c>
      <c r="I491" s="1">
        <v>1457140</v>
      </c>
      <c r="J491" s="1">
        <v>1293134</v>
      </c>
    </row>
    <row r="492" spans="1:10" x14ac:dyDescent="0.35">
      <c r="A492">
        <v>570101</v>
      </c>
      <c r="B492" t="s">
        <v>1144</v>
      </c>
      <c r="C492">
        <v>1169</v>
      </c>
      <c r="D492" s="1">
        <v>287981</v>
      </c>
      <c r="E492">
        <v>0.62</v>
      </c>
      <c r="F492">
        <v>0.78500000000000003</v>
      </c>
      <c r="G492" s="32">
        <f t="shared" si="7"/>
        <v>0.78500000000000003</v>
      </c>
      <c r="H492" s="1">
        <v>336650248</v>
      </c>
      <c r="I492" s="1">
        <v>2043528</v>
      </c>
      <c r="J492" s="1">
        <v>2211792</v>
      </c>
    </row>
    <row r="493" spans="1:10" x14ac:dyDescent="0.35">
      <c r="A493">
        <v>570201</v>
      </c>
      <c r="B493" t="s">
        <v>1145</v>
      </c>
      <c r="C493">
        <v>459</v>
      </c>
      <c r="D493" s="1">
        <v>395809</v>
      </c>
      <c r="E493">
        <v>0.42099999999999999</v>
      </c>
      <c r="F493">
        <v>0.70499999999999996</v>
      </c>
      <c r="G493" s="32">
        <f t="shared" si="7"/>
        <v>0.70499999999999996</v>
      </c>
      <c r="H493" s="1">
        <v>181676676</v>
      </c>
      <c r="I493" s="1">
        <v>669793</v>
      </c>
      <c r="J493" s="1">
        <v>661604</v>
      </c>
    </row>
    <row r="494" spans="1:10" x14ac:dyDescent="0.35">
      <c r="A494">
        <v>570302</v>
      </c>
      <c r="B494" t="s">
        <v>1146</v>
      </c>
      <c r="C494">
        <v>1595</v>
      </c>
      <c r="D494" s="1">
        <v>300070</v>
      </c>
      <c r="E494">
        <v>0.54300000000000004</v>
      </c>
      <c r="F494">
        <v>0.77600000000000002</v>
      </c>
      <c r="G494" s="32">
        <f t="shared" si="7"/>
        <v>0.77600000000000002</v>
      </c>
      <c r="H494" s="1">
        <v>478612436</v>
      </c>
      <c r="I494" s="1">
        <v>1750852</v>
      </c>
      <c r="J494" s="1">
        <v>1886510</v>
      </c>
    </row>
    <row r="495" spans="1:10" x14ac:dyDescent="0.35">
      <c r="A495">
        <v>570401</v>
      </c>
      <c r="B495" t="s">
        <v>1147</v>
      </c>
      <c r="C495">
        <v>310</v>
      </c>
      <c r="D495" s="1">
        <v>420627</v>
      </c>
      <c r="E495">
        <v>0.54600000000000004</v>
      </c>
      <c r="F495">
        <v>0.68600000000000005</v>
      </c>
      <c r="G495" s="32">
        <f t="shared" si="7"/>
        <v>0.68600000000000005</v>
      </c>
      <c r="H495" s="1">
        <v>130394374</v>
      </c>
      <c r="I495" s="1">
        <v>613214</v>
      </c>
      <c r="J495" s="1">
        <v>689758</v>
      </c>
    </row>
    <row r="496" spans="1:10" x14ac:dyDescent="0.35">
      <c r="A496">
        <v>570603</v>
      </c>
      <c r="B496" t="s">
        <v>500</v>
      </c>
      <c r="C496">
        <v>867</v>
      </c>
      <c r="D496" s="1">
        <v>276323</v>
      </c>
      <c r="E496">
        <v>0.6</v>
      </c>
      <c r="F496">
        <v>0.79400000000000004</v>
      </c>
      <c r="G496" s="32">
        <f t="shared" si="7"/>
        <v>0.79400000000000004</v>
      </c>
      <c r="H496" s="1">
        <v>239572704</v>
      </c>
      <c r="I496" s="1">
        <v>1729357</v>
      </c>
      <c r="J496" s="1">
        <v>1857315</v>
      </c>
    </row>
    <row r="497" spans="1:10" x14ac:dyDescent="0.35">
      <c r="A497">
        <v>571000</v>
      </c>
      <c r="B497" t="s">
        <v>1148</v>
      </c>
      <c r="C497">
        <v>5010</v>
      </c>
      <c r="D497" s="1">
        <v>386240</v>
      </c>
      <c r="E497">
        <v>0.69399999999999995</v>
      </c>
      <c r="F497">
        <v>0.71199999999999997</v>
      </c>
      <c r="G497" s="32">
        <f t="shared" si="7"/>
        <v>0.71199999999999997</v>
      </c>
      <c r="H497" s="1">
        <v>1935064202</v>
      </c>
      <c r="I497" s="1">
        <v>4441694</v>
      </c>
      <c r="J497" s="1">
        <v>4473785</v>
      </c>
    </row>
    <row r="498" spans="1:10" x14ac:dyDescent="0.35">
      <c r="A498">
        <v>571502</v>
      </c>
      <c r="B498" t="s">
        <v>502</v>
      </c>
      <c r="C498">
        <v>1032</v>
      </c>
      <c r="D498" s="1">
        <v>294687</v>
      </c>
      <c r="E498">
        <v>0.53500000000000003</v>
      </c>
      <c r="F498">
        <v>0.78</v>
      </c>
      <c r="G498" s="32">
        <f t="shared" si="7"/>
        <v>0.78</v>
      </c>
      <c r="H498" s="1">
        <v>304117402</v>
      </c>
      <c r="I498" s="1">
        <v>1295881</v>
      </c>
      <c r="J498" s="1">
        <v>1175005</v>
      </c>
    </row>
    <row r="499" spans="1:10" x14ac:dyDescent="0.35">
      <c r="A499">
        <v>571800</v>
      </c>
      <c r="B499" t="s">
        <v>1149</v>
      </c>
      <c r="C499">
        <v>1866</v>
      </c>
      <c r="D499" s="1">
        <v>190939</v>
      </c>
      <c r="E499">
        <v>0.61</v>
      </c>
      <c r="F499">
        <v>0.85799999999999998</v>
      </c>
      <c r="G499" s="32">
        <f t="shared" si="7"/>
        <v>0.85799999999999998</v>
      </c>
      <c r="H499" s="1">
        <v>356293581</v>
      </c>
      <c r="I499" s="1">
        <v>3029425</v>
      </c>
      <c r="J499" s="1">
        <v>3258296</v>
      </c>
    </row>
    <row r="500" spans="1:10" x14ac:dyDescent="0.35">
      <c r="A500">
        <v>571901</v>
      </c>
      <c r="B500" t="s">
        <v>1150</v>
      </c>
      <c r="C500">
        <v>456</v>
      </c>
      <c r="D500" s="1">
        <v>347114</v>
      </c>
      <c r="E500">
        <v>0.623</v>
      </c>
      <c r="F500">
        <v>0.74099999999999999</v>
      </c>
      <c r="G500" s="32">
        <f t="shared" si="7"/>
        <v>0.74099999999999999</v>
      </c>
      <c r="H500" s="1">
        <v>158284379</v>
      </c>
      <c r="I500" s="1">
        <v>730177</v>
      </c>
      <c r="J500" s="1">
        <v>806817</v>
      </c>
    </row>
    <row r="501" spans="1:10" x14ac:dyDescent="0.35">
      <c r="A501">
        <v>572301</v>
      </c>
      <c r="B501" t="s">
        <v>1151</v>
      </c>
      <c r="C501">
        <v>393</v>
      </c>
      <c r="D501" s="1">
        <v>448475</v>
      </c>
      <c r="E501">
        <v>0.46700000000000003</v>
      </c>
      <c r="F501">
        <v>0.66500000000000004</v>
      </c>
      <c r="G501" s="32">
        <f t="shared" si="7"/>
        <v>0.66500000000000004</v>
      </c>
      <c r="H501" s="1">
        <v>176250903</v>
      </c>
      <c r="I501" s="1">
        <v>466222</v>
      </c>
      <c r="J501" s="1">
        <v>567094</v>
      </c>
    </row>
    <row r="502" spans="1:10" x14ac:dyDescent="0.35">
      <c r="A502">
        <v>572702</v>
      </c>
      <c r="B502" t="s">
        <v>506</v>
      </c>
      <c r="C502">
        <v>513</v>
      </c>
      <c r="D502" s="1">
        <v>338978</v>
      </c>
      <c r="E502">
        <v>0.46</v>
      </c>
      <c r="F502">
        <v>0.747</v>
      </c>
      <c r="G502" s="32">
        <f t="shared" si="7"/>
        <v>0.747</v>
      </c>
      <c r="H502" s="1">
        <v>173895963</v>
      </c>
      <c r="I502" s="1">
        <v>520346</v>
      </c>
      <c r="J502" s="1">
        <v>571873</v>
      </c>
    </row>
    <row r="503" spans="1:10" x14ac:dyDescent="0.35">
      <c r="A503">
        <v>572901</v>
      </c>
      <c r="B503" t="s">
        <v>1152</v>
      </c>
      <c r="C503">
        <v>470</v>
      </c>
      <c r="D503" s="1">
        <v>1772397</v>
      </c>
      <c r="E503">
        <v>0.2</v>
      </c>
      <c r="F503">
        <v>0</v>
      </c>
      <c r="G503" s="32">
        <f t="shared" si="7"/>
        <v>0.36</v>
      </c>
      <c r="H503" s="1">
        <v>833026919</v>
      </c>
      <c r="I503" s="1">
        <v>291769</v>
      </c>
      <c r="J503" s="1">
        <v>301644</v>
      </c>
    </row>
    <row r="504" spans="1:10" x14ac:dyDescent="0.35">
      <c r="A504">
        <v>573002</v>
      </c>
      <c r="B504" t="s">
        <v>508</v>
      </c>
      <c r="C504">
        <v>1415</v>
      </c>
      <c r="D504" s="1">
        <v>312074</v>
      </c>
      <c r="E504">
        <v>0.51900000000000002</v>
      </c>
      <c r="F504">
        <v>0.76700000000000002</v>
      </c>
      <c r="G504" s="32">
        <f t="shared" si="7"/>
        <v>0.76700000000000002</v>
      </c>
      <c r="H504" s="1">
        <v>441585655</v>
      </c>
      <c r="I504" s="1">
        <v>1314137</v>
      </c>
      <c r="J504" s="1">
        <v>1417151</v>
      </c>
    </row>
    <row r="505" spans="1:10" x14ac:dyDescent="0.35">
      <c r="A505">
        <v>580101</v>
      </c>
      <c r="B505" t="s">
        <v>1153</v>
      </c>
      <c r="C505">
        <v>1706</v>
      </c>
      <c r="D505" s="1">
        <v>866107</v>
      </c>
      <c r="E505">
        <v>0.69399999999999995</v>
      </c>
      <c r="F505">
        <v>0.35299999999999998</v>
      </c>
      <c r="G505" s="32">
        <f t="shared" si="7"/>
        <v>0.69399999999999995</v>
      </c>
      <c r="H505" s="1">
        <v>1477579105</v>
      </c>
      <c r="I505" s="1">
        <v>862619</v>
      </c>
      <c r="J505" s="1">
        <v>920975</v>
      </c>
    </row>
    <row r="506" spans="1:10" x14ac:dyDescent="0.35">
      <c r="A506">
        <v>580102</v>
      </c>
      <c r="B506" t="s">
        <v>1154</v>
      </c>
      <c r="C506">
        <v>4387</v>
      </c>
      <c r="D506" s="1">
        <v>620115</v>
      </c>
      <c r="E506">
        <v>0.68200000000000005</v>
      </c>
      <c r="F506">
        <v>0.53700000000000003</v>
      </c>
      <c r="G506" s="32">
        <f t="shared" si="7"/>
        <v>0.68200000000000005</v>
      </c>
      <c r="H506" s="1">
        <v>2720445853</v>
      </c>
      <c r="I506" s="1">
        <v>1605840</v>
      </c>
      <c r="J506" s="1">
        <v>1818731</v>
      </c>
    </row>
    <row r="507" spans="1:10" x14ac:dyDescent="0.35">
      <c r="A507">
        <v>580103</v>
      </c>
      <c r="B507" t="s">
        <v>1155</v>
      </c>
      <c r="C507">
        <v>4969</v>
      </c>
      <c r="D507" s="1">
        <v>534058</v>
      </c>
      <c r="E507">
        <v>0.66300000000000003</v>
      </c>
      <c r="F507">
        <v>0.60099999999999998</v>
      </c>
      <c r="G507" s="32">
        <f t="shared" si="7"/>
        <v>0.66300000000000003</v>
      </c>
      <c r="H507" s="1">
        <v>2653736016</v>
      </c>
      <c r="I507" s="1">
        <v>1396273</v>
      </c>
      <c r="J507" s="1">
        <v>1481960</v>
      </c>
    </row>
    <row r="508" spans="1:10" x14ac:dyDescent="0.35">
      <c r="A508">
        <v>580104</v>
      </c>
      <c r="B508" t="s">
        <v>1156</v>
      </c>
      <c r="C508">
        <v>6672</v>
      </c>
      <c r="D508" s="1">
        <v>532740</v>
      </c>
      <c r="E508">
        <v>0.69699999999999995</v>
      </c>
      <c r="F508">
        <v>0.60199999999999998</v>
      </c>
      <c r="G508" s="32">
        <f t="shared" si="7"/>
        <v>0.69699999999999995</v>
      </c>
      <c r="H508" s="1">
        <v>3554441626</v>
      </c>
      <c r="I508" s="1">
        <v>2147731</v>
      </c>
      <c r="J508" s="1">
        <v>2243732</v>
      </c>
    </row>
    <row r="509" spans="1:10" x14ac:dyDescent="0.35">
      <c r="A509">
        <v>580105</v>
      </c>
      <c r="B509" t="s">
        <v>1157</v>
      </c>
      <c r="C509">
        <v>5562</v>
      </c>
      <c r="D509" s="1">
        <v>439413</v>
      </c>
      <c r="E509">
        <v>0.66700000000000004</v>
      </c>
      <c r="F509">
        <v>0.67200000000000004</v>
      </c>
      <c r="G509" s="32">
        <f t="shared" si="7"/>
        <v>0.67200000000000004</v>
      </c>
      <c r="H509" s="1">
        <v>2444017154</v>
      </c>
      <c r="I509" s="1">
        <v>2578562</v>
      </c>
      <c r="J509" s="1">
        <v>2857150</v>
      </c>
    </row>
    <row r="510" spans="1:10" x14ac:dyDescent="0.35">
      <c r="A510">
        <v>580106</v>
      </c>
      <c r="B510" t="s">
        <v>1158</v>
      </c>
      <c r="C510">
        <v>3232</v>
      </c>
      <c r="D510" s="1">
        <v>722084</v>
      </c>
      <c r="E510">
        <v>0.67</v>
      </c>
      <c r="F510">
        <v>0.46</v>
      </c>
      <c r="G510" s="32">
        <f t="shared" si="7"/>
        <v>0.67</v>
      </c>
      <c r="H510" s="1">
        <v>2333777000</v>
      </c>
      <c r="I510" s="1">
        <v>1801530</v>
      </c>
      <c r="J510" s="1">
        <v>1749004</v>
      </c>
    </row>
    <row r="511" spans="1:10" x14ac:dyDescent="0.35">
      <c r="A511">
        <v>580107</v>
      </c>
      <c r="B511" t="s">
        <v>1159</v>
      </c>
      <c r="C511">
        <v>4412</v>
      </c>
      <c r="D511" s="1">
        <v>632894</v>
      </c>
      <c r="E511">
        <v>0.67</v>
      </c>
      <c r="F511">
        <v>0.52700000000000002</v>
      </c>
      <c r="G511" s="32">
        <f t="shared" si="7"/>
        <v>0.67</v>
      </c>
      <c r="H511" s="1">
        <v>2792330243</v>
      </c>
      <c r="I511" s="1">
        <v>1286701</v>
      </c>
      <c r="J511" s="1">
        <v>1688284</v>
      </c>
    </row>
    <row r="512" spans="1:10" x14ac:dyDescent="0.35">
      <c r="A512">
        <v>580109</v>
      </c>
      <c r="B512" t="s">
        <v>1160</v>
      </c>
      <c r="C512">
        <v>2389</v>
      </c>
      <c r="D512" s="1">
        <v>284221</v>
      </c>
      <c r="E512">
        <v>0.745</v>
      </c>
      <c r="F512">
        <v>0.78800000000000003</v>
      </c>
      <c r="G512" s="32">
        <f t="shared" si="7"/>
        <v>0.78800000000000003</v>
      </c>
      <c r="H512" s="1">
        <v>679004829</v>
      </c>
      <c r="I512" s="1">
        <v>1409849</v>
      </c>
      <c r="J512" s="1">
        <v>1615827</v>
      </c>
    </row>
    <row r="513" spans="1:10" x14ac:dyDescent="0.35">
      <c r="A513">
        <v>580201</v>
      </c>
      <c r="B513" t="s">
        <v>1161</v>
      </c>
      <c r="C513">
        <v>7674</v>
      </c>
      <c r="D513" s="1">
        <v>780428</v>
      </c>
      <c r="E513">
        <v>0.66700000000000004</v>
      </c>
      <c r="F513">
        <v>0.41699999999999998</v>
      </c>
      <c r="G513" s="32">
        <f t="shared" si="7"/>
        <v>0.66700000000000004</v>
      </c>
      <c r="H513" s="1">
        <v>5989006550</v>
      </c>
      <c r="I513" s="1">
        <v>1529869</v>
      </c>
      <c r="J513" s="1">
        <v>1220828</v>
      </c>
    </row>
    <row r="514" spans="1:10" x14ac:dyDescent="0.35">
      <c r="A514">
        <v>580203</v>
      </c>
      <c r="B514" t="s">
        <v>1162</v>
      </c>
      <c r="C514">
        <v>3897</v>
      </c>
      <c r="D514" s="1">
        <v>588952</v>
      </c>
      <c r="E514">
        <v>0.65300000000000002</v>
      </c>
      <c r="F514">
        <v>0.56000000000000005</v>
      </c>
      <c r="G514" s="32">
        <f t="shared" si="7"/>
        <v>0.65300000000000002</v>
      </c>
      <c r="H514" s="1">
        <v>2295146000</v>
      </c>
      <c r="I514" s="1">
        <v>1155103</v>
      </c>
      <c r="J514" s="1">
        <v>1126793</v>
      </c>
    </row>
    <row r="515" spans="1:10" x14ac:dyDescent="0.35">
      <c r="A515">
        <v>580205</v>
      </c>
      <c r="B515" t="s">
        <v>1163</v>
      </c>
      <c r="C515">
        <v>14775</v>
      </c>
      <c r="D515" s="1">
        <v>610899</v>
      </c>
      <c r="E515">
        <v>0.57499999999999996</v>
      </c>
      <c r="F515">
        <v>0.54400000000000004</v>
      </c>
      <c r="G515" s="32">
        <f t="shared" si="7"/>
        <v>0.57499999999999996</v>
      </c>
      <c r="H515" s="1">
        <v>9026047062</v>
      </c>
      <c r="I515" s="1">
        <v>4785174</v>
      </c>
      <c r="J515" s="1">
        <v>4207037</v>
      </c>
    </row>
    <row r="516" spans="1:10" x14ac:dyDescent="0.35">
      <c r="A516">
        <v>580206</v>
      </c>
      <c r="B516" t="s">
        <v>520</v>
      </c>
      <c r="C516">
        <v>1207</v>
      </c>
      <c r="D516" s="1">
        <v>2091712</v>
      </c>
      <c r="E516">
        <v>0.41699999999999998</v>
      </c>
      <c r="F516">
        <v>0</v>
      </c>
      <c r="G516" s="32">
        <f t="shared" ref="G516:G579" si="8">MAX(IF(E516&gt;F516,E516,F516), 0.36)</f>
        <v>0.41699999999999998</v>
      </c>
      <c r="H516" s="1">
        <v>2524696631</v>
      </c>
      <c r="I516" s="1">
        <v>264653</v>
      </c>
      <c r="J516" s="1">
        <v>279986</v>
      </c>
    </row>
    <row r="517" spans="1:10" x14ac:dyDescent="0.35">
      <c r="A517">
        <v>580207</v>
      </c>
      <c r="B517" t="s">
        <v>1164</v>
      </c>
      <c r="C517">
        <v>2603</v>
      </c>
      <c r="D517" s="1">
        <v>623738</v>
      </c>
      <c r="E517">
        <v>0.66300000000000003</v>
      </c>
      <c r="F517">
        <v>0.53400000000000003</v>
      </c>
      <c r="G517" s="32">
        <f t="shared" si="8"/>
        <v>0.66300000000000003</v>
      </c>
      <c r="H517" s="1">
        <v>1623592210</v>
      </c>
      <c r="I517" s="1">
        <v>443843</v>
      </c>
      <c r="J517" s="1">
        <v>504204</v>
      </c>
    </row>
    <row r="518" spans="1:10" x14ac:dyDescent="0.35">
      <c r="A518">
        <v>580208</v>
      </c>
      <c r="B518" t="s">
        <v>1165</v>
      </c>
      <c r="C518">
        <v>2951</v>
      </c>
      <c r="D518" s="1">
        <v>616239</v>
      </c>
      <c r="E518">
        <v>0.67500000000000004</v>
      </c>
      <c r="F518">
        <v>0.54</v>
      </c>
      <c r="G518" s="32">
        <f t="shared" si="8"/>
        <v>0.67500000000000004</v>
      </c>
      <c r="H518" s="1">
        <v>1818523368</v>
      </c>
      <c r="I518" s="1">
        <v>1485114</v>
      </c>
      <c r="J518" s="1">
        <v>1241623</v>
      </c>
    </row>
    <row r="519" spans="1:10" x14ac:dyDescent="0.35">
      <c r="A519">
        <v>580209</v>
      </c>
      <c r="B519" t="s">
        <v>1166</v>
      </c>
      <c r="C519">
        <v>3524</v>
      </c>
      <c r="D519" s="1">
        <v>515166</v>
      </c>
      <c r="E519">
        <v>0.69599999999999995</v>
      </c>
      <c r="F519">
        <v>0.61499999999999999</v>
      </c>
      <c r="G519" s="32">
        <f t="shared" si="8"/>
        <v>0.69599999999999995</v>
      </c>
      <c r="H519" s="1">
        <v>1815446842</v>
      </c>
      <c r="I519" s="1">
        <v>1663918</v>
      </c>
      <c r="J519" s="1">
        <v>1295625</v>
      </c>
    </row>
    <row r="520" spans="1:10" x14ac:dyDescent="0.35">
      <c r="A520">
        <v>580211</v>
      </c>
      <c r="B520" t="s">
        <v>524</v>
      </c>
      <c r="C520">
        <v>10235</v>
      </c>
      <c r="D520" s="1">
        <v>545187</v>
      </c>
      <c r="E520">
        <v>0.66600000000000004</v>
      </c>
      <c r="F520">
        <v>0.59299999999999997</v>
      </c>
      <c r="G520" s="32">
        <f t="shared" si="8"/>
        <v>0.66600000000000004</v>
      </c>
      <c r="H520" s="1">
        <v>5579997789</v>
      </c>
      <c r="I520" s="1">
        <v>2230993</v>
      </c>
      <c r="J520" s="1">
        <v>2347129</v>
      </c>
    </row>
    <row r="521" spans="1:10" x14ac:dyDescent="0.35">
      <c r="A521">
        <v>580212</v>
      </c>
      <c r="B521" t="s">
        <v>1167</v>
      </c>
      <c r="C521">
        <v>9618</v>
      </c>
      <c r="D521" s="1">
        <v>564843</v>
      </c>
      <c r="E521">
        <v>0.67</v>
      </c>
      <c r="F521">
        <v>0.57799999999999996</v>
      </c>
      <c r="G521" s="32">
        <f t="shared" si="8"/>
        <v>0.67</v>
      </c>
      <c r="H521" s="1">
        <v>5432664210</v>
      </c>
      <c r="I521" s="1">
        <v>1840568</v>
      </c>
      <c r="J521" s="1">
        <v>1705092</v>
      </c>
    </row>
    <row r="522" spans="1:10" x14ac:dyDescent="0.35">
      <c r="A522">
        <v>580224</v>
      </c>
      <c r="B522" t="s">
        <v>526</v>
      </c>
      <c r="C522">
        <v>8309</v>
      </c>
      <c r="D522" s="1">
        <v>548710</v>
      </c>
      <c r="E522">
        <v>0.64800000000000002</v>
      </c>
      <c r="F522">
        <v>0.59</v>
      </c>
      <c r="G522" s="32">
        <f t="shared" si="8"/>
        <v>0.64800000000000002</v>
      </c>
      <c r="H522" s="1">
        <v>4559236842</v>
      </c>
      <c r="I522" s="1">
        <v>1822643</v>
      </c>
      <c r="J522" s="1">
        <v>2696317</v>
      </c>
    </row>
    <row r="523" spans="1:10" x14ac:dyDescent="0.35">
      <c r="A523">
        <v>580232</v>
      </c>
      <c r="B523" t="s">
        <v>1168</v>
      </c>
      <c r="C523">
        <v>9117</v>
      </c>
      <c r="D523" s="1">
        <v>388667</v>
      </c>
      <c r="E523">
        <v>0.70399999999999996</v>
      </c>
      <c r="F523">
        <v>0.71</v>
      </c>
      <c r="G523" s="32">
        <f t="shared" si="8"/>
        <v>0.71</v>
      </c>
      <c r="H523" s="1">
        <v>3543485052</v>
      </c>
      <c r="I523" s="1">
        <v>2235167</v>
      </c>
      <c r="J523" s="1">
        <v>1927598</v>
      </c>
    </row>
    <row r="524" spans="1:10" x14ac:dyDescent="0.35">
      <c r="A524">
        <v>580233</v>
      </c>
      <c r="B524" t="s">
        <v>528</v>
      </c>
      <c r="C524">
        <v>1618</v>
      </c>
      <c r="D524" s="1">
        <v>532682</v>
      </c>
      <c r="E524">
        <v>0.68200000000000005</v>
      </c>
      <c r="F524">
        <v>0.60199999999999998</v>
      </c>
      <c r="G524" s="32">
        <f t="shared" si="8"/>
        <v>0.68200000000000005</v>
      </c>
      <c r="H524" s="1">
        <v>861879789</v>
      </c>
      <c r="I524" s="1">
        <v>439734</v>
      </c>
      <c r="J524" s="1">
        <v>389870</v>
      </c>
    </row>
    <row r="525" spans="1:10" x14ac:dyDescent="0.35">
      <c r="A525">
        <v>580234</v>
      </c>
      <c r="B525" t="s">
        <v>1169</v>
      </c>
      <c r="C525">
        <v>1208</v>
      </c>
      <c r="D525" s="1">
        <v>651076</v>
      </c>
      <c r="E525">
        <v>0.67100000000000004</v>
      </c>
      <c r="F525">
        <v>0.51300000000000001</v>
      </c>
      <c r="G525" s="32">
        <f t="shared" si="8"/>
        <v>0.67100000000000004</v>
      </c>
      <c r="H525" s="1">
        <v>786500210</v>
      </c>
      <c r="I525" s="1">
        <v>236788</v>
      </c>
      <c r="J525" s="1">
        <v>226934</v>
      </c>
    </row>
    <row r="526" spans="1:10" x14ac:dyDescent="0.35">
      <c r="A526">
        <v>580235</v>
      </c>
      <c r="B526" t="s">
        <v>1170</v>
      </c>
      <c r="C526">
        <v>4568</v>
      </c>
      <c r="D526" s="1">
        <v>604627</v>
      </c>
      <c r="E526">
        <v>0.61599999999999999</v>
      </c>
      <c r="F526">
        <v>0.54900000000000004</v>
      </c>
      <c r="G526" s="32">
        <f t="shared" si="8"/>
        <v>0.61599999999999999</v>
      </c>
      <c r="H526" s="1">
        <v>2761937052</v>
      </c>
      <c r="I526" s="1">
        <v>807586</v>
      </c>
      <c r="J526" s="1">
        <v>893992</v>
      </c>
    </row>
    <row r="527" spans="1:10" x14ac:dyDescent="0.35">
      <c r="A527">
        <v>580301</v>
      </c>
      <c r="B527" t="s">
        <v>1171</v>
      </c>
      <c r="C527">
        <v>1356</v>
      </c>
      <c r="D527" s="1">
        <v>9486968</v>
      </c>
      <c r="E527">
        <v>0</v>
      </c>
      <c r="F527">
        <v>0</v>
      </c>
      <c r="G527" s="32">
        <f t="shared" si="8"/>
        <v>0.36</v>
      </c>
      <c r="H527" s="1">
        <v>12864328767</v>
      </c>
      <c r="I527" s="1">
        <v>306118</v>
      </c>
      <c r="J527" s="1">
        <v>322371</v>
      </c>
    </row>
    <row r="528" spans="1:10" x14ac:dyDescent="0.35">
      <c r="A528">
        <v>580303</v>
      </c>
      <c r="B528" t="s">
        <v>1172</v>
      </c>
      <c r="C528">
        <v>178</v>
      </c>
      <c r="D528" s="1">
        <v>22950297</v>
      </c>
      <c r="E528">
        <v>0</v>
      </c>
      <c r="F528">
        <v>0</v>
      </c>
      <c r="G528" s="32">
        <f t="shared" si="8"/>
        <v>0.36</v>
      </c>
      <c r="H528" s="1">
        <v>4085152876</v>
      </c>
      <c r="I528" s="1">
        <v>43259</v>
      </c>
      <c r="J528" s="1">
        <v>43902</v>
      </c>
    </row>
    <row r="529" spans="1:10" x14ac:dyDescent="0.35">
      <c r="A529">
        <v>580304</v>
      </c>
      <c r="B529" t="s">
        <v>1173</v>
      </c>
      <c r="C529">
        <v>1203</v>
      </c>
      <c r="D529" s="1">
        <v>2784610</v>
      </c>
      <c r="E529">
        <v>0</v>
      </c>
      <c r="F529">
        <v>0</v>
      </c>
      <c r="G529" s="32">
        <f t="shared" si="8"/>
        <v>0.36</v>
      </c>
      <c r="H529" s="1">
        <v>3349886438</v>
      </c>
      <c r="I529" s="1">
        <v>102672</v>
      </c>
      <c r="J529" s="1">
        <v>84250</v>
      </c>
    </row>
    <row r="530" spans="1:10" x14ac:dyDescent="0.35">
      <c r="A530">
        <v>580305</v>
      </c>
      <c r="B530" t="s">
        <v>1174</v>
      </c>
      <c r="C530">
        <v>1026</v>
      </c>
      <c r="D530" s="1">
        <v>6082996</v>
      </c>
      <c r="E530">
        <v>0</v>
      </c>
      <c r="F530">
        <v>0</v>
      </c>
      <c r="G530" s="32">
        <f t="shared" si="8"/>
        <v>0.36</v>
      </c>
      <c r="H530" s="1">
        <v>6241154664</v>
      </c>
      <c r="I530" s="1">
        <v>169095</v>
      </c>
      <c r="J530" s="1">
        <v>107636</v>
      </c>
    </row>
    <row r="531" spans="1:10" x14ac:dyDescent="0.35">
      <c r="A531">
        <v>580306</v>
      </c>
      <c r="B531" t="s">
        <v>1175</v>
      </c>
      <c r="C531">
        <v>469</v>
      </c>
      <c r="D531" s="1">
        <v>9077583</v>
      </c>
      <c r="E531">
        <v>0</v>
      </c>
      <c r="F531">
        <v>0</v>
      </c>
      <c r="G531" s="32">
        <f t="shared" si="8"/>
        <v>0.36</v>
      </c>
      <c r="H531" s="1">
        <v>4257386438</v>
      </c>
      <c r="I531" s="1">
        <v>53836</v>
      </c>
      <c r="J531" s="1">
        <v>47276</v>
      </c>
    </row>
    <row r="532" spans="1:10" x14ac:dyDescent="0.35">
      <c r="A532">
        <v>580401</v>
      </c>
      <c r="B532" t="s">
        <v>1176</v>
      </c>
      <c r="C532">
        <v>2499</v>
      </c>
      <c r="D532" s="1">
        <v>754264</v>
      </c>
      <c r="E532">
        <v>0.65400000000000003</v>
      </c>
      <c r="F532">
        <v>0.436</v>
      </c>
      <c r="G532" s="32">
        <f t="shared" si="8"/>
        <v>0.65400000000000003</v>
      </c>
      <c r="H532" s="1">
        <v>1884905888</v>
      </c>
      <c r="I532" s="1">
        <v>860278</v>
      </c>
      <c r="J532" s="1">
        <v>1032511</v>
      </c>
    </row>
    <row r="533" spans="1:10" x14ac:dyDescent="0.35">
      <c r="A533">
        <v>580402</v>
      </c>
      <c r="B533" t="s">
        <v>537</v>
      </c>
      <c r="C533">
        <v>1950</v>
      </c>
      <c r="D533" s="1">
        <v>1594861</v>
      </c>
      <c r="E533">
        <v>0.58199999999999996</v>
      </c>
      <c r="F533">
        <v>0</v>
      </c>
      <c r="G533" s="32">
        <f t="shared" si="8"/>
        <v>0.58199999999999996</v>
      </c>
      <c r="H533" s="1">
        <v>3109979766</v>
      </c>
      <c r="I533" s="1">
        <v>777412</v>
      </c>
      <c r="J533" s="1">
        <v>844110</v>
      </c>
    </row>
    <row r="534" spans="1:10" x14ac:dyDescent="0.35">
      <c r="A534">
        <v>580403</v>
      </c>
      <c r="B534" t="s">
        <v>1177</v>
      </c>
      <c r="C534">
        <v>4741</v>
      </c>
      <c r="D534" s="1">
        <v>1053301</v>
      </c>
      <c r="E534">
        <v>0.61</v>
      </c>
      <c r="F534">
        <v>0.21299999999999999</v>
      </c>
      <c r="G534" s="32">
        <f t="shared" si="8"/>
        <v>0.61</v>
      </c>
      <c r="H534" s="1">
        <v>4993701666</v>
      </c>
      <c r="I534" s="1">
        <v>1247318</v>
      </c>
      <c r="J534" s="1">
        <v>1407798</v>
      </c>
    </row>
    <row r="535" spans="1:10" x14ac:dyDescent="0.35">
      <c r="A535">
        <v>580404</v>
      </c>
      <c r="B535" t="s">
        <v>1178</v>
      </c>
      <c r="C535">
        <v>6060</v>
      </c>
      <c r="D535" s="1">
        <v>1483880</v>
      </c>
      <c r="E535">
        <v>0.48799999999999999</v>
      </c>
      <c r="F535">
        <v>0</v>
      </c>
      <c r="G535" s="32">
        <f t="shared" si="8"/>
        <v>0.48799999999999999</v>
      </c>
      <c r="H535" s="1">
        <v>8992315777</v>
      </c>
      <c r="I535" s="1">
        <v>1753374</v>
      </c>
      <c r="J535" s="1">
        <v>1824726</v>
      </c>
    </row>
    <row r="536" spans="1:10" x14ac:dyDescent="0.35">
      <c r="A536">
        <v>580405</v>
      </c>
      <c r="B536" t="s">
        <v>540</v>
      </c>
      <c r="C536">
        <v>9459</v>
      </c>
      <c r="D536" s="1">
        <v>1129178</v>
      </c>
      <c r="E536">
        <v>0.56299999999999994</v>
      </c>
      <c r="F536">
        <v>0.156</v>
      </c>
      <c r="G536" s="32">
        <f t="shared" si="8"/>
        <v>0.56299999999999994</v>
      </c>
      <c r="H536" s="1">
        <v>10680900980</v>
      </c>
      <c r="I536" s="1">
        <v>1292032</v>
      </c>
      <c r="J536" s="1">
        <v>1504919</v>
      </c>
    </row>
    <row r="537" spans="1:10" x14ac:dyDescent="0.35">
      <c r="A537">
        <v>580406</v>
      </c>
      <c r="B537" t="s">
        <v>1179</v>
      </c>
      <c r="C537">
        <v>3577</v>
      </c>
      <c r="D537" s="1">
        <v>794281</v>
      </c>
      <c r="E537">
        <v>0.63</v>
      </c>
      <c r="F537">
        <v>0.40600000000000003</v>
      </c>
      <c r="G537" s="32">
        <f t="shared" si="8"/>
        <v>0.63</v>
      </c>
      <c r="H537" s="1">
        <v>2841146111</v>
      </c>
      <c r="I537" s="1">
        <v>811170</v>
      </c>
      <c r="J537" s="1">
        <v>762096</v>
      </c>
    </row>
    <row r="538" spans="1:10" x14ac:dyDescent="0.35">
      <c r="A538">
        <v>580410</v>
      </c>
      <c r="B538" t="s">
        <v>1180</v>
      </c>
      <c r="C538">
        <v>7399</v>
      </c>
      <c r="D538" s="1">
        <v>776523</v>
      </c>
      <c r="E538">
        <v>0.65300000000000002</v>
      </c>
      <c r="F538">
        <v>0.42</v>
      </c>
      <c r="G538" s="32">
        <f t="shared" si="8"/>
        <v>0.65300000000000002</v>
      </c>
      <c r="H538" s="1">
        <v>5745496019</v>
      </c>
      <c r="I538" s="1">
        <v>1911510</v>
      </c>
      <c r="J538" s="1">
        <v>2304090</v>
      </c>
    </row>
    <row r="539" spans="1:10" x14ac:dyDescent="0.35">
      <c r="A539">
        <v>580413</v>
      </c>
      <c r="B539" t="s">
        <v>1181</v>
      </c>
      <c r="C539">
        <v>6416</v>
      </c>
      <c r="D539" s="1">
        <v>768707</v>
      </c>
      <c r="E539">
        <v>0.64300000000000002</v>
      </c>
      <c r="F539">
        <v>0.42599999999999999</v>
      </c>
      <c r="G539" s="32">
        <f t="shared" si="8"/>
        <v>0.64300000000000002</v>
      </c>
      <c r="H539" s="1">
        <v>4932024777</v>
      </c>
      <c r="I539" s="1">
        <v>1711578</v>
      </c>
      <c r="J539" s="1">
        <v>1742848</v>
      </c>
    </row>
    <row r="540" spans="1:10" x14ac:dyDescent="0.35">
      <c r="A540">
        <v>580501</v>
      </c>
      <c r="B540" t="s">
        <v>1182</v>
      </c>
      <c r="C540">
        <v>6577</v>
      </c>
      <c r="D540" s="1">
        <v>558323</v>
      </c>
      <c r="E540">
        <v>0.71299999999999997</v>
      </c>
      <c r="F540">
        <v>0.58299999999999996</v>
      </c>
      <c r="G540" s="32">
        <f t="shared" si="8"/>
        <v>0.71299999999999997</v>
      </c>
      <c r="H540" s="1">
        <v>3672092348</v>
      </c>
      <c r="I540" s="1">
        <v>1532085</v>
      </c>
      <c r="J540" s="1">
        <v>1196969</v>
      </c>
    </row>
    <row r="541" spans="1:10" x14ac:dyDescent="0.35">
      <c r="A541">
        <v>580502</v>
      </c>
      <c r="B541" t="s">
        <v>1183</v>
      </c>
      <c r="C541">
        <v>3186</v>
      </c>
      <c r="D541" s="1">
        <v>635212</v>
      </c>
      <c r="E541">
        <v>0.70899999999999996</v>
      </c>
      <c r="F541">
        <v>0.52600000000000002</v>
      </c>
      <c r="G541" s="32">
        <f t="shared" si="8"/>
        <v>0.70899999999999996</v>
      </c>
      <c r="H541" s="1">
        <v>2023787863</v>
      </c>
      <c r="I541" s="1">
        <v>792164</v>
      </c>
      <c r="J541" s="1">
        <v>777351</v>
      </c>
    </row>
    <row r="542" spans="1:10" x14ac:dyDescent="0.35">
      <c r="A542">
        <v>580503</v>
      </c>
      <c r="B542" t="s">
        <v>1184</v>
      </c>
      <c r="C542">
        <v>4289</v>
      </c>
      <c r="D542" s="1">
        <v>620968</v>
      </c>
      <c r="E542">
        <v>0.69699999999999995</v>
      </c>
      <c r="F542">
        <v>0.53600000000000003</v>
      </c>
      <c r="G542" s="32">
        <f t="shared" si="8"/>
        <v>0.69699999999999995</v>
      </c>
      <c r="H542" s="1">
        <v>2663335257</v>
      </c>
      <c r="I542" s="1">
        <v>1085822</v>
      </c>
      <c r="J542" s="1">
        <v>1082256</v>
      </c>
    </row>
    <row r="543" spans="1:10" x14ac:dyDescent="0.35">
      <c r="A543">
        <v>580504</v>
      </c>
      <c r="B543" t="s">
        <v>1185</v>
      </c>
      <c r="C543">
        <v>3305</v>
      </c>
      <c r="D543" s="1">
        <v>639536</v>
      </c>
      <c r="E543">
        <v>0.71399999999999997</v>
      </c>
      <c r="F543">
        <v>0.52200000000000002</v>
      </c>
      <c r="G543" s="32">
        <f t="shared" si="8"/>
        <v>0.71399999999999997</v>
      </c>
      <c r="H543" s="1">
        <v>2113669060</v>
      </c>
      <c r="I543" s="1">
        <v>1586118</v>
      </c>
      <c r="J543" s="1">
        <v>1596837</v>
      </c>
    </row>
    <row r="544" spans="1:10" x14ac:dyDescent="0.35">
      <c r="A544">
        <v>580505</v>
      </c>
      <c r="B544" t="s">
        <v>548</v>
      </c>
      <c r="C544">
        <v>2541</v>
      </c>
      <c r="D544" s="1">
        <v>647663</v>
      </c>
      <c r="E544">
        <v>0.72199999999999998</v>
      </c>
      <c r="F544">
        <v>0.51600000000000001</v>
      </c>
      <c r="G544" s="32">
        <f t="shared" si="8"/>
        <v>0.72199999999999998</v>
      </c>
      <c r="H544" s="1">
        <v>1645713929</v>
      </c>
      <c r="I544" s="1">
        <v>1096048</v>
      </c>
      <c r="J544" s="1">
        <v>867826</v>
      </c>
    </row>
    <row r="545" spans="1:10" x14ac:dyDescent="0.35">
      <c r="A545">
        <v>580506</v>
      </c>
      <c r="B545" t="s">
        <v>1186</v>
      </c>
      <c r="C545">
        <v>4103</v>
      </c>
      <c r="D545" s="1">
        <v>1200496</v>
      </c>
      <c r="E545">
        <v>0.51600000000000001</v>
      </c>
      <c r="F545">
        <v>0.10199999999999999</v>
      </c>
      <c r="G545" s="32">
        <f t="shared" si="8"/>
        <v>0.51600000000000001</v>
      </c>
      <c r="H545" s="1">
        <v>4925638860</v>
      </c>
      <c r="I545" s="1">
        <v>814437</v>
      </c>
      <c r="J545" s="1">
        <v>730221</v>
      </c>
    </row>
    <row r="546" spans="1:10" x14ac:dyDescent="0.35">
      <c r="A546">
        <v>580507</v>
      </c>
      <c r="B546" t="s">
        <v>1187</v>
      </c>
      <c r="C546">
        <v>6656</v>
      </c>
      <c r="D546" s="1">
        <v>783776</v>
      </c>
      <c r="E546">
        <v>0.65400000000000003</v>
      </c>
      <c r="F546">
        <v>0.41499999999999998</v>
      </c>
      <c r="G546" s="32">
        <f t="shared" si="8"/>
        <v>0.65400000000000003</v>
      </c>
      <c r="H546" s="1">
        <v>5216818689</v>
      </c>
      <c r="I546" s="1">
        <v>2886921</v>
      </c>
      <c r="J546" s="1">
        <v>2396658</v>
      </c>
    </row>
    <row r="547" spans="1:10" x14ac:dyDescent="0.35">
      <c r="A547">
        <v>580509</v>
      </c>
      <c r="B547" t="s">
        <v>1188</v>
      </c>
      <c r="C547">
        <v>5053</v>
      </c>
      <c r="D547" s="1">
        <v>639522</v>
      </c>
      <c r="E547">
        <v>0.67900000000000005</v>
      </c>
      <c r="F547">
        <v>0.52200000000000002</v>
      </c>
      <c r="G547" s="32">
        <f t="shared" si="8"/>
        <v>0.67900000000000005</v>
      </c>
      <c r="H547" s="1">
        <v>3231505287</v>
      </c>
      <c r="I547" s="1">
        <v>931746</v>
      </c>
      <c r="J547" s="1">
        <v>900757</v>
      </c>
    </row>
    <row r="548" spans="1:10" x14ac:dyDescent="0.35">
      <c r="A548">
        <v>580512</v>
      </c>
      <c r="B548" t="s">
        <v>1189</v>
      </c>
      <c r="C548">
        <v>19303</v>
      </c>
      <c r="D548" s="1">
        <v>225185</v>
      </c>
      <c r="E548">
        <v>0.65900000000000003</v>
      </c>
      <c r="F548">
        <v>0.83199999999999996</v>
      </c>
      <c r="G548" s="32">
        <f t="shared" si="8"/>
        <v>0.83199999999999996</v>
      </c>
      <c r="H548" s="1">
        <v>4346759711</v>
      </c>
      <c r="I548" s="1">
        <v>4809704</v>
      </c>
      <c r="J548" s="1">
        <v>4285751</v>
      </c>
    </row>
    <row r="549" spans="1:10" x14ac:dyDescent="0.35">
      <c r="A549">
        <v>580513</v>
      </c>
      <c r="B549" t="s">
        <v>1190</v>
      </c>
      <c r="C549">
        <v>7461</v>
      </c>
      <c r="D549" s="1">
        <v>306589</v>
      </c>
      <c r="E549">
        <v>0.79500000000000004</v>
      </c>
      <c r="F549">
        <v>0.77200000000000002</v>
      </c>
      <c r="G549" s="32">
        <f t="shared" si="8"/>
        <v>0.79500000000000004</v>
      </c>
      <c r="H549" s="1">
        <v>2287465594</v>
      </c>
      <c r="I549" s="1">
        <v>3915657</v>
      </c>
      <c r="J549" s="1">
        <v>3606360</v>
      </c>
    </row>
    <row r="550" spans="1:10" x14ac:dyDescent="0.35">
      <c r="A550">
        <v>580514</v>
      </c>
      <c r="B550" t="s">
        <v>1191</v>
      </c>
      <c r="C550">
        <v>37</v>
      </c>
      <c r="D550" s="1">
        <v>60729708</v>
      </c>
      <c r="E550">
        <v>0</v>
      </c>
      <c r="F550">
        <v>0</v>
      </c>
      <c r="G550" s="32">
        <f t="shared" si="8"/>
        <v>0.36</v>
      </c>
      <c r="H550" s="1">
        <v>2246999210</v>
      </c>
      <c r="I550" s="1">
        <v>69271</v>
      </c>
      <c r="J550" s="1">
        <v>46678</v>
      </c>
    </row>
    <row r="551" spans="1:10" x14ac:dyDescent="0.35">
      <c r="A551">
        <v>580601</v>
      </c>
      <c r="B551" t="s">
        <v>555</v>
      </c>
      <c r="C551">
        <v>2602</v>
      </c>
      <c r="D551" s="1">
        <v>920968</v>
      </c>
      <c r="E551">
        <v>0.61599999999999999</v>
      </c>
      <c r="F551">
        <v>0.312</v>
      </c>
      <c r="G551" s="32">
        <f t="shared" si="8"/>
        <v>0.61599999999999999</v>
      </c>
      <c r="H551" s="1">
        <v>2396359395</v>
      </c>
      <c r="I551" s="1">
        <v>814768</v>
      </c>
      <c r="J551" s="1">
        <v>877047</v>
      </c>
    </row>
    <row r="552" spans="1:10" x14ac:dyDescent="0.35">
      <c r="A552">
        <v>580602</v>
      </c>
      <c r="B552" t="s">
        <v>1192</v>
      </c>
      <c r="C552">
        <v>5627</v>
      </c>
      <c r="D552" s="1">
        <v>1012283</v>
      </c>
      <c r="E552">
        <v>0.53300000000000003</v>
      </c>
      <c r="F552">
        <v>0.24399999999999999</v>
      </c>
      <c r="G552" s="32">
        <f t="shared" si="8"/>
        <v>0.53300000000000003</v>
      </c>
      <c r="H552" s="1">
        <v>5696119849</v>
      </c>
      <c r="I552" s="1">
        <v>1499984</v>
      </c>
      <c r="J552" s="1">
        <v>1419349</v>
      </c>
    </row>
    <row r="553" spans="1:10" x14ac:dyDescent="0.35">
      <c r="A553">
        <v>580701</v>
      </c>
      <c r="B553" t="s">
        <v>557</v>
      </c>
      <c r="C553">
        <v>238</v>
      </c>
      <c r="D553" s="1">
        <v>12567558</v>
      </c>
      <c r="E553">
        <v>0</v>
      </c>
      <c r="F553">
        <v>0</v>
      </c>
      <c r="G553" s="32">
        <f t="shared" si="8"/>
        <v>0.36</v>
      </c>
      <c r="H553" s="1">
        <v>2991079006</v>
      </c>
      <c r="I553" s="1">
        <v>41132</v>
      </c>
      <c r="J553" s="1">
        <v>46688</v>
      </c>
    </row>
    <row r="554" spans="1:10" x14ac:dyDescent="0.35">
      <c r="A554">
        <v>580801</v>
      </c>
      <c r="B554" t="s">
        <v>1193</v>
      </c>
      <c r="C554">
        <v>10533</v>
      </c>
      <c r="D554" s="1">
        <v>820128</v>
      </c>
      <c r="E554">
        <v>0.623</v>
      </c>
      <c r="F554">
        <v>0.38700000000000001</v>
      </c>
      <c r="G554" s="32">
        <f t="shared" si="8"/>
        <v>0.623</v>
      </c>
      <c r="H554" s="1">
        <v>8638410145</v>
      </c>
      <c r="I554" s="1">
        <v>2113355</v>
      </c>
      <c r="J554" s="1">
        <v>2229113</v>
      </c>
    </row>
    <row r="555" spans="1:10" x14ac:dyDescent="0.35">
      <c r="A555">
        <v>580805</v>
      </c>
      <c r="B555" t="s">
        <v>1194</v>
      </c>
      <c r="C555">
        <v>3815</v>
      </c>
      <c r="D555" s="1">
        <v>918294</v>
      </c>
      <c r="E555">
        <v>0.57299999999999995</v>
      </c>
      <c r="F555">
        <v>0.314</v>
      </c>
      <c r="G555" s="32">
        <f t="shared" si="8"/>
        <v>0.57299999999999995</v>
      </c>
      <c r="H555" s="1">
        <v>3503293138</v>
      </c>
      <c r="I555" s="1">
        <v>876529</v>
      </c>
      <c r="J555" s="1">
        <v>933584</v>
      </c>
    </row>
    <row r="556" spans="1:10" x14ac:dyDescent="0.35">
      <c r="A556">
        <v>580901</v>
      </c>
      <c r="B556" t="s">
        <v>1195</v>
      </c>
      <c r="C556">
        <v>374</v>
      </c>
      <c r="D556" s="1">
        <v>5501810</v>
      </c>
      <c r="E556">
        <v>0</v>
      </c>
      <c r="F556">
        <v>0</v>
      </c>
      <c r="G556" s="32">
        <f t="shared" si="8"/>
        <v>0.36</v>
      </c>
      <c r="H556" s="1">
        <v>2057677128</v>
      </c>
      <c r="I556" s="1">
        <v>63940</v>
      </c>
      <c r="J556" s="1">
        <v>76151</v>
      </c>
    </row>
    <row r="557" spans="1:10" x14ac:dyDescent="0.35">
      <c r="A557">
        <v>580902</v>
      </c>
      <c r="B557" t="s">
        <v>561</v>
      </c>
      <c r="C557">
        <v>1045</v>
      </c>
      <c r="D557" s="1">
        <v>4190722</v>
      </c>
      <c r="E557">
        <v>0</v>
      </c>
      <c r="F557">
        <v>0</v>
      </c>
      <c r="G557" s="32">
        <f t="shared" si="8"/>
        <v>0.36</v>
      </c>
      <c r="H557" s="1">
        <v>4379305308</v>
      </c>
      <c r="I557" s="1">
        <v>227495</v>
      </c>
      <c r="J557" s="1">
        <v>339472</v>
      </c>
    </row>
    <row r="558" spans="1:10" x14ac:dyDescent="0.35">
      <c r="A558">
        <v>580903</v>
      </c>
      <c r="B558" t="s">
        <v>1196</v>
      </c>
      <c r="C558">
        <v>139</v>
      </c>
      <c r="D558" s="1">
        <v>24914437</v>
      </c>
      <c r="E558">
        <v>0</v>
      </c>
      <c r="F558">
        <v>0</v>
      </c>
      <c r="G558" s="32">
        <f t="shared" si="8"/>
        <v>0.36</v>
      </c>
      <c r="H558" s="1">
        <v>3463106766</v>
      </c>
      <c r="I558" s="1">
        <v>30605</v>
      </c>
      <c r="J558" s="1">
        <v>28331</v>
      </c>
    </row>
    <row r="559" spans="1:10" x14ac:dyDescent="0.35">
      <c r="A559">
        <v>580905</v>
      </c>
      <c r="B559" t="s">
        <v>1197</v>
      </c>
      <c r="C559">
        <v>2221</v>
      </c>
      <c r="D559" s="1">
        <v>1462646</v>
      </c>
      <c r="E559">
        <v>0.39400000000000002</v>
      </c>
      <c r="F559">
        <v>0</v>
      </c>
      <c r="G559" s="32">
        <f t="shared" si="8"/>
        <v>0.39400000000000002</v>
      </c>
      <c r="H559" s="1">
        <v>3248537333</v>
      </c>
      <c r="I559" s="1">
        <v>335591</v>
      </c>
      <c r="J559" s="1">
        <v>303534</v>
      </c>
    </row>
    <row r="560" spans="1:10" x14ac:dyDescent="0.35">
      <c r="A560">
        <v>580906</v>
      </c>
      <c r="B560" t="s">
        <v>1198</v>
      </c>
      <c r="C560">
        <v>1497</v>
      </c>
      <c r="D560" s="1">
        <v>13793925</v>
      </c>
      <c r="E560">
        <v>0</v>
      </c>
      <c r="F560">
        <v>0</v>
      </c>
      <c r="G560" s="32">
        <f t="shared" si="8"/>
        <v>0.36</v>
      </c>
      <c r="H560" s="1">
        <v>20649506617</v>
      </c>
      <c r="I560" s="1">
        <v>251054</v>
      </c>
      <c r="J560" s="1">
        <v>300658</v>
      </c>
    </row>
    <row r="561" spans="1:10" x14ac:dyDescent="0.35">
      <c r="A561">
        <v>580909</v>
      </c>
      <c r="B561" t="s">
        <v>1199</v>
      </c>
      <c r="C561">
        <v>165</v>
      </c>
      <c r="D561" s="1">
        <v>37686328</v>
      </c>
      <c r="E561">
        <v>0</v>
      </c>
      <c r="F561">
        <v>0</v>
      </c>
      <c r="G561" s="32">
        <f t="shared" si="8"/>
        <v>0.36</v>
      </c>
      <c r="H561" s="1">
        <v>6218244197</v>
      </c>
      <c r="I561" s="1">
        <v>131192</v>
      </c>
      <c r="J561" s="1">
        <v>129503</v>
      </c>
    </row>
    <row r="562" spans="1:10" x14ac:dyDescent="0.35">
      <c r="A562">
        <v>580912</v>
      </c>
      <c r="B562" t="s">
        <v>566</v>
      </c>
      <c r="C562">
        <v>3738</v>
      </c>
      <c r="D562" s="1">
        <v>562980</v>
      </c>
      <c r="E562">
        <v>0.67</v>
      </c>
      <c r="F562">
        <v>0.57999999999999996</v>
      </c>
      <c r="G562" s="32">
        <f t="shared" si="8"/>
        <v>0.67</v>
      </c>
      <c r="H562" s="1">
        <v>2104421973</v>
      </c>
      <c r="I562" s="1">
        <v>1223254</v>
      </c>
      <c r="J562" s="1">
        <v>1235631</v>
      </c>
    </row>
    <row r="563" spans="1:10" x14ac:dyDescent="0.35">
      <c r="A563">
        <v>580913</v>
      </c>
      <c r="B563" t="s">
        <v>567</v>
      </c>
      <c r="C563">
        <v>511</v>
      </c>
      <c r="D563" s="1">
        <v>4366739</v>
      </c>
      <c r="E563">
        <v>0</v>
      </c>
      <c r="F563">
        <v>0</v>
      </c>
      <c r="G563" s="32">
        <f t="shared" si="8"/>
        <v>0.36</v>
      </c>
      <c r="H563" s="1">
        <v>2231403907</v>
      </c>
      <c r="I563" s="1">
        <v>54177</v>
      </c>
      <c r="J563" s="1">
        <v>94915</v>
      </c>
    </row>
    <row r="564" spans="1:10" x14ac:dyDescent="0.35">
      <c r="A564">
        <v>580917</v>
      </c>
      <c r="B564" t="s">
        <v>1200</v>
      </c>
      <c r="C564">
        <v>944</v>
      </c>
      <c r="D564" s="1">
        <v>1880475</v>
      </c>
      <c r="E564">
        <v>0.311</v>
      </c>
      <c r="F564">
        <v>0</v>
      </c>
      <c r="G564" s="32">
        <f t="shared" si="8"/>
        <v>0.36</v>
      </c>
      <c r="H564" s="1">
        <v>1775169012</v>
      </c>
      <c r="I564" s="1">
        <v>124268</v>
      </c>
      <c r="J564" s="1">
        <v>74797</v>
      </c>
    </row>
    <row r="565" spans="1:10" x14ac:dyDescent="0.35">
      <c r="A565">
        <v>581002</v>
      </c>
      <c r="B565" t="s">
        <v>1201</v>
      </c>
      <c r="C565">
        <v>166</v>
      </c>
      <c r="D565" s="1">
        <v>6882162</v>
      </c>
      <c r="E565">
        <v>0</v>
      </c>
      <c r="F565">
        <v>0</v>
      </c>
      <c r="G565" s="32">
        <f t="shared" si="8"/>
        <v>0.36</v>
      </c>
      <c r="H565" s="1">
        <v>1142438898</v>
      </c>
      <c r="I565" s="1">
        <v>31357</v>
      </c>
      <c r="J565" s="1">
        <v>25987</v>
      </c>
    </row>
    <row r="566" spans="1:10" x14ac:dyDescent="0.35">
      <c r="A566">
        <v>581004</v>
      </c>
      <c r="B566" t="s">
        <v>570</v>
      </c>
      <c r="C566">
        <v>32</v>
      </c>
      <c r="D566" s="1">
        <v>22287963</v>
      </c>
      <c r="E566">
        <v>0</v>
      </c>
      <c r="F566">
        <v>0</v>
      </c>
      <c r="G566" s="32">
        <f t="shared" si="8"/>
        <v>0.36</v>
      </c>
      <c r="H566" s="1">
        <v>713214830</v>
      </c>
      <c r="I566" s="1">
        <v>20811</v>
      </c>
      <c r="J566" s="1">
        <v>18843</v>
      </c>
    </row>
    <row r="567" spans="1:10" x14ac:dyDescent="0.35">
      <c r="A567">
        <v>581005</v>
      </c>
      <c r="B567" t="s">
        <v>1202</v>
      </c>
      <c r="C567">
        <v>898</v>
      </c>
      <c r="D567" s="1">
        <v>2864948</v>
      </c>
      <c r="E567">
        <v>0.192</v>
      </c>
      <c r="F567">
        <v>0</v>
      </c>
      <c r="G567" s="32">
        <f t="shared" si="8"/>
        <v>0.36</v>
      </c>
      <c r="H567" s="1">
        <v>2572723813</v>
      </c>
      <c r="I567" s="1">
        <v>134294</v>
      </c>
      <c r="J567" s="1">
        <v>161288</v>
      </c>
    </row>
    <row r="568" spans="1:10" x14ac:dyDescent="0.35">
      <c r="A568">
        <v>581010</v>
      </c>
      <c r="B568" t="s">
        <v>1203</v>
      </c>
      <c r="C568">
        <v>648</v>
      </c>
      <c r="D568" s="1">
        <v>2059091</v>
      </c>
      <c r="E568">
        <v>0.158</v>
      </c>
      <c r="F568">
        <v>0</v>
      </c>
      <c r="G568" s="32">
        <f t="shared" si="8"/>
        <v>0.36</v>
      </c>
      <c r="H568" s="1">
        <v>1334291016</v>
      </c>
      <c r="I568" s="1">
        <v>72042</v>
      </c>
      <c r="J568" s="1">
        <v>80339</v>
      </c>
    </row>
    <row r="569" spans="1:10" x14ac:dyDescent="0.35">
      <c r="A569">
        <v>581012</v>
      </c>
      <c r="B569" t="s">
        <v>573</v>
      </c>
      <c r="C569">
        <v>1412</v>
      </c>
      <c r="D569" s="1">
        <v>2414674</v>
      </c>
      <c r="E569">
        <v>0.23899999999999999</v>
      </c>
      <c r="F569">
        <v>0</v>
      </c>
      <c r="G569" s="32">
        <f t="shared" si="8"/>
        <v>0.36</v>
      </c>
      <c r="H569" s="1">
        <v>3409520163</v>
      </c>
      <c r="I569" s="1">
        <v>207811</v>
      </c>
      <c r="J569" s="1">
        <v>231275</v>
      </c>
    </row>
    <row r="570" spans="1:10" x14ac:dyDescent="0.35">
      <c r="A570">
        <v>590501</v>
      </c>
      <c r="B570" t="s">
        <v>1204</v>
      </c>
      <c r="C570">
        <v>1401</v>
      </c>
      <c r="D570" s="1">
        <v>524186</v>
      </c>
      <c r="E570">
        <v>0.68899999999999995</v>
      </c>
      <c r="F570">
        <v>0.60899999999999999</v>
      </c>
      <c r="G570" s="32">
        <f t="shared" si="8"/>
        <v>0.68899999999999995</v>
      </c>
      <c r="H570" s="1">
        <v>734385898</v>
      </c>
      <c r="I570" s="1">
        <v>1298937</v>
      </c>
      <c r="J570" s="1">
        <v>1419391</v>
      </c>
    </row>
    <row r="571" spans="1:10" x14ac:dyDescent="0.35">
      <c r="A571">
        <v>590801</v>
      </c>
      <c r="B571" t="s">
        <v>1205</v>
      </c>
      <c r="C571">
        <v>642</v>
      </c>
      <c r="D571" s="1">
        <v>1064850</v>
      </c>
      <c r="E571">
        <v>0.44500000000000001</v>
      </c>
      <c r="F571">
        <v>0.20399999999999999</v>
      </c>
      <c r="G571" s="32">
        <f t="shared" si="8"/>
        <v>0.44500000000000001</v>
      </c>
      <c r="H571" s="1">
        <v>683634102</v>
      </c>
      <c r="I571" s="1">
        <v>465936</v>
      </c>
      <c r="J571" s="1">
        <v>452470</v>
      </c>
    </row>
    <row r="572" spans="1:10" x14ac:dyDescent="0.35">
      <c r="A572">
        <v>590901</v>
      </c>
      <c r="B572" t="s">
        <v>1206</v>
      </c>
      <c r="C572">
        <v>1648</v>
      </c>
      <c r="D572" s="1">
        <v>398178</v>
      </c>
      <c r="E572">
        <v>0.72699999999999998</v>
      </c>
      <c r="F572">
        <v>0.70299999999999996</v>
      </c>
      <c r="G572" s="32">
        <f t="shared" si="8"/>
        <v>0.72699999999999998</v>
      </c>
      <c r="H572" s="1">
        <v>656197745</v>
      </c>
      <c r="I572" s="1">
        <v>2016227</v>
      </c>
      <c r="J572" s="1">
        <v>2337500</v>
      </c>
    </row>
    <row r="573" spans="1:10" x14ac:dyDescent="0.35">
      <c r="A573">
        <v>591201</v>
      </c>
      <c r="B573" t="s">
        <v>1207</v>
      </c>
      <c r="C573">
        <v>1100</v>
      </c>
      <c r="D573" s="1">
        <v>996153</v>
      </c>
      <c r="E573">
        <v>0.56999999999999995</v>
      </c>
      <c r="F573">
        <v>0.255</v>
      </c>
      <c r="G573" s="32">
        <f t="shared" si="8"/>
        <v>0.56999999999999995</v>
      </c>
      <c r="H573" s="1">
        <v>1095769116</v>
      </c>
      <c r="I573" s="1">
        <v>748012</v>
      </c>
      <c r="J573" s="1">
        <v>721444</v>
      </c>
    </row>
    <row r="574" spans="1:10" x14ac:dyDescent="0.35">
      <c r="A574">
        <v>591301</v>
      </c>
      <c r="B574" t="s">
        <v>1208</v>
      </c>
      <c r="C574">
        <v>275</v>
      </c>
      <c r="D574" s="1">
        <v>1135057</v>
      </c>
      <c r="E574">
        <v>0.49099999999999999</v>
      </c>
      <c r="F574">
        <v>0.151</v>
      </c>
      <c r="G574" s="32">
        <f t="shared" si="8"/>
        <v>0.49099999999999999</v>
      </c>
      <c r="H574" s="1">
        <v>312140763</v>
      </c>
      <c r="I574" s="1">
        <v>214296</v>
      </c>
      <c r="J574" s="1">
        <v>206298</v>
      </c>
    </row>
    <row r="575" spans="1:10" x14ac:dyDescent="0.35">
      <c r="A575">
        <v>591302</v>
      </c>
      <c r="B575" t="s">
        <v>579</v>
      </c>
      <c r="C575">
        <v>530</v>
      </c>
      <c r="D575" s="1">
        <v>950384</v>
      </c>
      <c r="E575">
        <v>0.5</v>
      </c>
      <c r="F575">
        <v>0.28999999999999998</v>
      </c>
      <c r="G575" s="32">
        <f t="shared" si="8"/>
        <v>0.5</v>
      </c>
      <c r="H575" s="1">
        <v>503703872</v>
      </c>
      <c r="I575" s="1">
        <v>339538</v>
      </c>
      <c r="J575" s="1">
        <v>419439</v>
      </c>
    </row>
    <row r="576" spans="1:10" x14ac:dyDescent="0.35">
      <c r="A576">
        <v>591401</v>
      </c>
      <c r="B576" t="s">
        <v>1209</v>
      </c>
      <c r="C576">
        <v>3072</v>
      </c>
      <c r="D576" s="1">
        <v>762801</v>
      </c>
      <c r="E576">
        <v>0.56100000000000005</v>
      </c>
      <c r="F576">
        <v>0.43</v>
      </c>
      <c r="G576" s="32">
        <f t="shared" si="8"/>
        <v>0.56100000000000005</v>
      </c>
      <c r="H576" s="1">
        <v>2343326594</v>
      </c>
      <c r="I576" s="1">
        <v>3106152</v>
      </c>
      <c r="J576" s="1">
        <v>2081199</v>
      </c>
    </row>
    <row r="577" spans="1:10" x14ac:dyDescent="0.35">
      <c r="A577">
        <v>591502</v>
      </c>
      <c r="B577" t="s">
        <v>1210</v>
      </c>
      <c r="C577">
        <v>1166</v>
      </c>
      <c r="D577" s="1">
        <v>978452</v>
      </c>
      <c r="E577">
        <v>0.47399999999999998</v>
      </c>
      <c r="F577">
        <v>0.26900000000000002</v>
      </c>
      <c r="G577" s="32">
        <f t="shared" si="8"/>
        <v>0.47399999999999998</v>
      </c>
      <c r="H577" s="1">
        <v>1140875847</v>
      </c>
      <c r="I577" s="1">
        <v>708352</v>
      </c>
      <c r="J577" s="1">
        <v>804497</v>
      </c>
    </row>
    <row r="578" spans="1:10" x14ac:dyDescent="0.35">
      <c r="A578">
        <v>600101</v>
      </c>
      <c r="B578" t="s">
        <v>1211</v>
      </c>
      <c r="C578">
        <v>1626</v>
      </c>
      <c r="D578" s="1">
        <v>263373</v>
      </c>
      <c r="E578">
        <v>0.49399999999999999</v>
      </c>
      <c r="F578">
        <v>0.80400000000000005</v>
      </c>
      <c r="G578" s="32">
        <f t="shared" si="8"/>
        <v>0.80400000000000005</v>
      </c>
      <c r="H578" s="1">
        <v>428245849</v>
      </c>
      <c r="I578" s="1">
        <v>1708664</v>
      </c>
      <c r="J578" s="1">
        <v>1855915</v>
      </c>
    </row>
    <row r="579" spans="1:10" x14ac:dyDescent="0.35">
      <c r="A579">
        <v>600301</v>
      </c>
      <c r="B579" t="s">
        <v>1212</v>
      </c>
      <c r="C579">
        <v>835</v>
      </c>
      <c r="D579" s="1">
        <v>283326</v>
      </c>
      <c r="E579">
        <v>0.64300000000000002</v>
      </c>
      <c r="F579">
        <v>0.78900000000000003</v>
      </c>
      <c r="G579" s="32">
        <f t="shared" si="8"/>
        <v>0.78900000000000003</v>
      </c>
      <c r="H579" s="1">
        <v>236577984</v>
      </c>
      <c r="I579" s="1">
        <v>780645</v>
      </c>
      <c r="J579" s="1">
        <v>927618</v>
      </c>
    </row>
    <row r="580" spans="1:10" x14ac:dyDescent="0.35">
      <c r="A580">
        <v>600402</v>
      </c>
      <c r="B580" t="s">
        <v>1213</v>
      </c>
      <c r="C580">
        <v>1296</v>
      </c>
      <c r="D580" s="1">
        <v>292732</v>
      </c>
      <c r="E580">
        <v>0.59799999999999998</v>
      </c>
      <c r="F580">
        <v>0.78200000000000003</v>
      </c>
      <c r="G580" s="32">
        <f t="shared" ref="G580:G643" si="9">MAX(IF(E580&gt;F580,E580,F580), 0.36)</f>
        <v>0.78200000000000003</v>
      </c>
      <c r="H580" s="1">
        <v>379381281</v>
      </c>
      <c r="I580" s="1">
        <v>1165149</v>
      </c>
      <c r="J580" s="1">
        <v>1152495</v>
      </c>
    </row>
    <row r="581" spans="1:10" x14ac:dyDescent="0.35">
      <c r="A581">
        <v>600601</v>
      </c>
      <c r="B581" t="s">
        <v>585</v>
      </c>
      <c r="C581">
        <v>2193</v>
      </c>
      <c r="D581" s="1">
        <v>348751</v>
      </c>
      <c r="E581">
        <v>0.628</v>
      </c>
      <c r="F581">
        <v>0.74</v>
      </c>
      <c r="G581" s="32">
        <f t="shared" si="9"/>
        <v>0.74</v>
      </c>
      <c r="H581" s="1">
        <v>764811012</v>
      </c>
      <c r="I581" s="1">
        <v>1996270</v>
      </c>
      <c r="J581" s="1">
        <v>1909300</v>
      </c>
    </row>
    <row r="582" spans="1:10" x14ac:dyDescent="0.35">
      <c r="A582">
        <v>600801</v>
      </c>
      <c r="B582" t="s">
        <v>586</v>
      </c>
      <c r="C582">
        <v>918</v>
      </c>
      <c r="D582" s="1">
        <v>396011</v>
      </c>
      <c r="E582">
        <v>0.55600000000000005</v>
      </c>
      <c r="F582">
        <v>0.70499999999999996</v>
      </c>
      <c r="G582" s="32">
        <f t="shared" si="9"/>
        <v>0.70499999999999996</v>
      </c>
      <c r="H582" s="1">
        <v>363538422</v>
      </c>
      <c r="I582" s="1">
        <v>1108696</v>
      </c>
      <c r="J582" s="1">
        <v>1154398</v>
      </c>
    </row>
    <row r="583" spans="1:10" x14ac:dyDescent="0.35">
      <c r="A583">
        <v>600903</v>
      </c>
      <c r="B583" t="s">
        <v>1214</v>
      </c>
      <c r="C583">
        <v>974</v>
      </c>
      <c r="D583" s="1">
        <v>303534</v>
      </c>
      <c r="E583">
        <v>0.32800000000000001</v>
      </c>
      <c r="F583">
        <v>0.77400000000000002</v>
      </c>
      <c r="G583" s="32">
        <f t="shared" si="9"/>
        <v>0.77400000000000002</v>
      </c>
      <c r="H583" s="1">
        <v>295642197</v>
      </c>
      <c r="I583" s="1">
        <v>492808</v>
      </c>
      <c r="J583" s="1">
        <v>506040</v>
      </c>
    </row>
    <row r="584" spans="1:10" x14ac:dyDescent="0.35">
      <c r="A584">
        <v>610301</v>
      </c>
      <c r="B584" t="s">
        <v>1215</v>
      </c>
      <c r="C584">
        <v>1726</v>
      </c>
      <c r="D584" s="1">
        <v>414597</v>
      </c>
      <c r="E584">
        <v>0.66700000000000004</v>
      </c>
      <c r="F584">
        <v>0.69</v>
      </c>
      <c r="G584" s="32">
        <f t="shared" si="9"/>
        <v>0.69</v>
      </c>
      <c r="H584" s="1">
        <v>715596092</v>
      </c>
      <c r="I584" s="1">
        <v>1709761</v>
      </c>
      <c r="J584" s="1">
        <v>2022376</v>
      </c>
    </row>
    <row r="585" spans="1:10" x14ac:dyDescent="0.35">
      <c r="A585">
        <v>610501</v>
      </c>
      <c r="B585" t="s">
        <v>1216</v>
      </c>
      <c r="C585">
        <v>853</v>
      </c>
      <c r="D585" s="1">
        <v>319325</v>
      </c>
      <c r="E585">
        <v>0.63700000000000001</v>
      </c>
      <c r="F585">
        <v>0.76200000000000001</v>
      </c>
      <c r="G585" s="32">
        <f t="shared" si="9"/>
        <v>0.76200000000000001</v>
      </c>
      <c r="H585" s="1">
        <v>272385028</v>
      </c>
      <c r="I585" s="1">
        <v>1298952</v>
      </c>
      <c r="J585" s="1">
        <v>1673641</v>
      </c>
    </row>
    <row r="586" spans="1:10" x14ac:dyDescent="0.35">
      <c r="A586">
        <v>610600</v>
      </c>
      <c r="B586" t="s">
        <v>1217</v>
      </c>
      <c r="C586">
        <v>5459</v>
      </c>
      <c r="D586" s="1">
        <v>781640</v>
      </c>
      <c r="E586">
        <v>0.58599999999999997</v>
      </c>
      <c r="F586">
        <v>0.41599999999999998</v>
      </c>
      <c r="G586" s="32">
        <f t="shared" si="9"/>
        <v>0.58599999999999997</v>
      </c>
      <c r="H586" s="1">
        <v>4266976010</v>
      </c>
      <c r="I586" s="1">
        <v>4501855</v>
      </c>
      <c r="J586" s="1">
        <v>4785963</v>
      </c>
    </row>
    <row r="587" spans="1:10" x14ac:dyDescent="0.35">
      <c r="A587">
        <v>610801</v>
      </c>
      <c r="B587" t="s">
        <v>1218</v>
      </c>
      <c r="C587">
        <v>1244</v>
      </c>
      <c r="D587" s="1">
        <v>609783</v>
      </c>
      <c r="E587">
        <v>0.64500000000000002</v>
      </c>
      <c r="F587">
        <v>0.54500000000000004</v>
      </c>
      <c r="G587" s="32">
        <f t="shared" si="9"/>
        <v>0.64500000000000002</v>
      </c>
      <c r="H587" s="1">
        <v>758570373</v>
      </c>
      <c r="I587" s="1">
        <v>1367332</v>
      </c>
      <c r="J587" s="1">
        <v>1783535</v>
      </c>
    </row>
    <row r="588" spans="1:10" x14ac:dyDescent="0.35">
      <c r="A588">
        <v>610901</v>
      </c>
      <c r="B588" t="s">
        <v>1219</v>
      </c>
      <c r="C588">
        <v>788</v>
      </c>
      <c r="D588" s="1">
        <v>352881</v>
      </c>
      <c r="E588">
        <v>0.58799999999999997</v>
      </c>
      <c r="F588">
        <v>0.73699999999999999</v>
      </c>
      <c r="G588" s="32">
        <f t="shared" si="9"/>
        <v>0.73699999999999999</v>
      </c>
      <c r="H588" s="1">
        <v>278070877</v>
      </c>
      <c r="I588" s="1">
        <v>1146600</v>
      </c>
      <c r="J588" s="1">
        <v>1398783</v>
      </c>
    </row>
    <row r="589" spans="1:10" x14ac:dyDescent="0.35">
      <c r="A589">
        <v>611001</v>
      </c>
      <c r="B589" t="s">
        <v>1220</v>
      </c>
      <c r="C589">
        <v>1133</v>
      </c>
      <c r="D589" s="1">
        <v>461029</v>
      </c>
      <c r="E589">
        <v>0.60199999999999998</v>
      </c>
      <c r="F589">
        <v>0.65600000000000003</v>
      </c>
      <c r="G589" s="32">
        <f t="shared" si="9"/>
        <v>0.65600000000000003</v>
      </c>
      <c r="H589" s="1">
        <v>522346551</v>
      </c>
      <c r="I589" s="1">
        <v>1309036</v>
      </c>
      <c r="J589" s="1">
        <v>1743666</v>
      </c>
    </row>
    <row r="590" spans="1:10" x14ac:dyDescent="0.35">
      <c r="A590">
        <v>620600</v>
      </c>
      <c r="B590" t="s">
        <v>1221</v>
      </c>
      <c r="C590">
        <v>6438</v>
      </c>
      <c r="D590" s="1">
        <v>648604</v>
      </c>
      <c r="E590">
        <v>0.66200000000000003</v>
      </c>
      <c r="F590">
        <v>0.51500000000000001</v>
      </c>
      <c r="G590" s="32">
        <f t="shared" si="9"/>
        <v>0.66200000000000003</v>
      </c>
      <c r="H590" s="1">
        <v>4175715257</v>
      </c>
      <c r="I590" s="1">
        <v>3373730</v>
      </c>
      <c r="J590" s="1">
        <v>3332975</v>
      </c>
    </row>
    <row r="591" spans="1:10" x14ac:dyDescent="0.35">
      <c r="A591">
        <v>620803</v>
      </c>
      <c r="B591" t="s">
        <v>1222</v>
      </c>
      <c r="C591">
        <v>1894</v>
      </c>
      <c r="D591" s="1">
        <v>622560</v>
      </c>
      <c r="E591">
        <v>0.63700000000000001</v>
      </c>
      <c r="F591">
        <v>0.53500000000000003</v>
      </c>
      <c r="G591" s="32">
        <f t="shared" si="9"/>
        <v>0.63700000000000001</v>
      </c>
      <c r="H591" s="1">
        <v>1179130054</v>
      </c>
      <c r="I591" s="1">
        <v>1011536</v>
      </c>
      <c r="J591" s="1">
        <v>1043569</v>
      </c>
    </row>
    <row r="592" spans="1:10" x14ac:dyDescent="0.35">
      <c r="A592">
        <v>620901</v>
      </c>
      <c r="B592" t="s">
        <v>596</v>
      </c>
      <c r="C592">
        <v>2020</v>
      </c>
      <c r="D592" s="1">
        <v>971724</v>
      </c>
      <c r="E592">
        <v>0.56100000000000005</v>
      </c>
      <c r="F592">
        <v>0.27400000000000002</v>
      </c>
      <c r="G592" s="32">
        <f t="shared" si="9"/>
        <v>0.56100000000000005</v>
      </c>
      <c r="H592" s="1">
        <v>1962883435</v>
      </c>
      <c r="I592" s="1">
        <v>1037578</v>
      </c>
      <c r="J592" s="1">
        <v>963152</v>
      </c>
    </row>
    <row r="593" spans="1:10" x14ac:dyDescent="0.35">
      <c r="A593">
        <v>621001</v>
      </c>
      <c r="B593" t="s">
        <v>1223</v>
      </c>
      <c r="C593">
        <v>2049</v>
      </c>
      <c r="D593" s="1">
        <v>659433</v>
      </c>
      <c r="E593">
        <v>0.69499999999999995</v>
      </c>
      <c r="F593">
        <v>0.50700000000000001</v>
      </c>
      <c r="G593" s="32">
        <f t="shared" si="9"/>
        <v>0.69499999999999995</v>
      </c>
      <c r="H593" s="1">
        <v>1351179403</v>
      </c>
      <c r="I593" s="1">
        <v>891820</v>
      </c>
      <c r="J593" s="1">
        <v>794099</v>
      </c>
    </row>
    <row r="594" spans="1:10" x14ac:dyDescent="0.35">
      <c r="A594">
        <v>621101</v>
      </c>
      <c r="B594" t="s">
        <v>1224</v>
      </c>
      <c r="C594">
        <v>2431</v>
      </c>
      <c r="D594" s="1">
        <v>771168</v>
      </c>
      <c r="E594">
        <v>0.621</v>
      </c>
      <c r="F594">
        <v>0.42399999999999999</v>
      </c>
      <c r="G594" s="32">
        <f t="shared" si="9"/>
        <v>0.621</v>
      </c>
      <c r="H594" s="1">
        <v>1874711413</v>
      </c>
      <c r="I594" s="1">
        <v>1018689</v>
      </c>
      <c r="J594" s="1">
        <v>1127794</v>
      </c>
    </row>
    <row r="595" spans="1:10" x14ac:dyDescent="0.35">
      <c r="A595">
        <v>621201</v>
      </c>
      <c r="B595" t="s">
        <v>1225</v>
      </c>
      <c r="C595">
        <v>1435</v>
      </c>
      <c r="D595" s="1">
        <v>2378985</v>
      </c>
      <c r="E595">
        <v>0.32800000000000001</v>
      </c>
      <c r="F595">
        <v>0</v>
      </c>
      <c r="G595" s="32">
        <f t="shared" si="9"/>
        <v>0.36</v>
      </c>
      <c r="H595" s="1">
        <v>3413843548</v>
      </c>
      <c r="I595" s="1">
        <v>579649</v>
      </c>
      <c r="J595" s="1">
        <v>469447</v>
      </c>
    </row>
    <row r="596" spans="1:10" x14ac:dyDescent="0.35">
      <c r="A596">
        <v>621601</v>
      </c>
      <c r="B596" t="s">
        <v>1226</v>
      </c>
      <c r="C596">
        <v>3020</v>
      </c>
      <c r="D596" s="1">
        <v>619894</v>
      </c>
      <c r="E596">
        <v>0.59599999999999997</v>
      </c>
      <c r="F596">
        <v>0.53700000000000003</v>
      </c>
      <c r="G596" s="32">
        <f t="shared" si="9"/>
        <v>0.59599999999999997</v>
      </c>
      <c r="H596" s="1">
        <v>1872081194</v>
      </c>
      <c r="I596" s="1">
        <v>1517342</v>
      </c>
      <c r="J596" s="1">
        <v>1396588</v>
      </c>
    </row>
    <row r="597" spans="1:10" x14ac:dyDescent="0.35">
      <c r="A597">
        <v>621801</v>
      </c>
      <c r="B597" t="s">
        <v>1227</v>
      </c>
      <c r="C597">
        <v>3225</v>
      </c>
      <c r="D597" s="1">
        <v>459733</v>
      </c>
      <c r="E597">
        <v>0.70299999999999996</v>
      </c>
      <c r="F597">
        <v>0.65700000000000003</v>
      </c>
      <c r="G597" s="32">
        <f t="shared" si="9"/>
        <v>0.70299999999999996</v>
      </c>
      <c r="H597" s="1">
        <v>1482639192</v>
      </c>
      <c r="I597" s="1">
        <v>1645447</v>
      </c>
      <c r="J597" s="1">
        <v>1631031</v>
      </c>
    </row>
    <row r="598" spans="1:10" x14ac:dyDescent="0.35">
      <c r="A598">
        <v>622002</v>
      </c>
      <c r="B598" t="s">
        <v>1228</v>
      </c>
      <c r="C598">
        <v>1767</v>
      </c>
      <c r="D598" s="1">
        <v>591501</v>
      </c>
      <c r="E598">
        <v>0.63900000000000001</v>
      </c>
      <c r="F598">
        <v>0.55800000000000005</v>
      </c>
      <c r="G598" s="32">
        <f t="shared" si="9"/>
        <v>0.63900000000000001</v>
      </c>
      <c r="H598" s="1">
        <v>1045182628</v>
      </c>
      <c r="I598" s="1">
        <v>886251</v>
      </c>
      <c r="J598" s="1">
        <v>936999</v>
      </c>
    </row>
    <row r="599" spans="1:10" x14ac:dyDescent="0.35">
      <c r="A599">
        <v>630101</v>
      </c>
      <c r="B599" t="s">
        <v>1229</v>
      </c>
      <c r="C599">
        <v>180</v>
      </c>
      <c r="D599" s="1">
        <v>7665408</v>
      </c>
      <c r="E599">
        <v>0</v>
      </c>
      <c r="F599">
        <v>0</v>
      </c>
      <c r="G599" s="32">
        <f t="shared" si="9"/>
        <v>0.36</v>
      </c>
      <c r="H599" s="1">
        <v>1379773528</v>
      </c>
      <c r="I599" s="1">
        <v>118790</v>
      </c>
      <c r="J599" s="1">
        <v>129854</v>
      </c>
    </row>
    <row r="600" spans="1:10" x14ac:dyDescent="0.35">
      <c r="A600">
        <v>630202</v>
      </c>
      <c r="B600" t="s">
        <v>1230</v>
      </c>
      <c r="C600">
        <v>567</v>
      </c>
      <c r="D600" s="1">
        <v>2256806</v>
      </c>
      <c r="E600">
        <v>0</v>
      </c>
      <c r="F600">
        <v>0</v>
      </c>
      <c r="G600" s="32">
        <f t="shared" si="9"/>
        <v>0.36</v>
      </c>
      <c r="H600" s="1">
        <v>1279609394</v>
      </c>
      <c r="I600" s="1">
        <v>119244</v>
      </c>
      <c r="J600" s="1">
        <v>95003</v>
      </c>
    </row>
    <row r="601" spans="1:10" x14ac:dyDescent="0.35">
      <c r="A601">
        <v>630300</v>
      </c>
      <c r="B601" t="s">
        <v>1231</v>
      </c>
      <c r="C601">
        <v>1898</v>
      </c>
      <c r="D601" s="1">
        <v>570503</v>
      </c>
      <c r="E601">
        <v>0.56599999999999995</v>
      </c>
      <c r="F601">
        <v>0.57399999999999995</v>
      </c>
      <c r="G601" s="32">
        <f t="shared" si="9"/>
        <v>0.57399999999999995</v>
      </c>
      <c r="H601" s="1">
        <v>1082815816</v>
      </c>
      <c r="I601" s="1">
        <v>1038877</v>
      </c>
      <c r="J601" s="1">
        <v>1019656</v>
      </c>
    </row>
    <row r="602" spans="1:10" x14ac:dyDescent="0.35">
      <c r="A602">
        <v>630601</v>
      </c>
      <c r="B602" t="s">
        <v>1232</v>
      </c>
      <c r="C602">
        <v>351</v>
      </c>
      <c r="D602" s="1">
        <v>1384414</v>
      </c>
      <c r="E602">
        <v>0.29899999999999999</v>
      </c>
      <c r="F602">
        <v>0</v>
      </c>
      <c r="G602" s="32">
        <f t="shared" si="9"/>
        <v>0.36</v>
      </c>
      <c r="H602" s="1">
        <v>485929393</v>
      </c>
      <c r="I602" s="1">
        <v>150769</v>
      </c>
      <c r="J602" s="1">
        <v>160381</v>
      </c>
    </row>
    <row r="603" spans="1:10" x14ac:dyDescent="0.35">
      <c r="A603">
        <v>630701</v>
      </c>
      <c r="B603" t="s">
        <v>1233</v>
      </c>
      <c r="C603">
        <v>944</v>
      </c>
      <c r="D603" s="1">
        <v>2935163</v>
      </c>
      <c r="E603">
        <v>0</v>
      </c>
      <c r="F603">
        <v>0</v>
      </c>
      <c r="G603" s="32">
        <f t="shared" si="9"/>
        <v>0.36</v>
      </c>
      <c r="H603" s="1">
        <v>2770794462</v>
      </c>
      <c r="I603" s="1">
        <v>324963</v>
      </c>
      <c r="J603" s="1">
        <v>337714</v>
      </c>
    </row>
    <row r="604" spans="1:10" x14ac:dyDescent="0.35">
      <c r="A604">
        <v>630801</v>
      </c>
      <c r="B604" t="s">
        <v>608</v>
      </c>
      <c r="C604">
        <v>842</v>
      </c>
      <c r="D604" s="1">
        <v>1192177</v>
      </c>
      <c r="E604">
        <v>0.23899999999999999</v>
      </c>
      <c r="F604">
        <v>0.109</v>
      </c>
      <c r="G604" s="32">
        <f t="shared" si="9"/>
        <v>0.36</v>
      </c>
      <c r="H604" s="1">
        <v>1003813765</v>
      </c>
      <c r="I604" s="1">
        <v>301280</v>
      </c>
      <c r="J604" s="1">
        <v>301219</v>
      </c>
    </row>
    <row r="605" spans="1:10" x14ac:dyDescent="0.35">
      <c r="A605">
        <v>630902</v>
      </c>
      <c r="B605" t="s">
        <v>1234</v>
      </c>
      <c r="C605">
        <v>3680</v>
      </c>
      <c r="D605" s="1">
        <v>535671</v>
      </c>
      <c r="E605">
        <v>0.497</v>
      </c>
      <c r="F605">
        <v>0.6</v>
      </c>
      <c r="G605" s="32">
        <f t="shared" si="9"/>
        <v>0.6</v>
      </c>
      <c r="H605" s="1">
        <v>1971271504</v>
      </c>
      <c r="I605" s="1">
        <v>1210741</v>
      </c>
      <c r="J605" s="1">
        <v>1161315</v>
      </c>
    </row>
    <row r="606" spans="1:10" x14ac:dyDescent="0.35">
      <c r="A606">
        <v>630918</v>
      </c>
      <c r="B606" t="s">
        <v>610</v>
      </c>
      <c r="C606">
        <v>322</v>
      </c>
      <c r="D606" s="1">
        <v>600169</v>
      </c>
      <c r="E606">
        <v>0.45300000000000001</v>
      </c>
      <c r="F606">
        <v>0.55200000000000005</v>
      </c>
      <c r="G606" s="32">
        <f t="shared" si="9"/>
        <v>0.55200000000000005</v>
      </c>
      <c r="H606" s="1">
        <v>193254453</v>
      </c>
      <c r="I606" s="1">
        <v>121352</v>
      </c>
      <c r="J606" s="1">
        <v>112636</v>
      </c>
    </row>
    <row r="607" spans="1:10" x14ac:dyDescent="0.35">
      <c r="A607">
        <v>631201</v>
      </c>
      <c r="B607" t="s">
        <v>1235</v>
      </c>
      <c r="C607">
        <v>794</v>
      </c>
      <c r="D607" s="1">
        <v>692222</v>
      </c>
      <c r="E607">
        <v>0.47099999999999997</v>
      </c>
      <c r="F607">
        <v>0.48299999999999998</v>
      </c>
      <c r="G607" s="32">
        <f t="shared" si="9"/>
        <v>0.48299999999999998</v>
      </c>
      <c r="H607" s="1">
        <v>549624837</v>
      </c>
      <c r="I607" s="1">
        <v>518503</v>
      </c>
      <c r="J607" s="1">
        <v>480053</v>
      </c>
    </row>
    <row r="608" spans="1:10" x14ac:dyDescent="0.35">
      <c r="A608">
        <v>640101</v>
      </c>
      <c r="B608" t="s">
        <v>1236</v>
      </c>
      <c r="C608">
        <v>571</v>
      </c>
      <c r="D608" s="1">
        <v>476844</v>
      </c>
      <c r="E608">
        <v>0.52400000000000002</v>
      </c>
      <c r="F608">
        <v>0.64400000000000002</v>
      </c>
      <c r="G608" s="32">
        <f t="shared" si="9"/>
        <v>0.64400000000000002</v>
      </c>
      <c r="H608" s="1">
        <v>272278423</v>
      </c>
      <c r="I608" s="1">
        <v>593794</v>
      </c>
      <c r="J608" s="1">
        <v>663085</v>
      </c>
    </row>
    <row r="609" spans="1:10" x14ac:dyDescent="0.35">
      <c r="A609">
        <v>640502</v>
      </c>
      <c r="B609" t="s">
        <v>1237</v>
      </c>
      <c r="C609">
        <v>489</v>
      </c>
      <c r="D609" s="1">
        <v>738839</v>
      </c>
      <c r="E609">
        <v>0.39400000000000002</v>
      </c>
      <c r="F609">
        <v>0.44800000000000001</v>
      </c>
      <c r="G609" s="32">
        <f t="shared" si="9"/>
        <v>0.44800000000000001</v>
      </c>
      <c r="H609" s="1">
        <v>361292462</v>
      </c>
      <c r="I609" s="1">
        <v>326227</v>
      </c>
      <c r="J609" s="1">
        <v>354656</v>
      </c>
    </row>
    <row r="610" spans="1:10" x14ac:dyDescent="0.35">
      <c r="A610">
        <v>640601</v>
      </c>
      <c r="B610" t="s">
        <v>1238</v>
      </c>
      <c r="C610">
        <v>528</v>
      </c>
      <c r="D610" s="1">
        <v>384614</v>
      </c>
      <c r="E610">
        <v>0.60199999999999998</v>
      </c>
      <c r="F610">
        <v>0.71299999999999997</v>
      </c>
      <c r="G610" s="32">
        <f t="shared" si="9"/>
        <v>0.71299999999999997</v>
      </c>
      <c r="H610" s="1">
        <v>203076659</v>
      </c>
      <c r="I610" s="1">
        <v>451389</v>
      </c>
      <c r="J610" s="1">
        <v>464424</v>
      </c>
    </row>
    <row r="611" spans="1:10" x14ac:dyDescent="0.35">
      <c r="A611">
        <v>640701</v>
      </c>
      <c r="B611" t="s">
        <v>1239</v>
      </c>
      <c r="C611">
        <v>1082</v>
      </c>
      <c r="D611" s="1">
        <v>403933</v>
      </c>
      <c r="E611">
        <v>0.50700000000000001</v>
      </c>
      <c r="F611">
        <v>0.69899999999999995</v>
      </c>
      <c r="G611" s="32">
        <f t="shared" si="9"/>
        <v>0.69899999999999995</v>
      </c>
      <c r="H611" s="1">
        <v>437056550</v>
      </c>
      <c r="I611" s="1">
        <v>1026202</v>
      </c>
      <c r="J611" s="1">
        <v>1074065</v>
      </c>
    </row>
    <row r="612" spans="1:10" x14ac:dyDescent="0.35">
      <c r="A612">
        <v>640801</v>
      </c>
      <c r="B612" t="s">
        <v>1240</v>
      </c>
      <c r="C612">
        <v>1106</v>
      </c>
      <c r="D612" s="1">
        <v>530986</v>
      </c>
      <c r="E612">
        <v>0.55400000000000005</v>
      </c>
      <c r="F612">
        <v>0.60399999999999998</v>
      </c>
      <c r="G612" s="32">
        <f t="shared" si="9"/>
        <v>0.60399999999999998</v>
      </c>
      <c r="H612" s="1">
        <v>587271218</v>
      </c>
      <c r="I612" s="1">
        <v>429507</v>
      </c>
      <c r="J612" s="1">
        <v>476724</v>
      </c>
    </row>
    <row r="613" spans="1:10" x14ac:dyDescent="0.35">
      <c r="A613">
        <v>641001</v>
      </c>
      <c r="B613" t="s">
        <v>1241</v>
      </c>
      <c r="C613">
        <v>499</v>
      </c>
      <c r="D613" s="1">
        <v>387727</v>
      </c>
      <c r="E613">
        <v>0.55400000000000005</v>
      </c>
      <c r="F613">
        <v>0.71099999999999997</v>
      </c>
      <c r="G613" s="32">
        <f t="shared" si="9"/>
        <v>0.71099999999999997</v>
      </c>
      <c r="H613" s="1">
        <v>193475973</v>
      </c>
      <c r="I613" s="1">
        <v>479874</v>
      </c>
      <c r="J613" s="1">
        <v>485298</v>
      </c>
    </row>
    <row r="614" spans="1:10" x14ac:dyDescent="0.35">
      <c r="A614">
        <v>641301</v>
      </c>
      <c r="B614" t="s">
        <v>1242</v>
      </c>
      <c r="C614">
        <v>2318</v>
      </c>
      <c r="D614" s="1">
        <v>370028</v>
      </c>
      <c r="E614">
        <v>0.41199999999999998</v>
      </c>
      <c r="F614">
        <v>0.72399999999999998</v>
      </c>
      <c r="G614" s="32">
        <f t="shared" si="9"/>
        <v>0.72399999999999998</v>
      </c>
      <c r="H614" s="1">
        <v>857726984</v>
      </c>
      <c r="I614" s="1">
        <v>1726631</v>
      </c>
      <c r="J614" s="1">
        <v>1477911</v>
      </c>
    </row>
    <row r="615" spans="1:10" x14ac:dyDescent="0.35">
      <c r="A615">
        <v>641401</v>
      </c>
      <c r="B615" t="s">
        <v>1243</v>
      </c>
      <c r="C615">
        <v>74</v>
      </c>
      <c r="D615" s="1">
        <v>3971999</v>
      </c>
      <c r="E615">
        <v>0</v>
      </c>
      <c r="F615">
        <v>0</v>
      </c>
      <c r="G615" s="32">
        <f t="shared" si="9"/>
        <v>0.36</v>
      </c>
      <c r="H615" s="1">
        <v>293927999</v>
      </c>
      <c r="I615" s="1">
        <v>22935</v>
      </c>
      <c r="J615" s="1">
        <v>21840</v>
      </c>
    </row>
    <row r="616" spans="1:10" x14ac:dyDescent="0.35">
      <c r="A616">
        <v>641501</v>
      </c>
      <c r="B616" t="s">
        <v>1244</v>
      </c>
      <c r="C616">
        <v>547</v>
      </c>
      <c r="D616" s="1">
        <v>597977</v>
      </c>
      <c r="E616">
        <v>0.47099999999999997</v>
      </c>
      <c r="F616">
        <v>0.55300000000000005</v>
      </c>
      <c r="G616" s="32">
        <f t="shared" si="9"/>
        <v>0.55300000000000005</v>
      </c>
      <c r="H616" s="1">
        <v>327093612</v>
      </c>
      <c r="I616" s="1">
        <v>280799</v>
      </c>
      <c r="J616" s="1">
        <v>256055</v>
      </c>
    </row>
    <row r="617" spans="1:10" x14ac:dyDescent="0.35">
      <c r="A617">
        <v>641610</v>
      </c>
      <c r="B617" t="s">
        <v>1245</v>
      </c>
      <c r="C617">
        <v>977</v>
      </c>
      <c r="D617" s="1">
        <v>518426</v>
      </c>
      <c r="E617">
        <v>0.51</v>
      </c>
      <c r="F617">
        <v>0.61299999999999999</v>
      </c>
      <c r="G617" s="32">
        <f t="shared" si="9"/>
        <v>0.61299999999999999</v>
      </c>
      <c r="H617" s="1">
        <v>506502621</v>
      </c>
      <c r="I617" s="1">
        <v>493849</v>
      </c>
      <c r="J617" s="1">
        <v>499367</v>
      </c>
    </row>
    <row r="618" spans="1:10" x14ac:dyDescent="0.35">
      <c r="A618">
        <v>641701</v>
      </c>
      <c r="B618" t="s">
        <v>1246</v>
      </c>
      <c r="C618">
        <v>790</v>
      </c>
      <c r="D618" s="1">
        <v>632036</v>
      </c>
      <c r="E618">
        <v>0.246</v>
      </c>
      <c r="F618">
        <v>0.52800000000000002</v>
      </c>
      <c r="G618" s="32">
        <f t="shared" si="9"/>
        <v>0.52800000000000002</v>
      </c>
      <c r="H618" s="1">
        <v>499308852</v>
      </c>
      <c r="I618" s="1">
        <v>435815</v>
      </c>
      <c r="J618" s="1">
        <v>437107</v>
      </c>
    </row>
    <row r="619" spans="1:10" x14ac:dyDescent="0.35">
      <c r="A619">
        <v>650101</v>
      </c>
      <c r="B619" t="s">
        <v>1247</v>
      </c>
      <c r="C619">
        <v>2250</v>
      </c>
      <c r="D619" s="1">
        <v>257730</v>
      </c>
      <c r="E619">
        <v>0.65</v>
      </c>
      <c r="F619">
        <v>0.80800000000000005</v>
      </c>
      <c r="G619" s="32">
        <f t="shared" si="9"/>
        <v>0.80800000000000005</v>
      </c>
      <c r="H619" s="1">
        <v>579893848</v>
      </c>
      <c r="I619" s="1">
        <v>1929253</v>
      </c>
      <c r="J619" s="1">
        <v>1486425</v>
      </c>
    </row>
    <row r="620" spans="1:10" x14ac:dyDescent="0.35">
      <c r="A620">
        <v>650301</v>
      </c>
      <c r="B620" t="s">
        <v>624</v>
      </c>
      <c r="C620">
        <v>866</v>
      </c>
      <c r="D620" s="1">
        <v>244089</v>
      </c>
      <c r="E620">
        <v>0.68</v>
      </c>
      <c r="F620">
        <v>0.81799999999999995</v>
      </c>
      <c r="G620" s="32">
        <f t="shared" si="9"/>
        <v>0.81799999999999995</v>
      </c>
      <c r="H620" s="1">
        <v>211381792</v>
      </c>
      <c r="I620" s="1">
        <v>1198624</v>
      </c>
      <c r="J620" s="1">
        <v>1028475</v>
      </c>
    </row>
    <row r="621" spans="1:10" x14ac:dyDescent="0.35">
      <c r="A621">
        <v>650501</v>
      </c>
      <c r="B621" t="s">
        <v>1248</v>
      </c>
      <c r="C621">
        <v>1031</v>
      </c>
      <c r="D621" s="1">
        <v>211770</v>
      </c>
      <c r="E621">
        <v>0.66300000000000003</v>
      </c>
      <c r="F621">
        <v>0.84199999999999997</v>
      </c>
      <c r="G621" s="32">
        <f t="shared" si="9"/>
        <v>0.84199999999999997</v>
      </c>
      <c r="H621" s="1">
        <v>218335137</v>
      </c>
      <c r="I621" s="1">
        <v>931400</v>
      </c>
      <c r="J621" s="1">
        <v>883991</v>
      </c>
    </row>
    <row r="622" spans="1:10" x14ac:dyDescent="0.35">
      <c r="A622">
        <v>650701</v>
      </c>
      <c r="B622" t="s">
        <v>1249</v>
      </c>
      <c r="C622">
        <v>827</v>
      </c>
      <c r="D622" s="1">
        <v>317233</v>
      </c>
      <c r="E622">
        <v>0.67900000000000005</v>
      </c>
      <c r="F622">
        <v>0.76300000000000001</v>
      </c>
      <c r="G622" s="32">
        <f t="shared" si="9"/>
        <v>0.76300000000000001</v>
      </c>
      <c r="H622" s="1">
        <v>262351995</v>
      </c>
      <c r="I622" s="1">
        <v>812085</v>
      </c>
      <c r="J622" s="1">
        <v>870088</v>
      </c>
    </row>
    <row r="623" spans="1:10" x14ac:dyDescent="0.35">
      <c r="A623">
        <v>650801</v>
      </c>
      <c r="B623" t="s">
        <v>1250</v>
      </c>
      <c r="C623">
        <v>2355</v>
      </c>
      <c r="D623" s="1">
        <v>514336</v>
      </c>
      <c r="E623">
        <v>0.63700000000000001</v>
      </c>
      <c r="F623">
        <v>0.61599999999999999</v>
      </c>
      <c r="G623" s="32">
        <f t="shared" si="9"/>
        <v>0.63700000000000001</v>
      </c>
      <c r="H623" s="1">
        <v>1211261804</v>
      </c>
      <c r="I623" s="1">
        <v>1136007</v>
      </c>
      <c r="J623" s="1">
        <v>1050166</v>
      </c>
    </row>
    <row r="624" spans="1:10" x14ac:dyDescent="0.35">
      <c r="A624">
        <v>650901</v>
      </c>
      <c r="B624" t="s">
        <v>628</v>
      </c>
      <c r="C624">
        <v>2146</v>
      </c>
      <c r="D624" s="1">
        <v>311571</v>
      </c>
      <c r="E624">
        <v>0.71</v>
      </c>
      <c r="F624">
        <v>0.76700000000000002</v>
      </c>
      <c r="G624" s="32">
        <f t="shared" si="9"/>
        <v>0.76700000000000002</v>
      </c>
      <c r="H624" s="1">
        <v>668631910</v>
      </c>
      <c r="I624" s="1">
        <v>1785535</v>
      </c>
      <c r="J624" s="1">
        <v>945172</v>
      </c>
    </row>
    <row r="625" spans="1:10" x14ac:dyDescent="0.35">
      <c r="A625">
        <v>650902</v>
      </c>
      <c r="B625" t="s">
        <v>1251</v>
      </c>
      <c r="C625">
        <v>1097</v>
      </c>
      <c r="D625" s="1">
        <v>273019</v>
      </c>
      <c r="E625">
        <v>0.76</v>
      </c>
      <c r="F625">
        <v>0.79600000000000004</v>
      </c>
      <c r="G625" s="32">
        <f t="shared" si="9"/>
        <v>0.79600000000000004</v>
      </c>
      <c r="H625" s="1">
        <v>299502824</v>
      </c>
      <c r="I625" s="1">
        <v>1099174</v>
      </c>
      <c r="J625" s="1">
        <v>901038</v>
      </c>
    </row>
    <row r="626" spans="1:10" x14ac:dyDescent="0.35">
      <c r="A626">
        <v>651201</v>
      </c>
      <c r="B626" t="s">
        <v>1252</v>
      </c>
      <c r="C626">
        <v>1212</v>
      </c>
      <c r="D626" s="1">
        <v>338764</v>
      </c>
      <c r="E626">
        <v>0.63700000000000001</v>
      </c>
      <c r="F626">
        <v>0.748</v>
      </c>
      <c r="G626" s="32">
        <f t="shared" si="9"/>
        <v>0.748</v>
      </c>
      <c r="H626" s="1">
        <v>410583172</v>
      </c>
      <c r="I626" s="1">
        <v>924117</v>
      </c>
      <c r="J626" s="1">
        <v>849001</v>
      </c>
    </row>
    <row r="627" spans="1:10" x14ac:dyDescent="0.35">
      <c r="A627">
        <v>651402</v>
      </c>
      <c r="B627" t="s">
        <v>1253</v>
      </c>
      <c r="C627">
        <v>1141</v>
      </c>
      <c r="D627" s="1">
        <v>347699</v>
      </c>
      <c r="E627">
        <v>0.69499999999999995</v>
      </c>
      <c r="F627">
        <v>0.74</v>
      </c>
      <c r="G627" s="32">
        <f t="shared" si="9"/>
        <v>0.74</v>
      </c>
      <c r="H627" s="1">
        <v>396725283</v>
      </c>
      <c r="I627" s="1">
        <v>820768</v>
      </c>
      <c r="J627" s="1">
        <v>718865</v>
      </c>
    </row>
    <row r="628" spans="1:10" x14ac:dyDescent="0.35">
      <c r="A628">
        <v>651501</v>
      </c>
      <c r="B628" t="s">
        <v>632</v>
      </c>
      <c r="C628">
        <v>1319</v>
      </c>
      <c r="D628" s="1">
        <v>451023</v>
      </c>
      <c r="E628">
        <v>0.497</v>
      </c>
      <c r="F628">
        <v>0.66300000000000003</v>
      </c>
      <c r="G628" s="32">
        <f t="shared" si="9"/>
        <v>0.66300000000000003</v>
      </c>
      <c r="H628" s="1">
        <v>594900436</v>
      </c>
      <c r="I628" s="1">
        <v>1303784</v>
      </c>
      <c r="J628" s="1">
        <v>1296331</v>
      </c>
    </row>
    <row r="629" spans="1:10" x14ac:dyDescent="0.35">
      <c r="A629">
        <v>651503</v>
      </c>
      <c r="B629" t="s">
        <v>1254</v>
      </c>
      <c r="C629">
        <v>977</v>
      </c>
      <c r="D629" s="1">
        <v>305941</v>
      </c>
      <c r="E629">
        <v>0.46400000000000002</v>
      </c>
      <c r="F629">
        <v>0.77200000000000002</v>
      </c>
      <c r="G629" s="32">
        <f t="shared" si="9"/>
        <v>0.77200000000000002</v>
      </c>
      <c r="H629" s="1">
        <v>298904508</v>
      </c>
      <c r="I629" s="1">
        <v>1309314</v>
      </c>
      <c r="J629" s="1">
        <v>1273832</v>
      </c>
    </row>
    <row r="630" spans="1:10" x14ac:dyDescent="0.35">
      <c r="A630">
        <v>660101</v>
      </c>
      <c r="B630" t="s">
        <v>634</v>
      </c>
      <c r="C630">
        <v>3486</v>
      </c>
      <c r="D630" s="1">
        <v>1284201</v>
      </c>
      <c r="E630">
        <v>0.63</v>
      </c>
      <c r="F630">
        <v>0.04</v>
      </c>
      <c r="G630" s="32">
        <f t="shared" si="9"/>
        <v>0.63</v>
      </c>
      <c r="H630" s="1">
        <v>4476725705</v>
      </c>
      <c r="I630" s="1">
        <v>1851986</v>
      </c>
      <c r="J630" s="1">
        <v>2133215</v>
      </c>
    </row>
    <row r="631" spans="1:10" x14ac:dyDescent="0.35">
      <c r="A631">
        <v>660102</v>
      </c>
      <c r="B631" t="s">
        <v>1255</v>
      </c>
      <c r="C631">
        <v>4673</v>
      </c>
      <c r="D631" s="1">
        <v>1577844</v>
      </c>
      <c r="E631">
        <v>0.49099999999999999</v>
      </c>
      <c r="F631">
        <v>0</v>
      </c>
      <c r="G631" s="32">
        <f t="shared" si="9"/>
        <v>0.49099999999999999</v>
      </c>
      <c r="H631" s="1">
        <v>7373266425</v>
      </c>
      <c r="I631" s="1">
        <v>791920</v>
      </c>
      <c r="J631" s="1">
        <v>837741</v>
      </c>
    </row>
    <row r="632" spans="1:10" x14ac:dyDescent="0.35">
      <c r="A632">
        <v>660202</v>
      </c>
      <c r="B632" t="s">
        <v>1256</v>
      </c>
      <c r="C632">
        <v>1788</v>
      </c>
      <c r="D632" s="1">
        <v>915588</v>
      </c>
      <c r="E632">
        <v>0.66400000000000003</v>
      </c>
      <c r="F632">
        <v>0.316</v>
      </c>
      <c r="G632" s="32">
        <f t="shared" si="9"/>
        <v>0.66400000000000003</v>
      </c>
      <c r="H632" s="1">
        <v>1637071401</v>
      </c>
      <c r="I632" s="1">
        <v>571710</v>
      </c>
      <c r="J632" s="1">
        <v>630080</v>
      </c>
    </row>
    <row r="633" spans="1:10" x14ac:dyDescent="0.35">
      <c r="A633">
        <v>660203</v>
      </c>
      <c r="B633" t="s">
        <v>637</v>
      </c>
      <c r="C633">
        <v>2581</v>
      </c>
      <c r="D633" s="1">
        <v>1224312</v>
      </c>
      <c r="E633">
        <v>0.60799999999999998</v>
      </c>
      <c r="F633">
        <v>8.5000000000000006E-2</v>
      </c>
      <c r="G633" s="32">
        <f t="shared" si="9"/>
        <v>0.60799999999999998</v>
      </c>
      <c r="H633" s="1">
        <v>3159950602</v>
      </c>
      <c r="I633" s="1">
        <v>692899</v>
      </c>
      <c r="J633" s="1">
        <v>952219</v>
      </c>
    </row>
    <row r="634" spans="1:10" x14ac:dyDescent="0.35">
      <c r="A634">
        <v>660301</v>
      </c>
      <c r="B634" t="s">
        <v>1257</v>
      </c>
      <c r="C634">
        <v>3380</v>
      </c>
      <c r="D634" s="1">
        <v>1055400</v>
      </c>
      <c r="E634">
        <v>0.59599999999999997</v>
      </c>
      <c r="F634">
        <v>0.21099999999999999</v>
      </c>
      <c r="G634" s="32">
        <f t="shared" si="9"/>
        <v>0.59599999999999997</v>
      </c>
      <c r="H634" s="1">
        <v>3567253489</v>
      </c>
      <c r="I634" s="1">
        <v>875584</v>
      </c>
      <c r="J634" s="1">
        <v>850501</v>
      </c>
    </row>
    <row r="635" spans="1:10" x14ac:dyDescent="0.35">
      <c r="A635">
        <v>660302</v>
      </c>
      <c r="B635" t="s">
        <v>1258</v>
      </c>
      <c r="C635">
        <v>1102</v>
      </c>
      <c r="D635" s="1">
        <v>1165931</v>
      </c>
      <c r="E635">
        <v>0.621</v>
      </c>
      <c r="F635">
        <v>0.128</v>
      </c>
      <c r="G635" s="32">
        <f t="shared" si="9"/>
        <v>0.621</v>
      </c>
      <c r="H635" s="1">
        <v>1284857000</v>
      </c>
      <c r="I635" s="1">
        <v>527121</v>
      </c>
      <c r="J635" s="1">
        <v>534096</v>
      </c>
    </row>
    <row r="636" spans="1:10" x14ac:dyDescent="0.35">
      <c r="A636">
        <v>660303</v>
      </c>
      <c r="B636" t="s">
        <v>1259</v>
      </c>
      <c r="C636">
        <v>1876</v>
      </c>
      <c r="D636" s="1">
        <v>1485610</v>
      </c>
      <c r="E636">
        <v>0.45600000000000002</v>
      </c>
      <c r="F636">
        <v>0</v>
      </c>
      <c r="G636" s="32">
        <f t="shared" si="9"/>
        <v>0.45600000000000002</v>
      </c>
      <c r="H636" s="1">
        <v>2787005434</v>
      </c>
      <c r="I636" s="1">
        <v>551601</v>
      </c>
      <c r="J636" s="1">
        <v>500796</v>
      </c>
    </row>
    <row r="637" spans="1:10" x14ac:dyDescent="0.35">
      <c r="A637">
        <v>660401</v>
      </c>
      <c r="B637" t="s">
        <v>1260</v>
      </c>
      <c r="C637">
        <v>2883</v>
      </c>
      <c r="D637" s="1">
        <v>749033</v>
      </c>
      <c r="E637">
        <v>0.69399999999999995</v>
      </c>
      <c r="F637">
        <v>0.441</v>
      </c>
      <c r="G637" s="32">
        <f t="shared" si="9"/>
        <v>0.69399999999999995</v>
      </c>
      <c r="H637" s="1">
        <v>2159463370</v>
      </c>
      <c r="I637" s="1">
        <v>712439</v>
      </c>
      <c r="J637" s="1">
        <v>722268</v>
      </c>
    </row>
    <row r="638" spans="1:10" x14ac:dyDescent="0.35">
      <c r="A638">
        <v>660402</v>
      </c>
      <c r="B638" t="s">
        <v>1261</v>
      </c>
      <c r="C638">
        <v>1891</v>
      </c>
      <c r="D638" s="1">
        <v>1127521</v>
      </c>
      <c r="E638">
        <v>0.66900000000000004</v>
      </c>
      <c r="F638">
        <v>0.157</v>
      </c>
      <c r="G638" s="32">
        <f t="shared" si="9"/>
        <v>0.66900000000000004</v>
      </c>
      <c r="H638" s="1">
        <v>2132142934</v>
      </c>
      <c r="I638" s="1">
        <v>436977</v>
      </c>
      <c r="J638" s="1">
        <v>378552</v>
      </c>
    </row>
    <row r="639" spans="1:10" x14ac:dyDescent="0.35">
      <c r="A639">
        <v>660403</v>
      </c>
      <c r="B639" t="s">
        <v>1262</v>
      </c>
      <c r="C639">
        <v>1561</v>
      </c>
      <c r="D639" s="1">
        <v>816045</v>
      </c>
      <c r="E639">
        <v>0.72099999999999997</v>
      </c>
      <c r="F639">
        <v>0.39</v>
      </c>
      <c r="G639" s="32">
        <f t="shared" si="9"/>
        <v>0.72099999999999997</v>
      </c>
      <c r="H639" s="1">
        <v>1273846353</v>
      </c>
      <c r="I639" s="1">
        <v>594734</v>
      </c>
      <c r="J639" s="1">
        <v>449794</v>
      </c>
    </row>
    <row r="640" spans="1:10" x14ac:dyDescent="0.35">
      <c r="A640">
        <v>660404</v>
      </c>
      <c r="B640" t="s">
        <v>644</v>
      </c>
      <c r="C640">
        <v>1668</v>
      </c>
      <c r="D640" s="1">
        <v>802390</v>
      </c>
      <c r="E640">
        <v>0.72</v>
      </c>
      <c r="F640">
        <v>0.4</v>
      </c>
      <c r="G640" s="32">
        <f t="shared" si="9"/>
        <v>0.72</v>
      </c>
      <c r="H640" s="1">
        <v>1338387663</v>
      </c>
      <c r="I640" s="1">
        <v>797244</v>
      </c>
      <c r="J640" s="1">
        <v>769428</v>
      </c>
    </row>
    <row r="641" spans="1:10" x14ac:dyDescent="0.35">
      <c r="A641">
        <v>660405</v>
      </c>
      <c r="B641" t="s">
        <v>1263</v>
      </c>
      <c r="C641">
        <v>2133</v>
      </c>
      <c r="D641" s="1">
        <v>901725</v>
      </c>
      <c r="E641">
        <v>0.70099999999999996</v>
      </c>
      <c r="F641">
        <v>0.32600000000000001</v>
      </c>
      <c r="G641" s="32">
        <f t="shared" si="9"/>
        <v>0.70099999999999996</v>
      </c>
      <c r="H641" s="1">
        <v>1923380854</v>
      </c>
      <c r="I641" s="1">
        <v>431793</v>
      </c>
      <c r="J641" s="1">
        <v>465461</v>
      </c>
    </row>
    <row r="642" spans="1:10" x14ac:dyDescent="0.35">
      <c r="A642">
        <v>660406</v>
      </c>
      <c r="B642" t="s">
        <v>1264</v>
      </c>
      <c r="C642">
        <v>2108</v>
      </c>
      <c r="D642" s="1">
        <v>944074</v>
      </c>
      <c r="E642">
        <v>0.66900000000000004</v>
      </c>
      <c r="F642">
        <v>0.29499999999999998</v>
      </c>
      <c r="G642" s="32">
        <f t="shared" si="9"/>
        <v>0.66900000000000004</v>
      </c>
      <c r="H642" s="1">
        <v>1990108290</v>
      </c>
      <c r="I642" s="1">
        <v>556337</v>
      </c>
      <c r="J642" s="1">
        <v>568072</v>
      </c>
    </row>
    <row r="643" spans="1:10" x14ac:dyDescent="0.35">
      <c r="A643">
        <v>660407</v>
      </c>
      <c r="B643" t="s">
        <v>1265</v>
      </c>
      <c r="C643">
        <v>1836</v>
      </c>
      <c r="D643" s="1">
        <v>1740954</v>
      </c>
      <c r="E643">
        <v>0.55600000000000005</v>
      </c>
      <c r="F643">
        <v>0</v>
      </c>
      <c r="G643" s="32">
        <f t="shared" si="9"/>
        <v>0.55600000000000005</v>
      </c>
      <c r="H643" s="1">
        <v>3196393333</v>
      </c>
      <c r="I643" s="1">
        <v>528837</v>
      </c>
      <c r="J643" s="1">
        <v>495985</v>
      </c>
    </row>
    <row r="644" spans="1:10" x14ac:dyDescent="0.35">
      <c r="A644">
        <v>660409</v>
      </c>
      <c r="B644" t="s">
        <v>1266</v>
      </c>
      <c r="C644">
        <v>1052</v>
      </c>
      <c r="D644" s="1">
        <v>1304350</v>
      </c>
      <c r="E644">
        <v>0.623</v>
      </c>
      <c r="F644">
        <v>2.5000000000000001E-2</v>
      </c>
      <c r="G644" s="32">
        <f t="shared" ref="G644:G672" si="10">MAX(IF(E644&gt;F644,E644,F644), 0.36)</f>
        <v>0.623</v>
      </c>
      <c r="H644" s="1">
        <v>1372176353</v>
      </c>
      <c r="I644" s="1">
        <v>192779</v>
      </c>
      <c r="J644" s="1">
        <v>199934</v>
      </c>
    </row>
    <row r="645" spans="1:10" x14ac:dyDescent="0.35">
      <c r="A645">
        <v>660501</v>
      </c>
      <c r="B645" t="s">
        <v>1267</v>
      </c>
      <c r="C645">
        <v>3785</v>
      </c>
      <c r="D645" s="1">
        <v>2053483</v>
      </c>
      <c r="E645">
        <v>0.39</v>
      </c>
      <c r="F645">
        <v>0</v>
      </c>
      <c r="G645" s="32">
        <f t="shared" si="10"/>
        <v>0.39</v>
      </c>
      <c r="H645" s="1">
        <v>7772434192</v>
      </c>
      <c r="I645" s="1">
        <v>276104</v>
      </c>
      <c r="J645" s="1">
        <v>276816</v>
      </c>
    </row>
    <row r="646" spans="1:10" x14ac:dyDescent="0.35">
      <c r="A646">
        <v>660701</v>
      </c>
      <c r="B646" t="s">
        <v>1268</v>
      </c>
      <c r="C646">
        <v>5429</v>
      </c>
      <c r="D646" s="1">
        <v>1543498</v>
      </c>
      <c r="E646">
        <v>0.437</v>
      </c>
      <c r="F646">
        <v>0</v>
      </c>
      <c r="G646" s="32">
        <f t="shared" si="10"/>
        <v>0.437</v>
      </c>
      <c r="H646" s="1">
        <v>8379655708</v>
      </c>
      <c r="I646" s="1">
        <v>0</v>
      </c>
      <c r="J646" s="1">
        <v>0</v>
      </c>
    </row>
    <row r="647" spans="1:10" x14ac:dyDescent="0.35">
      <c r="A647">
        <v>660801</v>
      </c>
      <c r="B647" t="s">
        <v>1269</v>
      </c>
      <c r="C647">
        <v>2030</v>
      </c>
      <c r="D647" s="1">
        <v>1262137</v>
      </c>
      <c r="E647">
        <v>0.59199999999999997</v>
      </c>
      <c r="F647">
        <v>5.6000000000000001E-2</v>
      </c>
      <c r="G647" s="32">
        <f t="shared" si="10"/>
        <v>0.59199999999999997</v>
      </c>
      <c r="H647" s="1">
        <v>2562138998</v>
      </c>
      <c r="I647" s="1">
        <v>853210</v>
      </c>
      <c r="J647" s="1">
        <v>851364</v>
      </c>
    </row>
    <row r="648" spans="1:10" x14ac:dyDescent="0.35">
      <c r="A648">
        <v>660802</v>
      </c>
      <c r="B648" t="s">
        <v>652</v>
      </c>
      <c r="C648">
        <v>437</v>
      </c>
      <c r="D648" s="1">
        <v>5592582</v>
      </c>
      <c r="E648">
        <v>0.20799999999999999</v>
      </c>
      <c r="F648">
        <v>0</v>
      </c>
      <c r="G648" s="32">
        <f t="shared" si="10"/>
        <v>0.36</v>
      </c>
      <c r="H648" s="1">
        <v>2443958464</v>
      </c>
      <c r="I648" s="1">
        <v>251359</v>
      </c>
      <c r="J648" s="1">
        <v>206720</v>
      </c>
    </row>
    <row r="649" spans="1:10" x14ac:dyDescent="0.35">
      <c r="A649">
        <v>660805</v>
      </c>
      <c r="B649" t="s">
        <v>1270</v>
      </c>
      <c r="C649">
        <v>1682</v>
      </c>
      <c r="D649" s="1">
        <v>1153478</v>
      </c>
      <c r="E649">
        <v>0.623</v>
      </c>
      <c r="F649">
        <v>0.13800000000000001</v>
      </c>
      <c r="G649" s="32">
        <f t="shared" si="10"/>
        <v>0.623</v>
      </c>
      <c r="H649" s="1">
        <v>1940150493</v>
      </c>
      <c r="I649" s="1">
        <v>932238</v>
      </c>
      <c r="J649" s="1">
        <v>611152</v>
      </c>
    </row>
    <row r="650" spans="1:10" x14ac:dyDescent="0.35">
      <c r="A650">
        <v>660809</v>
      </c>
      <c r="B650" t="s">
        <v>1271</v>
      </c>
      <c r="C650">
        <v>1782</v>
      </c>
      <c r="D650" s="1">
        <v>843940</v>
      </c>
      <c r="E650">
        <v>0.66200000000000003</v>
      </c>
      <c r="F650">
        <v>0.37</v>
      </c>
      <c r="G650" s="32">
        <f t="shared" si="10"/>
        <v>0.66200000000000003</v>
      </c>
      <c r="H650" s="1">
        <v>1503901923</v>
      </c>
      <c r="I650" s="1">
        <v>632349</v>
      </c>
      <c r="J650" s="1">
        <v>654503</v>
      </c>
    </row>
    <row r="651" spans="1:10" x14ac:dyDescent="0.35">
      <c r="A651">
        <v>660900</v>
      </c>
      <c r="B651" t="s">
        <v>1272</v>
      </c>
      <c r="C651">
        <v>8594</v>
      </c>
      <c r="D651" s="1">
        <v>464026</v>
      </c>
      <c r="E651">
        <v>0.76700000000000002</v>
      </c>
      <c r="F651">
        <v>0.65400000000000003</v>
      </c>
      <c r="G651" s="32">
        <f t="shared" si="10"/>
        <v>0.76700000000000002</v>
      </c>
      <c r="H651" s="1">
        <v>3987842486</v>
      </c>
      <c r="I651" s="1">
        <v>2521100</v>
      </c>
      <c r="J651" s="1">
        <v>2246338</v>
      </c>
    </row>
    <row r="652" spans="1:10" x14ac:dyDescent="0.35">
      <c r="A652">
        <v>661004</v>
      </c>
      <c r="B652" t="s">
        <v>1273</v>
      </c>
      <c r="C652">
        <v>4325</v>
      </c>
      <c r="D652" s="1">
        <v>1105892</v>
      </c>
      <c r="E652">
        <v>0.64200000000000002</v>
      </c>
      <c r="F652">
        <v>0.17299999999999999</v>
      </c>
      <c r="G652" s="32">
        <f t="shared" si="10"/>
        <v>0.64200000000000002</v>
      </c>
      <c r="H652" s="1">
        <v>4782986172</v>
      </c>
      <c r="I652" s="1">
        <v>1026402</v>
      </c>
      <c r="J652" s="1">
        <v>1096207</v>
      </c>
    </row>
    <row r="653" spans="1:10" x14ac:dyDescent="0.35">
      <c r="A653">
        <v>661100</v>
      </c>
      <c r="B653" t="s">
        <v>1274</v>
      </c>
      <c r="C653">
        <v>11045</v>
      </c>
      <c r="D653" s="1">
        <v>820653</v>
      </c>
      <c r="E653">
        <v>0.64200000000000002</v>
      </c>
      <c r="F653">
        <v>0.38700000000000001</v>
      </c>
      <c r="G653" s="32">
        <f t="shared" si="10"/>
        <v>0.64200000000000002</v>
      </c>
      <c r="H653" s="1">
        <v>9064119732</v>
      </c>
      <c r="I653" s="1">
        <v>4310959</v>
      </c>
      <c r="J653" s="1">
        <v>4132828</v>
      </c>
    </row>
    <row r="654" spans="1:10" x14ac:dyDescent="0.35">
      <c r="A654">
        <v>661201</v>
      </c>
      <c r="B654" t="s">
        <v>1275</v>
      </c>
      <c r="C654">
        <v>2783</v>
      </c>
      <c r="D654" s="1">
        <v>1711027</v>
      </c>
      <c r="E654">
        <v>0.51300000000000001</v>
      </c>
      <c r="F654">
        <v>0</v>
      </c>
      <c r="G654" s="32">
        <f t="shared" si="10"/>
        <v>0.51300000000000001</v>
      </c>
      <c r="H654" s="1">
        <v>4761790248</v>
      </c>
      <c r="I654" s="1">
        <v>944227</v>
      </c>
      <c r="J654" s="1">
        <v>871282</v>
      </c>
    </row>
    <row r="655" spans="1:10" x14ac:dyDescent="0.35">
      <c r="A655">
        <v>661301</v>
      </c>
      <c r="B655" t="s">
        <v>1276</v>
      </c>
      <c r="C655">
        <v>1278</v>
      </c>
      <c r="D655" s="1">
        <v>1394634</v>
      </c>
      <c r="E655">
        <v>0.61399999999999999</v>
      </c>
      <c r="F655">
        <v>0</v>
      </c>
      <c r="G655" s="32">
        <f t="shared" si="10"/>
        <v>0.61399999999999999</v>
      </c>
      <c r="H655" s="1">
        <v>1782342462</v>
      </c>
      <c r="I655" s="1">
        <v>460377</v>
      </c>
      <c r="J655" s="1">
        <v>539187</v>
      </c>
    </row>
    <row r="656" spans="1:10" x14ac:dyDescent="0.35">
      <c r="A656">
        <v>661401</v>
      </c>
      <c r="B656" t="s">
        <v>1277</v>
      </c>
      <c r="C656">
        <v>4934</v>
      </c>
      <c r="D656" s="1">
        <v>709199</v>
      </c>
      <c r="E656">
        <v>0.71499999999999997</v>
      </c>
      <c r="F656">
        <v>0.47</v>
      </c>
      <c r="G656" s="32">
        <f t="shared" si="10"/>
        <v>0.71499999999999997</v>
      </c>
      <c r="H656" s="1">
        <v>3499189247</v>
      </c>
      <c r="I656" s="1">
        <v>2642831</v>
      </c>
      <c r="J656" s="1">
        <v>2914378</v>
      </c>
    </row>
    <row r="657" spans="1:10" x14ac:dyDescent="0.35">
      <c r="A657">
        <v>661402</v>
      </c>
      <c r="B657" t="s">
        <v>661</v>
      </c>
      <c r="C657">
        <v>1622</v>
      </c>
      <c r="D657" s="1">
        <v>988292</v>
      </c>
      <c r="E657">
        <v>0.67800000000000005</v>
      </c>
      <c r="F657">
        <v>0.26200000000000001</v>
      </c>
      <c r="G657" s="32">
        <f t="shared" si="10"/>
        <v>0.67800000000000005</v>
      </c>
      <c r="H657" s="1">
        <v>1603010957</v>
      </c>
      <c r="I657" s="1">
        <v>1305998</v>
      </c>
      <c r="J657" s="1">
        <v>1385815</v>
      </c>
    </row>
    <row r="658" spans="1:10" x14ac:dyDescent="0.35">
      <c r="A658">
        <v>661500</v>
      </c>
      <c r="B658" t="s">
        <v>1278</v>
      </c>
      <c r="C658">
        <v>3314</v>
      </c>
      <c r="D658" s="1">
        <v>400776</v>
      </c>
      <c r="E658">
        <v>0.74</v>
      </c>
      <c r="F658">
        <v>0.70099999999999996</v>
      </c>
      <c r="G658" s="32">
        <f t="shared" si="10"/>
        <v>0.74</v>
      </c>
      <c r="H658" s="1">
        <v>1328173948</v>
      </c>
      <c r="I658" s="1">
        <v>1439992</v>
      </c>
      <c r="J658" s="1">
        <v>1709095</v>
      </c>
    </row>
    <row r="659" spans="1:10" x14ac:dyDescent="0.35">
      <c r="A659">
        <v>661601</v>
      </c>
      <c r="B659" t="s">
        <v>1279</v>
      </c>
      <c r="C659">
        <v>2922</v>
      </c>
      <c r="D659" s="1">
        <v>940925</v>
      </c>
      <c r="E659">
        <v>0.63200000000000001</v>
      </c>
      <c r="F659">
        <v>0.29699999999999999</v>
      </c>
      <c r="G659" s="32">
        <f t="shared" si="10"/>
        <v>0.63200000000000001</v>
      </c>
      <c r="H659" s="1">
        <v>2749383160</v>
      </c>
      <c r="I659" s="1">
        <v>1265099</v>
      </c>
      <c r="J659" s="1">
        <v>1035033</v>
      </c>
    </row>
    <row r="660" spans="1:10" x14ac:dyDescent="0.35">
      <c r="A660">
        <v>661800</v>
      </c>
      <c r="B660" t="s">
        <v>1280</v>
      </c>
      <c r="C660">
        <v>3707</v>
      </c>
      <c r="D660" s="1">
        <v>1716035</v>
      </c>
      <c r="E660">
        <v>0.33400000000000002</v>
      </c>
      <c r="F660">
        <v>0</v>
      </c>
      <c r="G660" s="32">
        <f t="shared" si="10"/>
        <v>0.36</v>
      </c>
      <c r="H660" s="1">
        <v>6361345408</v>
      </c>
      <c r="I660" s="1">
        <v>223204</v>
      </c>
      <c r="J660" s="1">
        <v>222810</v>
      </c>
    </row>
    <row r="661" spans="1:10" x14ac:dyDescent="0.35">
      <c r="A661">
        <v>661901</v>
      </c>
      <c r="B661" t="s">
        <v>1281</v>
      </c>
      <c r="C661">
        <v>1674</v>
      </c>
      <c r="D661" s="1">
        <v>1235507</v>
      </c>
      <c r="E661">
        <v>0.54300000000000004</v>
      </c>
      <c r="F661">
        <v>7.5999999999999998E-2</v>
      </c>
      <c r="G661" s="32">
        <f t="shared" si="10"/>
        <v>0.54300000000000004</v>
      </c>
      <c r="H661" s="1">
        <v>2068239530</v>
      </c>
      <c r="I661" s="1">
        <v>250704</v>
      </c>
      <c r="J661" s="1">
        <v>260824</v>
      </c>
    </row>
    <row r="662" spans="1:10" x14ac:dyDescent="0.35">
      <c r="A662">
        <v>661904</v>
      </c>
      <c r="B662" t="s">
        <v>1282</v>
      </c>
      <c r="C662">
        <v>4823</v>
      </c>
      <c r="D662" s="1">
        <v>618125</v>
      </c>
      <c r="E662">
        <v>0.621</v>
      </c>
      <c r="F662">
        <v>0.53800000000000003</v>
      </c>
      <c r="G662" s="32">
        <f t="shared" si="10"/>
        <v>0.621</v>
      </c>
      <c r="H662" s="1">
        <v>2981218715</v>
      </c>
      <c r="I662" s="1">
        <v>1512833</v>
      </c>
      <c r="J662" s="1">
        <v>1232617</v>
      </c>
    </row>
    <row r="663" spans="1:10" x14ac:dyDescent="0.35">
      <c r="A663">
        <v>661905</v>
      </c>
      <c r="B663" t="s">
        <v>667</v>
      </c>
      <c r="C663">
        <v>1664</v>
      </c>
      <c r="D663" s="1">
        <v>1148125</v>
      </c>
      <c r="E663">
        <v>0.59399999999999997</v>
      </c>
      <c r="F663">
        <v>0.14199999999999999</v>
      </c>
      <c r="G663" s="32">
        <f t="shared" si="10"/>
        <v>0.59399999999999997</v>
      </c>
      <c r="H663" s="1">
        <v>1910481659</v>
      </c>
      <c r="I663" s="1">
        <v>167058</v>
      </c>
      <c r="J663" s="1">
        <v>165522</v>
      </c>
    </row>
    <row r="664" spans="1:10" x14ac:dyDescent="0.35">
      <c r="A664">
        <v>662001</v>
      </c>
      <c r="B664" t="s">
        <v>1283</v>
      </c>
      <c r="C664">
        <v>5179</v>
      </c>
      <c r="D664" s="1">
        <v>1636256</v>
      </c>
      <c r="E664">
        <v>0.51600000000000001</v>
      </c>
      <c r="F664">
        <v>0</v>
      </c>
      <c r="G664" s="32">
        <f t="shared" si="10"/>
        <v>0.51600000000000001</v>
      </c>
      <c r="H664" s="1">
        <v>8474173305</v>
      </c>
      <c r="I664" s="1">
        <v>274115</v>
      </c>
      <c r="J664" s="1">
        <v>266136</v>
      </c>
    </row>
    <row r="665" spans="1:10" x14ac:dyDescent="0.35">
      <c r="A665">
        <v>662101</v>
      </c>
      <c r="B665" t="s">
        <v>1284</v>
      </c>
      <c r="C665">
        <v>3568</v>
      </c>
      <c r="D665" s="1">
        <v>973044</v>
      </c>
      <c r="E665">
        <v>0.63400000000000001</v>
      </c>
      <c r="F665">
        <v>0.27300000000000002</v>
      </c>
      <c r="G665" s="32">
        <f t="shared" si="10"/>
        <v>0.63400000000000001</v>
      </c>
      <c r="H665" s="1">
        <v>3471824115</v>
      </c>
      <c r="I665" s="1">
        <v>893226</v>
      </c>
      <c r="J665" s="1">
        <v>1079618</v>
      </c>
    </row>
    <row r="666" spans="1:10" x14ac:dyDescent="0.35">
      <c r="A666">
        <v>662200</v>
      </c>
      <c r="B666" t="s">
        <v>1285</v>
      </c>
      <c r="C666">
        <v>7539</v>
      </c>
      <c r="D666" s="1">
        <v>982838</v>
      </c>
      <c r="E666">
        <v>0.66</v>
      </c>
      <c r="F666">
        <v>0.26600000000000001</v>
      </c>
      <c r="G666" s="32">
        <f t="shared" si="10"/>
        <v>0.66</v>
      </c>
      <c r="H666" s="1">
        <v>7409619867</v>
      </c>
      <c r="I666" s="1">
        <v>2973172</v>
      </c>
      <c r="J666" s="1">
        <v>2646286</v>
      </c>
    </row>
    <row r="667" spans="1:10" x14ac:dyDescent="0.35">
      <c r="A667">
        <v>662300</v>
      </c>
      <c r="B667" t="s">
        <v>1286</v>
      </c>
      <c r="C667">
        <v>26888</v>
      </c>
      <c r="D667" s="1">
        <v>566103</v>
      </c>
      <c r="E667">
        <v>0.497</v>
      </c>
      <c r="F667">
        <v>0.57699999999999996</v>
      </c>
      <c r="G667" s="32">
        <f t="shared" si="10"/>
        <v>0.57699999999999996</v>
      </c>
      <c r="H667" s="1">
        <v>15221401419</v>
      </c>
      <c r="I667" s="1">
        <v>0</v>
      </c>
      <c r="J667" s="1">
        <v>0</v>
      </c>
    </row>
    <row r="668" spans="1:10" x14ac:dyDescent="0.35">
      <c r="A668">
        <v>662401</v>
      </c>
      <c r="B668" t="s">
        <v>1287</v>
      </c>
      <c r="C668">
        <v>6280</v>
      </c>
      <c r="D668" s="1">
        <v>630607</v>
      </c>
      <c r="E668">
        <v>0.72299999999999998</v>
      </c>
      <c r="F668">
        <v>0.52900000000000003</v>
      </c>
      <c r="G668" s="32">
        <f t="shared" si="10"/>
        <v>0.72299999999999998</v>
      </c>
      <c r="H668" s="1">
        <v>3960216181</v>
      </c>
      <c r="I668" s="1">
        <v>3084077</v>
      </c>
      <c r="J668" s="1">
        <v>3454950</v>
      </c>
    </row>
    <row r="669" spans="1:10" x14ac:dyDescent="0.35">
      <c r="A669">
        <v>662402</v>
      </c>
      <c r="B669" t="s">
        <v>1288</v>
      </c>
      <c r="C669">
        <v>3777</v>
      </c>
      <c r="D669" s="1">
        <v>755101</v>
      </c>
      <c r="E669">
        <v>0.71</v>
      </c>
      <c r="F669">
        <v>0.436</v>
      </c>
      <c r="G669" s="32">
        <f t="shared" si="10"/>
        <v>0.71</v>
      </c>
      <c r="H669" s="1">
        <v>2852017141</v>
      </c>
      <c r="I669" s="1">
        <v>1102375</v>
      </c>
      <c r="J669" s="1">
        <v>1272308</v>
      </c>
    </row>
    <row r="670" spans="1:10" x14ac:dyDescent="0.35">
      <c r="A670">
        <v>670201</v>
      </c>
      <c r="B670" t="s">
        <v>1289</v>
      </c>
      <c r="C670">
        <v>1427</v>
      </c>
      <c r="D670" s="1">
        <v>404850</v>
      </c>
      <c r="E670">
        <v>0.54100000000000004</v>
      </c>
      <c r="F670">
        <v>0.69799999999999995</v>
      </c>
      <c r="G670" s="32">
        <f t="shared" si="10"/>
        <v>0.69799999999999995</v>
      </c>
      <c r="H670" s="1">
        <v>577721852</v>
      </c>
      <c r="I670" s="1">
        <v>1393980</v>
      </c>
      <c r="J670" s="1">
        <v>1365222</v>
      </c>
    </row>
    <row r="671" spans="1:10" x14ac:dyDescent="0.35">
      <c r="A671">
        <v>670401</v>
      </c>
      <c r="B671" t="s">
        <v>1290</v>
      </c>
      <c r="C671">
        <v>950</v>
      </c>
      <c r="D671" s="1">
        <v>310292</v>
      </c>
      <c r="E671">
        <v>0.46</v>
      </c>
      <c r="F671">
        <v>0.76800000000000002</v>
      </c>
      <c r="G671" s="32">
        <f t="shared" si="10"/>
        <v>0.76800000000000002</v>
      </c>
      <c r="H671" s="1">
        <v>294777847</v>
      </c>
      <c r="I671" s="1">
        <v>565587</v>
      </c>
      <c r="J671" s="1">
        <v>633283</v>
      </c>
    </row>
    <row r="672" spans="1:10" x14ac:dyDescent="0.35">
      <c r="A672">
        <v>671002</v>
      </c>
      <c r="B672" t="s">
        <v>1291</v>
      </c>
      <c r="C672">
        <v>231</v>
      </c>
      <c r="D672" s="1">
        <v>483632</v>
      </c>
      <c r="E672">
        <v>0.56599999999999995</v>
      </c>
      <c r="F672">
        <v>0.63900000000000001</v>
      </c>
      <c r="G672" s="32">
        <f t="shared" si="10"/>
        <v>0.63900000000000001</v>
      </c>
      <c r="H672" s="1">
        <v>111719143</v>
      </c>
      <c r="I672" s="1">
        <v>362553</v>
      </c>
      <c r="J672" s="1">
        <v>401698</v>
      </c>
    </row>
    <row r="673" spans="1:10" x14ac:dyDescent="0.35">
      <c r="A673">
        <v>671201</v>
      </c>
      <c r="B673" t="s">
        <v>1292</v>
      </c>
      <c r="C673">
        <v>902</v>
      </c>
      <c r="D673" s="1">
        <v>393112</v>
      </c>
      <c r="E673">
        <v>0.54300000000000004</v>
      </c>
      <c r="F673">
        <v>0.70699999999999996</v>
      </c>
      <c r="G673" s="32"/>
      <c r="H673" s="1">
        <v>354587620</v>
      </c>
      <c r="I673" s="1">
        <v>844677</v>
      </c>
      <c r="J673" s="1">
        <v>901571</v>
      </c>
    </row>
    <row r="674" spans="1:10" x14ac:dyDescent="0.35">
      <c r="A674">
        <v>671501</v>
      </c>
      <c r="B674" t="s">
        <v>1293</v>
      </c>
      <c r="C674">
        <v>947</v>
      </c>
      <c r="D674" s="1">
        <v>338997</v>
      </c>
      <c r="E674">
        <v>0.64</v>
      </c>
      <c r="F674">
        <v>0.747</v>
      </c>
      <c r="G674" s="32"/>
      <c r="H674" s="1">
        <v>321030404</v>
      </c>
      <c r="I674" s="1">
        <v>1237122</v>
      </c>
      <c r="J674" s="1">
        <v>1380121</v>
      </c>
    </row>
    <row r="675" spans="1:10" x14ac:dyDescent="0.35">
      <c r="A675">
        <v>680601</v>
      </c>
      <c r="B675" t="s">
        <v>1294</v>
      </c>
      <c r="C675">
        <v>1649</v>
      </c>
      <c r="D675" s="1">
        <v>964088</v>
      </c>
      <c r="E675">
        <v>0.27300000000000002</v>
      </c>
      <c r="F675">
        <v>0.27900000000000003</v>
      </c>
      <c r="G675" s="32"/>
      <c r="H675" s="1">
        <v>1589782382</v>
      </c>
      <c r="I675" s="1">
        <v>722897</v>
      </c>
      <c r="J675" s="1">
        <v>551534</v>
      </c>
    </row>
    <row r="676" spans="1:10" x14ac:dyDescent="0.35">
      <c r="A676">
        <v>680801</v>
      </c>
      <c r="B676" t="s">
        <v>1295</v>
      </c>
      <c r="C676">
        <v>818</v>
      </c>
      <c r="D676" s="1">
        <v>543634</v>
      </c>
      <c r="E676">
        <v>0.29299999999999998</v>
      </c>
      <c r="F676">
        <v>0.59399999999999997</v>
      </c>
      <c r="G676" s="32"/>
      <c r="H676" s="1">
        <v>444693158</v>
      </c>
      <c r="I676" s="1">
        <v>338313</v>
      </c>
      <c r="J676" s="1">
        <v>365046</v>
      </c>
    </row>
    <row r="677" spans="1:10" x14ac:dyDescent="0.35">
      <c r="A677">
        <v>999999</v>
      </c>
      <c r="B677" t="s">
        <v>1296</v>
      </c>
      <c r="C677">
        <v>2822565</v>
      </c>
      <c r="D677" s="1">
        <v>729633734</v>
      </c>
      <c r="E677">
        <v>369.78500000000003</v>
      </c>
      <c r="F677">
        <v>356.625</v>
      </c>
      <c r="G677" s="32"/>
      <c r="H677" s="1">
        <v>999999999999</v>
      </c>
      <c r="I677" s="1">
        <v>818638929</v>
      </c>
      <c r="J677" s="1">
        <v>808337104</v>
      </c>
    </row>
    <row r="680" spans="1:10" x14ac:dyDescent="0.35">
      <c r="A680" s="29"/>
    </row>
    <row r="681" spans="1:10" x14ac:dyDescent="0.35">
      <c r="A681" s="29"/>
    </row>
    <row r="682" spans="1:10" x14ac:dyDescent="0.35">
      <c r="A682" s="29"/>
    </row>
  </sheetData>
  <autoFilter ref="A2:J677" xr:uid="{281C52EC-4FCB-448B-B183-652AB6ECFAEC}"/>
  <hyperlinks>
    <hyperlink ref="A2" location="'Key'!G1" display="DCSAG1" xr:uid="{4FED6A5E-CF46-4B3E-8CF7-C548769B9529}"/>
  </hyperlink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682"/>
  <sheetViews>
    <sheetView workbookViewId="0">
      <selection activeCell="B9" sqref="B9"/>
    </sheetView>
  </sheetViews>
  <sheetFormatPr defaultColWidth="9.1796875" defaultRowHeight="14.5" x14ac:dyDescent="0.35"/>
  <cols>
    <col min="2" max="2" width="19.453125" customWidth="1"/>
    <col min="4" max="4" width="11.1796875" customWidth="1"/>
    <col min="5" max="6" width="9.54296875" customWidth="1"/>
    <col min="8" max="8" width="14.81640625" customWidth="1"/>
    <col min="9" max="11" width="11.453125" bestFit="1" customWidth="1"/>
  </cols>
  <sheetData>
    <row r="1" spans="1:2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22" ht="116" x14ac:dyDescent="0.35">
      <c r="A2" s="28" t="s">
        <v>736</v>
      </c>
      <c r="B2" t="s">
        <v>1299</v>
      </c>
      <c r="C2" s="30" t="s">
        <v>1300</v>
      </c>
      <c r="D2" s="30" t="s">
        <v>1301</v>
      </c>
      <c r="E2" s="30" t="s">
        <v>1302</v>
      </c>
      <c r="F2" s="30" t="s">
        <v>1303</v>
      </c>
      <c r="G2" s="30" t="s">
        <v>688</v>
      </c>
      <c r="H2" s="30" t="s">
        <v>1324</v>
      </c>
      <c r="I2" s="30" t="s">
        <v>1337</v>
      </c>
      <c r="J2" s="30" t="s">
        <v>1297</v>
      </c>
      <c r="K2" s="30" t="s">
        <v>1298</v>
      </c>
      <c r="N2" s="30" t="s">
        <v>1312</v>
      </c>
      <c r="O2" s="30" t="s">
        <v>1315</v>
      </c>
      <c r="P2" s="30" t="s">
        <v>1317</v>
      </c>
      <c r="Q2" s="30" t="s">
        <v>1318</v>
      </c>
      <c r="R2" s="30" t="s">
        <v>1319</v>
      </c>
      <c r="S2" s="30" t="s">
        <v>1320</v>
      </c>
      <c r="T2" s="30" t="s">
        <v>1323</v>
      </c>
      <c r="U2" s="30" t="s">
        <v>1322</v>
      </c>
      <c r="V2" s="30" t="s">
        <v>1321</v>
      </c>
    </row>
    <row r="3" spans="1:22" x14ac:dyDescent="0.35">
      <c r="A3">
        <v>10100</v>
      </c>
      <c r="B3" t="s">
        <v>753</v>
      </c>
      <c r="C3" s="31">
        <v>11257</v>
      </c>
      <c r="D3" s="31">
        <v>389585</v>
      </c>
      <c r="E3" s="32">
        <v>0.70199999999999996</v>
      </c>
      <c r="F3" s="32">
        <v>0.71799999999999997</v>
      </c>
      <c r="G3">
        <f>MAX(IF(E3&gt;F3,E3,F3),0.36)</f>
        <v>0.71799999999999997</v>
      </c>
      <c r="H3" s="31">
        <v>4385558941</v>
      </c>
      <c r="I3" s="31">
        <v>0</v>
      </c>
      <c r="J3" s="31">
        <v>0</v>
      </c>
      <c r="K3" s="31">
        <v>0</v>
      </c>
    </row>
    <row r="4" spans="1:22" x14ac:dyDescent="0.35">
      <c r="A4">
        <v>10201</v>
      </c>
      <c r="B4" t="s">
        <v>754</v>
      </c>
      <c r="C4" s="31">
        <v>874</v>
      </c>
      <c r="D4" s="31">
        <v>630880</v>
      </c>
      <c r="E4" s="32">
        <v>0.6</v>
      </c>
      <c r="F4" s="32">
        <v>0.54300000000000004</v>
      </c>
      <c r="G4">
        <f t="shared" ref="G4:G67" si="0">MAX(IF(E4&gt;F4,E4,F4),0.36)</f>
        <v>0.6</v>
      </c>
      <c r="H4" s="31">
        <v>551389484</v>
      </c>
      <c r="I4" s="31">
        <v>729942</v>
      </c>
      <c r="J4" s="31">
        <v>714792</v>
      </c>
      <c r="K4" s="31">
        <v>731865</v>
      </c>
    </row>
    <row r="5" spans="1:22" x14ac:dyDescent="0.35">
      <c r="A5">
        <v>10306</v>
      </c>
      <c r="B5" t="s">
        <v>755</v>
      </c>
      <c r="C5" s="31">
        <v>4997</v>
      </c>
      <c r="D5" s="31">
        <v>608976</v>
      </c>
      <c r="E5" s="32">
        <v>0.62</v>
      </c>
      <c r="F5" s="32">
        <v>0.55900000000000005</v>
      </c>
      <c r="G5">
        <f t="shared" si="0"/>
        <v>0.62</v>
      </c>
      <c r="H5" s="31">
        <v>3043055902</v>
      </c>
      <c r="I5" s="31">
        <v>1474272</v>
      </c>
      <c r="J5" s="31">
        <v>1465243</v>
      </c>
      <c r="K5" s="31">
        <v>1452938</v>
      </c>
    </row>
    <row r="6" spans="1:22" x14ac:dyDescent="0.35">
      <c r="A6">
        <v>10402</v>
      </c>
      <c r="B6" t="s">
        <v>5</v>
      </c>
      <c r="C6" s="31">
        <v>1912</v>
      </c>
      <c r="D6" s="31">
        <v>661945</v>
      </c>
      <c r="E6" s="32">
        <v>0.58599999999999997</v>
      </c>
      <c r="F6" s="32">
        <v>0.52</v>
      </c>
      <c r="G6">
        <f t="shared" si="0"/>
        <v>0.58599999999999997</v>
      </c>
      <c r="H6" s="31">
        <v>1265638948</v>
      </c>
      <c r="I6" s="31">
        <v>770022</v>
      </c>
      <c r="J6" s="31">
        <v>706422</v>
      </c>
      <c r="K6" s="31">
        <v>697389</v>
      </c>
    </row>
    <row r="7" spans="1:22" x14ac:dyDescent="0.35">
      <c r="A7">
        <v>10500</v>
      </c>
      <c r="B7" t="s">
        <v>756</v>
      </c>
      <c r="C7" s="31">
        <v>1945</v>
      </c>
      <c r="D7" s="31">
        <v>388862</v>
      </c>
      <c r="E7" s="32">
        <v>0.60599999999999998</v>
      </c>
      <c r="F7" s="32">
        <v>0.71799999999999997</v>
      </c>
      <c r="G7">
        <f t="shared" si="0"/>
        <v>0.71799999999999997</v>
      </c>
      <c r="H7" s="31">
        <v>756337527</v>
      </c>
      <c r="I7" s="31">
        <v>1366113</v>
      </c>
      <c r="J7" s="31">
        <v>1580432</v>
      </c>
      <c r="K7" s="31">
        <v>1365372</v>
      </c>
    </row>
    <row r="8" spans="1:22" x14ac:dyDescent="0.35">
      <c r="A8">
        <v>10601</v>
      </c>
      <c r="B8" t="s">
        <v>757</v>
      </c>
      <c r="C8" s="31">
        <v>5074</v>
      </c>
      <c r="D8" s="31">
        <v>736856</v>
      </c>
      <c r="E8" s="32">
        <v>0.57899999999999996</v>
      </c>
      <c r="F8" s="32">
        <v>0.46600000000000003</v>
      </c>
      <c r="G8">
        <f t="shared" si="0"/>
        <v>0.57899999999999996</v>
      </c>
      <c r="H8" s="31">
        <v>3738810490</v>
      </c>
      <c r="I8" s="31">
        <v>898800</v>
      </c>
      <c r="J8" s="31">
        <v>863645</v>
      </c>
      <c r="K8" s="31">
        <v>912359</v>
      </c>
    </row>
    <row r="9" spans="1:22" x14ac:dyDescent="0.35">
      <c r="A9">
        <v>10615</v>
      </c>
      <c r="B9" t="s">
        <v>758</v>
      </c>
      <c r="C9" s="31">
        <v>397</v>
      </c>
      <c r="D9" s="31">
        <v>905353</v>
      </c>
      <c r="E9" s="32">
        <v>0.55400000000000005</v>
      </c>
      <c r="F9" s="32">
        <v>0.34399999999999997</v>
      </c>
      <c r="G9">
        <f t="shared" si="0"/>
        <v>0.55400000000000005</v>
      </c>
      <c r="H9" s="31">
        <v>359425150</v>
      </c>
      <c r="I9" s="31">
        <v>130704</v>
      </c>
      <c r="J9" s="31">
        <v>151167</v>
      </c>
      <c r="K9" s="31">
        <v>114335</v>
      </c>
    </row>
    <row r="10" spans="1:22" x14ac:dyDescent="0.35">
      <c r="A10">
        <v>10623</v>
      </c>
      <c r="B10" t="s">
        <v>759</v>
      </c>
      <c r="C10" s="31">
        <v>5753</v>
      </c>
      <c r="D10" s="31">
        <v>780868</v>
      </c>
      <c r="E10" s="32">
        <v>0.55400000000000005</v>
      </c>
      <c r="F10" s="32">
        <v>0.434</v>
      </c>
      <c r="G10">
        <f t="shared" si="0"/>
        <v>0.55400000000000005</v>
      </c>
      <c r="H10" s="31">
        <v>4492335750</v>
      </c>
      <c r="I10" s="31">
        <v>588520</v>
      </c>
      <c r="J10" s="31">
        <v>584058</v>
      </c>
      <c r="K10" s="31">
        <v>530987</v>
      </c>
    </row>
    <row r="11" spans="1:22" x14ac:dyDescent="0.35">
      <c r="A11">
        <v>10701</v>
      </c>
      <c r="B11" t="s">
        <v>760</v>
      </c>
      <c r="C11" s="31">
        <v>310</v>
      </c>
      <c r="D11" s="31">
        <v>462691</v>
      </c>
      <c r="E11" s="32">
        <v>0.63200000000000001</v>
      </c>
      <c r="F11" s="32">
        <v>0.66500000000000004</v>
      </c>
      <c r="G11">
        <f t="shared" si="0"/>
        <v>0.66500000000000004</v>
      </c>
      <c r="H11" s="31">
        <v>143434269</v>
      </c>
      <c r="I11" s="31">
        <v>210236</v>
      </c>
      <c r="J11" s="31">
        <v>193228</v>
      </c>
      <c r="K11" s="31">
        <v>133322</v>
      </c>
    </row>
    <row r="12" spans="1:22" x14ac:dyDescent="0.35">
      <c r="A12">
        <v>10802</v>
      </c>
      <c r="B12" t="s">
        <v>761</v>
      </c>
      <c r="C12" s="31">
        <v>5336</v>
      </c>
      <c r="D12" s="31">
        <v>636916</v>
      </c>
      <c r="E12" s="32">
        <v>0.61</v>
      </c>
      <c r="F12" s="32">
        <v>0.53800000000000003</v>
      </c>
      <c r="G12">
        <f t="shared" si="0"/>
        <v>0.61</v>
      </c>
      <c r="H12" s="31">
        <v>3398587223</v>
      </c>
      <c r="I12" s="31">
        <v>1417294</v>
      </c>
      <c r="J12" s="31">
        <v>1366398</v>
      </c>
      <c r="K12" s="31">
        <v>1345521</v>
      </c>
    </row>
    <row r="13" spans="1:22" x14ac:dyDescent="0.35">
      <c r="A13">
        <v>11003</v>
      </c>
      <c r="B13" t="s">
        <v>762</v>
      </c>
      <c r="C13" s="31">
        <v>1273</v>
      </c>
      <c r="D13" s="31">
        <v>671809</v>
      </c>
      <c r="E13" s="32">
        <v>0.59599999999999997</v>
      </c>
      <c r="F13" s="32">
        <v>0.51300000000000001</v>
      </c>
      <c r="G13">
        <f t="shared" si="0"/>
        <v>0.59599999999999997</v>
      </c>
      <c r="H13" s="31">
        <v>855213125</v>
      </c>
      <c r="I13" s="31">
        <v>379414</v>
      </c>
      <c r="J13" s="31">
        <v>369344</v>
      </c>
      <c r="K13" s="31">
        <v>393999</v>
      </c>
    </row>
    <row r="14" spans="1:22" x14ac:dyDescent="0.35">
      <c r="A14">
        <v>11200</v>
      </c>
      <c r="B14" t="s">
        <v>763</v>
      </c>
      <c r="C14" s="31">
        <v>1387</v>
      </c>
      <c r="D14" s="31">
        <v>324620</v>
      </c>
      <c r="E14" s="32">
        <v>0.497</v>
      </c>
      <c r="F14" s="32">
        <v>0.76500000000000001</v>
      </c>
      <c r="G14">
        <f t="shared" si="0"/>
        <v>0.76500000000000001</v>
      </c>
      <c r="H14" s="31">
        <v>450248621</v>
      </c>
      <c r="I14" s="31">
        <v>851404</v>
      </c>
      <c r="J14" s="31">
        <v>825145</v>
      </c>
      <c r="K14" s="31">
        <v>795058</v>
      </c>
    </row>
    <row r="15" spans="1:22" x14ac:dyDescent="0.35">
      <c r="A15">
        <v>20101</v>
      </c>
      <c r="B15" t="s">
        <v>764</v>
      </c>
      <c r="C15" s="31">
        <v>648</v>
      </c>
      <c r="D15" s="31">
        <v>308379</v>
      </c>
      <c r="E15" s="32">
        <v>0.67700000000000005</v>
      </c>
      <c r="F15" s="32">
        <v>0.77700000000000002</v>
      </c>
      <c r="G15">
        <f t="shared" si="0"/>
        <v>0.77700000000000002</v>
      </c>
      <c r="H15" s="31">
        <v>199829973</v>
      </c>
      <c r="I15" s="31">
        <v>842824</v>
      </c>
      <c r="J15" s="31">
        <v>874300</v>
      </c>
      <c r="K15" s="31">
        <v>879893</v>
      </c>
    </row>
    <row r="16" spans="1:22" x14ac:dyDescent="0.35">
      <c r="A16">
        <v>20601</v>
      </c>
      <c r="B16" t="s">
        <v>765</v>
      </c>
      <c r="C16" s="31">
        <v>350</v>
      </c>
      <c r="D16" s="31">
        <v>280924</v>
      </c>
      <c r="E16" s="32">
        <v>0.69199999999999995</v>
      </c>
      <c r="F16" s="32">
        <v>0.79700000000000004</v>
      </c>
      <c r="G16">
        <f t="shared" si="0"/>
        <v>0.79700000000000004</v>
      </c>
      <c r="H16" s="31">
        <v>98323448</v>
      </c>
      <c r="I16" s="31">
        <v>524934</v>
      </c>
      <c r="J16" s="31">
        <v>628743</v>
      </c>
      <c r="K16" s="31">
        <v>753271</v>
      </c>
    </row>
    <row r="17" spans="1:11" x14ac:dyDescent="0.35">
      <c r="A17">
        <v>20702</v>
      </c>
      <c r="B17" t="s">
        <v>16</v>
      </c>
      <c r="C17" s="31">
        <v>597</v>
      </c>
      <c r="D17" s="31">
        <v>297729</v>
      </c>
      <c r="E17" s="32">
        <v>0.51</v>
      </c>
      <c r="F17" s="32">
        <v>0.78500000000000003</v>
      </c>
      <c r="G17">
        <f t="shared" si="0"/>
        <v>0.78500000000000003</v>
      </c>
      <c r="H17" s="31">
        <v>177744558</v>
      </c>
      <c r="I17" s="31">
        <v>918135</v>
      </c>
      <c r="J17" s="31">
        <v>838487</v>
      </c>
      <c r="K17" s="31">
        <v>970566</v>
      </c>
    </row>
    <row r="18" spans="1:11" x14ac:dyDescent="0.35">
      <c r="A18">
        <v>20801</v>
      </c>
      <c r="B18" t="s">
        <v>766</v>
      </c>
      <c r="C18" s="31">
        <v>366</v>
      </c>
      <c r="D18" s="31">
        <v>272808</v>
      </c>
      <c r="E18" s="32">
        <v>0.55600000000000005</v>
      </c>
      <c r="F18" s="32">
        <v>0.80300000000000005</v>
      </c>
      <c r="G18">
        <f t="shared" si="0"/>
        <v>0.80300000000000005</v>
      </c>
      <c r="H18" s="31">
        <v>99847924</v>
      </c>
      <c r="I18" s="31">
        <v>981028</v>
      </c>
      <c r="J18" s="31">
        <v>843251</v>
      </c>
      <c r="K18" s="31">
        <v>944252</v>
      </c>
    </row>
    <row r="19" spans="1:11" x14ac:dyDescent="0.35">
      <c r="A19">
        <v>21102</v>
      </c>
      <c r="B19" t="s">
        <v>767</v>
      </c>
      <c r="C19" s="31">
        <v>238</v>
      </c>
      <c r="D19" s="31">
        <v>398218</v>
      </c>
      <c r="E19" s="32">
        <v>0.61399999999999999</v>
      </c>
      <c r="F19" s="32">
        <v>0.71199999999999997</v>
      </c>
      <c r="G19">
        <f t="shared" si="0"/>
        <v>0.71199999999999997</v>
      </c>
      <c r="H19" s="31">
        <v>94776104</v>
      </c>
      <c r="I19" s="31">
        <v>614694</v>
      </c>
      <c r="J19" s="31">
        <v>520374</v>
      </c>
      <c r="K19" s="31">
        <v>640277</v>
      </c>
    </row>
    <row r="20" spans="1:11" x14ac:dyDescent="0.35">
      <c r="A20">
        <v>21601</v>
      </c>
      <c r="B20" t="s">
        <v>768</v>
      </c>
      <c r="C20" s="31">
        <v>393</v>
      </c>
      <c r="D20" s="31">
        <v>181203</v>
      </c>
      <c r="E20" s="32">
        <v>0.65600000000000003</v>
      </c>
      <c r="F20" s="32">
        <v>0.86899999999999999</v>
      </c>
      <c r="G20">
        <f t="shared" si="0"/>
        <v>0.86899999999999999</v>
      </c>
      <c r="H20" s="31">
        <v>71212796</v>
      </c>
      <c r="I20" s="31">
        <v>1084136</v>
      </c>
      <c r="J20" s="31">
        <v>940293</v>
      </c>
      <c r="K20" s="31">
        <v>1120413</v>
      </c>
    </row>
    <row r="21" spans="1:11" x14ac:dyDescent="0.35">
      <c r="A21">
        <v>22001</v>
      </c>
      <c r="B21" t="s">
        <v>769</v>
      </c>
      <c r="C21" s="31">
        <v>683</v>
      </c>
      <c r="D21" s="31">
        <v>252291</v>
      </c>
      <c r="E21" s="32">
        <v>0.433</v>
      </c>
      <c r="F21" s="32">
        <v>0.81699999999999995</v>
      </c>
      <c r="G21">
        <f t="shared" si="0"/>
        <v>0.81699999999999995</v>
      </c>
      <c r="H21" s="31">
        <v>172314852</v>
      </c>
      <c r="I21" s="31">
        <v>1335833</v>
      </c>
      <c r="J21" s="31">
        <v>1210945</v>
      </c>
      <c r="K21" s="31">
        <v>1240821</v>
      </c>
    </row>
    <row r="22" spans="1:11" x14ac:dyDescent="0.35">
      <c r="A22">
        <v>22101</v>
      </c>
      <c r="B22" t="s">
        <v>770</v>
      </c>
      <c r="C22" s="31">
        <v>235</v>
      </c>
      <c r="D22" s="31">
        <v>303652</v>
      </c>
      <c r="E22" s="32">
        <v>0.58599999999999997</v>
      </c>
      <c r="F22" s="32">
        <v>0.78</v>
      </c>
      <c r="G22">
        <f t="shared" si="0"/>
        <v>0.78</v>
      </c>
      <c r="H22" s="31">
        <v>71358234</v>
      </c>
      <c r="I22" s="31">
        <v>667465</v>
      </c>
      <c r="J22" s="31">
        <v>532241</v>
      </c>
      <c r="K22" s="31">
        <v>665948</v>
      </c>
    </row>
    <row r="23" spans="1:11" x14ac:dyDescent="0.35">
      <c r="A23">
        <v>22302</v>
      </c>
      <c r="B23" t="s">
        <v>771</v>
      </c>
      <c r="C23" s="31">
        <v>888</v>
      </c>
      <c r="D23" s="31">
        <v>445659</v>
      </c>
      <c r="E23" s="32">
        <v>0.46</v>
      </c>
      <c r="F23" s="32">
        <v>0.67700000000000005</v>
      </c>
      <c r="G23">
        <f t="shared" si="0"/>
        <v>0.67700000000000005</v>
      </c>
      <c r="H23" s="31">
        <v>395745345</v>
      </c>
      <c r="I23" s="31">
        <v>1523275</v>
      </c>
      <c r="J23" s="31">
        <v>1690155</v>
      </c>
      <c r="K23" s="31">
        <v>1619458</v>
      </c>
    </row>
    <row r="24" spans="1:11" x14ac:dyDescent="0.35">
      <c r="A24">
        <v>22401</v>
      </c>
      <c r="B24" t="s">
        <v>772</v>
      </c>
      <c r="C24" s="31">
        <v>314</v>
      </c>
      <c r="D24" s="31">
        <v>265590</v>
      </c>
      <c r="E24" s="32">
        <v>0.67</v>
      </c>
      <c r="F24" s="32">
        <v>0.80800000000000005</v>
      </c>
      <c r="G24">
        <f t="shared" si="0"/>
        <v>0.80800000000000005</v>
      </c>
      <c r="H24" s="31">
        <v>83395424</v>
      </c>
      <c r="I24" s="31">
        <v>1032510</v>
      </c>
      <c r="J24" s="31">
        <v>937939</v>
      </c>
      <c r="K24" s="31">
        <v>1015074</v>
      </c>
    </row>
    <row r="25" spans="1:11" x14ac:dyDescent="0.35">
      <c r="A25">
        <v>22601</v>
      </c>
      <c r="B25" t="s">
        <v>773</v>
      </c>
      <c r="C25" s="31">
        <v>1343</v>
      </c>
      <c r="D25" s="31">
        <v>274948</v>
      </c>
      <c r="E25" s="32">
        <v>0.64800000000000002</v>
      </c>
      <c r="F25" s="32">
        <v>0.80100000000000005</v>
      </c>
      <c r="G25">
        <f t="shared" si="0"/>
        <v>0.80100000000000005</v>
      </c>
      <c r="H25" s="31">
        <v>369255860</v>
      </c>
      <c r="I25" s="31">
        <v>2094969</v>
      </c>
      <c r="J25" s="31">
        <v>1939930</v>
      </c>
      <c r="K25" s="31">
        <v>2177671</v>
      </c>
    </row>
    <row r="26" spans="1:11" x14ac:dyDescent="0.35">
      <c r="A26">
        <v>22902</v>
      </c>
      <c r="B26" t="s">
        <v>25</v>
      </c>
      <c r="C26" s="31">
        <v>827</v>
      </c>
      <c r="D26" s="31">
        <v>182157</v>
      </c>
      <c r="E26" s="32">
        <v>0.55600000000000005</v>
      </c>
      <c r="F26" s="32">
        <v>0.86799999999999999</v>
      </c>
      <c r="G26">
        <f t="shared" si="0"/>
        <v>0.86799999999999999</v>
      </c>
      <c r="H26" s="31">
        <v>150644460</v>
      </c>
      <c r="I26" s="31">
        <v>1475534</v>
      </c>
      <c r="J26" s="31">
        <v>1337414</v>
      </c>
      <c r="K26" s="31">
        <v>1713383</v>
      </c>
    </row>
    <row r="27" spans="1:11" x14ac:dyDescent="0.35">
      <c r="A27">
        <v>30101</v>
      </c>
      <c r="B27" t="s">
        <v>26</v>
      </c>
      <c r="C27" s="31">
        <v>1629</v>
      </c>
      <c r="D27" s="31">
        <v>297244</v>
      </c>
      <c r="E27" s="32">
        <v>0.66400000000000003</v>
      </c>
      <c r="F27" s="32">
        <v>0.78500000000000003</v>
      </c>
      <c r="G27">
        <f t="shared" si="0"/>
        <v>0.78500000000000003</v>
      </c>
      <c r="H27" s="31">
        <v>484210846</v>
      </c>
      <c r="I27" s="31">
        <v>1612636</v>
      </c>
      <c r="J27" s="31">
        <v>1668410</v>
      </c>
      <c r="K27" s="31">
        <v>1647720</v>
      </c>
    </row>
    <row r="28" spans="1:11" x14ac:dyDescent="0.35">
      <c r="A28">
        <v>30200</v>
      </c>
      <c r="B28" t="s">
        <v>774</v>
      </c>
      <c r="C28" s="31">
        <v>5491</v>
      </c>
      <c r="D28" s="31">
        <v>278281</v>
      </c>
      <c r="E28" s="32">
        <v>0.71</v>
      </c>
      <c r="F28" s="32">
        <v>0.79900000000000004</v>
      </c>
      <c r="G28">
        <f t="shared" si="0"/>
        <v>0.79900000000000004</v>
      </c>
      <c r="H28" s="31">
        <v>1528043160</v>
      </c>
      <c r="I28" s="31">
        <v>6344098</v>
      </c>
      <c r="J28" s="31">
        <v>6183694</v>
      </c>
      <c r="K28" s="31">
        <v>6587372</v>
      </c>
    </row>
    <row r="29" spans="1:11" x14ac:dyDescent="0.35">
      <c r="A29">
        <v>30501</v>
      </c>
      <c r="B29" t="s">
        <v>775</v>
      </c>
      <c r="C29" s="31">
        <v>871</v>
      </c>
      <c r="D29" s="31">
        <v>302606</v>
      </c>
      <c r="E29" s="32">
        <v>0.45300000000000001</v>
      </c>
      <c r="F29" s="32">
        <v>0.78100000000000003</v>
      </c>
      <c r="G29">
        <f t="shared" si="0"/>
        <v>0.78100000000000003</v>
      </c>
      <c r="H29" s="31">
        <v>263570114</v>
      </c>
      <c r="I29" s="31">
        <v>1138028</v>
      </c>
      <c r="J29" s="31">
        <v>1393830</v>
      </c>
      <c r="K29" s="31">
        <v>1458014</v>
      </c>
    </row>
    <row r="30" spans="1:11" x14ac:dyDescent="0.35">
      <c r="A30">
        <v>30601</v>
      </c>
      <c r="B30" t="s">
        <v>29</v>
      </c>
      <c r="C30" s="31">
        <v>1595</v>
      </c>
      <c r="D30" s="31">
        <v>352904</v>
      </c>
      <c r="E30" s="32">
        <v>0.72399999999999998</v>
      </c>
      <c r="F30" s="32">
        <v>0.74399999999999999</v>
      </c>
      <c r="G30">
        <f t="shared" si="0"/>
        <v>0.74399999999999999</v>
      </c>
      <c r="H30" s="31">
        <v>562881941</v>
      </c>
      <c r="I30" s="31">
        <v>1752102</v>
      </c>
      <c r="J30" s="31">
        <v>1815765</v>
      </c>
      <c r="K30" s="31">
        <v>1684396</v>
      </c>
    </row>
    <row r="31" spans="1:11" x14ac:dyDescent="0.35">
      <c r="A31">
        <v>30701</v>
      </c>
      <c r="B31" t="s">
        <v>30</v>
      </c>
      <c r="C31" s="31">
        <v>1839</v>
      </c>
      <c r="D31" s="31">
        <v>367091</v>
      </c>
      <c r="E31" s="32">
        <v>0.71099999999999997</v>
      </c>
      <c r="F31" s="32">
        <v>0.73399999999999999</v>
      </c>
      <c r="G31">
        <f t="shared" si="0"/>
        <v>0.73399999999999999</v>
      </c>
      <c r="H31" s="31">
        <v>675081350</v>
      </c>
      <c r="I31" s="31">
        <v>1761499</v>
      </c>
      <c r="J31" s="31">
        <v>1765651</v>
      </c>
      <c r="K31" s="31">
        <v>1958553</v>
      </c>
    </row>
    <row r="32" spans="1:11" x14ac:dyDescent="0.35">
      <c r="A32">
        <v>31101</v>
      </c>
      <c r="B32" t="s">
        <v>776</v>
      </c>
      <c r="C32" s="31">
        <v>2569</v>
      </c>
      <c r="D32" s="31">
        <v>307940</v>
      </c>
      <c r="E32" s="32">
        <v>0.72799999999999998</v>
      </c>
      <c r="F32" s="32">
        <v>0.77700000000000002</v>
      </c>
      <c r="G32">
        <f t="shared" si="0"/>
        <v>0.77700000000000002</v>
      </c>
      <c r="H32" s="31">
        <v>791099648</v>
      </c>
      <c r="I32" s="31">
        <v>2525989</v>
      </c>
      <c r="J32" s="31">
        <v>2669239</v>
      </c>
      <c r="K32" s="31">
        <v>2665433</v>
      </c>
    </row>
    <row r="33" spans="1:11" x14ac:dyDescent="0.35">
      <c r="A33">
        <v>31301</v>
      </c>
      <c r="B33" t="s">
        <v>777</v>
      </c>
      <c r="C33" s="31">
        <v>572</v>
      </c>
      <c r="D33" s="31">
        <v>1046216</v>
      </c>
      <c r="E33" s="32">
        <v>0.36599999999999999</v>
      </c>
      <c r="F33" s="32">
        <v>0.24099999999999999</v>
      </c>
      <c r="G33">
        <f t="shared" si="0"/>
        <v>0.36599999999999999</v>
      </c>
      <c r="H33" s="31">
        <v>598436088</v>
      </c>
      <c r="I33" s="31">
        <v>446401</v>
      </c>
      <c r="J33" s="31">
        <v>502011</v>
      </c>
      <c r="K33" s="31">
        <v>408052</v>
      </c>
    </row>
    <row r="34" spans="1:11" x14ac:dyDescent="0.35">
      <c r="A34">
        <v>31401</v>
      </c>
      <c r="B34" t="s">
        <v>778</v>
      </c>
      <c r="C34" s="31">
        <v>1445</v>
      </c>
      <c r="D34" s="31">
        <v>292297</v>
      </c>
      <c r="E34" s="32">
        <v>0.56999999999999995</v>
      </c>
      <c r="F34" s="32">
        <v>0.78800000000000003</v>
      </c>
      <c r="G34">
        <f t="shared" si="0"/>
        <v>0.78800000000000003</v>
      </c>
      <c r="H34" s="31">
        <v>422370504</v>
      </c>
      <c r="I34" s="31">
        <v>1814478</v>
      </c>
      <c r="J34" s="31">
        <v>1825076</v>
      </c>
      <c r="K34" s="31">
        <v>1897535</v>
      </c>
    </row>
    <row r="35" spans="1:11" x14ac:dyDescent="0.35">
      <c r="A35">
        <v>31501</v>
      </c>
      <c r="B35" t="s">
        <v>34</v>
      </c>
      <c r="C35" s="31">
        <v>4263</v>
      </c>
      <c r="D35" s="31">
        <v>330101</v>
      </c>
      <c r="E35" s="32">
        <v>0.71699999999999997</v>
      </c>
      <c r="F35" s="32">
        <v>0.76100000000000001</v>
      </c>
      <c r="G35">
        <f t="shared" si="0"/>
        <v>0.76100000000000001</v>
      </c>
      <c r="H35" s="31">
        <v>1407222988</v>
      </c>
      <c r="I35" s="31">
        <v>4001769</v>
      </c>
      <c r="J35" s="31">
        <v>4197179</v>
      </c>
      <c r="K35" s="31">
        <v>4289183</v>
      </c>
    </row>
    <row r="36" spans="1:11" x14ac:dyDescent="0.35">
      <c r="A36">
        <v>31502</v>
      </c>
      <c r="B36" t="s">
        <v>35</v>
      </c>
      <c r="C36" s="31">
        <v>2618</v>
      </c>
      <c r="D36" s="31">
        <v>366280</v>
      </c>
      <c r="E36" s="32">
        <v>0.69199999999999995</v>
      </c>
      <c r="F36" s="32">
        <v>0.73499999999999999</v>
      </c>
      <c r="G36">
        <f t="shared" si="0"/>
        <v>0.73499999999999999</v>
      </c>
      <c r="H36" s="31">
        <v>958923626</v>
      </c>
      <c r="I36" s="31">
        <v>1966658</v>
      </c>
      <c r="J36" s="31">
        <v>2042740</v>
      </c>
      <c r="K36" s="31">
        <v>2040203</v>
      </c>
    </row>
    <row r="37" spans="1:11" x14ac:dyDescent="0.35">
      <c r="A37">
        <v>31601</v>
      </c>
      <c r="B37" t="s">
        <v>779</v>
      </c>
      <c r="C37" s="31">
        <v>3606</v>
      </c>
      <c r="D37" s="31">
        <v>566807</v>
      </c>
      <c r="E37" s="32">
        <v>0.64700000000000002</v>
      </c>
      <c r="F37" s="32">
        <v>0.58899999999999997</v>
      </c>
      <c r="G37">
        <f t="shared" si="0"/>
        <v>0.64700000000000002</v>
      </c>
      <c r="H37" s="31">
        <v>2043907850</v>
      </c>
      <c r="I37" s="31">
        <v>3179545</v>
      </c>
      <c r="J37" s="31">
        <v>3112608</v>
      </c>
      <c r="K37" s="31">
        <v>2949887</v>
      </c>
    </row>
    <row r="38" spans="1:11" x14ac:dyDescent="0.35">
      <c r="A38">
        <v>31701</v>
      </c>
      <c r="B38" t="s">
        <v>780</v>
      </c>
      <c r="C38" s="31">
        <v>1728</v>
      </c>
      <c r="D38" s="31">
        <v>388616</v>
      </c>
      <c r="E38" s="32">
        <v>0.61799999999999999</v>
      </c>
      <c r="F38" s="32">
        <v>0.71799999999999997</v>
      </c>
      <c r="G38">
        <f t="shared" si="0"/>
        <v>0.71799999999999997</v>
      </c>
      <c r="H38" s="31">
        <v>671529486</v>
      </c>
      <c r="I38" s="31">
        <v>2122548</v>
      </c>
      <c r="J38" s="31">
        <v>2450928</v>
      </c>
      <c r="K38" s="31">
        <v>2197984</v>
      </c>
    </row>
    <row r="39" spans="1:11" x14ac:dyDescent="0.35">
      <c r="A39">
        <v>40204</v>
      </c>
      <c r="B39" t="s">
        <v>781</v>
      </c>
      <c r="C39" s="31">
        <v>288</v>
      </c>
      <c r="D39" s="31">
        <v>477677</v>
      </c>
      <c r="E39" s="32">
        <v>0.63400000000000001</v>
      </c>
      <c r="F39" s="32">
        <v>0.65400000000000003</v>
      </c>
      <c r="G39">
        <f t="shared" si="0"/>
        <v>0.65400000000000003</v>
      </c>
      <c r="H39" s="31">
        <v>137571221</v>
      </c>
      <c r="I39" s="31">
        <v>561748</v>
      </c>
      <c r="J39" s="31">
        <v>569754</v>
      </c>
      <c r="K39" s="31">
        <v>530541</v>
      </c>
    </row>
    <row r="40" spans="1:11" x14ac:dyDescent="0.35">
      <c r="A40">
        <v>40302</v>
      </c>
      <c r="B40" t="s">
        <v>39</v>
      </c>
      <c r="C40" s="31">
        <v>1213</v>
      </c>
      <c r="D40" s="31">
        <v>348440</v>
      </c>
      <c r="E40" s="32">
        <v>0.55100000000000005</v>
      </c>
      <c r="F40" s="32">
        <v>0.748</v>
      </c>
      <c r="G40">
        <f t="shared" si="0"/>
        <v>0.748</v>
      </c>
      <c r="H40" s="31">
        <v>422658331</v>
      </c>
      <c r="I40" s="31">
        <v>1624788</v>
      </c>
      <c r="J40" s="31">
        <v>1545242</v>
      </c>
      <c r="K40" s="31">
        <v>1762971</v>
      </c>
    </row>
    <row r="41" spans="1:11" x14ac:dyDescent="0.35">
      <c r="A41">
        <v>40901</v>
      </c>
      <c r="B41" t="s">
        <v>782</v>
      </c>
      <c r="C41" s="31">
        <v>472</v>
      </c>
      <c r="D41" s="31">
        <v>1687695</v>
      </c>
      <c r="E41" s="32">
        <v>9.0999999999999998E-2</v>
      </c>
      <c r="F41" s="32">
        <v>0</v>
      </c>
      <c r="G41">
        <f t="shared" si="0"/>
        <v>0.36</v>
      </c>
      <c r="H41" s="31">
        <v>796592292</v>
      </c>
      <c r="I41" s="31">
        <v>352230</v>
      </c>
      <c r="J41" s="31">
        <v>306683</v>
      </c>
      <c r="K41" s="31">
        <v>382391</v>
      </c>
    </row>
    <row r="42" spans="1:11" x14ac:dyDescent="0.35">
      <c r="A42">
        <v>41101</v>
      </c>
      <c r="B42" t="s">
        <v>783</v>
      </c>
      <c r="C42" s="31">
        <v>716</v>
      </c>
      <c r="D42" s="31">
        <v>315674</v>
      </c>
      <c r="E42" s="32">
        <v>0.57499999999999996</v>
      </c>
      <c r="F42" s="32">
        <v>0.77200000000000002</v>
      </c>
      <c r="G42">
        <f t="shared" si="0"/>
        <v>0.77200000000000002</v>
      </c>
      <c r="H42" s="31">
        <v>226023280</v>
      </c>
      <c r="I42" s="31">
        <v>1575669</v>
      </c>
      <c r="J42" s="31">
        <v>1467671</v>
      </c>
      <c r="K42" s="31">
        <v>1703271</v>
      </c>
    </row>
    <row r="43" spans="1:11" x14ac:dyDescent="0.35">
      <c r="A43">
        <v>41401</v>
      </c>
      <c r="B43" t="s">
        <v>784</v>
      </c>
      <c r="C43" s="31">
        <v>451</v>
      </c>
      <c r="D43" s="31">
        <v>250753</v>
      </c>
      <c r="E43" s="32">
        <v>0.51900000000000002</v>
      </c>
      <c r="F43" s="32">
        <v>0.81899999999999995</v>
      </c>
      <c r="G43">
        <f t="shared" si="0"/>
        <v>0.81899999999999995</v>
      </c>
      <c r="H43" s="31">
        <v>113089622</v>
      </c>
      <c r="I43" s="31">
        <v>1220490</v>
      </c>
      <c r="J43" s="31">
        <v>1049931</v>
      </c>
      <c r="K43" s="31">
        <v>1176332</v>
      </c>
    </row>
    <row r="44" spans="1:11" x14ac:dyDescent="0.35">
      <c r="A44">
        <v>42302</v>
      </c>
      <c r="B44" t="s">
        <v>43</v>
      </c>
      <c r="C44" s="31">
        <v>951</v>
      </c>
      <c r="D44" s="31">
        <v>372855</v>
      </c>
      <c r="E44" s="32">
        <v>0.46700000000000003</v>
      </c>
      <c r="F44" s="32">
        <v>0.73</v>
      </c>
      <c r="G44">
        <f t="shared" si="0"/>
        <v>0.73</v>
      </c>
      <c r="H44" s="31">
        <v>354585350</v>
      </c>
      <c r="I44" s="31">
        <v>1743807</v>
      </c>
      <c r="J44" s="31">
        <v>1527270</v>
      </c>
      <c r="K44" s="31">
        <v>1764851</v>
      </c>
    </row>
    <row r="45" spans="1:11" x14ac:dyDescent="0.35">
      <c r="A45">
        <v>42400</v>
      </c>
      <c r="B45" t="s">
        <v>785</v>
      </c>
      <c r="C45" s="31">
        <v>2147</v>
      </c>
      <c r="D45" s="31">
        <v>271414</v>
      </c>
      <c r="E45" s="32">
        <v>0.66200000000000003</v>
      </c>
      <c r="F45" s="32">
        <v>0.80400000000000005</v>
      </c>
      <c r="G45">
        <f t="shared" si="0"/>
        <v>0.80400000000000005</v>
      </c>
      <c r="H45" s="31">
        <v>582727453</v>
      </c>
      <c r="I45" s="31">
        <v>2868752</v>
      </c>
      <c r="J45" s="31">
        <v>2716122</v>
      </c>
      <c r="K45" s="31">
        <v>2860438</v>
      </c>
    </row>
    <row r="46" spans="1:11" x14ac:dyDescent="0.35">
      <c r="A46">
        <v>42801</v>
      </c>
      <c r="B46" t="s">
        <v>786</v>
      </c>
      <c r="C46" s="31">
        <v>1258</v>
      </c>
      <c r="D46" s="31">
        <v>254580</v>
      </c>
      <c r="E46" s="32">
        <v>0.55100000000000005</v>
      </c>
      <c r="F46" s="32">
        <v>0.81599999999999995</v>
      </c>
      <c r="G46">
        <f t="shared" si="0"/>
        <v>0.81599999999999995</v>
      </c>
      <c r="H46" s="31">
        <v>320262727</v>
      </c>
      <c r="I46" s="31">
        <v>1457810</v>
      </c>
      <c r="J46" s="31">
        <v>1287448</v>
      </c>
      <c r="K46" s="31">
        <v>1808062</v>
      </c>
    </row>
    <row r="47" spans="1:11" x14ac:dyDescent="0.35">
      <c r="A47">
        <v>42901</v>
      </c>
      <c r="B47" t="s">
        <v>787</v>
      </c>
      <c r="C47" s="31">
        <v>864</v>
      </c>
      <c r="D47" s="31">
        <v>223596</v>
      </c>
      <c r="E47" s="32">
        <v>0.65400000000000003</v>
      </c>
      <c r="F47" s="32">
        <v>0.83799999999999997</v>
      </c>
      <c r="G47">
        <f t="shared" si="0"/>
        <v>0.83799999999999997</v>
      </c>
      <c r="H47" s="31">
        <v>193187610</v>
      </c>
      <c r="I47" s="31">
        <v>1408458</v>
      </c>
      <c r="J47" s="31">
        <v>1247420</v>
      </c>
      <c r="K47" s="31">
        <v>1408275</v>
      </c>
    </row>
    <row r="48" spans="1:11" x14ac:dyDescent="0.35">
      <c r="A48">
        <v>43001</v>
      </c>
      <c r="B48" t="s">
        <v>788</v>
      </c>
      <c r="C48" s="31">
        <v>927</v>
      </c>
      <c r="D48" s="31">
        <v>468095</v>
      </c>
      <c r="E48" s="32">
        <v>0.246</v>
      </c>
      <c r="F48" s="32">
        <v>0.66100000000000003</v>
      </c>
      <c r="G48">
        <f t="shared" si="0"/>
        <v>0.66100000000000003</v>
      </c>
      <c r="H48" s="31">
        <v>433924588</v>
      </c>
      <c r="I48" s="31">
        <v>1176244</v>
      </c>
      <c r="J48" s="31">
        <v>1037554</v>
      </c>
      <c r="K48" s="31">
        <v>1201592</v>
      </c>
    </row>
    <row r="49" spans="1:11" x14ac:dyDescent="0.35">
      <c r="A49">
        <v>43200</v>
      </c>
      <c r="B49" t="s">
        <v>789</v>
      </c>
      <c r="C49" s="31">
        <v>1279</v>
      </c>
      <c r="D49" s="31">
        <v>156651</v>
      </c>
      <c r="E49" s="32">
        <v>0</v>
      </c>
      <c r="F49" s="32">
        <v>0.88700000000000001</v>
      </c>
      <c r="G49">
        <f t="shared" si="0"/>
        <v>0.88700000000000001</v>
      </c>
      <c r="H49" s="31">
        <v>200357266</v>
      </c>
      <c r="I49" s="31">
        <v>2194161</v>
      </c>
      <c r="J49" s="31">
        <v>2099383</v>
      </c>
      <c r="K49" s="31">
        <v>2801075</v>
      </c>
    </row>
    <row r="50" spans="1:11" x14ac:dyDescent="0.35">
      <c r="A50">
        <v>43501</v>
      </c>
      <c r="B50" t="s">
        <v>49</v>
      </c>
      <c r="C50" s="31">
        <v>2442</v>
      </c>
      <c r="D50" s="31">
        <v>362023</v>
      </c>
      <c r="E50" s="32">
        <v>0.437</v>
      </c>
      <c r="F50" s="32">
        <v>0.73799999999999999</v>
      </c>
      <c r="G50">
        <f t="shared" si="0"/>
        <v>0.73799999999999999</v>
      </c>
      <c r="H50" s="31">
        <v>884062195</v>
      </c>
      <c r="I50" s="31">
        <v>3101463</v>
      </c>
      <c r="J50" s="31">
        <v>2665573</v>
      </c>
      <c r="K50" s="31">
        <v>3199692</v>
      </c>
    </row>
    <row r="51" spans="1:11" x14ac:dyDescent="0.35">
      <c r="A51">
        <v>50100</v>
      </c>
      <c r="B51" t="s">
        <v>790</v>
      </c>
      <c r="C51" s="31">
        <v>4509</v>
      </c>
      <c r="D51" s="31">
        <v>350013</v>
      </c>
      <c r="E51" s="32">
        <v>0.57499999999999996</v>
      </c>
      <c r="F51" s="32">
        <v>0.747</v>
      </c>
      <c r="G51">
        <f t="shared" si="0"/>
        <v>0.747</v>
      </c>
      <c r="H51" s="31">
        <v>1578209619</v>
      </c>
      <c r="I51" s="31">
        <v>4468487</v>
      </c>
      <c r="J51" s="31">
        <v>4246140</v>
      </c>
      <c r="K51" s="31">
        <v>4854899</v>
      </c>
    </row>
    <row r="52" spans="1:11" x14ac:dyDescent="0.35">
      <c r="A52">
        <v>50301</v>
      </c>
      <c r="B52" t="s">
        <v>791</v>
      </c>
      <c r="C52" s="31">
        <v>893</v>
      </c>
      <c r="D52" s="31">
        <v>383303</v>
      </c>
      <c r="E52" s="32">
        <v>0.63900000000000001</v>
      </c>
      <c r="F52" s="32">
        <v>0.72299999999999998</v>
      </c>
      <c r="G52">
        <f t="shared" si="0"/>
        <v>0.72299999999999998</v>
      </c>
      <c r="H52" s="31">
        <v>342290442</v>
      </c>
      <c r="I52" s="31">
        <v>1016309</v>
      </c>
      <c r="J52" s="31">
        <v>996276</v>
      </c>
      <c r="K52" s="31">
        <v>1134413</v>
      </c>
    </row>
    <row r="53" spans="1:11" x14ac:dyDescent="0.35">
      <c r="A53">
        <v>50401</v>
      </c>
      <c r="B53" t="s">
        <v>792</v>
      </c>
      <c r="C53" s="31">
        <v>996</v>
      </c>
      <c r="D53" s="31">
        <v>312458</v>
      </c>
      <c r="E53" s="32">
        <v>0.56799999999999995</v>
      </c>
      <c r="F53" s="32">
        <v>0.77400000000000002</v>
      </c>
      <c r="G53">
        <f t="shared" si="0"/>
        <v>0.77400000000000002</v>
      </c>
      <c r="H53" s="31">
        <v>311208944</v>
      </c>
      <c r="I53" s="31">
        <v>1265734</v>
      </c>
      <c r="J53" s="31">
        <v>1168867</v>
      </c>
      <c r="K53" s="31">
        <v>1202968</v>
      </c>
    </row>
    <row r="54" spans="1:11" x14ac:dyDescent="0.35">
      <c r="A54">
        <v>50701</v>
      </c>
      <c r="B54" t="s">
        <v>53</v>
      </c>
      <c r="C54" s="31">
        <v>695</v>
      </c>
      <c r="D54" s="31">
        <v>781235</v>
      </c>
      <c r="E54" s="32">
        <v>0.44900000000000001</v>
      </c>
      <c r="F54" s="32">
        <v>0.433</v>
      </c>
      <c r="G54">
        <f t="shared" si="0"/>
        <v>0.44900000000000001</v>
      </c>
      <c r="H54" s="31">
        <v>542958572</v>
      </c>
      <c r="I54" s="31">
        <v>669617</v>
      </c>
      <c r="J54" s="31">
        <v>615381</v>
      </c>
      <c r="K54" s="31">
        <v>744031</v>
      </c>
    </row>
    <row r="55" spans="1:11" x14ac:dyDescent="0.35">
      <c r="A55">
        <v>51101</v>
      </c>
      <c r="B55" t="s">
        <v>793</v>
      </c>
      <c r="C55" s="31">
        <v>998</v>
      </c>
      <c r="D55" s="31">
        <v>286914</v>
      </c>
      <c r="E55" s="32">
        <v>0.625</v>
      </c>
      <c r="F55" s="32">
        <v>0.79200000000000004</v>
      </c>
      <c r="G55">
        <f t="shared" si="0"/>
        <v>0.79200000000000004</v>
      </c>
      <c r="H55" s="31">
        <v>286340468</v>
      </c>
      <c r="I55" s="31">
        <v>1541329</v>
      </c>
      <c r="J55" s="31">
        <v>1548285</v>
      </c>
      <c r="K55" s="31">
        <v>1639292</v>
      </c>
    </row>
    <row r="56" spans="1:11" x14ac:dyDescent="0.35">
      <c r="A56">
        <v>51301</v>
      </c>
      <c r="B56" t="s">
        <v>794</v>
      </c>
      <c r="C56" s="31">
        <v>1031</v>
      </c>
      <c r="D56" s="31">
        <v>478172</v>
      </c>
      <c r="E56" s="32">
        <v>0.497</v>
      </c>
      <c r="F56" s="32">
        <v>0.65400000000000003</v>
      </c>
      <c r="G56">
        <f t="shared" si="0"/>
        <v>0.65400000000000003</v>
      </c>
      <c r="H56" s="31">
        <v>492996134</v>
      </c>
      <c r="I56" s="31">
        <v>1043669</v>
      </c>
      <c r="J56" s="31">
        <v>1014274</v>
      </c>
      <c r="K56" s="31">
        <v>1272487</v>
      </c>
    </row>
    <row r="57" spans="1:11" x14ac:dyDescent="0.35">
      <c r="A57">
        <v>51901</v>
      </c>
      <c r="B57" t="s">
        <v>795</v>
      </c>
      <c r="C57" s="31">
        <v>873</v>
      </c>
      <c r="D57" s="31">
        <v>559008</v>
      </c>
      <c r="E57" s="32">
        <v>0.48399999999999999</v>
      </c>
      <c r="F57" s="32">
        <v>0.59499999999999997</v>
      </c>
      <c r="G57">
        <f t="shared" si="0"/>
        <v>0.59499999999999997</v>
      </c>
      <c r="H57" s="31">
        <v>488014783</v>
      </c>
      <c r="I57" s="31">
        <v>967293</v>
      </c>
      <c r="J57" s="31">
        <v>1048697</v>
      </c>
      <c r="K57" s="31">
        <v>1128634</v>
      </c>
    </row>
    <row r="58" spans="1:11" x14ac:dyDescent="0.35">
      <c r="A58">
        <v>60201</v>
      </c>
      <c r="B58" t="s">
        <v>796</v>
      </c>
      <c r="C58" s="31">
        <v>1491</v>
      </c>
      <c r="D58" s="31">
        <v>421323</v>
      </c>
      <c r="E58" s="32">
        <v>0.60199999999999998</v>
      </c>
      <c r="F58" s="32">
        <v>0.69499999999999995</v>
      </c>
      <c r="G58">
        <f t="shared" si="0"/>
        <v>0.69499999999999995</v>
      </c>
      <c r="H58" s="31">
        <v>628193544</v>
      </c>
      <c r="I58" s="31">
        <v>1222127</v>
      </c>
      <c r="J58" s="31">
        <v>1498563</v>
      </c>
      <c r="K58" s="31">
        <v>1463787</v>
      </c>
    </row>
    <row r="59" spans="1:11" x14ac:dyDescent="0.35">
      <c r="A59">
        <v>60301</v>
      </c>
      <c r="B59" t="s">
        <v>797</v>
      </c>
      <c r="C59" s="31">
        <v>817</v>
      </c>
      <c r="D59" s="31">
        <v>253166</v>
      </c>
      <c r="E59" s="32">
        <v>0.68200000000000005</v>
      </c>
      <c r="F59" s="32">
        <v>0.81699999999999995</v>
      </c>
      <c r="G59">
        <f t="shared" si="0"/>
        <v>0.81699999999999995</v>
      </c>
      <c r="H59" s="31">
        <v>206836857</v>
      </c>
      <c r="I59" s="31">
        <v>868006</v>
      </c>
      <c r="J59" s="31">
        <v>832760</v>
      </c>
      <c r="K59" s="31">
        <v>929641</v>
      </c>
    </row>
    <row r="60" spans="1:11" x14ac:dyDescent="0.35">
      <c r="A60">
        <v>60401</v>
      </c>
      <c r="B60" t="s">
        <v>59</v>
      </c>
      <c r="C60" s="31">
        <v>949</v>
      </c>
      <c r="D60" s="31">
        <v>322365</v>
      </c>
      <c r="E60" s="32">
        <v>0.51600000000000001</v>
      </c>
      <c r="F60" s="32">
        <v>0.76700000000000002</v>
      </c>
      <c r="G60">
        <f t="shared" si="0"/>
        <v>0.76700000000000002</v>
      </c>
      <c r="H60" s="31">
        <v>305924979</v>
      </c>
      <c r="I60" s="31">
        <v>1001406</v>
      </c>
      <c r="J60" s="31">
        <v>993091</v>
      </c>
      <c r="K60" s="31">
        <v>1323290</v>
      </c>
    </row>
    <row r="61" spans="1:11" x14ac:dyDescent="0.35">
      <c r="A61">
        <v>60503</v>
      </c>
      <c r="B61" t="s">
        <v>798</v>
      </c>
      <c r="C61" s="31">
        <v>752</v>
      </c>
      <c r="D61" s="31">
        <v>1606633</v>
      </c>
      <c r="E61" s="32">
        <v>0.14000000000000001</v>
      </c>
      <c r="F61" s="32">
        <v>0</v>
      </c>
      <c r="G61">
        <f t="shared" si="0"/>
        <v>0.36</v>
      </c>
      <c r="H61" s="31">
        <v>1208188387</v>
      </c>
      <c r="I61" s="31">
        <v>372837</v>
      </c>
      <c r="J61" s="31">
        <v>353867</v>
      </c>
      <c r="K61" s="31">
        <v>435824</v>
      </c>
    </row>
    <row r="62" spans="1:11" x14ac:dyDescent="0.35">
      <c r="A62">
        <v>60601</v>
      </c>
      <c r="B62" t="s">
        <v>799</v>
      </c>
      <c r="C62" s="31">
        <v>623</v>
      </c>
      <c r="D62" s="31">
        <v>292409</v>
      </c>
      <c r="E62" s="32">
        <v>0.55900000000000005</v>
      </c>
      <c r="F62" s="32">
        <v>0.78800000000000003</v>
      </c>
      <c r="G62">
        <f t="shared" si="0"/>
        <v>0.78800000000000003</v>
      </c>
      <c r="H62" s="31">
        <v>182171262</v>
      </c>
      <c r="I62" s="31">
        <v>755697</v>
      </c>
      <c r="J62" s="31">
        <v>719863</v>
      </c>
      <c r="K62" s="31">
        <v>1043552</v>
      </c>
    </row>
    <row r="63" spans="1:11" x14ac:dyDescent="0.35">
      <c r="A63">
        <v>60701</v>
      </c>
      <c r="B63" t="s">
        <v>800</v>
      </c>
      <c r="C63" s="31">
        <v>463</v>
      </c>
      <c r="D63" s="31">
        <v>621617</v>
      </c>
      <c r="E63" s="32">
        <v>0.441</v>
      </c>
      <c r="F63" s="32">
        <v>0.55000000000000004</v>
      </c>
      <c r="G63">
        <f t="shared" si="0"/>
        <v>0.55000000000000004</v>
      </c>
      <c r="H63" s="31">
        <v>287808684</v>
      </c>
      <c r="I63" s="31">
        <v>239289</v>
      </c>
      <c r="J63" s="31">
        <v>241293</v>
      </c>
      <c r="K63" s="31">
        <v>337185</v>
      </c>
    </row>
    <row r="64" spans="1:11" x14ac:dyDescent="0.35">
      <c r="A64">
        <v>60800</v>
      </c>
      <c r="B64" t="s">
        <v>801</v>
      </c>
      <c r="C64" s="31">
        <v>2119</v>
      </c>
      <c r="D64" s="31">
        <v>243778</v>
      </c>
      <c r="E64" s="32">
        <v>0.56799999999999995</v>
      </c>
      <c r="F64" s="32">
        <v>0.82399999999999995</v>
      </c>
      <c r="G64">
        <f t="shared" si="0"/>
        <v>0.82399999999999995</v>
      </c>
      <c r="H64" s="31">
        <v>516566966</v>
      </c>
      <c r="I64" s="31">
        <v>1325027</v>
      </c>
      <c r="J64" s="31">
        <v>1343376</v>
      </c>
      <c r="K64" s="31">
        <v>1880959</v>
      </c>
    </row>
    <row r="65" spans="1:11" x14ac:dyDescent="0.35">
      <c r="A65">
        <v>61001</v>
      </c>
      <c r="B65" t="s">
        <v>802</v>
      </c>
      <c r="C65" s="31">
        <v>726</v>
      </c>
      <c r="D65" s="31">
        <v>751428</v>
      </c>
      <c r="E65" s="32">
        <v>0.48399999999999999</v>
      </c>
      <c r="F65" s="32">
        <v>0.45500000000000002</v>
      </c>
      <c r="G65">
        <f t="shared" si="0"/>
        <v>0.48399999999999999</v>
      </c>
      <c r="H65" s="31">
        <v>545537452</v>
      </c>
      <c r="I65" s="31">
        <v>328318</v>
      </c>
      <c r="J65" s="31">
        <v>324193</v>
      </c>
      <c r="K65" s="31">
        <v>445367</v>
      </c>
    </row>
    <row r="66" spans="1:11" x14ac:dyDescent="0.35">
      <c r="A66">
        <v>61101</v>
      </c>
      <c r="B66" t="s">
        <v>803</v>
      </c>
      <c r="C66" s="31">
        <v>1166</v>
      </c>
      <c r="D66" s="31">
        <v>307110</v>
      </c>
      <c r="E66" s="32">
        <v>0.59199999999999997</v>
      </c>
      <c r="F66" s="32">
        <v>0.77800000000000002</v>
      </c>
      <c r="G66">
        <f t="shared" si="0"/>
        <v>0.77800000000000002</v>
      </c>
      <c r="H66" s="31">
        <v>358090652</v>
      </c>
      <c r="I66" s="31">
        <v>863224</v>
      </c>
      <c r="J66" s="31">
        <v>845108</v>
      </c>
      <c r="K66" s="31">
        <v>1237272</v>
      </c>
    </row>
    <row r="67" spans="1:11" x14ac:dyDescent="0.35">
      <c r="A67">
        <v>61501</v>
      </c>
      <c r="B67" t="s">
        <v>804</v>
      </c>
      <c r="C67" s="31">
        <v>1081</v>
      </c>
      <c r="D67" s="31">
        <v>305369</v>
      </c>
      <c r="E67" s="32">
        <v>0.55900000000000005</v>
      </c>
      <c r="F67" s="32">
        <v>0.77900000000000003</v>
      </c>
      <c r="G67">
        <f t="shared" si="0"/>
        <v>0.77900000000000003</v>
      </c>
      <c r="H67" s="31">
        <v>330104012</v>
      </c>
      <c r="I67" s="31">
        <v>1722228</v>
      </c>
      <c r="J67" s="31">
        <v>1418751</v>
      </c>
      <c r="K67" s="31">
        <v>1421082</v>
      </c>
    </row>
    <row r="68" spans="1:11" x14ac:dyDescent="0.35">
      <c r="A68">
        <v>61503</v>
      </c>
      <c r="B68" t="s">
        <v>805</v>
      </c>
      <c r="C68" s="31">
        <v>527</v>
      </c>
      <c r="D68" s="31">
        <v>383932</v>
      </c>
      <c r="E68" s="32">
        <v>0.56799999999999995</v>
      </c>
      <c r="F68" s="32">
        <v>0.72199999999999998</v>
      </c>
      <c r="G68">
        <f t="shared" ref="G68:G131" si="1">MAX(IF(E68&gt;F68,E68,F68),0.36)</f>
        <v>0.72199999999999998</v>
      </c>
      <c r="H68" s="31">
        <v>202332559</v>
      </c>
      <c r="I68" s="31">
        <v>627894</v>
      </c>
      <c r="J68" s="31">
        <v>539123</v>
      </c>
      <c r="K68" s="31">
        <v>734726</v>
      </c>
    </row>
    <row r="69" spans="1:11" x14ac:dyDescent="0.35">
      <c r="A69">
        <v>61601</v>
      </c>
      <c r="B69" t="s">
        <v>806</v>
      </c>
      <c r="C69" s="31">
        <v>521</v>
      </c>
      <c r="D69" s="31">
        <v>351792</v>
      </c>
      <c r="E69" s="32">
        <v>0.57699999999999996</v>
      </c>
      <c r="F69" s="32">
        <v>0.745</v>
      </c>
      <c r="G69">
        <f t="shared" si="1"/>
        <v>0.745</v>
      </c>
      <c r="H69" s="31">
        <v>183284143</v>
      </c>
      <c r="I69" s="31">
        <v>526233</v>
      </c>
      <c r="J69" s="31">
        <v>577700</v>
      </c>
      <c r="K69" s="31">
        <v>656196</v>
      </c>
    </row>
    <row r="70" spans="1:11" x14ac:dyDescent="0.35">
      <c r="A70">
        <v>61700</v>
      </c>
      <c r="B70" t="s">
        <v>807</v>
      </c>
      <c r="C70" s="31">
        <v>4732</v>
      </c>
      <c r="D70" s="31">
        <v>156732</v>
      </c>
      <c r="E70" s="32">
        <v>0.59399999999999997</v>
      </c>
      <c r="F70" s="32">
        <v>0.88700000000000001</v>
      </c>
      <c r="G70">
        <f t="shared" si="1"/>
        <v>0.88700000000000001</v>
      </c>
      <c r="H70" s="31">
        <v>741658799</v>
      </c>
      <c r="I70" s="31">
        <v>2942736</v>
      </c>
      <c r="J70" s="31">
        <v>2897207</v>
      </c>
      <c r="K70" s="31">
        <v>4652871</v>
      </c>
    </row>
    <row r="71" spans="1:11" x14ac:dyDescent="0.35">
      <c r="A71">
        <v>62201</v>
      </c>
      <c r="B71" t="s">
        <v>808</v>
      </c>
      <c r="C71" s="31">
        <v>1532</v>
      </c>
      <c r="D71" s="31">
        <v>426408</v>
      </c>
      <c r="E71" s="32">
        <v>0.66600000000000004</v>
      </c>
      <c r="F71" s="32">
        <v>0.69099999999999995</v>
      </c>
      <c r="G71">
        <f t="shared" si="1"/>
        <v>0.69099999999999995</v>
      </c>
      <c r="H71" s="31">
        <v>653257804</v>
      </c>
      <c r="I71" s="31">
        <v>765647</v>
      </c>
      <c r="J71" s="31">
        <v>803454</v>
      </c>
      <c r="K71" s="31">
        <v>1181538</v>
      </c>
    </row>
    <row r="72" spans="1:11" x14ac:dyDescent="0.35">
      <c r="A72">
        <v>62301</v>
      </c>
      <c r="B72" t="s">
        <v>809</v>
      </c>
      <c r="C72" s="31">
        <v>620</v>
      </c>
      <c r="D72" s="31">
        <v>292907</v>
      </c>
      <c r="E72" s="32">
        <v>0.68200000000000005</v>
      </c>
      <c r="F72" s="32">
        <v>0.78800000000000003</v>
      </c>
      <c r="G72">
        <f t="shared" si="1"/>
        <v>0.78800000000000003</v>
      </c>
      <c r="H72" s="31">
        <v>181602724</v>
      </c>
      <c r="I72" s="31">
        <v>995362</v>
      </c>
      <c r="J72" s="31">
        <v>635674</v>
      </c>
      <c r="K72" s="31">
        <v>955497</v>
      </c>
    </row>
    <row r="73" spans="1:11" x14ac:dyDescent="0.35">
      <c r="A73">
        <v>62401</v>
      </c>
      <c r="B73" t="s">
        <v>810</v>
      </c>
      <c r="C73" s="31">
        <v>323</v>
      </c>
      <c r="D73" s="31">
        <v>253024</v>
      </c>
      <c r="E73" s="32">
        <v>0.65100000000000002</v>
      </c>
      <c r="F73" s="32">
        <v>0.81699999999999995</v>
      </c>
      <c r="G73">
        <f t="shared" si="1"/>
        <v>0.81699999999999995</v>
      </c>
      <c r="H73" s="31">
        <v>81727026</v>
      </c>
      <c r="I73" s="31">
        <v>691193</v>
      </c>
      <c r="J73" s="31">
        <v>503397</v>
      </c>
      <c r="K73" s="31">
        <v>721091</v>
      </c>
    </row>
    <row r="74" spans="1:11" x14ac:dyDescent="0.35">
      <c r="A74">
        <v>62601</v>
      </c>
      <c r="B74" t="s">
        <v>811</v>
      </c>
      <c r="C74" s="31">
        <v>421</v>
      </c>
      <c r="D74" s="31">
        <v>314743</v>
      </c>
      <c r="E74" s="32">
        <v>0.58599999999999997</v>
      </c>
      <c r="F74" s="32">
        <v>0.77200000000000002</v>
      </c>
      <c r="G74">
        <f t="shared" si="1"/>
        <v>0.77200000000000002</v>
      </c>
      <c r="H74" s="31">
        <v>132506978</v>
      </c>
      <c r="I74" s="31">
        <v>537823</v>
      </c>
      <c r="J74" s="31">
        <v>542005</v>
      </c>
      <c r="K74" s="31">
        <v>675148</v>
      </c>
    </row>
    <row r="75" spans="1:11" x14ac:dyDescent="0.35">
      <c r="A75">
        <v>62901</v>
      </c>
      <c r="B75" t="s">
        <v>812</v>
      </c>
      <c r="C75" s="31">
        <v>735</v>
      </c>
      <c r="D75" s="31">
        <v>414400</v>
      </c>
      <c r="E75" s="32">
        <v>0.59</v>
      </c>
      <c r="F75" s="32">
        <v>0.7</v>
      </c>
      <c r="G75">
        <f t="shared" si="1"/>
        <v>0.7</v>
      </c>
      <c r="H75" s="31">
        <v>304584687</v>
      </c>
      <c r="I75" s="31">
        <v>562876</v>
      </c>
      <c r="J75" s="31">
        <v>606163</v>
      </c>
      <c r="K75" s="31">
        <v>783745</v>
      </c>
    </row>
    <row r="76" spans="1:11" x14ac:dyDescent="0.35">
      <c r="A76">
        <v>70600</v>
      </c>
      <c r="B76" t="s">
        <v>813</v>
      </c>
      <c r="C76" s="31">
        <v>6347</v>
      </c>
      <c r="D76" s="31">
        <v>261097</v>
      </c>
      <c r="E76" s="32">
        <v>0.59799999999999998</v>
      </c>
      <c r="F76" s="32">
        <v>0.81100000000000005</v>
      </c>
      <c r="G76">
        <f t="shared" si="1"/>
        <v>0.81100000000000005</v>
      </c>
      <c r="H76" s="31">
        <v>1657186330</v>
      </c>
      <c r="I76" s="31">
        <v>8692793</v>
      </c>
      <c r="J76" s="31">
        <v>7753194</v>
      </c>
      <c r="K76" s="31">
        <v>8367467</v>
      </c>
    </row>
    <row r="77" spans="1:11" x14ac:dyDescent="0.35">
      <c r="A77">
        <v>70901</v>
      </c>
      <c r="B77" t="s">
        <v>814</v>
      </c>
      <c r="C77" s="31">
        <v>4302</v>
      </c>
      <c r="D77" s="31">
        <v>457561</v>
      </c>
      <c r="E77" s="32">
        <v>0.55400000000000005</v>
      </c>
      <c r="F77" s="32">
        <v>0.66800000000000004</v>
      </c>
      <c r="G77">
        <f t="shared" si="1"/>
        <v>0.66800000000000004</v>
      </c>
      <c r="H77" s="31">
        <v>1968431616</v>
      </c>
      <c r="I77" s="31">
        <v>4353196</v>
      </c>
      <c r="J77" s="31">
        <v>4213776</v>
      </c>
      <c r="K77" s="31">
        <v>4456210</v>
      </c>
    </row>
    <row r="78" spans="1:11" x14ac:dyDescent="0.35">
      <c r="A78">
        <v>70902</v>
      </c>
      <c r="B78" t="s">
        <v>77</v>
      </c>
      <c r="C78" s="31">
        <v>1093</v>
      </c>
      <c r="D78" s="31">
        <v>308742</v>
      </c>
      <c r="E78" s="32">
        <v>0.63900000000000001</v>
      </c>
      <c r="F78" s="32">
        <v>0.77700000000000002</v>
      </c>
      <c r="G78">
        <f t="shared" si="1"/>
        <v>0.77700000000000002</v>
      </c>
      <c r="H78" s="31">
        <v>337455122</v>
      </c>
      <c r="I78" s="31">
        <v>1727530</v>
      </c>
      <c r="J78" s="31">
        <v>1605074</v>
      </c>
      <c r="K78" s="31">
        <v>1795715</v>
      </c>
    </row>
    <row r="79" spans="1:11" x14ac:dyDescent="0.35">
      <c r="A79">
        <v>80101</v>
      </c>
      <c r="B79" t="s">
        <v>815</v>
      </c>
      <c r="C79" s="31">
        <v>606</v>
      </c>
      <c r="D79" s="31">
        <v>369450</v>
      </c>
      <c r="E79" s="32">
        <v>0.59399999999999997</v>
      </c>
      <c r="F79" s="32">
        <v>0.73299999999999998</v>
      </c>
      <c r="G79">
        <f t="shared" si="1"/>
        <v>0.73299999999999998</v>
      </c>
      <c r="H79" s="31">
        <v>223887005</v>
      </c>
      <c r="I79" s="31">
        <v>989095</v>
      </c>
      <c r="J79" s="31">
        <v>849002</v>
      </c>
      <c r="K79" s="31">
        <v>912988</v>
      </c>
    </row>
    <row r="80" spans="1:11" x14ac:dyDescent="0.35">
      <c r="A80">
        <v>80201</v>
      </c>
      <c r="B80" t="s">
        <v>79</v>
      </c>
      <c r="C80" s="31">
        <v>791</v>
      </c>
      <c r="D80" s="31">
        <v>402547</v>
      </c>
      <c r="E80" s="32">
        <v>0.58199999999999996</v>
      </c>
      <c r="F80" s="32">
        <v>0.70799999999999996</v>
      </c>
      <c r="G80">
        <f t="shared" si="1"/>
        <v>0.70799999999999996</v>
      </c>
      <c r="H80" s="31">
        <v>318414761</v>
      </c>
      <c r="I80" s="31">
        <v>1394757</v>
      </c>
      <c r="J80" s="31">
        <v>1198332</v>
      </c>
      <c r="K80" s="31">
        <v>1316188</v>
      </c>
    </row>
    <row r="81" spans="1:11" x14ac:dyDescent="0.35">
      <c r="A81">
        <v>80601</v>
      </c>
      <c r="B81" t="s">
        <v>816</v>
      </c>
      <c r="C81" s="31">
        <v>1034</v>
      </c>
      <c r="D81" s="31">
        <v>366532</v>
      </c>
      <c r="E81" s="32">
        <v>0.54900000000000004</v>
      </c>
      <c r="F81" s="32">
        <v>0.73499999999999999</v>
      </c>
      <c r="G81">
        <f t="shared" si="1"/>
        <v>0.73499999999999999</v>
      </c>
      <c r="H81" s="31">
        <v>378994964</v>
      </c>
      <c r="I81" s="31">
        <v>1924010</v>
      </c>
      <c r="J81" s="31">
        <v>1559016</v>
      </c>
      <c r="K81" s="31">
        <v>1933207</v>
      </c>
    </row>
    <row r="82" spans="1:11" x14ac:dyDescent="0.35">
      <c r="A82">
        <v>81003</v>
      </c>
      <c r="B82" t="s">
        <v>817</v>
      </c>
      <c r="C82" s="31">
        <v>767</v>
      </c>
      <c r="D82" s="31">
        <v>380216</v>
      </c>
      <c r="E82" s="32">
        <v>0.44500000000000001</v>
      </c>
      <c r="F82" s="32">
        <v>0.72499999999999998</v>
      </c>
      <c r="G82">
        <f t="shared" si="1"/>
        <v>0.72499999999999998</v>
      </c>
      <c r="H82" s="31">
        <v>291625957</v>
      </c>
      <c r="I82" s="31">
        <v>1430371</v>
      </c>
      <c r="J82" s="31">
        <v>1217278</v>
      </c>
      <c r="K82" s="31">
        <v>1296835</v>
      </c>
    </row>
    <row r="83" spans="1:11" x14ac:dyDescent="0.35">
      <c r="A83">
        <v>81200</v>
      </c>
      <c r="B83" t="s">
        <v>818</v>
      </c>
      <c r="C83" s="31">
        <v>1923</v>
      </c>
      <c r="D83" s="31">
        <v>295343</v>
      </c>
      <c r="E83" s="32">
        <v>0.57899999999999996</v>
      </c>
      <c r="F83" s="32">
        <v>0.78600000000000003</v>
      </c>
      <c r="G83">
        <f t="shared" si="1"/>
        <v>0.78600000000000003</v>
      </c>
      <c r="H83" s="31">
        <v>567945029</v>
      </c>
      <c r="I83" s="31">
        <v>3266295</v>
      </c>
      <c r="J83" s="31">
        <v>2819814</v>
      </c>
      <c r="K83" s="31">
        <v>3194676</v>
      </c>
    </row>
    <row r="84" spans="1:11" x14ac:dyDescent="0.35">
      <c r="A84">
        <v>81401</v>
      </c>
      <c r="B84" t="s">
        <v>83</v>
      </c>
      <c r="C84" s="31">
        <v>367</v>
      </c>
      <c r="D84" s="31">
        <v>476375</v>
      </c>
      <c r="E84" s="32">
        <v>0.55600000000000005</v>
      </c>
      <c r="F84" s="32">
        <v>0.65500000000000003</v>
      </c>
      <c r="G84">
        <f t="shared" si="1"/>
        <v>0.65500000000000003</v>
      </c>
      <c r="H84" s="31">
        <v>174829706</v>
      </c>
      <c r="I84" s="31">
        <v>764056</v>
      </c>
      <c r="J84" s="31">
        <v>676087</v>
      </c>
      <c r="K84" s="31">
        <v>887669</v>
      </c>
    </row>
    <row r="85" spans="1:11" x14ac:dyDescent="0.35">
      <c r="A85">
        <v>81501</v>
      </c>
      <c r="B85" t="s">
        <v>819</v>
      </c>
      <c r="C85" s="31">
        <v>806</v>
      </c>
      <c r="D85" s="31">
        <v>326808</v>
      </c>
      <c r="E85" s="32">
        <v>0.55600000000000005</v>
      </c>
      <c r="F85" s="32">
        <v>0.76300000000000001</v>
      </c>
      <c r="G85">
        <f t="shared" si="1"/>
        <v>0.76300000000000001</v>
      </c>
      <c r="H85" s="31">
        <v>263407653</v>
      </c>
      <c r="I85" s="31">
        <v>1546558</v>
      </c>
      <c r="J85" s="31">
        <v>1278757</v>
      </c>
      <c r="K85" s="31">
        <v>1388169</v>
      </c>
    </row>
    <row r="86" spans="1:11" x14ac:dyDescent="0.35">
      <c r="A86">
        <v>82001</v>
      </c>
      <c r="B86" t="s">
        <v>85</v>
      </c>
      <c r="C86" s="31">
        <v>1429</v>
      </c>
      <c r="D86" s="31">
        <v>292366</v>
      </c>
      <c r="E86" s="32">
        <v>0.51900000000000002</v>
      </c>
      <c r="F86" s="32">
        <v>0.78800000000000003</v>
      </c>
      <c r="G86">
        <f t="shared" si="1"/>
        <v>0.78800000000000003</v>
      </c>
      <c r="H86" s="31">
        <v>417791150</v>
      </c>
      <c r="I86" s="31">
        <v>2173632</v>
      </c>
      <c r="J86" s="31">
        <v>1751060</v>
      </c>
      <c r="K86" s="31">
        <v>2100908</v>
      </c>
    </row>
    <row r="87" spans="1:11" x14ac:dyDescent="0.35">
      <c r="A87">
        <v>90201</v>
      </c>
      <c r="B87" t="s">
        <v>86</v>
      </c>
      <c r="C87" s="31">
        <v>1211</v>
      </c>
      <c r="D87" s="31">
        <v>637635</v>
      </c>
      <c r="E87" s="32">
        <v>0.53800000000000003</v>
      </c>
      <c r="F87" s="32">
        <v>0.53800000000000003</v>
      </c>
      <c r="G87">
        <f t="shared" si="1"/>
        <v>0.53800000000000003</v>
      </c>
      <c r="H87" s="31">
        <v>772176532</v>
      </c>
      <c r="I87" s="31">
        <v>662247</v>
      </c>
      <c r="J87" s="31">
        <v>624512</v>
      </c>
      <c r="K87" s="31">
        <v>784524</v>
      </c>
    </row>
    <row r="88" spans="1:11" x14ac:dyDescent="0.35">
      <c r="A88">
        <v>90301</v>
      </c>
      <c r="B88" t="s">
        <v>820</v>
      </c>
      <c r="C88" s="31">
        <v>1913</v>
      </c>
      <c r="D88" s="31">
        <v>577503</v>
      </c>
      <c r="E88" s="32">
        <v>0.55600000000000005</v>
      </c>
      <c r="F88" s="32">
        <v>0.58099999999999996</v>
      </c>
      <c r="G88">
        <f t="shared" si="1"/>
        <v>0.58099999999999996</v>
      </c>
      <c r="H88" s="31">
        <v>1104763682</v>
      </c>
      <c r="I88" s="31">
        <v>1031740</v>
      </c>
      <c r="J88" s="31">
        <v>1068277</v>
      </c>
      <c r="K88" s="31">
        <v>1124338</v>
      </c>
    </row>
    <row r="89" spans="1:11" x14ac:dyDescent="0.35">
      <c r="A89">
        <v>90501</v>
      </c>
      <c r="B89" t="s">
        <v>821</v>
      </c>
      <c r="C89" s="31">
        <v>1349</v>
      </c>
      <c r="D89" s="31">
        <v>385133</v>
      </c>
      <c r="E89" s="32">
        <v>0.60799999999999998</v>
      </c>
      <c r="F89" s="32">
        <v>0.72099999999999997</v>
      </c>
      <c r="G89">
        <f t="shared" si="1"/>
        <v>0.72099999999999997</v>
      </c>
      <c r="H89" s="31">
        <v>519544891</v>
      </c>
      <c r="I89" s="31">
        <v>1220941</v>
      </c>
      <c r="J89" s="31">
        <v>1121424</v>
      </c>
      <c r="K89" s="31">
        <v>1355030</v>
      </c>
    </row>
    <row r="90" spans="1:11" x14ac:dyDescent="0.35">
      <c r="A90">
        <v>90601</v>
      </c>
      <c r="B90" t="s">
        <v>822</v>
      </c>
      <c r="C90" s="31">
        <v>505</v>
      </c>
      <c r="D90" s="31">
        <v>429658</v>
      </c>
      <c r="E90" s="32">
        <v>0.61799999999999999</v>
      </c>
      <c r="F90" s="32">
        <v>0.68899999999999995</v>
      </c>
      <c r="G90">
        <f t="shared" si="1"/>
        <v>0.68899999999999995</v>
      </c>
      <c r="H90" s="31">
        <v>216977692</v>
      </c>
      <c r="I90" s="31">
        <v>386022</v>
      </c>
      <c r="J90" s="31">
        <v>357483</v>
      </c>
      <c r="K90" s="31">
        <v>448209</v>
      </c>
    </row>
    <row r="91" spans="1:11" x14ac:dyDescent="0.35">
      <c r="A91">
        <v>90901</v>
      </c>
      <c r="B91" t="s">
        <v>90</v>
      </c>
      <c r="C91" s="31">
        <v>836</v>
      </c>
      <c r="D91" s="31">
        <v>453821</v>
      </c>
      <c r="E91" s="32">
        <v>0.34499999999999997</v>
      </c>
      <c r="F91" s="32">
        <v>0.67100000000000004</v>
      </c>
      <c r="G91">
        <f t="shared" si="1"/>
        <v>0.67100000000000004</v>
      </c>
      <c r="H91" s="31">
        <v>379394881</v>
      </c>
      <c r="I91" s="31">
        <v>786373</v>
      </c>
      <c r="J91" s="31">
        <v>727194</v>
      </c>
      <c r="K91" s="31">
        <v>845513</v>
      </c>
    </row>
    <row r="92" spans="1:11" x14ac:dyDescent="0.35">
      <c r="A92">
        <v>91101</v>
      </c>
      <c r="B92" t="s">
        <v>823</v>
      </c>
      <c r="C92" s="31">
        <v>2041</v>
      </c>
      <c r="D92" s="31">
        <v>404144</v>
      </c>
      <c r="E92" s="32">
        <v>0.60399999999999998</v>
      </c>
      <c r="F92" s="32">
        <v>0.70699999999999996</v>
      </c>
      <c r="G92">
        <f t="shared" si="1"/>
        <v>0.70699999999999996</v>
      </c>
      <c r="H92" s="31">
        <v>824859124</v>
      </c>
      <c r="I92" s="31">
        <v>1608250</v>
      </c>
      <c r="J92" s="31">
        <v>1633626</v>
      </c>
      <c r="K92" s="31">
        <v>1948234</v>
      </c>
    </row>
    <row r="93" spans="1:11" x14ac:dyDescent="0.35">
      <c r="A93">
        <v>91200</v>
      </c>
      <c r="B93" t="s">
        <v>824</v>
      </c>
      <c r="C93" s="31">
        <v>1852</v>
      </c>
      <c r="D93" s="31">
        <v>518937</v>
      </c>
      <c r="E93" s="32">
        <v>0.63700000000000001</v>
      </c>
      <c r="F93" s="32">
        <v>0.624</v>
      </c>
      <c r="G93">
        <f t="shared" si="1"/>
        <v>0.63700000000000001</v>
      </c>
      <c r="H93" s="31">
        <v>961072766</v>
      </c>
      <c r="I93" s="31">
        <v>1218941</v>
      </c>
      <c r="J93" s="31">
        <v>1151101</v>
      </c>
      <c r="K93" s="31">
        <v>1435260</v>
      </c>
    </row>
    <row r="94" spans="1:11" x14ac:dyDescent="0.35">
      <c r="A94">
        <v>91402</v>
      </c>
      <c r="B94" t="s">
        <v>825</v>
      </c>
      <c r="C94" s="31">
        <v>1543</v>
      </c>
      <c r="D94" s="31">
        <v>400535</v>
      </c>
      <c r="E94" s="32">
        <v>0.61199999999999999</v>
      </c>
      <c r="F94" s="32">
        <v>0.71</v>
      </c>
      <c r="G94">
        <f t="shared" si="1"/>
        <v>0.71</v>
      </c>
      <c r="H94" s="31">
        <v>618025787</v>
      </c>
      <c r="I94" s="31">
        <v>960280</v>
      </c>
      <c r="J94" s="31">
        <v>925652</v>
      </c>
      <c r="K94" s="31">
        <v>1033388</v>
      </c>
    </row>
    <row r="95" spans="1:11" x14ac:dyDescent="0.35">
      <c r="A95">
        <v>100501</v>
      </c>
      <c r="B95" t="s">
        <v>94</v>
      </c>
      <c r="C95" s="31">
        <v>1352</v>
      </c>
      <c r="D95" s="31">
        <v>1384818</v>
      </c>
      <c r="E95" s="32">
        <v>0.34499999999999997</v>
      </c>
      <c r="F95" s="32">
        <v>0</v>
      </c>
      <c r="G95">
        <f t="shared" si="1"/>
        <v>0.36</v>
      </c>
      <c r="H95" s="31">
        <v>1872274926</v>
      </c>
      <c r="I95" s="31">
        <v>427769</v>
      </c>
      <c r="J95" s="31">
        <v>487965</v>
      </c>
      <c r="K95" s="31">
        <v>411142</v>
      </c>
    </row>
    <row r="96" spans="1:11" x14ac:dyDescent="0.35">
      <c r="A96">
        <v>100902</v>
      </c>
      <c r="B96" t="s">
        <v>826</v>
      </c>
      <c r="C96" s="31">
        <v>570</v>
      </c>
      <c r="D96" s="31">
        <v>1008806</v>
      </c>
      <c r="E96" s="32">
        <v>0.45600000000000002</v>
      </c>
      <c r="F96" s="32">
        <v>0.26800000000000002</v>
      </c>
      <c r="G96">
        <f t="shared" si="1"/>
        <v>0.45600000000000002</v>
      </c>
      <c r="H96" s="31">
        <v>575019451</v>
      </c>
      <c r="I96" s="31">
        <v>291605</v>
      </c>
      <c r="J96" s="31">
        <v>271391</v>
      </c>
      <c r="K96" s="31">
        <v>305331</v>
      </c>
    </row>
    <row r="97" spans="1:11" x14ac:dyDescent="0.35">
      <c r="A97">
        <v>101001</v>
      </c>
      <c r="B97" t="s">
        <v>827</v>
      </c>
      <c r="C97" s="31">
        <v>1116</v>
      </c>
      <c r="D97" s="31">
        <v>1208172</v>
      </c>
      <c r="E97" s="32">
        <v>0.497</v>
      </c>
      <c r="F97" s="32">
        <v>0.123</v>
      </c>
      <c r="G97">
        <f t="shared" si="1"/>
        <v>0.497</v>
      </c>
      <c r="H97" s="31">
        <v>1348320023</v>
      </c>
      <c r="I97" s="31">
        <v>512580</v>
      </c>
      <c r="J97" s="31">
        <v>488251</v>
      </c>
      <c r="K97" s="31">
        <v>555034</v>
      </c>
    </row>
    <row r="98" spans="1:11" x14ac:dyDescent="0.35">
      <c r="A98">
        <v>101300</v>
      </c>
      <c r="B98" t="s">
        <v>828</v>
      </c>
      <c r="C98" s="31">
        <v>1842</v>
      </c>
      <c r="D98" s="31">
        <v>672913</v>
      </c>
      <c r="E98" s="32">
        <v>0.56100000000000005</v>
      </c>
      <c r="F98" s="32">
        <v>0.51200000000000001</v>
      </c>
      <c r="G98">
        <f t="shared" si="1"/>
        <v>0.56100000000000005</v>
      </c>
      <c r="H98" s="31">
        <v>1239505820</v>
      </c>
      <c r="I98" s="31">
        <v>742307</v>
      </c>
      <c r="J98" s="31">
        <v>698514</v>
      </c>
      <c r="K98" s="31">
        <v>787322</v>
      </c>
    </row>
    <row r="99" spans="1:11" x14ac:dyDescent="0.35">
      <c r="A99">
        <v>101401</v>
      </c>
      <c r="B99" t="s">
        <v>829</v>
      </c>
      <c r="C99" s="31">
        <v>1917</v>
      </c>
      <c r="D99" s="31">
        <v>647356</v>
      </c>
      <c r="E99" s="32">
        <v>0.55900000000000005</v>
      </c>
      <c r="F99" s="32">
        <v>0.53100000000000003</v>
      </c>
      <c r="G99">
        <f t="shared" si="1"/>
        <v>0.55900000000000005</v>
      </c>
      <c r="H99" s="31">
        <v>1240983184</v>
      </c>
      <c r="I99" s="31">
        <v>964794</v>
      </c>
      <c r="J99" s="31">
        <v>898693</v>
      </c>
      <c r="K99" s="31">
        <v>952567</v>
      </c>
    </row>
    <row r="100" spans="1:11" x14ac:dyDescent="0.35">
      <c r="A100">
        <v>101601</v>
      </c>
      <c r="B100" t="s">
        <v>830</v>
      </c>
      <c r="C100" s="31">
        <v>418</v>
      </c>
      <c r="D100" s="31">
        <v>1483112</v>
      </c>
      <c r="E100" s="32">
        <v>0.41699999999999998</v>
      </c>
      <c r="F100" s="32">
        <v>0</v>
      </c>
      <c r="G100">
        <f t="shared" si="1"/>
        <v>0.41699999999999998</v>
      </c>
      <c r="H100" s="31">
        <v>619941084</v>
      </c>
      <c r="I100" s="31">
        <v>231610</v>
      </c>
      <c r="J100" s="31">
        <v>217451</v>
      </c>
      <c r="K100" s="31">
        <v>204107</v>
      </c>
    </row>
    <row r="101" spans="1:11" x14ac:dyDescent="0.35">
      <c r="A101">
        <v>110101</v>
      </c>
      <c r="B101" t="s">
        <v>831</v>
      </c>
      <c r="C101" s="31">
        <v>611</v>
      </c>
      <c r="D101" s="31">
        <v>342880</v>
      </c>
      <c r="E101" s="32">
        <v>0.54300000000000004</v>
      </c>
      <c r="F101" s="32">
        <v>0.752</v>
      </c>
      <c r="G101">
        <f t="shared" si="1"/>
        <v>0.752</v>
      </c>
      <c r="H101" s="31">
        <v>209499793</v>
      </c>
      <c r="I101" s="31">
        <v>924796</v>
      </c>
      <c r="J101" s="31">
        <v>937426</v>
      </c>
      <c r="K101" s="31">
        <v>966486</v>
      </c>
    </row>
    <row r="102" spans="1:11" x14ac:dyDescent="0.35">
      <c r="A102">
        <v>110200</v>
      </c>
      <c r="B102" t="s">
        <v>832</v>
      </c>
      <c r="C102" s="31">
        <v>2591</v>
      </c>
      <c r="D102" s="31">
        <v>353688</v>
      </c>
      <c r="E102" s="32">
        <v>0.56999999999999995</v>
      </c>
      <c r="F102" s="32">
        <v>0.74399999999999999</v>
      </c>
      <c r="G102">
        <f t="shared" si="1"/>
        <v>0.74399999999999999</v>
      </c>
      <c r="H102" s="31">
        <v>916407247</v>
      </c>
      <c r="I102" s="31">
        <v>2154246</v>
      </c>
      <c r="J102" s="31">
        <v>2111805</v>
      </c>
      <c r="K102" s="31">
        <v>2496008</v>
      </c>
    </row>
    <row r="103" spans="1:11" x14ac:dyDescent="0.35">
      <c r="A103">
        <v>110304</v>
      </c>
      <c r="B103" t="s">
        <v>833</v>
      </c>
      <c r="C103" s="31">
        <v>554</v>
      </c>
      <c r="D103" s="31">
        <v>297490</v>
      </c>
      <c r="E103" s="32">
        <v>0.56299999999999994</v>
      </c>
      <c r="F103" s="32">
        <v>0.78500000000000003</v>
      </c>
      <c r="G103">
        <f t="shared" si="1"/>
        <v>0.78500000000000003</v>
      </c>
      <c r="H103" s="31">
        <v>164809717</v>
      </c>
      <c r="I103" s="31">
        <v>984019</v>
      </c>
      <c r="J103" s="31">
        <v>931770</v>
      </c>
      <c r="K103" s="31">
        <v>1033773</v>
      </c>
    </row>
    <row r="104" spans="1:11" x14ac:dyDescent="0.35">
      <c r="A104">
        <v>110701</v>
      </c>
      <c r="B104" t="s">
        <v>834</v>
      </c>
      <c r="C104" s="31">
        <v>2162</v>
      </c>
      <c r="D104" s="31">
        <v>367942</v>
      </c>
      <c r="E104" s="32">
        <v>0.6</v>
      </c>
      <c r="F104" s="32">
        <v>0.73399999999999999</v>
      </c>
      <c r="G104">
        <f t="shared" si="1"/>
        <v>0.73399999999999999</v>
      </c>
      <c r="H104" s="31">
        <v>795490768</v>
      </c>
      <c r="I104" s="31">
        <v>1710651</v>
      </c>
      <c r="J104" s="31">
        <v>1636660</v>
      </c>
      <c r="K104" s="31">
        <v>1957357</v>
      </c>
    </row>
    <row r="105" spans="1:11" x14ac:dyDescent="0.35">
      <c r="A105">
        <v>110901</v>
      </c>
      <c r="B105" t="s">
        <v>835</v>
      </c>
      <c r="C105" s="31">
        <v>770</v>
      </c>
      <c r="D105" s="31">
        <v>341190</v>
      </c>
      <c r="E105" s="32">
        <v>0.46</v>
      </c>
      <c r="F105" s="32">
        <v>0.753</v>
      </c>
      <c r="G105">
        <f t="shared" si="1"/>
        <v>0.753</v>
      </c>
      <c r="H105" s="31">
        <v>262716970</v>
      </c>
      <c r="I105" s="31">
        <v>949233</v>
      </c>
      <c r="J105" s="31">
        <v>838755</v>
      </c>
      <c r="K105" s="31">
        <v>1035259</v>
      </c>
    </row>
    <row r="106" spans="1:11" x14ac:dyDescent="0.35">
      <c r="A106">
        <v>120102</v>
      </c>
      <c r="B106" t="s">
        <v>836</v>
      </c>
      <c r="C106" s="31">
        <v>80</v>
      </c>
      <c r="D106" s="31">
        <v>4844669</v>
      </c>
      <c r="E106" s="32">
        <v>0</v>
      </c>
      <c r="F106" s="32">
        <v>0</v>
      </c>
      <c r="G106">
        <f t="shared" si="1"/>
        <v>0.36</v>
      </c>
      <c r="H106" s="31">
        <v>387573585</v>
      </c>
      <c r="I106" s="31">
        <v>126982</v>
      </c>
      <c r="J106" s="31">
        <v>106504</v>
      </c>
      <c r="K106" s="31">
        <v>132404</v>
      </c>
    </row>
    <row r="107" spans="1:11" x14ac:dyDescent="0.35">
      <c r="A107">
        <v>120301</v>
      </c>
      <c r="B107" t="s">
        <v>837</v>
      </c>
      <c r="C107" s="31">
        <v>283</v>
      </c>
      <c r="D107" s="31">
        <v>2865828</v>
      </c>
      <c r="E107" s="32">
        <v>0.158</v>
      </c>
      <c r="F107" s="32">
        <v>0</v>
      </c>
      <c r="G107">
        <f t="shared" si="1"/>
        <v>0.36</v>
      </c>
      <c r="H107" s="31">
        <v>811029455</v>
      </c>
      <c r="I107" s="31">
        <v>265905</v>
      </c>
      <c r="J107" s="31">
        <v>232333</v>
      </c>
      <c r="K107" s="31">
        <v>264434</v>
      </c>
    </row>
    <row r="108" spans="1:11" x14ac:dyDescent="0.35">
      <c r="A108">
        <v>120401</v>
      </c>
      <c r="B108" t="s">
        <v>107</v>
      </c>
      <c r="C108" s="31">
        <v>376</v>
      </c>
      <c r="D108" s="31">
        <v>618249</v>
      </c>
      <c r="E108" s="32">
        <v>0.40300000000000002</v>
      </c>
      <c r="F108" s="32">
        <v>0.55200000000000005</v>
      </c>
      <c r="G108">
        <f t="shared" si="1"/>
        <v>0.55200000000000005</v>
      </c>
      <c r="H108" s="31">
        <v>232461988</v>
      </c>
      <c r="I108" s="31">
        <v>653800</v>
      </c>
      <c r="J108" s="31">
        <v>556912</v>
      </c>
      <c r="K108" s="31">
        <v>674904</v>
      </c>
    </row>
    <row r="109" spans="1:11" x14ac:dyDescent="0.35">
      <c r="A109">
        <v>120501</v>
      </c>
      <c r="B109" t="s">
        <v>838</v>
      </c>
      <c r="C109" s="31">
        <v>769</v>
      </c>
      <c r="D109" s="31">
        <v>871292</v>
      </c>
      <c r="E109" s="32">
        <v>0.41199999999999998</v>
      </c>
      <c r="F109" s="32">
        <v>0.36799999999999999</v>
      </c>
      <c r="G109">
        <f t="shared" si="1"/>
        <v>0.41199999999999998</v>
      </c>
      <c r="H109" s="31">
        <v>670024119</v>
      </c>
      <c r="I109" s="31">
        <v>479624</v>
      </c>
      <c r="J109" s="31">
        <v>346489</v>
      </c>
      <c r="K109" s="31">
        <v>445353</v>
      </c>
    </row>
    <row r="110" spans="1:11" x14ac:dyDescent="0.35">
      <c r="A110">
        <v>120701</v>
      </c>
      <c r="B110" t="s">
        <v>839</v>
      </c>
      <c r="C110" s="31">
        <v>245</v>
      </c>
      <c r="D110" s="31">
        <v>683971</v>
      </c>
      <c r="E110" s="32">
        <v>0.48799999999999999</v>
      </c>
      <c r="F110" s="32">
        <v>0.504</v>
      </c>
      <c r="G110">
        <f t="shared" si="1"/>
        <v>0.504</v>
      </c>
      <c r="H110" s="31">
        <v>167572919</v>
      </c>
      <c r="I110" s="31">
        <v>318517</v>
      </c>
      <c r="J110" s="31">
        <v>270536</v>
      </c>
      <c r="K110" s="31">
        <v>269140</v>
      </c>
    </row>
    <row r="111" spans="1:11" x14ac:dyDescent="0.35">
      <c r="A111">
        <v>120906</v>
      </c>
      <c r="B111" t="s">
        <v>840</v>
      </c>
      <c r="C111" s="31">
        <v>363</v>
      </c>
      <c r="D111" s="31">
        <v>759493</v>
      </c>
      <c r="E111" s="32">
        <v>0.42899999999999999</v>
      </c>
      <c r="F111" s="32">
        <v>0.44900000000000001</v>
      </c>
      <c r="G111">
        <f t="shared" si="1"/>
        <v>0.44900000000000001</v>
      </c>
      <c r="H111" s="31">
        <v>275696316</v>
      </c>
      <c r="I111" s="31">
        <v>330245</v>
      </c>
      <c r="J111" s="31">
        <v>275026</v>
      </c>
      <c r="K111" s="31">
        <v>333148</v>
      </c>
    </row>
    <row r="112" spans="1:11" x14ac:dyDescent="0.35">
      <c r="A112">
        <v>121401</v>
      </c>
      <c r="B112" t="s">
        <v>841</v>
      </c>
      <c r="C112" s="31">
        <v>391</v>
      </c>
      <c r="D112" s="31">
        <v>2133513</v>
      </c>
      <c r="E112" s="32">
        <v>9.0999999999999998E-2</v>
      </c>
      <c r="F112" s="32">
        <v>0</v>
      </c>
      <c r="G112">
        <f t="shared" si="1"/>
        <v>0.36</v>
      </c>
      <c r="H112" s="31">
        <v>834203794</v>
      </c>
      <c r="I112" s="31">
        <v>330397</v>
      </c>
      <c r="J112" s="31">
        <v>281933</v>
      </c>
      <c r="K112" s="31">
        <v>334218</v>
      </c>
    </row>
    <row r="113" spans="1:11" x14ac:dyDescent="0.35">
      <c r="A113">
        <v>121502</v>
      </c>
      <c r="B113" t="s">
        <v>842</v>
      </c>
      <c r="C113" s="31">
        <v>336</v>
      </c>
      <c r="D113" s="31">
        <v>1257036</v>
      </c>
      <c r="E113" s="32">
        <v>0.42899999999999999</v>
      </c>
      <c r="F113" s="32">
        <v>8.7999999999999995E-2</v>
      </c>
      <c r="G113">
        <f t="shared" si="1"/>
        <v>0.42899999999999999</v>
      </c>
      <c r="H113" s="31">
        <v>422364356</v>
      </c>
      <c r="I113" s="31">
        <v>264614</v>
      </c>
      <c r="J113" s="31">
        <v>230517</v>
      </c>
      <c r="K113" s="31">
        <v>292621</v>
      </c>
    </row>
    <row r="114" spans="1:11" x14ac:dyDescent="0.35">
      <c r="A114">
        <v>121601</v>
      </c>
      <c r="B114" t="s">
        <v>843</v>
      </c>
      <c r="C114" s="31">
        <v>1128</v>
      </c>
      <c r="D114" s="31">
        <v>345830</v>
      </c>
      <c r="E114" s="32">
        <v>0.48799999999999999</v>
      </c>
      <c r="F114" s="32">
        <v>0.75</v>
      </c>
      <c r="G114">
        <f t="shared" si="1"/>
        <v>0.75</v>
      </c>
      <c r="H114" s="31">
        <v>390096604</v>
      </c>
      <c r="I114" s="31">
        <v>2536858</v>
      </c>
      <c r="J114" s="31">
        <v>2185094</v>
      </c>
      <c r="K114" s="31">
        <v>2321379</v>
      </c>
    </row>
    <row r="115" spans="1:11" x14ac:dyDescent="0.35">
      <c r="A115">
        <v>121701</v>
      </c>
      <c r="B115" t="s">
        <v>844</v>
      </c>
      <c r="C115" s="31">
        <v>343</v>
      </c>
      <c r="D115" s="31">
        <v>610699</v>
      </c>
      <c r="E115" s="32">
        <v>0.51600000000000001</v>
      </c>
      <c r="F115" s="32">
        <v>0.55700000000000005</v>
      </c>
      <c r="G115">
        <f t="shared" si="1"/>
        <v>0.55700000000000005</v>
      </c>
      <c r="H115" s="31">
        <v>209470051</v>
      </c>
      <c r="I115" s="31">
        <v>532409</v>
      </c>
      <c r="J115" s="31">
        <v>556352</v>
      </c>
      <c r="K115" s="31">
        <v>456122</v>
      </c>
    </row>
    <row r="116" spans="1:11" x14ac:dyDescent="0.35">
      <c r="A116">
        <v>121702</v>
      </c>
      <c r="B116" t="s">
        <v>845</v>
      </c>
      <c r="C116" s="31">
        <v>379</v>
      </c>
      <c r="D116" s="31">
        <v>744354</v>
      </c>
      <c r="E116" s="32">
        <v>0.48399999999999999</v>
      </c>
      <c r="F116" s="32">
        <v>0.46</v>
      </c>
      <c r="G116">
        <f t="shared" si="1"/>
        <v>0.48399999999999999</v>
      </c>
      <c r="H116" s="31">
        <v>282110282</v>
      </c>
      <c r="I116" s="31">
        <v>386120</v>
      </c>
      <c r="J116" s="31">
        <v>320289</v>
      </c>
      <c r="K116" s="31">
        <v>362144</v>
      </c>
    </row>
    <row r="117" spans="1:11" x14ac:dyDescent="0.35">
      <c r="A117">
        <v>121901</v>
      </c>
      <c r="B117" t="s">
        <v>846</v>
      </c>
      <c r="C117" s="31">
        <v>1008</v>
      </c>
      <c r="D117" s="31">
        <v>525706</v>
      </c>
      <c r="E117" s="32">
        <v>0.33400000000000002</v>
      </c>
      <c r="F117" s="32">
        <v>0.61899999999999999</v>
      </c>
      <c r="G117">
        <f t="shared" si="1"/>
        <v>0.61899999999999999</v>
      </c>
      <c r="H117" s="31">
        <v>529912074</v>
      </c>
      <c r="I117" s="31">
        <v>1211670</v>
      </c>
      <c r="J117" s="31">
        <v>1017244</v>
      </c>
      <c r="K117" s="31">
        <v>1163160</v>
      </c>
    </row>
    <row r="118" spans="1:11" x14ac:dyDescent="0.35">
      <c r="A118">
        <v>130200</v>
      </c>
      <c r="B118" t="s">
        <v>847</v>
      </c>
      <c r="C118" s="31">
        <v>3068</v>
      </c>
      <c r="D118" s="31">
        <v>657012</v>
      </c>
      <c r="E118" s="32">
        <v>0.56100000000000005</v>
      </c>
      <c r="F118" s="32">
        <v>0.52400000000000002</v>
      </c>
      <c r="G118">
        <f t="shared" si="1"/>
        <v>0.56100000000000005</v>
      </c>
      <c r="H118" s="31">
        <v>2015715350</v>
      </c>
      <c r="I118" s="31">
        <v>910258</v>
      </c>
      <c r="J118" s="31">
        <v>868265</v>
      </c>
      <c r="K118" s="31">
        <v>831579</v>
      </c>
    </row>
    <row r="119" spans="1:11" x14ac:dyDescent="0.35">
      <c r="A119">
        <v>130502</v>
      </c>
      <c r="B119" t="s">
        <v>848</v>
      </c>
      <c r="C119" s="31">
        <v>1437</v>
      </c>
      <c r="D119" s="31">
        <v>548266</v>
      </c>
      <c r="E119" s="32">
        <v>0.65700000000000003</v>
      </c>
      <c r="F119" s="32">
        <v>0.60299999999999998</v>
      </c>
      <c r="G119">
        <f t="shared" si="1"/>
        <v>0.65700000000000003</v>
      </c>
      <c r="H119" s="31">
        <v>787858458</v>
      </c>
      <c r="I119" s="31">
        <v>672893</v>
      </c>
      <c r="J119" s="31">
        <v>605553</v>
      </c>
      <c r="K119" s="31">
        <v>686231</v>
      </c>
    </row>
    <row r="120" spans="1:11" x14ac:dyDescent="0.35">
      <c r="A120">
        <v>130801</v>
      </c>
      <c r="B120" t="s">
        <v>849</v>
      </c>
      <c r="C120" s="31">
        <v>3680</v>
      </c>
      <c r="D120" s="31">
        <v>663487</v>
      </c>
      <c r="E120" s="32">
        <v>0.66600000000000004</v>
      </c>
      <c r="F120" s="32">
        <v>0.51900000000000002</v>
      </c>
      <c r="G120">
        <f t="shared" si="1"/>
        <v>0.66600000000000004</v>
      </c>
      <c r="H120" s="31">
        <v>2441633058</v>
      </c>
      <c r="I120" s="31">
        <v>1832084</v>
      </c>
      <c r="J120" s="31">
        <v>1626686</v>
      </c>
      <c r="K120" s="31">
        <v>1888252</v>
      </c>
    </row>
    <row r="121" spans="1:11" x14ac:dyDescent="0.35">
      <c r="A121">
        <v>131101</v>
      </c>
      <c r="B121" t="s">
        <v>850</v>
      </c>
      <c r="C121" s="31">
        <v>762</v>
      </c>
      <c r="D121" s="31">
        <v>1322216</v>
      </c>
      <c r="E121" s="32">
        <v>0.40300000000000002</v>
      </c>
      <c r="F121" s="32">
        <v>4.1000000000000002E-2</v>
      </c>
      <c r="G121">
        <f t="shared" si="1"/>
        <v>0.40300000000000002</v>
      </c>
      <c r="H121" s="31">
        <v>1007528726</v>
      </c>
      <c r="I121" s="31">
        <v>223548</v>
      </c>
      <c r="J121" s="31">
        <v>246040</v>
      </c>
      <c r="K121" s="31">
        <v>339876</v>
      </c>
    </row>
    <row r="122" spans="1:11" x14ac:dyDescent="0.35">
      <c r="A122">
        <v>131201</v>
      </c>
      <c r="B122" t="s">
        <v>851</v>
      </c>
      <c r="C122" s="31">
        <v>1357</v>
      </c>
      <c r="D122" s="31">
        <v>918817</v>
      </c>
      <c r="E122" s="32">
        <v>0.65900000000000003</v>
      </c>
      <c r="F122" s="32">
        <v>0.33300000000000002</v>
      </c>
      <c r="G122">
        <f t="shared" si="1"/>
        <v>0.65900000000000003</v>
      </c>
      <c r="H122" s="31">
        <v>1246834816</v>
      </c>
      <c r="I122" s="31">
        <v>832460</v>
      </c>
      <c r="J122" s="31">
        <v>805649</v>
      </c>
      <c r="K122" s="31">
        <v>858542</v>
      </c>
    </row>
    <row r="123" spans="1:11" x14ac:dyDescent="0.35">
      <c r="A123">
        <v>131301</v>
      </c>
      <c r="B123" t="s">
        <v>852</v>
      </c>
      <c r="C123" s="31">
        <v>1006</v>
      </c>
      <c r="D123" s="31">
        <v>1607571</v>
      </c>
      <c r="E123" s="32">
        <v>0.41199999999999998</v>
      </c>
      <c r="F123" s="32">
        <v>0</v>
      </c>
      <c r="G123">
        <f t="shared" si="1"/>
        <v>0.41199999999999998</v>
      </c>
      <c r="H123" s="31">
        <v>1617216625</v>
      </c>
      <c r="I123" s="31">
        <v>467827</v>
      </c>
      <c r="J123" s="31">
        <v>487160</v>
      </c>
      <c r="K123" s="31">
        <v>574210</v>
      </c>
    </row>
    <row r="124" spans="1:11" x14ac:dyDescent="0.35">
      <c r="A124">
        <v>131500</v>
      </c>
      <c r="B124" t="s">
        <v>853</v>
      </c>
      <c r="C124" s="31">
        <v>4518</v>
      </c>
      <c r="D124" s="31">
        <v>366397</v>
      </c>
      <c r="E124" s="32">
        <v>0.51300000000000001</v>
      </c>
      <c r="F124" s="32">
        <v>0.73499999999999999</v>
      </c>
      <c r="G124">
        <f t="shared" si="1"/>
        <v>0.73499999999999999</v>
      </c>
      <c r="H124" s="31">
        <v>1655382290</v>
      </c>
      <c r="I124" s="31">
        <v>1463979</v>
      </c>
      <c r="J124" s="31">
        <v>1247325</v>
      </c>
      <c r="K124" s="31">
        <v>1487572</v>
      </c>
    </row>
    <row r="125" spans="1:11" x14ac:dyDescent="0.35">
      <c r="A125">
        <v>131601</v>
      </c>
      <c r="B125" t="s">
        <v>854</v>
      </c>
      <c r="C125" s="31">
        <v>9208</v>
      </c>
      <c r="D125" s="31">
        <v>580110</v>
      </c>
      <c r="E125" s="32">
        <v>0.68300000000000005</v>
      </c>
      <c r="F125" s="32">
        <v>0.57999999999999996</v>
      </c>
      <c r="G125">
        <f t="shared" si="1"/>
        <v>0.68300000000000005</v>
      </c>
      <c r="H125" s="31">
        <v>5341659344</v>
      </c>
      <c r="I125" s="31">
        <v>3854062</v>
      </c>
      <c r="J125" s="31">
        <v>3731127</v>
      </c>
      <c r="K125" s="31">
        <v>3980388</v>
      </c>
    </row>
    <row r="126" spans="1:11" x14ac:dyDescent="0.35">
      <c r="A126">
        <v>131602</v>
      </c>
      <c r="B126" t="s">
        <v>855</v>
      </c>
      <c r="C126" s="31">
        <v>1573</v>
      </c>
      <c r="D126" s="31">
        <v>545949</v>
      </c>
      <c r="E126" s="32">
        <v>0.76</v>
      </c>
      <c r="F126" s="32">
        <v>0.60399999999999998</v>
      </c>
      <c r="G126">
        <f t="shared" si="1"/>
        <v>0.76</v>
      </c>
      <c r="H126" s="31">
        <v>858778407</v>
      </c>
      <c r="I126" s="31">
        <v>1316938</v>
      </c>
      <c r="J126" s="31">
        <v>1158700</v>
      </c>
      <c r="K126" s="31">
        <v>1333315</v>
      </c>
    </row>
    <row r="127" spans="1:11" x14ac:dyDescent="0.35">
      <c r="A127">
        <v>131701</v>
      </c>
      <c r="B127" t="s">
        <v>856</v>
      </c>
      <c r="C127" s="31">
        <v>2036</v>
      </c>
      <c r="D127" s="31">
        <v>744654</v>
      </c>
      <c r="E127" s="32">
        <v>0.623</v>
      </c>
      <c r="F127" s="32">
        <v>0.46</v>
      </c>
      <c r="G127">
        <f t="shared" si="1"/>
        <v>0.623</v>
      </c>
      <c r="H127" s="31">
        <v>1516116219</v>
      </c>
      <c r="I127" s="31">
        <v>842401</v>
      </c>
      <c r="J127" s="31">
        <v>801910</v>
      </c>
      <c r="K127" s="31">
        <v>867949</v>
      </c>
    </row>
    <row r="128" spans="1:11" x14ac:dyDescent="0.35">
      <c r="A128">
        <v>131801</v>
      </c>
      <c r="B128" t="s">
        <v>857</v>
      </c>
      <c r="C128" s="31">
        <v>1177</v>
      </c>
      <c r="D128" s="31">
        <v>1414056</v>
      </c>
      <c r="E128" s="32">
        <v>0.504</v>
      </c>
      <c r="F128" s="32">
        <v>0</v>
      </c>
      <c r="G128">
        <f t="shared" si="1"/>
        <v>0.504</v>
      </c>
      <c r="H128" s="31">
        <v>1664344189</v>
      </c>
      <c r="I128" s="31">
        <v>464955</v>
      </c>
      <c r="J128" s="31">
        <v>405685</v>
      </c>
      <c r="K128" s="31">
        <v>505068</v>
      </c>
    </row>
    <row r="129" spans="1:11" x14ac:dyDescent="0.35">
      <c r="A129">
        <v>132101</v>
      </c>
      <c r="B129" t="s">
        <v>858</v>
      </c>
      <c r="C129" s="31">
        <v>11933</v>
      </c>
      <c r="D129" s="31">
        <v>700332</v>
      </c>
      <c r="E129" s="32">
        <v>0.58199999999999996</v>
      </c>
      <c r="F129" s="32">
        <v>0.49199999999999999</v>
      </c>
      <c r="G129">
        <f t="shared" si="1"/>
        <v>0.58199999999999996</v>
      </c>
      <c r="H129" s="31">
        <v>8357066102</v>
      </c>
      <c r="I129" s="31">
        <v>2819893</v>
      </c>
      <c r="J129" s="31">
        <v>2598666</v>
      </c>
      <c r="K129" s="31">
        <v>3087979</v>
      </c>
    </row>
    <row r="130" spans="1:11" x14ac:dyDescent="0.35">
      <c r="A130">
        <v>132201</v>
      </c>
      <c r="B130" t="s">
        <v>859</v>
      </c>
      <c r="C130" s="31">
        <v>1054</v>
      </c>
      <c r="D130" s="31">
        <v>1493149</v>
      </c>
      <c r="E130" s="32">
        <v>0.46</v>
      </c>
      <c r="F130" s="32">
        <v>0</v>
      </c>
      <c r="G130">
        <f t="shared" si="1"/>
        <v>0.46</v>
      </c>
      <c r="H130" s="31">
        <v>1573779760</v>
      </c>
      <c r="I130" s="31">
        <v>340195</v>
      </c>
      <c r="J130" s="31">
        <v>407462</v>
      </c>
      <c r="K130" s="31">
        <v>486918</v>
      </c>
    </row>
    <row r="131" spans="1:11" x14ac:dyDescent="0.35">
      <c r="A131">
        <v>140101</v>
      </c>
      <c r="B131" t="s">
        <v>860</v>
      </c>
      <c r="C131" s="31">
        <v>1762</v>
      </c>
      <c r="D131" s="31">
        <v>451197</v>
      </c>
      <c r="E131" s="32">
        <v>0.60799999999999998</v>
      </c>
      <c r="F131" s="32">
        <v>0.67300000000000004</v>
      </c>
      <c r="G131">
        <f t="shared" si="1"/>
        <v>0.67300000000000004</v>
      </c>
      <c r="H131" s="31">
        <v>795010831</v>
      </c>
      <c r="I131" s="31">
        <v>918825</v>
      </c>
      <c r="J131" s="31">
        <v>846414</v>
      </c>
      <c r="K131" s="31">
        <v>564160</v>
      </c>
    </row>
    <row r="132" spans="1:11" x14ac:dyDescent="0.35">
      <c r="A132">
        <v>140201</v>
      </c>
      <c r="B132" t="s">
        <v>861</v>
      </c>
      <c r="C132" s="31">
        <v>3090</v>
      </c>
      <c r="D132" s="31">
        <v>489393</v>
      </c>
      <c r="E132" s="32">
        <v>0.67700000000000005</v>
      </c>
      <c r="F132" s="32">
        <v>0.64600000000000002</v>
      </c>
      <c r="G132">
        <f t="shared" ref="G132:G195" si="2">MAX(IF(E132&gt;F132,E132,F132),0.36)</f>
        <v>0.67700000000000005</v>
      </c>
      <c r="H132" s="31">
        <v>1512224870</v>
      </c>
      <c r="I132" s="31">
        <v>1261083</v>
      </c>
      <c r="J132" s="31">
        <v>1066994</v>
      </c>
      <c r="K132" s="31">
        <v>724236</v>
      </c>
    </row>
    <row r="133" spans="1:11" x14ac:dyDescent="0.35">
      <c r="A133">
        <v>140203</v>
      </c>
      <c r="B133" t="s">
        <v>862</v>
      </c>
      <c r="C133" s="31">
        <v>10768</v>
      </c>
      <c r="D133" s="31">
        <v>555001</v>
      </c>
      <c r="E133" s="32">
        <v>0.627</v>
      </c>
      <c r="F133" s="32">
        <v>0.59799999999999998</v>
      </c>
      <c r="G133">
        <f t="shared" si="2"/>
        <v>0.627</v>
      </c>
      <c r="H133" s="31">
        <v>5976251880</v>
      </c>
      <c r="I133" s="31">
        <v>2726520</v>
      </c>
      <c r="J133" s="31">
        <v>2403882</v>
      </c>
      <c r="K133" s="31">
        <v>1512055</v>
      </c>
    </row>
    <row r="134" spans="1:11" x14ac:dyDescent="0.35">
      <c r="A134">
        <v>140207</v>
      </c>
      <c r="B134" t="s">
        <v>863</v>
      </c>
      <c r="C134" s="31">
        <v>3425</v>
      </c>
      <c r="D134" s="31">
        <v>653357</v>
      </c>
      <c r="E134" s="32">
        <v>0.62</v>
      </c>
      <c r="F134" s="32">
        <v>0.52600000000000002</v>
      </c>
      <c r="G134">
        <f t="shared" si="2"/>
        <v>0.62</v>
      </c>
      <c r="H134" s="31">
        <v>2237748903</v>
      </c>
      <c r="I134" s="31">
        <v>1007973</v>
      </c>
      <c r="J134" s="31">
        <v>1018761</v>
      </c>
      <c r="K134" s="31">
        <v>762286</v>
      </c>
    </row>
    <row r="135" spans="1:11" x14ac:dyDescent="0.35">
      <c r="A135">
        <v>140301</v>
      </c>
      <c r="B135" t="s">
        <v>864</v>
      </c>
      <c r="C135" s="31">
        <v>1920</v>
      </c>
      <c r="D135" s="31">
        <v>653186</v>
      </c>
      <c r="E135" s="32">
        <v>0.52700000000000002</v>
      </c>
      <c r="F135" s="32">
        <v>0.52700000000000002</v>
      </c>
      <c r="G135">
        <f t="shared" si="2"/>
        <v>0.52700000000000002</v>
      </c>
      <c r="H135" s="31">
        <v>1254117541</v>
      </c>
      <c r="I135" s="31">
        <v>655936</v>
      </c>
      <c r="J135" s="31">
        <v>635991</v>
      </c>
      <c r="K135" s="31">
        <v>939760</v>
      </c>
    </row>
    <row r="136" spans="1:11" x14ac:dyDescent="0.35">
      <c r="A136">
        <v>140600</v>
      </c>
      <c r="B136" t="s">
        <v>865</v>
      </c>
      <c r="C136" s="31">
        <v>40222</v>
      </c>
      <c r="D136" s="31">
        <v>167020</v>
      </c>
      <c r="E136" s="32">
        <v>0.23899999999999999</v>
      </c>
      <c r="F136" s="32">
        <v>0.88</v>
      </c>
      <c r="G136">
        <f t="shared" si="2"/>
        <v>0.88</v>
      </c>
      <c r="H136" s="31">
        <v>6717884039</v>
      </c>
      <c r="I136" s="31">
        <v>0</v>
      </c>
      <c r="J136" s="31">
        <v>0</v>
      </c>
      <c r="K136" s="31">
        <v>0</v>
      </c>
    </row>
    <row r="137" spans="1:11" x14ac:dyDescent="0.35">
      <c r="A137">
        <v>140701</v>
      </c>
      <c r="B137" t="s">
        <v>866</v>
      </c>
      <c r="C137" s="31">
        <v>2220</v>
      </c>
      <c r="D137" s="31">
        <v>610284</v>
      </c>
      <c r="E137" s="32">
        <v>0.57499999999999996</v>
      </c>
      <c r="F137" s="32">
        <v>0.55800000000000005</v>
      </c>
      <c r="G137">
        <f t="shared" si="2"/>
        <v>0.57499999999999996</v>
      </c>
      <c r="H137" s="31">
        <v>1354831063</v>
      </c>
      <c r="I137" s="31">
        <v>944529</v>
      </c>
      <c r="J137" s="31">
        <v>1323678</v>
      </c>
      <c r="K137" s="31">
        <v>713128</v>
      </c>
    </row>
    <row r="138" spans="1:11" x14ac:dyDescent="0.35">
      <c r="A138">
        <v>140702</v>
      </c>
      <c r="B138" t="s">
        <v>867</v>
      </c>
      <c r="C138" s="31">
        <v>2256</v>
      </c>
      <c r="D138" s="31">
        <v>486260</v>
      </c>
      <c r="E138" s="32">
        <v>0.61</v>
      </c>
      <c r="F138" s="32">
        <v>0.64800000000000002</v>
      </c>
      <c r="G138">
        <f t="shared" si="2"/>
        <v>0.64800000000000002</v>
      </c>
      <c r="H138" s="31">
        <v>1097003474</v>
      </c>
      <c r="I138" s="31">
        <v>1093569</v>
      </c>
      <c r="J138" s="31">
        <v>1080161</v>
      </c>
      <c r="K138" s="31">
        <v>575915</v>
      </c>
    </row>
    <row r="139" spans="1:11" x14ac:dyDescent="0.35">
      <c r="A139">
        <v>140703</v>
      </c>
      <c r="B139" t="s">
        <v>138</v>
      </c>
      <c r="C139" s="31">
        <v>1394</v>
      </c>
      <c r="D139" s="31">
        <v>308063</v>
      </c>
      <c r="E139" s="32">
        <v>0.745</v>
      </c>
      <c r="F139" s="32">
        <v>0.77700000000000002</v>
      </c>
      <c r="G139">
        <f t="shared" si="2"/>
        <v>0.77700000000000002</v>
      </c>
      <c r="H139" s="31">
        <v>429440778</v>
      </c>
      <c r="I139" s="31">
        <v>1000061</v>
      </c>
      <c r="J139" s="31">
        <v>916647</v>
      </c>
      <c r="K139" s="31">
        <v>533279</v>
      </c>
    </row>
    <row r="140" spans="1:11" x14ac:dyDescent="0.35">
      <c r="A140">
        <v>140707</v>
      </c>
      <c r="B140" t="s">
        <v>868</v>
      </c>
      <c r="C140" s="31">
        <v>1975</v>
      </c>
      <c r="D140" s="31">
        <v>395095</v>
      </c>
      <c r="E140" s="32">
        <v>0.67800000000000005</v>
      </c>
      <c r="F140" s="32">
        <v>0.71399999999999997</v>
      </c>
      <c r="G140">
        <f t="shared" si="2"/>
        <v>0.71399999999999997</v>
      </c>
      <c r="H140" s="31">
        <v>780314483</v>
      </c>
      <c r="I140" s="31">
        <v>826661</v>
      </c>
      <c r="J140" s="31">
        <v>807303</v>
      </c>
      <c r="K140" s="31">
        <v>661882</v>
      </c>
    </row>
    <row r="141" spans="1:11" x14ac:dyDescent="0.35">
      <c r="A141">
        <v>140709</v>
      </c>
      <c r="B141" t="s">
        <v>869</v>
      </c>
      <c r="C141" s="31">
        <v>1428</v>
      </c>
      <c r="D141" s="31">
        <v>322739</v>
      </c>
      <c r="E141" s="32">
        <v>0.78</v>
      </c>
      <c r="F141" s="32">
        <v>0.76600000000000001</v>
      </c>
      <c r="G141">
        <f t="shared" si="2"/>
        <v>0.78</v>
      </c>
      <c r="H141" s="31">
        <v>460871305</v>
      </c>
      <c r="I141" s="31">
        <v>1263084</v>
      </c>
      <c r="J141" s="31">
        <v>1099450</v>
      </c>
      <c r="K141" s="31">
        <v>826788</v>
      </c>
    </row>
    <row r="142" spans="1:11" x14ac:dyDescent="0.35">
      <c r="A142">
        <v>140801</v>
      </c>
      <c r="B142" t="s">
        <v>870</v>
      </c>
      <c r="C142" s="31">
        <v>4764</v>
      </c>
      <c r="D142" s="31">
        <v>601999</v>
      </c>
      <c r="E142" s="32">
        <v>0.54600000000000004</v>
      </c>
      <c r="F142" s="32">
        <v>0.56299999999999994</v>
      </c>
      <c r="G142">
        <f t="shared" si="2"/>
        <v>0.56299999999999994</v>
      </c>
      <c r="H142" s="31">
        <v>2867923677</v>
      </c>
      <c r="I142" s="31">
        <v>1165830</v>
      </c>
      <c r="J142" s="31">
        <v>1029270</v>
      </c>
      <c r="K142" s="31">
        <v>802194</v>
      </c>
    </row>
    <row r="143" spans="1:11" x14ac:dyDescent="0.35">
      <c r="A143">
        <v>141101</v>
      </c>
      <c r="B143" t="s">
        <v>142</v>
      </c>
      <c r="C143" s="31">
        <v>1897</v>
      </c>
      <c r="D143" s="31">
        <v>464590</v>
      </c>
      <c r="E143" s="32">
        <v>0.59199999999999997</v>
      </c>
      <c r="F143" s="32">
        <v>0.66300000000000003</v>
      </c>
      <c r="G143">
        <f t="shared" si="2"/>
        <v>0.66300000000000003</v>
      </c>
      <c r="H143" s="31">
        <v>881328703</v>
      </c>
      <c r="I143" s="31">
        <v>1570926</v>
      </c>
      <c r="J143" s="31">
        <v>1417890</v>
      </c>
      <c r="K143" s="31">
        <v>1971371</v>
      </c>
    </row>
    <row r="144" spans="1:11" x14ac:dyDescent="0.35">
      <c r="A144">
        <v>141201</v>
      </c>
      <c r="B144" t="s">
        <v>871</v>
      </c>
      <c r="C144" s="31">
        <v>1475</v>
      </c>
      <c r="D144" s="31">
        <v>476793</v>
      </c>
      <c r="E144" s="32">
        <v>0.63200000000000001</v>
      </c>
      <c r="F144" s="32">
        <v>0.65500000000000003</v>
      </c>
      <c r="G144">
        <f t="shared" si="2"/>
        <v>0.65500000000000003</v>
      </c>
      <c r="H144" s="31">
        <v>703270699</v>
      </c>
      <c r="I144" s="31">
        <v>905947</v>
      </c>
      <c r="J144" s="31">
        <v>967997</v>
      </c>
      <c r="K144" s="31">
        <v>1321224</v>
      </c>
    </row>
    <row r="145" spans="1:11" x14ac:dyDescent="0.35">
      <c r="A145">
        <v>141301</v>
      </c>
      <c r="B145" t="s">
        <v>872</v>
      </c>
      <c r="C145" s="31">
        <v>2530</v>
      </c>
      <c r="D145" s="31">
        <v>663721</v>
      </c>
      <c r="E145" s="32">
        <v>0.56100000000000005</v>
      </c>
      <c r="F145" s="32">
        <v>0.51900000000000002</v>
      </c>
      <c r="G145">
        <f t="shared" si="2"/>
        <v>0.56100000000000005</v>
      </c>
      <c r="H145" s="31">
        <v>1679216034</v>
      </c>
      <c r="I145" s="31">
        <v>1310258</v>
      </c>
      <c r="J145" s="31">
        <v>1529416</v>
      </c>
      <c r="K145" s="31">
        <v>1601530</v>
      </c>
    </row>
    <row r="146" spans="1:11" x14ac:dyDescent="0.35">
      <c r="A146">
        <v>141401</v>
      </c>
      <c r="B146" t="s">
        <v>873</v>
      </c>
      <c r="C146" s="31">
        <v>2622</v>
      </c>
      <c r="D146" s="31">
        <v>365383</v>
      </c>
      <c r="E146" s="32">
        <v>0.61199999999999999</v>
      </c>
      <c r="F146" s="32">
        <v>0.73499999999999999</v>
      </c>
      <c r="G146">
        <f t="shared" si="2"/>
        <v>0.73499999999999999</v>
      </c>
      <c r="H146" s="31">
        <v>958034788</v>
      </c>
      <c r="I146" s="31">
        <v>1607792</v>
      </c>
      <c r="J146" s="31">
        <v>1660718</v>
      </c>
      <c r="K146" s="31">
        <v>2374345</v>
      </c>
    </row>
    <row r="147" spans="1:11" x14ac:dyDescent="0.35">
      <c r="A147">
        <v>141501</v>
      </c>
      <c r="B147" t="s">
        <v>874</v>
      </c>
      <c r="C147" s="31">
        <v>3152</v>
      </c>
      <c r="D147" s="31">
        <v>498645</v>
      </c>
      <c r="E147" s="32">
        <v>0.64300000000000002</v>
      </c>
      <c r="F147" s="32">
        <v>0.63900000000000001</v>
      </c>
      <c r="G147">
        <f t="shared" si="2"/>
        <v>0.64300000000000002</v>
      </c>
      <c r="H147" s="31">
        <v>1571729041</v>
      </c>
      <c r="I147" s="31">
        <v>1326802</v>
      </c>
      <c r="J147" s="31">
        <v>1255182</v>
      </c>
      <c r="K147" s="31">
        <v>841414</v>
      </c>
    </row>
    <row r="148" spans="1:11" x14ac:dyDescent="0.35">
      <c r="A148">
        <v>141601</v>
      </c>
      <c r="B148" t="s">
        <v>875</v>
      </c>
      <c r="C148" s="31">
        <v>3728</v>
      </c>
      <c r="D148" s="31">
        <v>465233</v>
      </c>
      <c r="E148" s="32">
        <v>0.64500000000000002</v>
      </c>
      <c r="F148" s="32">
        <v>0.66300000000000003</v>
      </c>
      <c r="G148">
        <f t="shared" si="2"/>
        <v>0.66300000000000003</v>
      </c>
      <c r="H148" s="31">
        <v>1734392111</v>
      </c>
      <c r="I148" s="31">
        <v>1736140</v>
      </c>
      <c r="J148" s="31">
        <v>1633918</v>
      </c>
      <c r="K148" s="31">
        <v>1123897</v>
      </c>
    </row>
    <row r="149" spans="1:11" x14ac:dyDescent="0.35">
      <c r="A149">
        <v>141604</v>
      </c>
      <c r="B149" t="s">
        <v>876</v>
      </c>
      <c r="C149" s="31">
        <v>5147</v>
      </c>
      <c r="D149" s="31">
        <v>477717</v>
      </c>
      <c r="E149" s="32">
        <v>0.53800000000000003</v>
      </c>
      <c r="F149" s="32">
        <v>0.65400000000000003</v>
      </c>
      <c r="G149">
        <f t="shared" si="2"/>
        <v>0.65400000000000003</v>
      </c>
      <c r="H149" s="31">
        <v>2458811110</v>
      </c>
      <c r="I149" s="31">
        <v>1587670</v>
      </c>
      <c r="J149" s="31">
        <v>1314265</v>
      </c>
      <c r="K149" s="31">
        <v>1079513</v>
      </c>
    </row>
    <row r="150" spans="1:11" x14ac:dyDescent="0.35">
      <c r="A150">
        <v>141701</v>
      </c>
      <c r="B150" t="s">
        <v>877</v>
      </c>
      <c r="C150" s="31">
        <v>991</v>
      </c>
      <c r="D150" s="31">
        <v>511970</v>
      </c>
      <c r="E150" s="32">
        <v>0.5</v>
      </c>
      <c r="F150" s="32">
        <v>0.629</v>
      </c>
      <c r="G150">
        <f t="shared" si="2"/>
        <v>0.629</v>
      </c>
      <c r="H150" s="31">
        <v>507362444</v>
      </c>
      <c r="I150" s="31">
        <v>1031406</v>
      </c>
      <c r="J150" s="31">
        <v>1098015</v>
      </c>
      <c r="K150" s="31">
        <v>1573432</v>
      </c>
    </row>
    <row r="151" spans="1:11" x14ac:dyDescent="0.35">
      <c r="A151">
        <v>141800</v>
      </c>
      <c r="B151" t="s">
        <v>878</v>
      </c>
      <c r="C151" s="31">
        <v>2442</v>
      </c>
      <c r="D151" s="31">
        <v>201859</v>
      </c>
      <c r="E151" s="32">
        <v>0.67500000000000004</v>
      </c>
      <c r="F151" s="32">
        <v>0.85399999999999998</v>
      </c>
      <c r="G151">
        <f t="shared" si="2"/>
        <v>0.85399999999999998</v>
      </c>
      <c r="H151" s="31">
        <v>492940876</v>
      </c>
      <c r="I151" s="31">
        <v>1228743</v>
      </c>
      <c r="J151" s="31">
        <v>1077481</v>
      </c>
      <c r="K151" s="31">
        <v>799826</v>
      </c>
    </row>
    <row r="152" spans="1:11" x14ac:dyDescent="0.35">
      <c r="A152">
        <v>141901</v>
      </c>
      <c r="B152" t="s">
        <v>879</v>
      </c>
      <c r="C152" s="31">
        <v>6256</v>
      </c>
      <c r="D152" s="31">
        <v>458027</v>
      </c>
      <c r="E152" s="32">
        <v>0.58799999999999997</v>
      </c>
      <c r="F152" s="32">
        <v>0.66800000000000004</v>
      </c>
      <c r="G152">
        <f t="shared" si="2"/>
        <v>0.66800000000000004</v>
      </c>
      <c r="H152" s="31">
        <v>2865422877</v>
      </c>
      <c r="I152" s="31">
        <v>2113741</v>
      </c>
      <c r="J152" s="31">
        <v>2062662</v>
      </c>
      <c r="K152" s="31">
        <v>1673631</v>
      </c>
    </row>
    <row r="153" spans="1:11" x14ac:dyDescent="0.35">
      <c r="A153">
        <v>142101</v>
      </c>
      <c r="B153" t="s">
        <v>880</v>
      </c>
      <c r="C153" s="31">
        <v>1515</v>
      </c>
      <c r="D153" s="31">
        <v>378402</v>
      </c>
      <c r="E153" s="32">
        <v>0.57499999999999996</v>
      </c>
      <c r="F153" s="32">
        <v>0.72599999999999998</v>
      </c>
      <c r="G153">
        <f t="shared" si="2"/>
        <v>0.72599999999999998</v>
      </c>
      <c r="H153" s="31">
        <v>573279556</v>
      </c>
      <c r="I153" s="31">
        <v>896060</v>
      </c>
      <c r="J153" s="31">
        <v>796355</v>
      </c>
      <c r="K153" s="31">
        <v>568735</v>
      </c>
    </row>
    <row r="154" spans="1:11" x14ac:dyDescent="0.35">
      <c r="A154">
        <v>142201</v>
      </c>
      <c r="B154" t="s">
        <v>881</v>
      </c>
      <c r="C154" s="31">
        <v>646</v>
      </c>
      <c r="D154" s="31">
        <v>372354</v>
      </c>
      <c r="E154" s="32">
        <v>0.67400000000000004</v>
      </c>
      <c r="F154" s="32">
        <v>0.73</v>
      </c>
      <c r="G154">
        <f t="shared" si="2"/>
        <v>0.73</v>
      </c>
      <c r="H154" s="31">
        <v>240541112</v>
      </c>
      <c r="I154" s="31">
        <v>594572</v>
      </c>
      <c r="J154" s="31">
        <v>567686</v>
      </c>
      <c r="K154" s="31">
        <v>766382</v>
      </c>
    </row>
    <row r="155" spans="1:11" x14ac:dyDescent="0.35">
      <c r="A155">
        <v>142301</v>
      </c>
      <c r="B155" t="s">
        <v>882</v>
      </c>
      <c r="C155" s="31">
        <v>5324</v>
      </c>
      <c r="D155" s="31">
        <v>576342</v>
      </c>
      <c r="E155" s="32">
        <v>0.623</v>
      </c>
      <c r="F155" s="32">
        <v>0.58199999999999996</v>
      </c>
      <c r="G155">
        <f t="shared" si="2"/>
        <v>0.623</v>
      </c>
      <c r="H155" s="31">
        <v>3068445678</v>
      </c>
      <c r="I155" s="31">
        <v>2043074</v>
      </c>
      <c r="J155" s="31">
        <v>2052311</v>
      </c>
      <c r="K155" s="31">
        <v>2921071</v>
      </c>
    </row>
    <row r="156" spans="1:11" x14ac:dyDescent="0.35">
      <c r="A156">
        <v>142500</v>
      </c>
      <c r="B156" t="s">
        <v>883</v>
      </c>
      <c r="C156" s="31">
        <v>1811</v>
      </c>
      <c r="D156" s="31">
        <v>366846</v>
      </c>
      <c r="E156" s="32">
        <v>0.6</v>
      </c>
      <c r="F156" s="32">
        <v>0.73399999999999999</v>
      </c>
      <c r="G156">
        <f t="shared" si="2"/>
        <v>0.73399999999999999</v>
      </c>
      <c r="H156" s="31">
        <v>664358297</v>
      </c>
      <c r="I156" s="31">
        <v>1538904</v>
      </c>
      <c r="J156" s="31">
        <v>2168389</v>
      </c>
      <c r="K156" s="31">
        <v>960349</v>
      </c>
    </row>
    <row r="157" spans="1:11" x14ac:dyDescent="0.35">
      <c r="A157">
        <v>142601</v>
      </c>
      <c r="B157" t="s">
        <v>884</v>
      </c>
      <c r="C157" s="31">
        <v>7737</v>
      </c>
      <c r="D157" s="31">
        <v>469533</v>
      </c>
      <c r="E157" s="32">
        <v>0.67900000000000005</v>
      </c>
      <c r="F157" s="32">
        <v>0.66</v>
      </c>
      <c r="G157">
        <f t="shared" si="2"/>
        <v>0.67900000000000005</v>
      </c>
      <c r="H157" s="31">
        <v>3632780634</v>
      </c>
      <c r="I157" s="31">
        <v>3616050</v>
      </c>
      <c r="J157" s="31">
        <v>3286340</v>
      </c>
      <c r="K157" s="31">
        <v>2611307</v>
      </c>
    </row>
    <row r="158" spans="1:11" x14ac:dyDescent="0.35">
      <c r="A158">
        <v>142801</v>
      </c>
      <c r="B158" t="s">
        <v>885</v>
      </c>
      <c r="C158" s="31">
        <v>6947</v>
      </c>
      <c r="D158" s="31">
        <v>463096</v>
      </c>
      <c r="E158" s="32">
        <v>0.61199999999999999</v>
      </c>
      <c r="F158" s="32">
        <v>0.66400000000000003</v>
      </c>
      <c r="G158">
        <f t="shared" si="2"/>
        <v>0.66400000000000003</v>
      </c>
      <c r="H158" s="31">
        <v>3217133935</v>
      </c>
      <c r="I158" s="31">
        <v>2070254</v>
      </c>
      <c r="J158" s="31">
        <v>1587274</v>
      </c>
      <c r="K158" s="31">
        <v>1161876</v>
      </c>
    </row>
    <row r="159" spans="1:11" x14ac:dyDescent="0.35">
      <c r="A159">
        <v>150203</v>
      </c>
      <c r="B159" t="s">
        <v>886</v>
      </c>
      <c r="C159" s="31">
        <v>286</v>
      </c>
      <c r="D159" s="31">
        <v>488486</v>
      </c>
      <c r="E159" s="32">
        <v>0.29299999999999998</v>
      </c>
      <c r="F159" s="32">
        <v>0.64600000000000002</v>
      </c>
      <c r="G159">
        <f t="shared" si="2"/>
        <v>0.64600000000000002</v>
      </c>
      <c r="H159" s="31">
        <v>139707095</v>
      </c>
      <c r="I159" s="31">
        <v>305045</v>
      </c>
      <c r="J159" s="31">
        <v>268628</v>
      </c>
      <c r="K159" s="31">
        <v>269857</v>
      </c>
    </row>
    <row r="160" spans="1:11" x14ac:dyDescent="0.35">
      <c r="A160">
        <v>150301</v>
      </c>
      <c r="B160" t="s">
        <v>887</v>
      </c>
      <c r="C160" s="31">
        <v>277</v>
      </c>
      <c r="D160" s="31">
        <v>923953</v>
      </c>
      <c r="E160" s="32">
        <v>0.441</v>
      </c>
      <c r="F160" s="32">
        <v>0.33</v>
      </c>
      <c r="G160">
        <f t="shared" si="2"/>
        <v>0.441</v>
      </c>
      <c r="H160" s="31">
        <v>255935107</v>
      </c>
      <c r="I160" s="31">
        <v>233687</v>
      </c>
      <c r="J160" s="31">
        <v>219677</v>
      </c>
      <c r="K160" s="31">
        <v>271300</v>
      </c>
    </row>
    <row r="161" spans="1:11" x14ac:dyDescent="0.35">
      <c r="A161">
        <v>150601</v>
      </c>
      <c r="B161" t="s">
        <v>888</v>
      </c>
      <c r="C161" s="31">
        <v>129</v>
      </c>
      <c r="D161" s="31">
        <v>4074977</v>
      </c>
      <c r="E161" s="32">
        <v>0.14000000000000001</v>
      </c>
      <c r="F161" s="32">
        <v>0</v>
      </c>
      <c r="G161">
        <f t="shared" si="2"/>
        <v>0.36</v>
      </c>
      <c r="H161" s="31">
        <v>525672080</v>
      </c>
      <c r="I161" s="31">
        <v>69452</v>
      </c>
      <c r="J161" s="31">
        <v>66871</v>
      </c>
      <c r="K161" s="31">
        <v>85563</v>
      </c>
    </row>
    <row r="162" spans="1:11" x14ac:dyDescent="0.35">
      <c r="A162">
        <v>150801</v>
      </c>
      <c r="B162" t="s">
        <v>889</v>
      </c>
      <c r="C162" s="31">
        <v>133</v>
      </c>
      <c r="D162" s="31">
        <v>2379460</v>
      </c>
      <c r="E162" s="32">
        <v>0.27300000000000002</v>
      </c>
      <c r="F162" s="32">
        <v>0</v>
      </c>
      <c r="G162">
        <f t="shared" si="2"/>
        <v>0.36</v>
      </c>
      <c r="H162" s="31">
        <v>316468184</v>
      </c>
      <c r="I162" s="31">
        <v>54872</v>
      </c>
      <c r="J162" s="31">
        <v>55075</v>
      </c>
      <c r="K162" s="31">
        <v>60503</v>
      </c>
    </row>
    <row r="163" spans="1:11" x14ac:dyDescent="0.35">
      <c r="A163">
        <v>150901</v>
      </c>
      <c r="B163" t="s">
        <v>890</v>
      </c>
      <c r="C163" s="31">
        <v>714</v>
      </c>
      <c r="D163" s="31">
        <v>291664</v>
      </c>
      <c r="E163" s="32">
        <v>0.57899999999999996</v>
      </c>
      <c r="F163" s="32">
        <v>0.78900000000000003</v>
      </c>
      <c r="G163">
        <f t="shared" si="2"/>
        <v>0.78900000000000003</v>
      </c>
      <c r="H163" s="31">
        <v>208248348</v>
      </c>
      <c r="I163" s="31">
        <v>720242</v>
      </c>
      <c r="J163" s="31">
        <v>662146</v>
      </c>
      <c r="K163" s="31">
        <v>679268</v>
      </c>
    </row>
    <row r="164" spans="1:11" x14ac:dyDescent="0.35">
      <c r="A164">
        <v>151001</v>
      </c>
      <c r="B164" t="s">
        <v>891</v>
      </c>
      <c r="C164" s="31">
        <v>96</v>
      </c>
      <c r="D164" s="31">
        <v>3499681</v>
      </c>
      <c r="E164" s="32">
        <v>0.39900000000000002</v>
      </c>
      <c r="F164" s="32">
        <v>0</v>
      </c>
      <c r="G164">
        <f t="shared" si="2"/>
        <v>0.39900000000000002</v>
      </c>
      <c r="H164" s="31">
        <v>335969379</v>
      </c>
      <c r="I164" s="31">
        <v>72733</v>
      </c>
      <c r="J164" s="31">
        <v>80052</v>
      </c>
      <c r="K164" s="31">
        <v>91500</v>
      </c>
    </row>
    <row r="165" spans="1:11" x14ac:dyDescent="0.35">
      <c r="A165">
        <v>151102</v>
      </c>
      <c r="B165" t="s">
        <v>892</v>
      </c>
      <c r="C165" s="31">
        <v>719</v>
      </c>
      <c r="D165" s="31">
        <v>2979147</v>
      </c>
      <c r="E165" s="32">
        <v>0</v>
      </c>
      <c r="F165" s="32">
        <v>0</v>
      </c>
      <c r="G165">
        <f t="shared" si="2"/>
        <v>0.36</v>
      </c>
      <c r="H165" s="31">
        <v>2142006881</v>
      </c>
      <c r="I165" s="31">
        <v>317731</v>
      </c>
      <c r="J165" s="31">
        <v>324873</v>
      </c>
      <c r="K165" s="31">
        <v>352436</v>
      </c>
    </row>
    <row r="166" spans="1:11" x14ac:dyDescent="0.35">
      <c r="A166">
        <v>151401</v>
      </c>
      <c r="B166" t="s">
        <v>893</v>
      </c>
      <c r="C166" s="31">
        <v>191</v>
      </c>
      <c r="D166" s="31">
        <v>3924628</v>
      </c>
      <c r="E166" s="32">
        <v>5.8999999999999997E-2</v>
      </c>
      <c r="F166" s="32">
        <v>0</v>
      </c>
      <c r="G166">
        <f t="shared" si="2"/>
        <v>0.36</v>
      </c>
      <c r="H166" s="31">
        <v>749604131</v>
      </c>
      <c r="I166" s="31">
        <v>100215</v>
      </c>
      <c r="J166" s="31">
        <v>91580</v>
      </c>
      <c r="K166" s="31">
        <v>79238</v>
      </c>
    </row>
    <row r="167" spans="1:11" x14ac:dyDescent="0.35">
      <c r="A167">
        <v>151501</v>
      </c>
      <c r="B167" t="s">
        <v>894</v>
      </c>
      <c r="C167" s="31">
        <v>796</v>
      </c>
      <c r="D167" s="31">
        <v>1359033</v>
      </c>
      <c r="E167" s="32">
        <v>0.23100000000000001</v>
      </c>
      <c r="F167" s="32">
        <v>1.4E-2</v>
      </c>
      <c r="G167">
        <f t="shared" si="2"/>
        <v>0.36</v>
      </c>
      <c r="H167" s="31">
        <v>1081790646</v>
      </c>
      <c r="I167" s="31">
        <v>202704</v>
      </c>
      <c r="J167" s="31">
        <v>191509</v>
      </c>
      <c r="K167" s="31">
        <v>225866</v>
      </c>
    </row>
    <row r="168" spans="1:11" x14ac:dyDescent="0.35">
      <c r="A168">
        <v>151601</v>
      </c>
      <c r="B168" t="s">
        <v>895</v>
      </c>
      <c r="C168" s="31">
        <v>207</v>
      </c>
      <c r="D168" s="31">
        <v>1113304</v>
      </c>
      <c r="E168" s="32">
        <v>0.47799999999999998</v>
      </c>
      <c r="F168" s="32">
        <v>0.192</v>
      </c>
      <c r="G168">
        <f t="shared" si="2"/>
        <v>0.47799999999999998</v>
      </c>
      <c r="H168" s="31">
        <v>230454056</v>
      </c>
      <c r="I168" s="31">
        <v>209547</v>
      </c>
      <c r="J168" s="31">
        <v>200914</v>
      </c>
      <c r="K168" s="31">
        <v>221702</v>
      </c>
    </row>
    <row r="169" spans="1:11" x14ac:dyDescent="0.35">
      <c r="A169">
        <v>151701</v>
      </c>
      <c r="B169" t="s">
        <v>896</v>
      </c>
      <c r="C169" s="31">
        <v>271</v>
      </c>
      <c r="D169" s="31">
        <v>1566655</v>
      </c>
      <c r="E169" s="32">
        <v>0.33900000000000002</v>
      </c>
      <c r="F169" s="32">
        <v>0</v>
      </c>
      <c r="G169">
        <f t="shared" si="2"/>
        <v>0.36</v>
      </c>
      <c r="H169" s="31">
        <v>424563622</v>
      </c>
      <c r="I169" s="31">
        <v>119512</v>
      </c>
      <c r="J169" s="31">
        <v>103503</v>
      </c>
      <c r="K169" s="31">
        <v>142622</v>
      </c>
    </row>
    <row r="170" spans="1:11" x14ac:dyDescent="0.35">
      <c r="A170">
        <v>160101</v>
      </c>
      <c r="B170" t="s">
        <v>897</v>
      </c>
      <c r="C170" s="31">
        <v>811</v>
      </c>
      <c r="D170" s="31">
        <v>742069</v>
      </c>
      <c r="E170" s="32">
        <v>0.38500000000000001</v>
      </c>
      <c r="F170" s="32">
        <v>0.46200000000000002</v>
      </c>
      <c r="G170">
        <f t="shared" si="2"/>
        <v>0.46200000000000002</v>
      </c>
      <c r="H170" s="31">
        <v>601818111</v>
      </c>
      <c r="I170" s="31">
        <v>687503</v>
      </c>
      <c r="J170" s="31">
        <v>672222</v>
      </c>
      <c r="K170" s="31">
        <v>705319</v>
      </c>
    </row>
    <row r="171" spans="1:11" x14ac:dyDescent="0.35">
      <c r="A171">
        <v>160801</v>
      </c>
      <c r="B171" t="s">
        <v>898</v>
      </c>
      <c r="C171" s="31">
        <v>501</v>
      </c>
      <c r="D171" s="31">
        <v>373271</v>
      </c>
      <c r="E171" s="32">
        <v>0.497</v>
      </c>
      <c r="F171" s="32">
        <v>0.73</v>
      </c>
      <c r="G171">
        <f t="shared" si="2"/>
        <v>0.73</v>
      </c>
      <c r="H171" s="31">
        <v>187008950</v>
      </c>
      <c r="I171" s="31">
        <v>570505</v>
      </c>
      <c r="J171" s="31">
        <v>607231</v>
      </c>
      <c r="K171" s="31">
        <v>661250</v>
      </c>
    </row>
    <row r="172" spans="1:11" x14ac:dyDescent="0.35">
      <c r="A172">
        <v>161201</v>
      </c>
      <c r="B172" t="s">
        <v>899</v>
      </c>
      <c r="C172" s="31">
        <v>1571</v>
      </c>
      <c r="D172" s="31">
        <v>108492</v>
      </c>
      <c r="E172" s="32">
        <v>0.32800000000000001</v>
      </c>
      <c r="F172" s="32">
        <v>0.9</v>
      </c>
      <c r="G172">
        <f t="shared" si="2"/>
        <v>0.9</v>
      </c>
      <c r="H172" s="31">
        <v>170442431</v>
      </c>
      <c r="I172" s="31">
        <v>2326454</v>
      </c>
      <c r="J172" s="31">
        <v>2414933</v>
      </c>
      <c r="K172" s="31">
        <v>2560748</v>
      </c>
    </row>
    <row r="173" spans="1:11" x14ac:dyDescent="0.35">
      <c r="A173">
        <v>161401</v>
      </c>
      <c r="B173" t="s">
        <v>900</v>
      </c>
      <c r="C173" s="31">
        <v>1289</v>
      </c>
      <c r="D173" s="31">
        <v>1564382</v>
      </c>
      <c r="E173" s="32">
        <v>0.20799999999999999</v>
      </c>
      <c r="F173" s="32">
        <v>0</v>
      </c>
      <c r="G173">
        <f t="shared" si="2"/>
        <v>0.36</v>
      </c>
      <c r="H173" s="31">
        <v>2016489234</v>
      </c>
      <c r="I173" s="31">
        <v>473654</v>
      </c>
      <c r="J173" s="31">
        <v>507383</v>
      </c>
      <c r="K173" s="31">
        <v>504215</v>
      </c>
    </row>
    <row r="174" spans="1:11" x14ac:dyDescent="0.35">
      <c r="A174">
        <v>161501</v>
      </c>
      <c r="B174" t="s">
        <v>901</v>
      </c>
      <c r="C174" s="31">
        <v>2446</v>
      </c>
      <c r="D174" s="31">
        <v>313258</v>
      </c>
      <c r="E174" s="32">
        <v>0.53800000000000003</v>
      </c>
      <c r="F174" s="32">
        <v>0.77400000000000002</v>
      </c>
      <c r="G174">
        <f t="shared" si="2"/>
        <v>0.77400000000000002</v>
      </c>
      <c r="H174" s="31">
        <v>766231463</v>
      </c>
      <c r="I174" s="31">
        <v>3122563</v>
      </c>
      <c r="J174" s="31">
        <v>3094960</v>
      </c>
      <c r="K174" s="31">
        <v>3304589</v>
      </c>
    </row>
    <row r="175" spans="1:11" x14ac:dyDescent="0.35">
      <c r="A175">
        <v>161601</v>
      </c>
      <c r="B175" t="s">
        <v>174</v>
      </c>
      <c r="C175" s="31">
        <v>791</v>
      </c>
      <c r="D175" s="31">
        <v>212645</v>
      </c>
      <c r="E175" s="32">
        <v>0.53800000000000003</v>
      </c>
      <c r="F175" s="32">
        <v>0.84599999999999997</v>
      </c>
      <c r="G175">
        <f t="shared" si="2"/>
        <v>0.84599999999999997</v>
      </c>
      <c r="H175" s="31">
        <v>168202838</v>
      </c>
      <c r="I175" s="31">
        <v>1518673</v>
      </c>
      <c r="J175" s="31">
        <v>1454449</v>
      </c>
      <c r="K175" s="31">
        <v>1496847</v>
      </c>
    </row>
    <row r="176" spans="1:11" x14ac:dyDescent="0.35">
      <c r="A176">
        <v>161801</v>
      </c>
      <c r="B176" t="s">
        <v>175</v>
      </c>
      <c r="C176" s="31">
        <v>288</v>
      </c>
      <c r="D176" s="31">
        <v>524093</v>
      </c>
      <c r="E176" s="32">
        <v>0.55400000000000005</v>
      </c>
      <c r="F176" s="32">
        <v>0.62</v>
      </c>
      <c r="G176">
        <f t="shared" si="2"/>
        <v>0.62</v>
      </c>
      <c r="H176" s="31">
        <v>150938814</v>
      </c>
      <c r="I176" s="31">
        <v>845300</v>
      </c>
      <c r="J176" s="31">
        <v>704357</v>
      </c>
      <c r="K176" s="31">
        <v>792779</v>
      </c>
    </row>
    <row r="177" spans="1:11" x14ac:dyDescent="0.35">
      <c r="A177">
        <v>170301</v>
      </c>
      <c r="B177" t="s">
        <v>902</v>
      </c>
      <c r="C177" s="31">
        <v>164</v>
      </c>
      <c r="D177" s="31">
        <v>1605507</v>
      </c>
      <c r="E177" s="32">
        <v>4.8000000000000001E-2</v>
      </c>
      <c r="F177" s="32">
        <v>0</v>
      </c>
      <c r="G177">
        <f t="shared" si="2"/>
        <v>0.36</v>
      </c>
      <c r="H177" s="31">
        <v>263303173</v>
      </c>
      <c r="I177" s="31">
        <v>121009</v>
      </c>
      <c r="J177" s="31">
        <v>105860</v>
      </c>
      <c r="K177" s="31">
        <v>94919</v>
      </c>
    </row>
    <row r="178" spans="1:11" x14ac:dyDescent="0.35">
      <c r="A178">
        <v>170500</v>
      </c>
      <c r="B178" t="s">
        <v>903</v>
      </c>
      <c r="C178" s="31">
        <v>2764</v>
      </c>
      <c r="D178" s="31">
        <v>233486</v>
      </c>
      <c r="E178" s="32">
        <v>0.65</v>
      </c>
      <c r="F178" s="32">
        <v>0.83099999999999996</v>
      </c>
      <c r="G178">
        <f t="shared" si="2"/>
        <v>0.83099999999999996</v>
      </c>
      <c r="H178" s="31">
        <v>645355858</v>
      </c>
      <c r="I178" s="31">
        <v>4323192</v>
      </c>
      <c r="J178" s="31">
        <v>3259055</v>
      </c>
      <c r="K178" s="31">
        <v>3695567</v>
      </c>
    </row>
    <row r="179" spans="1:11" x14ac:dyDescent="0.35">
      <c r="A179">
        <v>170600</v>
      </c>
      <c r="B179" t="s">
        <v>904</v>
      </c>
      <c r="C179" s="31">
        <v>1704</v>
      </c>
      <c r="D179" s="31">
        <v>288067</v>
      </c>
      <c r="E179" s="32">
        <v>0.53500000000000003</v>
      </c>
      <c r="F179" s="32">
        <v>0.79100000000000004</v>
      </c>
      <c r="G179">
        <f t="shared" si="2"/>
        <v>0.79100000000000004</v>
      </c>
      <c r="H179" s="31">
        <v>490866383</v>
      </c>
      <c r="I179" s="31">
        <v>1576520</v>
      </c>
      <c r="J179" s="31">
        <v>1517543</v>
      </c>
      <c r="K179" s="31">
        <v>1789744</v>
      </c>
    </row>
    <row r="180" spans="1:11" x14ac:dyDescent="0.35">
      <c r="A180">
        <v>170801</v>
      </c>
      <c r="B180" t="s">
        <v>905</v>
      </c>
      <c r="C180" s="31">
        <v>920</v>
      </c>
      <c r="D180" s="31">
        <v>481401</v>
      </c>
      <c r="E180" s="32">
        <v>0.51</v>
      </c>
      <c r="F180" s="32">
        <v>0.65100000000000002</v>
      </c>
      <c r="G180">
        <f t="shared" si="2"/>
        <v>0.65100000000000002</v>
      </c>
      <c r="H180" s="31">
        <v>442889143</v>
      </c>
      <c r="I180" s="31">
        <v>766327</v>
      </c>
      <c r="J180" s="31">
        <v>788770</v>
      </c>
      <c r="K180" s="31">
        <v>792737</v>
      </c>
    </row>
    <row r="181" spans="1:11" x14ac:dyDescent="0.35">
      <c r="A181">
        <v>170901</v>
      </c>
      <c r="B181" t="s">
        <v>906</v>
      </c>
      <c r="C181" s="31">
        <v>405</v>
      </c>
      <c r="D181" s="31">
        <v>1222444</v>
      </c>
      <c r="E181" s="32">
        <v>0.34499999999999997</v>
      </c>
      <c r="F181" s="32">
        <v>0.113</v>
      </c>
      <c r="G181">
        <f t="shared" si="2"/>
        <v>0.36</v>
      </c>
      <c r="H181" s="31">
        <v>495089905</v>
      </c>
      <c r="I181" s="31">
        <v>97156</v>
      </c>
      <c r="J181" s="31">
        <v>89394</v>
      </c>
      <c r="K181" s="31">
        <v>112033</v>
      </c>
    </row>
    <row r="182" spans="1:11" x14ac:dyDescent="0.35">
      <c r="A182">
        <v>171102</v>
      </c>
      <c r="B182" t="s">
        <v>181</v>
      </c>
      <c r="C182" s="31">
        <v>1830</v>
      </c>
      <c r="D182" s="31">
        <v>417992</v>
      </c>
      <c r="E182" s="32">
        <v>0.56799999999999995</v>
      </c>
      <c r="F182" s="32">
        <v>0.69699999999999995</v>
      </c>
      <c r="G182">
        <f t="shared" si="2"/>
        <v>0.69699999999999995</v>
      </c>
      <c r="H182" s="31">
        <v>764926917</v>
      </c>
      <c r="I182" s="31">
        <v>1203166</v>
      </c>
      <c r="J182" s="31">
        <v>1182093</v>
      </c>
      <c r="K182" s="31">
        <v>1313145</v>
      </c>
    </row>
    <row r="183" spans="1:11" x14ac:dyDescent="0.35">
      <c r="A183">
        <v>180202</v>
      </c>
      <c r="B183" t="s">
        <v>907</v>
      </c>
      <c r="C183" s="31">
        <v>902</v>
      </c>
      <c r="D183" s="31">
        <v>295654</v>
      </c>
      <c r="E183" s="32">
        <v>0.64300000000000002</v>
      </c>
      <c r="F183" s="32">
        <v>0.78600000000000003</v>
      </c>
      <c r="G183">
        <f t="shared" si="2"/>
        <v>0.78600000000000003</v>
      </c>
      <c r="H183" s="31">
        <v>266680046</v>
      </c>
      <c r="I183" s="31">
        <v>860312</v>
      </c>
      <c r="J183" s="31">
        <v>848986</v>
      </c>
      <c r="K183" s="31">
        <v>836176</v>
      </c>
    </row>
    <row r="184" spans="1:11" x14ac:dyDescent="0.35">
      <c r="A184">
        <v>180300</v>
      </c>
      <c r="B184" t="s">
        <v>908</v>
      </c>
      <c r="C184" s="31">
        <v>2432</v>
      </c>
      <c r="D184" s="31">
        <v>333136</v>
      </c>
      <c r="E184" s="32">
        <v>0.66400000000000003</v>
      </c>
      <c r="F184" s="32">
        <v>0.75900000000000001</v>
      </c>
      <c r="G184">
        <f t="shared" si="2"/>
        <v>0.75900000000000001</v>
      </c>
      <c r="H184" s="31">
        <v>810188308</v>
      </c>
      <c r="I184" s="31">
        <v>2784065</v>
      </c>
      <c r="J184" s="31">
        <v>4057092</v>
      </c>
      <c r="K184" s="31">
        <v>2773480</v>
      </c>
    </row>
    <row r="185" spans="1:11" x14ac:dyDescent="0.35">
      <c r="A185">
        <v>180701</v>
      </c>
      <c r="B185" t="s">
        <v>909</v>
      </c>
      <c r="C185" s="31">
        <v>1000</v>
      </c>
      <c r="D185" s="31">
        <v>336421</v>
      </c>
      <c r="E185" s="32">
        <v>0.68400000000000005</v>
      </c>
      <c r="F185" s="32">
        <v>0.75700000000000001</v>
      </c>
      <c r="G185">
        <f t="shared" si="2"/>
        <v>0.75700000000000001</v>
      </c>
      <c r="H185" s="31">
        <v>336421061</v>
      </c>
      <c r="I185" s="31">
        <v>1382442</v>
      </c>
      <c r="J185" s="31">
        <v>1416395</v>
      </c>
      <c r="K185" s="31">
        <v>1571730</v>
      </c>
    </row>
    <row r="186" spans="1:11" x14ac:dyDescent="0.35">
      <c r="A186">
        <v>180901</v>
      </c>
      <c r="B186" t="s">
        <v>910</v>
      </c>
      <c r="C186" s="31">
        <v>413</v>
      </c>
      <c r="D186" s="31">
        <v>315568</v>
      </c>
      <c r="E186" s="32">
        <v>0.64</v>
      </c>
      <c r="F186" s="32">
        <v>0.77200000000000002</v>
      </c>
      <c r="G186">
        <f t="shared" si="2"/>
        <v>0.77200000000000002</v>
      </c>
      <c r="H186" s="31">
        <v>130329859</v>
      </c>
      <c r="I186" s="31">
        <v>486438</v>
      </c>
      <c r="J186" s="31">
        <v>476933</v>
      </c>
      <c r="K186" s="31">
        <v>494013</v>
      </c>
    </row>
    <row r="187" spans="1:11" x14ac:dyDescent="0.35">
      <c r="A187">
        <v>181001</v>
      </c>
      <c r="B187" t="s">
        <v>911</v>
      </c>
      <c r="C187" s="31">
        <v>1312</v>
      </c>
      <c r="D187" s="31">
        <v>298215</v>
      </c>
      <c r="E187" s="32">
        <v>0.67400000000000004</v>
      </c>
      <c r="F187" s="32">
        <v>0.78400000000000003</v>
      </c>
      <c r="G187">
        <f t="shared" si="2"/>
        <v>0.78400000000000003</v>
      </c>
      <c r="H187" s="31">
        <v>391258561</v>
      </c>
      <c r="I187" s="31">
        <v>1413826</v>
      </c>
      <c r="J187" s="31">
        <v>1489281</v>
      </c>
      <c r="K187" s="31">
        <v>1424695</v>
      </c>
    </row>
    <row r="188" spans="1:11" x14ac:dyDescent="0.35">
      <c r="A188">
        <v>181101</v>
      </c>
      <c r="B188" t="s">
        <v>187</v>
      </c>
      <c r="C188" s="31">
        <v>831</v>
      </c>
      <c r="D188" s="31">
        <v>270083</v>
      </c>
      <c r="E188" s="32">
        <v>0.65100000000000002</v>
      </c>
      <c r="F188" s="32">
        <v>0.80500000000000005</v>
      </c>
      <c r="G188">
        <f t="shared" si="2"/>
        <v>0.80500000000000005</v>
      </c>
      <c r="H188" s="31">
        <v>224438996</v>
      </c>
      <c r="I188" s="31">
        <v>1066487</v>
      </c>
      <c r="J188" s="31">
        <v>1051198</v>
      </c>
      <c r="K188" s="31">
        <v>1126764</v>
      </c>
    </row>
    <row r="189" spans="1:11" x14ac:dyDescent="0.35">
      <c r="A189">
        <v>181201</v>
      </c>
      <c r="B189" t="s">
        <v>912</v>
      </c>
      <c r="C189" s="31">
        <v>700</v>
      </c>
      <c r="D189" s="31">
        <v>340697</v>
      </c>
      <c r="E189" s="32">
        <v>0.63500000000000001</v>
      </c>
      <c r="F189" s="32">
        <v>0.753</v>
      </c>
      <c r="G189">
        <f t="shared" si="2"/>
        <v>0.753</v>
      </c>
      <c r="H189" s="31">
        <v>238488565</v>
      </c>
      <c r="I189" s="31">
        <v>1191151</v>
      </c>
      <c r="J189" s="31">
        <v>1248003</v>
      </c>
      <c r="K189" s="31">
        <v>1174816</v>
      </c>
    </row>
    <row r="190" spans="1:11" x14ac:dyDescent="0.35">
      <c r="A190">
        <v>181302</v>
      </c>
      <c r="B190" t="s">
        <v>913</v>
      </c>
      <c r="C190" s="31">
        <v>992</v>
      </c>
      <c r="D190" s="31">
        <v>399898</v>
      </c>
      <c r="E190" s="32">
        <v>0.59399999999999997</v>
      </c>
      <c r="F190" s="32">
        <v>0.71</v>
      </c>
      <c r="G190">
        <f t="shared" si="2"/>
        <v>0.71</v>
      </c>
      <c r="H190" s="31">
        <v>396699788</v>
      </c>
      <c r="I190" s="31">
        <v>878684</v>
      </c>
      <c r="J190" s="31">
        <v>1072303</v>
      </c>
      <c r="K190" s="31">
        <v>918570</v>
      </c>
    </row>
    <row r="191" spans="1:11" x14ac:dyDescent="0.35">
      <c r="A191">
        <v>190301</v>
      </c>
      <c r="B191" t="s">
        <v>914</v>
      </c>
      <c r="C191" s="31">
        <v>1263</v>
      </c>
      <c r="D191" s="31">
        <v>677022</v>
      </c>
      <c r="E191" s="32">
        <v>0.48099999999999998</v>
      </c>
      <c r="F191" s="32">
        <v>0.50900000000000001</v>
      </c>
      <c r="G191">
        <f t="shared" si="2"/>
        <v>0.50900000000000001</v>
      </c>
      <c r="H191" s="31">
        <v>855079505</v>
      </c>
      <c r="I191" s="31">
        <v>661065</v>
      </c>
      <c r="J191" s="31">
        <v>805961</v>
      </c>
      <c r="K191" s="31">
        <v>742159</v>
      </c>
    </row>
    <row r="192" spans="1:11" x14ac:dyDescent="0.35">
      <c r="A192">
        <v>190401</v>
      </c>
      <c r="B192" t="s">
        <v>915</v>
      </c>
      <c r="C192" s="31">
        <v>1531</v>
      </c>
      <c r="D192" s="31">
        <v>701878</v>
      </c>
      <c r="E192" s="32">
        <v>0.51300000000000001</v>
      </c>
      <c r="F192" s="32">
        <v>0.49099999999999999</v>
      </c>
      <c r="G192">
        <f t="shared" si="2"/>
        <v>0.51300000000000001</v>
      </c>
      <c r="H192" s="31">
        <v>1074575962</v>
      </c>
      <c r="I192" s="31">
        <v>1354204</v>
      </c>
      <c r="J192" s="31">
        <v>1407603</v>
      </c>
      <c r="K192" s="31">
        <v>1139802</v>
      </c>
    </row>
    <row r="193" spans="1:11" x14ac:dyDescent="0.35">
      <c r="A193">
        <v>190501</v>
      </c>
      <c r="B193" t="s">
        <v>192</v>
      </c>
      <c r="C193" s="31">
        <v>1467</v>
      </c>
      <c r="D193" s="31">
        <v>634232</v>
      </c>
      <c r="E193" s="32">
        <v>0.55100000000000005</v>
      </c>
      <c r="F193" s="32">
        <v>0.54</v>
      </c>
      <c r="G193">
        <f t="shared" si="2"/>
        <v>0.55100000000000005</v>
      </c>
      <c r="H193" s="31">
        <v>930418797</v>
      </c>
      <c r="I193" s="31">
        <v>1012953</v>
      </c>
      <c r="J193" s="31">
        <v>992839</v>
      </c>
      <c r="K193" s="31">
        <v>817442</v>
      </c>
    </row>
    <row r="194" spans="1:11" x14ac:dyDescent="0.35">
      <c r="A194">
        <v>190701</v>
      </c>
      <c r="B194" t="s">
        <v>916</v>
      </c>
      <c r="C194" s="31">
        <v>1212</v>
      </c>
      <c r="D194" s="31">
        <v>627729</v>
      </c>
      <c r="E194" s="32">
        <v>0.627</v>
      </c>
      <c r="F194" s="32">
        <v>0.54500000000000004</v>
      </c>
      <c r="G194">
        <f t="shared" si="2"/>
        <v>0.627</v>
      </c>
      <c r="H194" s="31">
        <v>760808115</v>
      </c>
      <c r="I194" s="31">
        <v>929228</v>
      </c>
      <c r="J194" s="31">
        <v>942968</v>
      </c>
      <c r="K194" s="31">
        <v>850771</v>
      </c>
    </row>
    <row r="195" spans="1:11" x14ac:dyDescent="0.35">
      <c r="A195">
        <v>190901</v>
      </c>
      <c r="B195" t="s">
        <v>194</v>
      </c>
      <c r="C195" s="31">
        <v>355</v>
      </c>
      <c r="D195" s="31">
        <v>2598401</v>
      </c>
      <c r="E195" s="32">
        <v>0.32300000000000001</v>
      </c>
      <c r="F195" s="32">
        <v>0</v>
      </c>
      <c r="G195">
        <f t="shared" si="2"/>
        <v>0.36</v>
      </c>
      <c r="H195" s="31">
        <v>922432649</v>
      </c>
      <c r="I195" s="31">
        <v>222345</v>
      </c>
      <c r="J195" s="31">
        <v>197629</v>
      </c>
      <c r="K195" s="31">
        <v>231386</v>
      </c>
    </row>
    <row r="196" spans="1:11" x14ac:dyDescent="0.35">
      <c r="A196">
        <v>191401</v>
      </c>
      <c r="B196" t="s">
        <v>195</v>
      </c>
      <c r="C196" s="31">
        <v>333</v>
      </c>
      <c r="D196" s="31">
        <v>3449698</v>
      </c>
      <c r="E196" s="32">
        <v>4.8000000000000001E-2</v>
      </c>
      <c r="F196" s="32">
        <v>0</v>
      </c>
      <c r="G196">
        <f t="shared" ref="G196:G259" si="3">MAX(IF(E196&gt;F196,E196,F196),0.36)</f>
        <v>0.36</v>
      </c>
      <c r="H196" s="31">
        <v>1148749508</v>
      </c>
      <c r="I196" s="31">
        <v>161295</v>
      </c>
      <c r="J196" s="31">
        <v>161182</v>
      </c>
      <c r="K196" s="31">
        <v>178480</v>
      </c>
    </row>
    <row r="197" spans="1:11" x14ac:dyDescent="0.35">
      <c r="A197">
        <v>200401</v>
      </c>
      <c r="B197" t="s">
        <v>917</v>
      </c>
      <c r="C197" s="31">
        <v>104</v>
      </c>
      <c r="D197" s="31">
        <v>6178292</v>
      </c>
      <c r="E197" s="32">
        <v>0</v>
      </c>
      <c r="F197" s="32">
        <v>0</v>
      </c>
      <c r="G197">
        <f t="shared" si="3"/>
        <v>0.36</v>
      </c>
      <c r="H197" s="31">
        <v>642542461</v>
      </c>
      <c r="I197" s="31">
        <v>92606</v>
      </c>
      <c r="J197" s="31">
        <v>86635</v>
      </c>
      <c r="K197" s="31">
        <v>96295</v>
      </c>
    </row>
    <row r="198" spans="1:11" x14ac:dyDescent="0.35">
      <c r="A198">
        <v>200601</v>
      </c>
      <c r="B198" t="s">
        <v>918</v>
      </c>
      <c r="C198" s="31">
        <v>98</v>
      </c>
      <c r="D198" s="31">
        <v>4701540</v>
      </c>
      <c r="E198" s="32">
        <v>0</v>
      </c>
      <c r="F198" s="32">
        <v>0</v>
      </c>
      <c r="G198">
        <f t="shared" si="3"/>
        <v>0.36</v>
      </c>
      <c r="H198" s="31">
        <v>460751006</v>
      </c>
      <c r="I198" s="31">
        <v>39661</v>
      </c>
      <c r="J198" s="31">
        <v>36842</v>
      </c>
      <c r="K198" s="31">
        <v>25144</v>
      </c>
    </row>
    <row r="199" spans="1:11" x14ac:dyDescent="0.35">
      <c r="A199">
        <v>200701</v>
      </c>
      <c r="B199" t="s">
        <v>919</v>
      </c>
      <c r="C199" s="31">
        <v>69</v>
      </c>
      <c r="D199" s="31">
        <v>9053266</v>
      </c>
      <c r="E199" s="32">
        <v>0</v>
      </c>
      <c r="F199" s="32">
        <v>0</v>
      </c>
      <c r="G199">
        <f t="shared" si="3"/>
        <v>0.36</v>
      </c>
      <c r="H199" s="31">
        <v>624675356</v>
      </c>
      <c r="I199" s="31">
        <v>42712</v>
      </c>
      <c r="J199" s="31">
        <v>49688</v>
      </c>
      <c r="K199" s="31">
        <v>59941</v>
      </c>
    </row>
    <row r="200" spans="1:11" x14ac:dyDescent="0.35">
      <c r="A200">
        <v>200901</v>
      </c>
      <c r="B200" t="s">
        <v>920</v>
      </c>
      <c r="C200" s="31">
        <v>153</v>
      </c>
      <c r="D200" s="31">
        <v>2566770</v>
      </c>
      <c r="E200" s="32">
        <v>0.23100000000000001</v>
      </c>
      <c r="F200" s="32">
        <v>0</v>
      </c>
      <c r="G200">
        <f t="shared" si="3"/>
        <v>0.36</v>
      </c>
      <c r="H200" s="31">
        <v>392715867</v>
      </c>
      <c r="I200" s="31">
        <v>93662</v>
      </c>
      <c r="J200" s="31">
        <v>90633</v>
      </c>
      <c r="K200" s="31">
        <v>104846</v>
      </c>
    </row>
    <row r="201" spans="1:11" x14ac:dyDescent="0.35">
      <c r="A201">
        <v>210302</v>
      </c>
      <c r="B201" t="s">
        <v>200</v>
      </c>
      <c r="C201" s="31">
        <v>744</v>
      </c>
      <c r="D201" s="31">
        <v>359312</v>
      </c>
      <c r="E201" s="32">
        <v>0.56100000000000005</v>
      </c>
      <c r="F201" s="32">
        <v>0.74</v>
      </c>
      <c r="G201">
        <f t="shared" si="3"/>
        <v>0.74</v>
      </c>
      <c r="H201" s="31">
        <v>267328218</v>
      </c>
      <c r="I201" s="31">
        <v>1022925</v>
      </c>
      <c r="J201" s="31">
        <v>986217</v>
      </c>
      <c r="K201" s="31">
        <v>1009661</v>
      </c>
    </row>
    <row r="202" spans="1:11" x14ac:dyDescent="0.35">
      <c r="A202">
        <v>210402</v>
      </c>
      <c r="B202" t="s">
        <v>201</v>
      </c>
      <c r="C202" s="31">
        <v>1028</v>
      </c>
      <c r="D202" s="31">
        <v>347199</v>
      </c>
      <c r="E202" s="32">
        <v>0.61</v>
      </c>
      <c r="F202" s="32">
        <v>0.749</v>
      </c>
      <c r="G202">
        <f t="shared" si="3"/>
        <v>0.749</v>
      </c>
      <c r="H202" s="31">
        <v>356921140</v>
      </c>
      <c r="I202" s="31">
        <v>1246057</v>
      </c>
      <c r="J202" s="31">
        <v>1853930</v>
      </c>
      <c r="K202" s="31">
        <v>1321422</v>
      </c>
    </row>
    <row r="203" spans="1:11" x14ac:dyDescent="0.35">
      <c r="A203">
        <v>210601</v>
      </c>
      <c r="B203" t="s">
        <v>921</v>
      </c>
      <c r="C203" s="31">
        <v>1215</v>
      </c>
      <c r="D203" s="31">
        <v>303161</v>
      </c>
      <c r="E203" s="32">
        <v>0.64800000000000002</v>
      </c>
      <c r="F203" s="32">
        <v>0.78100000000000003</v>
      </c>
      <c r="G203">
        <f t="shared" si="3"/>
        <v>0.78100000000000003</v>
      </c>
      <c r="H203" s="31">
        <v>368340922</v>
      </c>
      <c r="I203" s="31">
        <v>1739714</v>
      </c>
      <c r="J203" s="31">
        <v>1735637</v>
      </c>
      <c r="K203" s="31">
        <v>1927990</v>
      </c>
    </row>
    <row r="204" spans="1:11" x14ac:dyDescent="0.35">
      <c r="A204">
        <v>210800</v>
      </c>
      <c r="B204" t="s">
        <v>922</v>
      </c>
      <c r="C204" s="31">
        <v>1073</v>
      </c>
      <c r="D204" s="31">
        <v>275946</v>
      </c>
      <c r="E204" s="32">
        <v>0.72699999999999998</v>
      </c>
      <c r="F204" s="32">
        <v>0.80100000000000005</v>
      </c>
      <c r="G204">
        <f t="shared" si="3"/>
        <v>0.80100000000000005</v>
      </c>
      <c r="H204" s="31">
        <v>296090698</v>
      </c>
      <c r="I204" s="31">
        <v>1194780</v>
      </c>
      <c r="J204" s="31">
        <v>1230494</v>
      </c>
      <c r="K204" s="31">
        <v>1352431</v>
      </c>
    </row>
    <row r="205" spans="1:11" x14ac:dyDescent="0.35">
      <c r="A205">
        <v>211003</v>
      </c>
      <c r="B205" t="s">
        <v>923</v>
      </c>
      <c r="C205" s="31">
        <v>870</v>
      </c>
      <c r="D205" s="31">
        <v>395171</v>
      </c>
      <c r="E205" s="32">
        <v>0.41199999999999998</v>
      </c>
      <c r="F205" s="32">
        <v>0.71399999999999997</v>
      </c>
      <c r="G205">
        <f t="shared" si="3"/>
        <v>0.71399999999999997</v>
      </c>
      <c r="H205" s="31">
        <v>343799253</v>
      </c>
      <c r="I205" s="31">
        <v>887143</v>
      </c>
      <c r="J205" s="31">
        <v>844694</v>
      </c>
      <c r="K205" s="31">
        <v>1016397</v>
      </c>
    </row>
    <row r="206" spans="1:11" x14ac:dyDescent="0.35">
      <c r="A206">
        <v>211103</v>
      </c>
      <c r="B206" t="s">
        <v>924</v>
      </c>
      <c r="C206" s="31">
        <v>606</v>
      </c>
      <c r="D206" s="31">
        <v>815282</v>
      </c>
      <c r="E206" s="32">
        <v>0.40300000000000002</v>
      </c>
      <c r="F206" s="32">
        <v>0.40899999999999997</v>
      </c>
      <c r="G206">
        <f t="shared" si="3"/>
        <v>0.40899999999999997</v>
      </c>
      <c r="H206" s="31">
        <v>494061077</v>
      </c>
      <c r="I206" s="31">
        <v>540233</v>
      </c>
      <c r="J206" s="31">
        <v>491295</v>
      </c>
      <c r="K206" s="31">
        <v>570822</v>
      </c>
    </row>
    <row r="207" spans="1:11" x14ac:dyDescent="0.35">
      <c r="A207">
        <v>211701</v>
      </c>
      <c r="B207" t="s">
        <v>206</v>
      </c>
      <c r="C207" s="31">
        <v>207</v>
      </c>
      <c r="D207" s="31">
        <v>492273</v>
      </c>
      <c r="E207" s="32">
        <v>0.54100000000000004</v>
      </c>
      <c r="F207" s="32">
        <v>0.64300000000000002</v>
      </c>
      <c r="G207">
        <f t="shared" si="3"/>
        <v>0.64300000000000002</v>
      </c>
      <c r="H207" s="31">
        <v>101900713</v>
      </c>
      <c r="I207" s="31">
        <v>456226</v>
      </c>
      <c r="J207" s="31">
        <v>429638</v>
      </c>
      <c r="K207" s="31">
        <v>461833</v>
      </c>
    </row>
    <row r="208" spans="1:11" x14ac:dyDescent="0.35">
      <c r="A208">
        <v>211901</v>
      </c>
      <c r="B208" t="s">
        <v>925</v>
      </c>
      <c r="C208" s="31">
        <v>245</v>
      </c>
      <c r="D208" s="31">
        <v>7634043</v>
      </c>
      <c r="E208" s="32">
        <v>0</v>
      </c>
      <c r="F208" s="32">
        <v>0</v>
      </c>
      <c r="G208">
        <f t="shared" si="3"/>
        <v>0.36</v>
      </c>
      <c r="H208" s="31">
        <v>1870340556</v>
      </c>
      <c r="I208" s="31">
        <v>91597</v>
      </c>
      <c r="J208" s="31">
        <v>104939</v>
      </c>
      <c r="K208" s="31">
        <v>120976</v>
      </c>
    </row>
    <row r="209" spans="1:11" x14ac:dyDescent="0.35">
      <c r="A209">
        <v>212001</v>
      </c>
      <c r="B209" t="s">
        <v>208</v>
      </c>
      <c r="C209" s="31">
        <v>1134</v>
      </c>
      <c r="D209" s="31">
        <v>309272</v>
      </c>
      <c r="E209" s="32">
        <v>0.57699999999999996</v>
      </c>
      <c r="F209" s="32">
        <v>0.77600000000000002</v>
      </c>
      <c r="G209">
        <f t="shared" si="3"/>
        <v>0.77600000000000002</v>
      </c>
      <c r="H209" s="31">
        <v>350715516</v>
      </c>
      <c r="I209" s="31">
        <v>1429026</v>
      </c>
      <c r="J209" s="31">
        <v>1564678</v>
      </c>
      <c r="K209" s="31">
        <v>1514795</v>
      </c>
    </row>
    <row r="210" spans="1:11" x14ac:dyDescent="0.35">
      <c r="A210">
        <v>212101</v>
      </c>
      <c r="B210" t="s">
        <v>209</v>
      </c>
      <c r="C210" s="31">
        <v>2331</v>
      </c>
      <c r="D210" s="31">
        <v>195520</v>
      </c>
      <c r="E210" s="32">
        <v>0.56100000000000005</v>
      </c>
      <c r="F210" s="32">
        <v>0.85899999999999999</v>
      </c>
      <c r="G210">
        <f t="shared" si="3"/>
        <v>0.85899999999999999</v>
      </c>
      <c r="H210" s="31">
        <v>455757883</v>
      </c>
      <c r="I210" s="31">
        <v>3320091</v>
      </c>
      <c r="J210" s="31">
        <v>4537091</v>
      </c>
      <c r="K210" s="31">
        <v>3570379</v>
      </c>
    </row>
    <row r="211" spans="1:11" x14ac:dyDescent="0.35">
      <c r="A211">
        <v>220101</v>
      </c>
      <c r="B211" t="s">
        <v>926</v>
      </c>
      <c r="C211" s="31">
        <v>1948</v>
      </c>
      <c r="D211" s="31">
        <v>324760</v>
      </c>
      <c r="E211" s="32">
        <v>0.311</v>
      </c>
      <c r="F211" s="32">
        <v>0.76500000000000001</v>
      </c>
      <c r="G211">
        <f t="shared" si="3"/>
        <v>0.76500000000000001</v>
      </c>
      <c r="H211" s="31">
        <v>632633290</v>
      </c>
      <c r="I211" s="31">
        <v>1182221</v>
      </c>
      <c r="J211" s="31">
        <v>1208729</v>
      </c>
      <c r="K211" s="31">
        <v>1471079</v>
      </c>
    </row>
    <row r="212" spans="1:11" x14ac:dyDescent="0.35">
      <c r="A212">
        <v>220202</v>
      </c>
      <c r="B212" t="s">
        <v>927</v>
      </c>
      <c r="C212" s="31">
        <v>584</v>
      </c>
      <c r="D212" s="31">
        <v>1094825</v>
      </c>
      <c r="E212" s="32">
        <v>0.27300000000000002</v>
      </c>
      <c r="F212" s="32">
        <v>0.20599999999999999</v>
      </c>
      <c r="G212">
        <f t="shared" si="3"/>
        <v>0.36</v>
      </c>
      <c r="H212" s="31">
        <v>639378200</v>
      </c>
      <c r="I212" s="31">
        <v>270823</v>
      </c>
      <c r="J212" s="31">
        <v>280038</v>
      </c>
      <c r="K212" s="31">
        <v>292276</v>
      </c>
    </row>
    <row r="213" spans="1:11" x14ac:dyDescent="0.35">
      <c r="A213">
        <v>220301</v>
      </c>
      <c r="B213" t="s">
        <v>928</v>
      </c>
      <c r="C213" s="31">
        <v>3812</v>
      </c>
      <c r="D213" s="31">
        <v>197917</v>
      </c>
      <c r="E213" s="32">
        <v>0</v>
      </c>
      <c r="F213" s="32">
        <v>0.85699999999999998</v>
      </c>
      <c r="G213">
        <f t="shared" si="3"/>
        <v>0.85699999999999998</v>
      </c>
      <c r="H213" s="31">
        <v>754462357</v>
      </c>
      <c r="I213" s="31">
        <v>3071104</v>
      </c>
      <c r="J213" s="31">
        <v>3168874</v>
      </c>
      <c r="K213" s="31">
        <v>3507143</v>
      </c>
    </row>
    <row r="214" spans="1:11" x14ac:dyDescent="0.35">
      <c r="A214">
        <v>220401</v>
      </c>
      <c r="B214" t="s">
        <v>929</v>
      </c>
      <c r="C214" s="31">
        <v>1557</v>
      </c>
      <c r="D214" s="31">
        <v>485054</v>
      </c>
      <c r="E214" s="32">
        <v>0.2</v>
      </c>
      <c r="F214" s="32">
        <v>0.64900000000000002</v>
      </c>
      <c r="G214">
        <f t="shared" si="3"/>
        <v>0.64900000000000002</v>
      </c>
      <c r="H214" s="31">
        <v>755230516</v>
      </c>
      <c r="I214" s="31">
        <v>759446</v>
      </c>
      <c r="J214" s="31">
        <v>950289</v>
      </c>
      <c r="K214" s="31">
        <v>1004369</v>
      </c>
    </row>
    <row r="215" spans="1:11" x14ac:dyDescent="0.35">
      <c r="A215">
        <v>220701</v>
      </c>
      <c r="B215" t="s">
        <v>214</v>
      </c>
      <c r="C215" s="31">
        <v>1111</v>
      </c>
      <c r="D215" s="31">
        <v>944535</v>
      </c>
      <c r="E215" s="32">
        <v>0.28000000000000003</v>
      </c>
      <c r="F215" s="32">
        <v>0.315</v>
      </c>
      <c r="G215">
        <f t="shared" si="3"/>
        <v>0.36</v>
      </c>
      <c r="H215" s="31">
        <v>1049378407</v>
      </c>
      <c r="I215" s="31">
        <v>448924</v>
      </c>
      <c r="J215" s="31">
        <v>563772</v>
      </c>
      <c r="K215" s="31">
        <v>590398</v>
      </c>
    </row>
    <row r="216" spans="1:11" x14ac:dyDescent="0.35">
      <c r="A216">
        <v>220909</v>
      </c>
      <c r="B216" t="s">
        <v>215</v>
      </c>
      <c r="C216" s="31">
        <v>489</v>
      </c>
      <c r="D216" s="31">
        <v>1045487</v>
      </c>
      <c r="E216" s="32">
        <v>2.5000000000000001E-2</v>
      </c>
      <c r="F216" s="32">
        <v>0.24199999999999999</v>
      </c>
      <c r="G216">
        <f t="shared" si="3"/>
        <v>0.36</v>
      </c>
      <c r="H216" s="31">
        <v>511243201</v>
      </c>
      <c r="I216" s="31">
        <v>178001</v>
      </c>
      <c r="J216" s="31">
        <v>180682</v>
      </c>
      <c r="K216" s="31">
        <v>239265</v>
      </c>
    </row>
    <row r="217" spans="1:11" x14ac:dyDescent="0.35">
      <c r="A217">
        <v>221001</v>
      </c>
      <c r="B217" t="s">
        <v>216</v>
      </c>
      <c r="C217" s="31">
        <v>453</v>
      </c>
      <c r="D217" s="31">
        <v>717334</v>
      </c>
      <c r="E217" s="32">
        <v>0.35</v>
      </c>
      <c r="F217" s="32">
        <v>0.48</v>
      </c>
      <c r="G217">
        <f t="shared" si="3"/>
        <v>0.48</v>
      </c>
      <c r="H217" s="31">
        <v>324952332</v>
      </c>
      <c r="I217" s="31">
        <v>183287</v>
      </c>
      <c r="J217" s="31">
        <v>187315</v>
      </c>
      <c r="K217" s="31">
        <v>238363</v>
      </c>
    </row>
    <row r="218" spans="1:11" x14ac:dyDescent="0.35">
      <c r="A218">
        <v>221301</v>
      </c>
      <c r="B218" t="s">
        <v>930</v>
      </c>
      <c r="C218" s="31">
        <v>361</v>
      </c>
      <c r="D218" s="31">
        <v>1091246</v>
      </c>
      <c r="E218" s="32">
        <v>0.2</v>
      </c>
      <c r="F218" s="32">
        <v>0.20799999999999999</v>
      </c>
      <c r="G218">
        <f t="shared" si="3"/>
        <v>0.36</v>
      </c>
      <c r="H218" s="31">
        <v>393940031</v>
      </c>
      <c r="I218" s="31">
        <v>170764</v>
      </c>
      <c r="J218" s="31">
        <v>200387</v>
      </c>
      <c r="K218" s="31">
        <v>207588</v>
      </c>
    </row>
    <row r="219" spans="1:11" x14ac:dyDescent="0.35">
      <c r="A219">
        <v>221401</v>
      </c>
      <c r="B219" t="s">
        <v>931</v>
      </c>
      <c r="C219" s="31">
        <v>560</v>
      </c>
      <c r="D219" s="31">
        <v>761345</v>
      </c>
      <c r="E219" s="32">
        <v>0.112</v>
      </c>
      <c r="F219" s="32">
        <v>0.44800000000000001</v>
      </c>
      <c r="G219">
        <f t="shared" si="3"/>
        <v>0.44800000000000001</v>
      </c>
      <c r="H219" s="31">
        <v>426353618</v>
      </c>
      <c r="I219" s="31">
        <v>260576</v>
      </c>
      <c r="J219" s="31">
        <v>233174</v>
      </c>
      <c r="K219" s="31">
        <v>287982</v>
      </c>
    </row>
    <row r="220" spans="1:11" x14ac:dyDescent="0.35">
      <c r="A220">
        <v>222000</v>
      </c>
      <c r="B220" t="s">
        <v>932</v>
      </c>
      <c r="C220" s="31">
        <v>3967</v>
      </c>
      <c r="D220" s="31">
        <v>422104</v>
      </c>
      <c r="E220" s="32">
        <v>0.184</v>
      </c>
      <c r="F220" s="32">
        <v>0.69399999999999995</v>
      </c>
      <c r="G220">
        <f t="shared" si="3"/>
        <v>0.69399999999999995</v>
      </c>
      <c r="H220" s="31">
        <v>1674487373</v>
      </c>
      <c r="I220" s="31">
        <v>1808674</v>
      </c>
      <c r="J220" s="31">
        <v>1936068</v>
      </c>
      <c r="K220" s="31">
        <v>2379771</v>
      </c>
    </row>
    <row r="221" spans="1:11" x14ac:dyDescent="0.35">
      <c r="A221">
        <v>222201</v>
      </c>
      <c r="B221" t="s">
        <v>933</v>
      </c>
      <c r="C221" s="31">
        <v>3318</v>
      </c>
      <c r="D221" s="31">
        <v>245193</v>
      </c>
      <c r="E221" s="32">
        <v>5.8999999999999997E-2</v>
      </c>
      <c r="F221" s="32">
        <v>0.82299999999999995</v>
      </c>
      <c r="G221">
        <f t="shared" si="3"/>
        <v>0.82299999999999995</v>
      </c>
      <c r="H221" s="31">
        <v>813552805</v>
      </c>
      <c r="I221" s="31">
        <v>1738086</v>
      </c>
      <c r="J221" s="31">
        <v>2357424</v>
      </c>
      <c r="K221" s="31">
        <v>2159336</v>
      </c>
    </row>
    <row r="222" spans="1:11" x14ac:dyDescent="0.35">
      <c r="A222">
        <v>230201</v>
      </c>
      <c r="B222" t="s">
        <v>934</v>
      </c>
      <c r="C222" s="31">
        <v>438</v>
      </c>
      <c r="D222" s="31">
        <v>414911</v>
      </c>
      <c r="E222" s="32">
        <v>0.14000000000000001</v>
      </c>
      <c r="F222" s="32">
        <v>0.7</v>
      </c>
      <c r="G222">
        <f t="shared" si="3"/>
        <v>0.7</v>
      </c>
      <c r="H222" s="31">
        <v>181731154</v>
      </c>
      <c r="I222" s="31">
        <v>477971</v>
      </c>
      <c r="J222" s="31">
        <v>459704</v>
      </c>
      <c r="K222" s="31">
        <v>513637</v>
      </c>
    </row>
    <row r="223" spans="1:11" x14ac:dyDescent="0.35">
      <c r="A223">
        <v>230301</v>
      </c>
      <c r="B223" t="s">
        <v>935</v>
      </c>
      <c r="C223" s="31">
        <v>421</v>
      </c>
      <c r="D223" s="31">
        <v>503279</v>
      </c>
      <c r="E223" s="32">
        <v>0.53</v>
      </c>
      <c r="F223" s="32">
        <v>0.63500000000000001</v>
      </c>
      <c r="G223">
        <f t="shared" si="3"/>
        <v>0.63500000000000001</v>
      </c>
      <c r="H223" s="31">
        <v>211880680</v>
      </c>
      <c r="I223" s="31">
        <v>679536</v>
      </c>
      <c r="J223" s="31">
        <v>681523</v>
      </c>
      <c r="K223" s="31">
        <v>792574</v>
      </c>
    </row>
    <row r="224" spans="1:11" x14ac:dyDescent="0.35">
      <c r="A224">
        <v>230901</v>
      </c>
      <c r="B224" t="s">
        <v>936</v>
      </c>
      <c r="C224" s="31">
        <v>1386</v>
      </c>
      <c r="D224" s="31">
        <v>368261</v>
      </c>
      <c r="E224" s="32">
        <v>0</v>
      </c>
      <c r="F224" s="32">
        <v>0.73299999999999998</v>
      </c>
      <c r="G224">
        <f t="shared" si="3"/>
        <v>0.73299999999999998</v>
      </c>
      <c r="H224" s="31">
        <v>510410600</v>
      </c>
      <c r="I224" s="31">
        <v>914944</v>
      </c>
      <c r="J224" s="31">
        <v>1007217</v>
      </c>
      <c r="K224" s="31">
        <v>1158196</v>
      </c>
    </row>
    <row r="225" spans="1:11" x14ac:dyDescent="0.35">
      <c r="A225">
        <v>231101</v>
      </c>
      <c r="B225" t="s">
        <v>937</v>
      </c>
      <c r="C225" s="31">
        <v>1099</v>
      </c>
      <c r="D225" s="31">
        <v>558023</v>
      </c>
      <c r="E225" s="32">
        <v>0.40799999999999997</v>
      </c>
      <c r="F225" s="32">
        <v>0.59599999999999997</v>
      </c>
      <c r="G225">
        <f t="shared" si="3"/>
        <v>0.59599999999999997</v>
      </c>
      <c r="H225" s="31">
        <v>613267502</v>
      </c>
      <c r="I225" s="31">
        <v>665459</v>
      </c>
      <c r="J225" s="31">
        <v>721796</v>
      </c>
      <c r="K225" s="31">
        <v>830178</v>
      </c>
    </row>
    <row r="226" spans="1:11" x14ac:dyDescent="0.35">
      <c r="A226">
        <v>231301</v>
      </c>
      <c r="B226" t="s">
        <v>938</v>
      </c>
      <c r="C226" s="31">
        <v>923</v>
      </c>
      <c r="D226" s="31">
        <v>490749</v>
      </c>
      <c r="E226" s="32">
        <v>0.29299999999999998</v>
      </c>
      <c r="F226" s="32">
        <v>0.64500000000000002</v>
      </c>
      <c r="G226">
        <f t="shared" si="3"/>
        <v>0.64500000000000002</v>
      </c>
      <c r="H226" s="31">
        <v>452961771</v>
      </c>
      <c r="I226" s="31">
        <v>618915</v>
      </c>
      <c r="J226" s="31">
        <v>601257</v>
      </c>
      <c r="K226" s="31">
        <v>737114</v>
      </c>
    </row>
    <row r="227" spans="1:11" x14ac:dyDescent="0.35">
      <c r="A227">
        <v>240101</v>
      </c>
      <c r="B227" t="s">
        <v>939</v>
      </c>
      <c r="C227" s="31">
        <v>1073</v>
      </c>
      <c r="D227" s="31">
        <v>370407</v>
      </c>
      <c r="E227" s="32">
        <v>0.67300000000000004</v>
      </c>
      <c r="F227" s="32">
        <v>0.73199999999999998</v>
      </c>
      <c r="G227">
        <f t="shared" si="3"/>
        <v>0.73199999999999998</v>
      </c>
      <c r="H227" s="31">
        <v>397447479</v>
      </c>
      <c r="I227" s="31">
        <v>986766</v>
      </c>
      <c r="J227" s="31">
        <v>913832</v>
      </c>
      <c r="K227" s="31">
        <v>942880</v>
      </c>
    </row>
    <row r="228" spans="1:11" x14ac:dyDescent="0.35">
      <c r="A228">
        <v>240201</v>
      </c>
      <c r="B228" t="s">
        <v>227</v>
      </c>
      <c r="C228" s="31">
        <v>845</v>
      </c>
      <c r="D228" s="31">
        <v>397279</v>
      </c>
      <c r="E228" s="32">
        <v>0.61599999999999999</v>
      </c>
      <c r="F228" s="32">
        <v>0.71199999999999997</v>
      </c>
      <c r="G228">
        <f t="shared" si="3"/>
        <v>0.71199999999999997</v>
      </c>
      <c r="H228" s="31">
        <v>335701289</v>
      </c>
      <c r="I228" s="31">
        <v>996832</v>
      </c>
      <c r="J228" s="31">
        <v>847302</v>
      </c>
      <c r="K228" s="31">
        <v>1161285</v>
      </c>
    </row>
    <row r="229" spans="1:11" x14ac:dyDescent="0.35">
      <c r="A229">
        <v>240401</v>
      </c>
      <c r="B229" t="s">
        <v>940</v>
      </c>
      <c r="C229" s="31">
        <v>952</v>
      </c>
      <c r="D229" s="31">
        <v>646249</v>
      </c>
      <c r="E229" s="32">
        <v>0.53</v>
      </c>
      <c r="F229" s="32">
        <v>0.53100000000000003</v>
      </c>
      <c r="G229">
        <f t="shared" si="3"/>
        <v>0.53100000000000003</v>
      </c>
      <c r="H229" s="31">
        <v>615229934</v>
      </c>
      <c r="I229" s="31">
        <v>574611</v>
      </c>
      <c r="J229" s="31">
        <v>557106</v>
      </c>
      <c r="K229" s="31">
        <v>546139</v>
      </c>
    </row>
    <row r="230" spans="1:11" x14ac:dyDescent="0.35">
      <c r="A230">
        <v>240801</v>
      </c>
      <c r="B230" t="s">
        <v>941</v>
      </c>
      <c r="C230" s="31">
        <v>1701</v>
      </c>
      <c r="D230" s="31">
        <v>455830</v>
      </c>
      <c r="E230" s="32">
        <v>0.628</v>
      </c>
      <c r="F230" s="32">
        <v>0.67</v>
      </c>
      <c r="G230">
        <f t="shared" si="3"/>
        <v>0.67</v>
      </c>
      <c r="H230" s="31">
        <v>775367968</v>
      </c>
      <c r="I230" s="31">
        <v>1211949</v>
      </c>
      <c r="J230" s="31">
        <v>1377965</v>
      </c>
      <c r="K230" s="31">
        <v>1192854</v>
      </c>
    </row>
    <row r="231" spans="1:11" x14ac:dyDescent="0.35">
      <c r="A231">
        <v>240901</v>
      </c>
      <c r="B231" t="s">
        <v>942</v>
      </c>
      <c r="C231" s="31">
        <v>532</v>
      </c>
      <c r="D231" s="31">
        <v>287673</v>
      </c>
      <c r="E231" s="32">
        <v>0.70399999999999996</v>
      </c>
      <c r="F231" s="32">
        <v>0.79200000000000004</v>
      </c>
      <c r="G231">
        <f t="shared" si="3"/>
        <v>0.79200000000000004</v>
      </c>
      <c r="H231" s="31">
        <v>153042299</v>
      </c>
      <c r="I231" s="31">
        <v>985200</v>
      </c>
      <c r="J231" s="31">
        <v>900001</v>
      </c>
      <c r="K231" s="31">
        <v>989704</v>
      </c>
    </row>
    <row r="232" spans="1:11" x14ac:dyDescent="0.35">
      <c r="A232">
        <v>241001</v>
      </c>
      <c r="B232" t="s">
        <v>943</v>
      </c>
      <c r="C232" s="31">
        <v>1568</v>
      </c>
      <c r="D232" s="31">
        <v>297967</v>
      </c>
      <c r="E232" s="32">
        <v>0.53800000000000003</v>
      </c>
      <c r="F232" s="32">
        <v>0.78400000000000003</v>
      </c>
      <c r="G232">
        <f t="shared" si="3"/>
        <v>0.78400000000000003</v>
      </c>
      <c r="H232" s="31">
        <v>467212929</v>
      </c>
      <c r="I232" s="31">
        <v>1604512</v>
      </c>
      <c r="J232" s="31">
        <v>1552539</v>
      </c>
      <c r="K232" s="31">
        <v>1809923</v>
      </c>
    </row>
    <row r="233" spans="1:11" x14ac:dyDescent="0.35">
      <c r="A233">
        <v>241101</v>
      </c>
      <c r="B233" t="s">
        <v>944</v>
      </c>
      <c r="C233" s="31">
        <v>728</v>
      </c>
      <c r="D233" s="31">
        <v>318819</v>
      </c>
      <c r="E233" s="32">
        <v>0.60799999999999998</v>
      </c>
      <c r="F233" s="32">
        <v>0.76900000000000002</v>
      </c>
      <c r="G233">
        <f t="shared" si="3"/>
        <v>0.76900000000000002</v>
      </c>
      <c r="H233" s="31">
        <v>232100695</v>
      </c>
      <c r="I233" s="31">
        <v>1185466</v>
      </c>
      <c r="J233" s="31">
        <v>1039115</v>
      </c>
      <c r="K233" s="31">
        <v>1042850</v>
      </c>
    </row>
    <row r="234" spans="1:11" x14ac:dyDescent="0.35">
      <c r="A234">
        <v>241701</v>
      </c>
      <c r="B234" t="s">
        <v>945</v>
      </c>
      <c r="C234" s="31">
        <v>767</v>
      </c>
      <c r="D234" s="31">
        <v>354509</v>
      </c>
      <c r="E234" s="32">
        <v>0.61799999999999999</v>
      </c>
      <c r="F234" s="32">
        <v>0.74299999999999999</v>
      </c>
      <c r="G234">
        <f t="shared" si="3"/>
        <v>0.74299999999999999</v>
      </c>
      <c r="H234" s="31">
        <v>271908841</v>
      </c>
      <c r="I234" s="31">
        <v>895670</v>
      </c>
      <c r="J234" s="31">
        <v>844847</v>
      </c>
      <c r="K234" s="31">
        <v>839508</v>
      </c>
    </row>
    <row r="235" spans="1:11" x14ac:dyDescent="0.35">
      <c r="A235">
        <v>250109</v>
      </c>
      <c r="B235" t="s">
        <v>946</v>
      </c>
      <c r="C235" s="31">
        <v>206</v>
      </c>
      <c r="D235" s="31">
        <v>387581</v>
      </c>
      <c r="E235" s="32">
        <v>0.55100000000000005</v>
      </c>
      <c r="F235" s="32">
        <v>0.71899999999999997</v>
      </c>
      <c r="G235">
        <f t="shared" si="3"/>
        <v>0.71899999999999997</v>
      </c>
      <c r="H235" s="31">
        <v>79841742</v>
      </c>
      <c r="I235" s="31">
        <v>449655</v>
      </c>
      <c r="J235" s="31">
        <v>484561</v>
      </c>
      <c r="K235" s="31">
        <v>414144</v>
      </c>
    </row>
    <row r="236" spans="1:11" x14ac:dyDescent="0.35">
      <c r="A236">
        <v>250201</v>
      </c>
      <c r="B236" t="s">
        <v>947</v>
      </c>
      <c r="C236" s="31">
        <v>1587</v>
      </c>
      <c r="D236" s="31">
        <v>615862</v>
      </c>
      <c r="E236" s="32">
        <v>0.54600000000000004</v>
      </c>
      <c r="F236" s="32">
        <v>0.55400000000000005</v>
      </c>
      <c r="G236">
        <f t="shared" si="3"/>
        <v>0.55400000000000005</v>
      </c>
      <c r="H236" s="31">
        <v>977373379</v>
      </c>
      <c r="I236" s="31">
        <v>617910</v>
      </c>
      <c r="J236" s="31">
        <v>598266</v>
      </c>
      <c r="K236" s="31">
        <v>533605</v>
      </c>
    </row>
    <row r="237" spans="1:11" x14ac:dyDescent="0.35">
      <c r="A237">
        <v>250301</v>
      </c>
      <c r="B237" t="s">
        <v>948</v>
      </c>
      <c r="C237" s="31">
        <v>420</v>
      </c>
      <c r="D237" s="31">
        <v>455390</v>
      </c>
      <c r="E237" s="32">
        <v>0.56599999999999995</v>
      </c>
      <c r="F237" s="32">
        <v>0.67</v>
      </c>
      <c r="G237">
        <f t="shared" si="3"/>
        <v>0.67</v>
      </c>
      <c r="H237" s="31">
        <v>191263995</v>
      </c>
      <c r="I237" s="31">
        <v>507344</v>
      </c>
      <c r="J237" s="31">
        <v>479553</v>
      </c>
      <c r="K237" s="31">
        <v>497632</v>
      </c>
    </row>
    <row r="238" spans="1:11" x14ac:dyDescent="0.35">
      <c r="A238">
        <v>250401</v>
      </c>
      <c r="B238" t="s">
        <v>237</v>
      </c>
      <c r="C238" s="31">
        <v>687</v>
      </c>
      <c r="D238" s="31">
        <v>393318</v>
      </c>
      <c r="E238" s="32">
        <v>0.51</v>
      </c>
      <c r="F238" s="32">
        <v>0.71499999999999997</v>
      </c>
      <c r="G238">
        <f t="shared" si="3"/>
        <v>0.71499999999999997</v>
      </c>
      <c r="H238" s="31">
        <v>270209488</v>
      </c>
      <c r="I238" s="31">
        <v>815438</v>
      </c>
      <c r="J238" s="31">
        <v>755236</v>
      </c>
      <c r="K238" s="31">
        <v>796797</v>
      </c>
    </row>
    <row r="239" spans="1:11" x14ac:dyDescent="0.35">
      <c r="A239">
        <v>250701</v>
      </c>
      <c r="B239" t="s">
        <v>949</v>
      </c>
      <c r="C239" s="31">
        <v>570</v>
      </c>
      <c r="D239" s="31">
        <v>653074</v>
      </c>
      <c r="E239" s="32">
        <v>0.57699999999999996</v>
      </c>
      <c r="F239" s="32">
        <v>0.52700000000000002</v>
      </c>
      <c r="G239">
        <f t="shared" si="3"/>
        <v>0.57699999999999996</v>
      </c>
      <c r="H239" s="31">
        <v>372252389</v>
      </c>
      <c r="I239" s="31">
        <v>368261</v>
      </c>
      <c r="J239" s="31">
        <v>387711</v>
      </c>
      <c r="K239" s="31">
        <v>411444</v>
      </c>
    </row>
    <row r="240" spans="1:11" x14ac:dyDescent="0.35">
      <c r="A240">
        <v>250901</v>
      </c>
      <c r="B240" t="s">
        <v>950</v>
      </c>
      <c r="C240" s="31">
        <v>1528</v>
      </c>
      <c r="D240" s="31">
        <v>317090</v>
      </c>
      <c r="E240" s="32">
        <v>0.66400000000000003</v>
      </c>
      <c r="F240" s="32">
        <v>0.77</v>
      </c>
      <c r="G240">
        <f t="shared" si="3"/>
        <v>0.77</v>
      </c>
      <c r="H240" s="31">
        <v>484514585</v>
      </c>
      <c r="I240" s="31">
        <v>1529812</v>
      </c>
      <c r="J240" s="31">
        <v>1449831</v>
      </c>
      <c r="K240" s="31">
        <v>1581941</v>
      </c>
    </row>
    <row r="241" spans="1:11" x14ac:dyDescent="0.35">
      <c r="A241">
        <v>251101</v>
      </c>
      <c r="B241" t="s">
        <v>951</v>
      </c>
      <c r="C241" s="31">
        <v>476</v>
      </c>
      <c r="D241" s="31">
        <v>321485</v>
      </c>
      <c r="E241" s="32">
        <v>0.61</v>
      </c>
      <c r="F241" s="32">
        <v>0.76700000000000002</v>
      </c>
      <c r="G241">
        <f t="shared" si="3"/>
        <v>0.76700000000000002</v>
      </c>
      <c r="H241" s="31">
        <v>153026889</v>
      </c>
      <c r="I241" s="31">
        <v>623362</v>
      </c>
      <c r="J241" s="31">
        <v>629579</v>
      </c>
      <c r="K241" s="31">
        <v>590176</v>
      </c>
    </row>
    <row r="242" spans="1:11" x14ac:dyDescent="0.35">
      <c r="A242">
        <v>251400</v>
      </c>
      <c r="B242" t="s">
        <v>952</v>
      </c>
      <c r="C242" s="31">
        <v>2250</v>
      </c>
      <c r="D242" s="31">
        <v>315683</v>
      </c>
      <c r="E242" s="32">
        <v>0.65900000000000003</v>
      </c>
      <c r="F242" s="32">
        <v>0.77200000000000002</v>
      </c>
      <c r="G242">
        <f t="shared" si="3"/>
        <v>0.77200000000000002</v>
      </c>
      <c r="H242" s="31">
        <v>710288321</v>
      </c>
      <c r="I242" s="31">
        <v>1878266</v>
      </c>
      <c r="J242" s="31">
        <v>1783648</v>
      </c>
      <c r="K242" s="31">
        <v>2010850</v>
      </c>
    </row>
    <row r="243" spans="1:11" x14ac:dyDescent="0.35">
      <c r="A243">
        <v>251501</v>
      </c>
      <c r="B243" t="s">
        <v>242</v>
      </c>
      <c r="C243" s="31">
        <v>442</v>
      </c>
      <c r="D243" s="31">
        <v>256268</v>
      </c>
      <c r="E243" s="32">
        <v>0.59</v>
      </c>
      <c r="F243" s="32">
        <v>0.81499999999999995</v>
      </c>
      <c r="G243">
        <f t="shared" si="3"/>
        <v>0.81499999999999995</v>
      </c>
      <c r="H243" s="31">
        <v>113270804</v>
      </c>
      <c r="I243" s="31">
        <v>903265</v>
      </c>
      <c r="J243" s="31">
        <v>879573</v>
      </c>
      <c r="K243" s="31">
        <v>875767</v>
      </c>
    </row>
    <row r="244" spans="1:11" x14ac:dyDescent="0.35">
      <c r="A244">
        <v>251601</v>
      </c>
      <c r="B244" t="s">
        <v>953</v>
      </c>
      <c r="C244" s="31">
        <v>2052</v>
      </c>
      <c r="D244" s="31">
        <v>374546</v>
      </c>
      <c r="E244" s="32">
        <v>0.65</v>
      </c>
      <c r="F244" s="32">
        <v>0.72899999999999998</v>
      </c>
      <c r="G244">
        <f t="shared" si="3"/>
        <v>0.72899999999999998</v>
      </c>
      <c r="H244" s="31">
        <v>768569244</v>
      </c>
      <c r="I244" s="31">
        <v>1485448</v>
      </c>
      <c r="J244" s="31">
        <v>1472414</v>
      </c>
      <c r="K244" s="31">
        <v>1374492</v>
      </c>
    </row>
    <row r="245" spans="1:11" x14ac:dyDescent="0.35">
      <c r="A245">
        <v>260101</v>
      </c>
      <c r="B245" t="s">
        <v>954</v>
      </c>
      <c r="C245" s="31">
        <v>3731</v>
      </c>
      <c r="D245" s="31">
        <v>504177</v>
      </c>
      <c r="E245" s="32">
        <v>0.71799999999999997</v>
      </c>
      <c r="F245" s="32">
        <v>0.63500000000000001</v>
      </c>
      <c r="G245">
        <f t="shared" si="3"/>
        <v>0.71799999999999997</v>
      </c>
      <c r="H245" s="31">
        <v>1881086594</v>
      </c>
      <c r="I245" s="31">
        <v>1777628</v>
      </c>
      <c r="J245" s="31">
        <v>1677456</v>
      </c>
      <c r="K245" s="31">
        <v>1770857</v>
      </c>
    </row>
    <row r="246" spans="1:11" x14ac:dyDescent="0.35">
      <c r="A246">
        <v>260401</v>
      </c>
      <c r="B246" t="s">
        <v>955</v>
      </c>
      <c r="C246" s="31">
        <v>4412</v>
      </c>
      <c r="D246" s="31">
        <v>427449</v>
      </c>
      <c r="E246" s="32">
        <v>0.72299999999999998</v>
      </c>
      <c r="F246" s="32">
        <v>0.69</v>
      </c>
      <c r="G246">
        <f t="shared" si="3"/>
        <v>0.72299999999999998</v>
      </c>
      <c r="H246" s="31">
        <v>1885908385</v>
      </c>
      <c r="I246" s="31">
        <v>4789177</v>
      </c>
      <c r="J246" s="31">
        <v>4492330</v>
      </c>
      <c r="K246" s="31">
        <v>4515879</v>
      </c>
    </row>
    <row r="247" spans="1:11" x14ac:dyDescent="0.35">
      <c r="A247">
        <v>260501</v>
      </c>
      <c r="B247" t="s">
        <v>956</v>
      </c>
      <c r="C247" s="31">
        <v>11860</v>
      </c>
      <c r="D247" s="31">
        <v>364469</v>
      </c>
      <c r="E247" s="32">
        <v>0.69699999999999995</v>
      </c>
      <c r="F247" s="32">
        <v>0.73599999999999999</v>
      </c>
      <c r="G247">
        <f t="shared" si="3"/>
        <v>0.73599999999999999</v>
      </c>
      <c r="H247" s="31">
        <v>4322611673</v>
      </c>
      <c r="I247" s="31">
        <v>10590283</v>
      </c>
      <c r="J247" s="31">
        <v>11397792</v>
      </c>
      <c r="K247" s="31">
        <v>9076649</v>
      </c>
    </row>
    <row r="248" spans="1:11" x14ac:dyDescent="0.35">
      <c r="A248">
        <v>260801</v>
      </c>
      <c r="B248" t="s">
        <v>247</v>
      </c>
      <c r="C248" s="31">
        <v>3172</v>
      </c>
      <c r="D248" s="31">
        <v>419406</v>
      </c>
      <c r="E248" s="32">
        <v>0.75600000000000001</v>
      </c>
      <c r="F248" s="32">
        <v>0.69599999999999995</v>
      </c>
      <c r="G248">
        <f t="shared" si="3"/>
        <v>0.75600000000000001</v>
      </c>
      <c r="H248" s="31">
        <v>1330358333</v>
      </c>
      <c r="I248" s="31">
        <v>2627800</v>
      </c>
      <c r="J248" s="31">
        <v>3082844</v>
      </c>
      <c r="K248" s="31">
        <v>2545904</v>
      </c>
    </row>
    <row r="249" spans="1:11" x14ac:dyDescent="0.35">
      <c r="A249">
        <v>260803</v>
      </c>
      <c r="B249" t="s">
        <v>248</v>
      </c>
      <c r="C249" s="31">
        <v>3756</v>
      </c>
      <c r="D249" s="31">
        <v>351172</v>
      </c>
      <c r="E249" s="32">
        <v>0.74199999999999999</v>
      </c>
      <c r="F249" s="32">
        <v>0.746</v>
      </c>
      <c r="G249">
        <f t="shared" si="3"/>
        <v>0.746</v>
      </c>
      <c r="H249" s="31">
        <v>1319003827</v>
      </c>
      <c r="I249" s="31">
        <v>2990340</v>
      </c>
      <c r="J249" s="31">
        <v>2797631</v>
      </c>
      <c r="K249" s="31">
        <v>2988002</v>
      </c>
    </row>
    <row r="250" spans="1:11" x14ac:dyDescent="0.35">
      <c r="A250">
        <v>260901</v>
      </c>
      <c r="B250" t="s">
        <v>957</v>
      </c>
      <c r="C250" s="31">
        <v>2475</v>
      </c>
      <c r="D250" s="31">
        <v>456416</v>
      </c>
      <c r="E250" s="32">
        <v>0.68700000000000006</v>
      </c>
      <c r="F250" s="32">
        <v>0.67</v>
      </c>
      <c r="G250">
        <f t="shared" si="3"/>
        <v>0.68700000000000006</v>
      </c>
      <c r="H250" s="31">
        <v>1129631816</v>
      </c>
      <c r="I250" s="31">
        <v>1391146</v>
      </c>
      <c r="J250" s="31">
        <v>1451526</v>
      </c>
      <c r="K250" s="31">
        <v>1477036</v>
      </c>
    </row>
    <row r="251" spans="1:11" x14ac:dyDescent="0.35">
      <c r="A251">
        <v>261001</v>
      </c>
      <c r="B251" t="s">
        <v>958</v>
      </c>
      <c r="C251" s="31">
        <v>3972</v>
      </c>
      <c r="D251" s="31">
        <v>364296</v>
      </c>
      <c r="E251" s="32">
        <v>0.70099999999999996</v>
      </c>
      <c r="F251" s="32">
        <v>0.73599999999999999</v>
      </c>
      <c r="G251">
        <f t="shared" si="3"/>
        <v>0.73599999999999999</v>
      </c>
      <c r="H251" s="31">
        <v>1446986708</v>
      </c>
      <c r="I251" s="31">
        <v>3615633</v>
      </c>
      <c r="J251" s="31">
        <v>4237925</v>
      </c>
      <c r="K251" s="31">
        <v>3340453</v>
      </c>
    </row>
    <row r="252" spans="1:11" x14ac:dyDescent="0.35">
      <c r="A252">
        <v>261101</v>
      </c>
      <c r="B252" t="s">
        <v>959</v>
      </c>
      <c r="C252" s="31">
        <v>4626</v>
      </c>
      <c r="D252" s="31">
        <v>335000</v>
      </c>
      <c r="E252" s="32">
        <v>0.69299999999999995</v>
      </c>
      <c r="F252" s="32">
        <v>0.75800000000000001</v>
      </c>
      <c r="G252">
        <f t="shared" si="3"/>
        <v>0.75800000000000001</v>
      </c>
      <c r="H252" s="31">
        <v>1549710640</v>
      </c>
      <c r="I252" s="31">
        <v>4561601</v>
      </c>
      <c r="J252" s="31">
        <v>4826978</v>
      </c>
      <c r="K252" s="31">
        <v>4057691</v>
      </c>
    </row>
    <row r="253" spans="1:11" x14ac:dyDescent="0.35">
      <c r="A253">
        <v>261201</v>
      </c>
      <c r="B253" t="s">
        <v>960</v>
      </c>
      <c r="C253" s="31">
        <v>4717</v>
      </c>
      <c r="D253" s="31">
        <v>486984</v>
      </c>
      <c r="E253" s="32">
        <v>0.71399999999999997</v>
      </c>
      <c r="F253" s="32">
        <v>0.64700000000000002</v>
      </c>
      <c r="G253">
        <f t="shared" si="3"/>
        <v>0.71399999999999997</v>
      </c>
      <c r="H253" s="31">
        <v>2297103930</v>
      </c>
      <c r="I253" s="31">
        <v>3114075</v>
      </c>
      <c r="J253" s="31">
        <v>2677560</v>
      </c>
      <c r="K253" s="31">
        <v>3010317</v>
      </c>
    </row>
    <row r="254" spans="1:11" x14ac:dyDescent="0.35">
      <c r="A254">
        <v>261301</v>
      </c>
      <c r="B254" t="s">
        <v>961</v>
      </c>
      <c r="C254" s="31">
        <v>6563</v>
      </c>
      <c r="D254" s="31">
        <v>464729</v>
      </c>
      <c r="E254" s="32">
        <v>0.69299999999999995</v>
      </c>
      <c r="F254" s="32">
        <v>0.66300000000000003</v>
      </c>
      <c r="G254">
        <f t="shared" si="3"/>
        <v>0.69299999999999995</v>
      </c>
      <c r="H254" s="31">
        <v>3050019574</v>
      </c>
      <c r="I254" s="31">
        <v>2769406</v>
      </c>
      <c r="J254" s="31">
        <v>3298108</v>
      </c>
      <c r="K254" s="31">
        <v>3677627</v>
      </c>
    </row>
    <row r="255" spans="1:11" x14ac:dyDescent="0.35">
      <c r="A255">
        <v>261313</v>
      </c>
      <c r="B255" t="s">
        <v>254</v>
      </c>
      <c r="C255" s="31">
        <v>1109</v>
      </c>
      <c r="D255" s="31">
        <v>463023</v>
      </c>
      <c r="E255" s="32">
        <v>0.71399999999999997</v>
      </c>
      <c r="F255" s="32">
        <v>0.66400000000000003</v>
      </c>
      <c r="G255">
        <f t="shared" si="3"/>
        <v>0.71399999999999997</v>
      </c>
      <c r="H255" s="31">
        <v>513493328</v>
      </c>
      <c r="I255" s="31">
        <v>1075650</v>
      </c>
      <c r="J255" s="31">
        <v>978545</v>
      </c>
      <c r="K255" s="31">
        <v>1021382</v>
      </c>
    </row>
    <row r="256" spans="1:11" x14ac:dyDescent="0.35">
      <c r="A256">
        <v>261401</v>
      </c>
      <c r="B256" t="s">
        <v>962</v>
      </c>
      <c r="C256" s="31">
        <v>5963</v>
      </c>
      <c r="D256" s="31">
        <v>616122</v>
      </c>
      <c r="E256" s="32">
        <v>0.70699999999999996</v>
      </c>
      <c r="F256" s="32">
        <v>0.55300000000000005</v>
      </c>
      <c r="G256">
        <f t="shared" si="3"/>
        <v>0.70699999999999996</v>
      </c>
      <c r="H256" s="31">
        <v>3673938842</v>
      </c>
      <c r="I256" s="31">
        <v>2562854</v>
      </c>
      <c r="J256" s="31">
        <v>2443051</v>
      </c>
      <c r="K256" s="31">
        <v>2535643</v>
      </c>
    </row>
    <row r="257" spans="1:11" x14ac:dyDescent="0.35">
      <c r="A257">
        <v>261501</v>
      </c>
      <c r="B257" t="s">
        <v>256</v>
      </c>
      <c r="C257" s="31">
        <v>4295</v>
      </c>
      <c r="D257" s="31">
        <v>336353</v>
      </c>
      <c r="E257" s="32">
        <v>0.69699999999999995</v>
      </c>
      <c r="F257" s="32">
        <v>0.75700000000000001</v>
      </c>
      <c r="G257">
        <f t="shared" si="3"/>
        <v>0.75700000000000001</v>
      </c>
      <c r="H257" s="31">
        <v>1444637627</v>
      </c>
      <c r="I257" s="31">
        <v>4154741</v>
      </c>
      <c r="J257" s="31">
        <v>4017908</v>
      </c>
      <c r="K257" s="31">
        <v>3563114</v>
      </c>
    </row>
    <row r="258" spans="1:11" x14ac:dyDescent="0.35">
      <c r="A258">
        <v>261600</v>
      </c>
      <c r="B258" t="s">
        <v>963</v>
      </c>
      <c r="C258" s="31">
        <v>31915</v>
      </c>
      <c r="D258" s="31">
        <v>186651</v>
      </c>
      <c r="E258" s="32">
        <v>0.61599999999999999</v>
      </c>
      <c r="F258" s="32">
        <v>0.86499999999999999</v>
      </c>
      <c r="G258">
        <f t="shared" si="3"/>
        <v>0.86499999999999999</v>
      </c>
      <c r="H258" s="31">
        <v>5956989367</v>
      </c>
      <c r="I258" s="31">
        <v>0</v>
      </c>
      <c r="J258" s="31">
        <v>0</v>
      </c>
      <c r="K258" s="31">
        <v>0</v>
      </c>
    </row>
    <row r="259" spans="1:11" x14ac:dyDescent="0.35">
      <c r="A259">
        <v>261701</v>
      </c>
      <c r="B259" t="s">
        <v>258</v>
      </c>
      <c r="C259" s="31">
        <v>5579</v>
      </c>
      <c r="D259" s="31">
        <v>618494</v>
      </c>
      <c r="E259" s="32">
        <v>0.64</v>
      </c>
      <c r="F259" s="32">
        <v>0.55200000000000005</v>
      </c>
      <c r="G259">
        <f t="shared" si="3"/>
        <v>0.64</v>
      </c>
      <c r="H259" s="31">
        <v>3450580386</v>
      </c>
      <c r="I259" s="31">
        <v>2911486</v>
      </c>
      <c r="J259" s="31">
        <v>2908744</v>
      </c>
      <c r="K259" s="31">
        <v>2862700</v>
      </c>
    </row>
    <row r="260" spans="1:11" x14ac:dyDescent="0.35">
      <c r="A260">
        <v>261801</v>
      </c>
      <c r="B260" t="s">
        <v>964</v>
      </c>
      <c r="C260" s="31">
        <v>3652</v>
      </c>
      <c r="D260" s="31">
        <v>327945</v>
      </c>
      <c r="E260" s="32">
        <v>0.71299999999999997</v>
      </c>
      <c r="F260" s="32">
        <v>0.76300000000000001</v>
      </c>
      <c r="G260">
        <f t="shared" ref="G260:G323" si="4">MAX(IF(E260&gt;F260,E260,F260),0.36)</f>
        <v>0.76300000000000001</v>
      </c>
      <c r="H260" s="31">
        <v>1197656770</v>
      </c>
      <c r="I260" s="31">
        <v>4025300</v>
      </c>
      <c r="J260" s="31">
        <v>4154690</v>
      </c>
      <c r="K260" s="31">
        <v>3750849</v>
      </c>
    </row>
    <row r="261" spans="1:11" x14ac:dyDescent="0.35">
      <c r="A261">
        <v>261901</v>
      </c>
      <c r="B261" t="s">
        <v>965</v>
      </c>
      <c r="C261" s="31">
        <v>9010</v>
      </c>
      <c r="D261" s="31">
        <v>492728</v>
      </c>
      <c r="E261" s="32">
        <v>0.66600000000000004</v>
      </c>
      <c r="F261" s="32">
        <v>0.64300000000000002</v>
      </c>
      <c r="G261">
        <f t="shared" si="4"/>
        <v>0.66600000000000004</v>
      </c>
      <c r="H261" s="31">
        <v>4439482252</v>
      </c>
      <c r="I261" s="31">
        <v>4330618</v>
      </c>
      <c r="J261" s="31">
        <v>5345617</v>
      </c>
      <c r="K261" s="31">
        <v>4398179</v>
      </c>
    </row>
    <row r="262" spans="1:11" x14ac:dyDescent="0.35">
      <c r="A262">
        <v>262001</v>
      </c>
      <c r="B262" t="s">
        <v>261</v>
      </c>
      <c r="C262" s="31">
        <v>713</v>
      </c>
      <c r="D262" s="31">
        <v>531901</v>
      </c>
      <c r="E262" s="32">
        <v>0.68899999999999995</v>
      </c>
      <c r="F262" s="32">
        <v>0.61399999999999999</v>
      </c>
      <c r="G262">
        <f t="shared" si="4"/>
        <v>0.68899999999999995</v>
      </c>
      <c r="H262" s="31">
        <v>379246116</v>
      </c>
      <c r="I262" s="31">
        <v>1051534</v>
      </c>
      <c r="J262" s="31">
        <v>1019291</v>
      </c>
      <c r="K262" s="31">
        <v>983936</v>
      </c>
    </row>
    <row r="263" spans="1:11" x14ac:dyDescent="0.35">
      <c r="A263">
        <v>270100</v>
      </c>
      <c r="B263" t="s">
        <v>966</v>
      </c>
      <c r="C263" s="31">
        <v>3702</v>
      </c>
      <c r="D263" s="31">
        <v>268157</v>
      </c>
      <c r="E263" s="32">
        <v>0.623</v>
      </c>
      <c r="F263" s="32">
        <v>0.80600000000000005</v>
      </c>
      <c r="G263">
        <f t="shared" si="4"/>
        <v>0.80600000000000005</v>
      </c>
      <c r="H263" s="31">
        <v>992719370</v>
      </c>
      <c r="I263" s="31">
        <v>2576572</v>
      </c>
      <c r="J263" s="31">
        <v>2464967</v>
      </c>
      <c r="K263" s="31">
        <v>3240535</v>
      </c>
    </row>
    <row r="264" spans="1:11" x14ac:dyDescent="0.35">
      <c r="A264">
        <v>270301</v>
      </c>
      <c r="B264" t="s">
        <v>967</v>
      </c>
      <c r="C264" s="31">
        <v>961</v>
      </c>
      <c r="D264" s="31">
        <v>370380</v>
      </c>
      <c r="E264" s="32">
        <v>0.59399999999999997</v>
      </c>
      <c r="F264" s="32">
        <v>0.73199999999999998</v>
      </c>
      <c r="G264">
        <f t="shared" si="4"/>
        <v>0.73199999999999998</v>
      </c>
      <c r="H264" s="31">
        <v>355935956</v>
      </c>
      <c r="I264" s="31">
        <v>992598</v>
      </c>
      <c r="J264" s="31">
        <v>1181176</v>
      </c>
      <c r="K264" s="31">
        <v>1097123</v>
      </c>
    </row>
    <row r="265" spans="1:11" x14ac:dyDescent="0.35">
      <c r="A265">
        <v>270601</v>
      </c>
      <c r="B265" t="s">
        <v>264</v>
      </c>
      <c r="C265" s="31">
        <v>1434</v>
      </c>
      <c r="D265" s="31">
        <v>411977</v>
      </c>
      <c r="E265" s="32">
        <v>0.53300000000000003</v>
      </c>
      <c r="F265" s="32">
        <v>0.70199999999999996</v>
      </c>
      <c r="G265">
        <f t="shared" si="4"/>
        <v>0.70199999999999996</v>
      </c>
      <c r="H265" s="31">
        <v>590775463</v>
      </c>
      <c r="I265" s="31">
        <v>1145577</v>
      </c>
      <c r="J265" s="31">
        <v>1137735</v>
      </c>
      <c r="K265" s="31">
        <v>1191838</v>
      </c>
    </row>
    <row r="266" spans="1:11" x14ac:dyDescent="0.35">
      <c r="A266">
        <v>270701</v>
      </c>
      <c r="B266" t="s">
        <v>968</v>
      </c>
      <c r="C266" s="31">
        <v>770</v>
      </c>
      <c r="D266" s="31">
        <v>286046</v>
      </c>
      <c r="E266" s="32">
        <v>0.67900000000000005</v>
      </c>
      <c r="F266" s="32">
        <v>0.79300000000000004</v>
      </c>
      <c r="G266">
        <f t="shared" si="4"/>
        <v>0.79300000000000004</v>
      </c>
      <c r="H266" s="31">
        <v>220255919</v>
      </c>
      <c r="I266" s="31">
        <v>883172</v>
      </c>
      <c r="J266" s="31">
        <v>1001672</v>
      </c>
      <c r="K266" s="31">
        <v>1005046</v>
      </c>
    </row>
    <row r="267" spans="1:11" x14ac:dyDescent="0.35">
      <c r="A267">
        <v>271201</v>
      </c>
      <c r="B267" t="s">
        <v>266</v>
      </c>
      <c r="C267" s="31">
        <v>888</v>
      </c>
      <c r="D267" s="31">
        <v>332446</v>
      </c>
      <c r="E267" s="32">
        <v>0.51600000000000001</v>
      </c>
      <c r="F267" s="32">
        <v>0.75900000000000001</v>
      </c>
      <c r="G267">
        <f t="shared" si="4"/>
        <v>0.75900000000000001</v>
      </c>
      <c r="H267" s="31">
        <v>295212673</v>
      </c>
      <c r="I267" s="31">
        <v>690586</v>
      </c>
      <c r="J267" s="31">
        <v>692208</v>
      </c>
      <c r="K267" s="31">
        <v>758961</v>
      </c>
    </row>
    <row r="268" spans="1:11" x14ac:dyDescent="0.35">
      <c r="A268">
        <v>280100</v>
      </c>
      <c r="B268" t="s">
        <v>969</v>
      </c>
      <c r="C268" s="31">
        <v>3518</v>
      </c>
      <c r="D268" s="31">
        <v>1051841</v>
      </c>
      <c r="E268" s="32">
        <v>0.56100000000000005</v>
      </c>
      <c r="F268" s="32">
        <v>0.23699999999999999</v>
      </c>
      <c r="G268">
        <f t="shared" si="4"/>
        <v>0.56100000000000005</v>
      </c>
      <c r="H268" s="31">
        <v>3700378555</v>
      </c>
      <c r="I268" s="31">
        <v>842264</v>
      </c>
      <c r="J268" s="31">
        <v>775057</v>
      </c>
      <c r="K268" s="31">
        <v>914390</v>
      </c>
    </row>
    <row r="269" spans="1:11" x14ac:dyDescent="0.35">
      <c r="A269">
        <v>280201</v>
      </c>
      <c r="B269" t="s">
        <v>970</v>
      </c>
      <c r="C269" s="31">
        <v>8913</v>
      </c>
      <c r="D269" s="31">
        <v>203256</v>
      </c>
      <c r="E269" s="32">
        <v>0.80900000000000005</v>
      </c>
      <c r="F269" s="32">
        <v>0.85299999999999998</v>
      </c>
      <c r="G269">
        <f t="shared" si="4"/>
        <v>0.85299999999999998</v>
      </c>
      <c r="H269" s="31">
        <v>1811627962</v>
      </c>
      <c r="I269" s="31">
        <v>4225018</v>
      </c>
      <c r="J269" s="31">
        <v>3921261</v>
      </c>
      <c r="K269" s="31">
        <v>4593472</v>
      </c>
    </row>
    <row r="270" spans="1:11" x14ac:dyDescent="0.35">
      <c r="A270">
        <v>280202</v>
      </c>
      <c r="B270" t="s">
        <v>971</v>
      </c>
      <c r="C270" s="31">
        <v>7647</v>
      </c>
      <c r="D270" s="31">
        <v>587331</v>
      </c>
      <c r="E270" s="32">
        <v>0.7</v>
      </c>
      <c r="F270" s="32">
        <v>0.57399999999999995</v>
      </c>
      <c r="G270">
        <f t="shared" si="4"/>
        <v>0.7</v>
      </c>
      <c r="H270" s="31">
        <v>4491324444</v>
      </c>
      <c r="I270" s="31">
        <v>3219098</v>
      </c>
      <c r="J270" s="31">
        <v>2963710</v>
      </c>
      <c r="K270" s="31">
        <v>3030093</v>
      </c>
    </row>
    <row r="271" spans="1:11" x14ac:dyDescent="0.35">
      <c r="A271">
        <v>280203</v>
      </c>
      <c r="B271" t="s">
        <v>972</v>
      </c>
      <c r="C271" s="31">
        <v>7952</v>
      </c>
      <c r="D271" s="31">
        <v>701421</v>
      </c>
      <c r="E271" s="32">
        <v>0.65700000000000003</v>
      </c>
      <c r="F271" s="32">
        <v>0.49199999999999999</v>
      </c>
      <c r="G271">
        <f t="shared" si="4"/>
        <v>0.65700000000000003</v>
      </c>
      <c r="H271" s="31">
        <v>5577702580</v>
      </c>
      <c r="I271" s="31">
        <v>3666448</v>
      </c>
      <c r="J271" s="31">
        <v>3404013</v>
      </c>
      <c r="K271" s="31">
        <v>3255917</v>
      </c>
    </row>
    <row r="272" spans="1:11" x14ac:dyDescent="0.35">
      <c r="A272">
        <v>280204</v>
      </c>
      <c r="B272" t="s">
        <v>271</v>
      </c>
      <c r="C272" s="31">
        <v>4410</v>
      </c>
      <c r="D272" s="31">
        <v>602882</v>
      </c>
      <c r="E272" s="32">
        <v>0.78</v>
      </c>
      <c r="F272" s="32">
        <v>0.56299999999999994</v>
      </c>
      <c r="G272">
        <f t="shared" si="4"/>
        <v>0.78</v>
      </c>
      <c r="H272" s="31">
        <v>2658710967</v>
      </c>
      <c r="I272" s="31">
        <v>836934</v>
      </c>
      <c r="J272" s="31">
        <v>856607</v>
      </c>
      <c r="K272" s="31">
        <v>918183</v>
      </c>
    </row>
    <row r="273" spans="1:11" x14ac:dyDescent="0.35">
      <c r="A273">
        <v>280205</v>
      </c>
      <c r="B273" t="s">
        <v>973</v>
      </c>
      <c r="C273" s="31">
        <v>7611</v>
      </c>
      <c r="D273" s="31">
        <v>547622</v>
      </c>
      <c r="E273" s="32">
        <v>0.753</v>
      </c>
      <c r="F273" s="32">
        <v>0.60299999999999998</v>
      </c>
      <c r="G273">
        <f t="shared" si="4"/>
        <v>0.753</v>
      </c>
      <c r="H273" s="31">
        <v>4167953870</v>
      </c>
      <c r="I273" s="31">
        <v>2868973</v>
      </c>
      <c r="J273" s="31">
        <v>2764661</v>
      </c>
      <c r="K273" s="31">
        <v>2687690</v>
      </c>
    </row>
    <row r="274" spans="1:11" x14ac:dyDescent="0.35">
      <c r="A274">
        <v>280206</v>
      </c>
      <c r="B274" t="s">
        <v>974</v>
      </c>
      <c r="C274" s="31">
        <v>2518</v>
      </c>
      <c r="D274" s="31">
        <v>780759</v>
      </c>
      <c r="E274" s="32">
        <v>0.68200000000000005</v>
      </c>
      <c r="F274" s="32">
        <v>0.434</v>
      </c>
      <c r="G274">
        <f t="shared" si="4"/>
        <v>0.68200000000000005</v>
      </c>
      <c r="H274" s="31">
        <v>1965951935</v>
      </c>
      <c r="I274" s="31">
        <v>1150313</v>
      </c>
      <c r="J274" s="31">
        <v>1154546</v>
      </c>
      <c r="K274" s="31">
        <v>1153167</v>
      </c>
    </row>
    <row r="275" spans="1:11" x14ac:dyDescent="0.35">
      <c r="A275">
        <v>280207</v>
      </c>
      <c r="B275" t="s">
        <v>975</v>
      </c>
      <c r="C275" s="31">
        <v>2178</v>
      </c>
      <c r="D275" s="31">
        <v>876772</v>
      </c>
      <c r="E275" s="32">
        <v>0.76400000000000001</v>
      </c>
      <c r="F275" s="32">
        <v>0.36399999999999999</v>
      </c>
      <c r="G275">
        <f t="shared" si="4"/>
        <v>0.76400000000000001</v>
      </c>
      <c r="H275" s="31">
        <v>1909610645</v>
      </c>
      <c r="I275" s="31">
        <v>801534</v>
      </c>
      <c r="J275" s="31">
        <v>1038257</v>
      </c>
      <c r="K275" s="31">
        <v>782380</v>
      </c>
    </row>
    <row r="276" spans="1:11" x14ac:dyDescent="0.35">
      <c r="A276">
        <v>280208</v>
      </c>
      <c r="B276" t="s">
        <v>976</v>
      </c>
      <c r="C276" s="31">
        <v>3354</v>
      </c>
      <c r="D276" s="31">
        <v>284890</v>
      </c>
      <c r="E276" s="32">
        <v>0.64300000000000002</v>
      </c>
      <c r="F276" s="32">
        <v>0.79400000000000004</v>
      </c>
      <c r="G276">
        <f t="shared" si="4"/>
        <v>0.79400000000000004</v>
      </c>
      <c r="H276" s="31">
        <v>955522258</v>
      </c>
      <c r="I276" s="31">
        <v>1841446</v>
      </c>
      <c r="J276" s="31">
        <v>1557976</v>
      </c>
      <c r="K276" s="31">
        <v>1814940</v>
      </c>
    </row>
    <row r="277" spans="1:11" x14ac:dyDescent="0.35">
      <c r="A277">
        <v>280209</v>
      </c>
      <c r="B277" t="s">
        <v>977</v>
      </c>
      <c r="C277" s="31">
        <v>7430</v>
      </c>
      <c r="D277" s="31">
        <v>387361</v>
      </c>
      <c r="E277" s="32">
        <v>0.73699999999999999</v>
      </c>
      <c r="F277" s="32">
        <v>0.71899999999999997</v>
      </c>
      <c r="G277">
        <f t="shared" si="4"/>
        <v>0.73699999999999999</v>
      </c>
      <c r="H277" s="31">
        <v>2878095454</v>
      </c>
      <c r="I277" s="31">
        <v>3707902</v>
      </c>
      <c r="J277" s="31">
        <v>4147621</v>
      </c>
      <c r="K277" s="31">
        <v>4064038</v>
      </c>
    </row>
    <row r="278" spans="1:11" x14ac:dyDescent="0.35">
      <c r="A278">
        <v>280210</v>
      </c>
      <c r="B278" t="s">
        <v>978</v>
      </c>
      <c r="C278" s="31">
        <v>5141</v>
      </c>
      <c r="D278" s="31">
        <v>613745</v>
      </c>
      <c r="E278" s="32">
        <v>0.72099999999999997</v>
      </c>
      <c r="F278" s="32">
        <v>0.55500000000000005</v>
      </c>
      <c r="G278">
        <f t="shared" si="4"/>
        <v>0.72099999999999997</v>
      </c>
      <c r="H278" s="31">
        <v>3155263225</v>
      </c>
      <c r="I278" s="31">
        <v>2136266</v>
      </c>
      <c r="J278" s="31">
        <v>2532399</v>
      </c>
      <c r="K278" s="31">
        <v>2394750</v>
      </c>
    </row>
    <row r="279" spans="1:11" x14ac:dyDescent="0.35">
      <c r="A279">
        <v>280211</v>
      </c>
      <c r="B279" t="s">
        <v>979</v>
      </c>
      <c r="C279" s="31">
        <v>6110</v>
      </c>
      <c r="D279" s="31">
        <v>935444</v>
      </c>
      <c r="E279" s="32">
        <v>0.61</v>
      </c>
      <c r="F279" s="32">
        <v>0.32200000000000001</v>
      </c>
      <c r="G279">
        <f t="shared" si="4"/>
        <v>0.61</v>
      </c>
      <c r="H279" s="31">
        <v>5715564516</v>
      </c>
      <c r="I279" s="31">
        <v>1490013</v>
      </c>
      <c r="J279" s="31">
        <v>1327979</v>
      </c>
      <c r="K279" s="31">
        <v>1449704</v>
      </c>
    </row>
    <row r="280" spans="1:11" x14ac:dyDescent="0.35">
      <c r="A280">
        <v>280212</v>
      </c>
      <c r="B280" t="s">
        <v>980</v>
      </c>
      <c r="C280" s="31">
        <v>1873</v>
      </c>
      <c r="D280" s="31">
        <v>799300</v>
      </c>
      <c r="E280" s="32">
        <v>0.71099999999999997</v>
      </c>
      <c r="F280" s="32">
        <v>0.42099999999999999</v>
      </c>
      <c r="G280">
        <f t="shared" si="4"/>
        <v>0.71099999999999997</v>
      </c>
      <c r="H280" s="31">
        <v>1497090322</v>
      </c>
      <c r="I280" s="31">
        <v>943531</v>
      </c>
      <c r="J280" s="31">
        <v>948725</v>
      </c>
      <c r="K280" s="31">
        <v>823794</v>
      </c>
    </row>
    <row r="281" spans="1:11" x14ac:dyDescent="0.35">
      <c r="A281">
        <v>280213</v>
      </c>
      <c r="B281" t="s">
        <v>280</v>
      </c>
      <c r="C281" s="31">
        <v>4388</v>
      </c>
      <c r="D281" s="31">
        <v>614981</v>
      </c>
      <c r="E281" s="32">
        <v>0.76800000000000002</v>
      </c>
      <c r="F281" s="32">
        <v>0.55400000000000005</v>
      </c>
      <c r="G281">
        <f t="shared" si="4"/>
        <v>0.76800000000000002</v>
      </c>
      <c r="H281" s="31">
        <v>2698539354</v>
      </c>
      <c r="I281" s="31">
        <v>382207</v>
      </c>
      <c r="J281" s="31">
        <v>385033</v>
      </c>
      <c r="K281" s="31">
        <v>472927</v>
      </c>
    </row>
    <row r="282" spans="1:11" x14ac:dyDescent="0.35">
      <c r="A282">
        <v>280214</v>
      </c>
      <c r="B282" t="s">
        <v>281</v>
      </c>
      <c r="C282" s="31">
        <v>3213</v>
      </c>
      <c r="D282" s="31">
        <v>986171</v>
      </c>
      <c r="E282" s="32">
        <v>0.748</v>
      </c>
      <c r="F282" s="32">
        <v>0.28399999999999997</v>
      </c>
      <c r="G282">
        <f t="shared" si="4"/>
        <v>0.748</v>
      </c>
      <c r="H282" s="31">
        <v>3168568064</v>
      </c>
      <c r="I282" s="31">
        <v>1051134</v>
      </c>
      <c r="J282" s="31">
        <v>931564</v>
      </c>
      <c r="K282" s="31">
        <v>1123719</v>
      </c>
    </row>
    <row r="283" spans="1:11" x14ac:dyDescent="0.35">
      <c r="A283">
        <v>280215</v>
      </c>
      <c r="B283" t="s">
        <v>981</v>
      </c>
      <c r="C283" s="31">
        <v>2807</v>
      </c>
      <c r="D283" s="31">
        <v>2349538</v>
      </c>
      <c r="E283" s="32">
        <v>0.371</v>
      </c>
      <c r="F283" s="32">
        <v>0</v>
      </c>
      <c r="G283">
        <f t="shared" si="4"/>
        <v>0.371</v>
      </c>
      <c r="H283" s="31">
        <v>6595153225</v>
      </c>
      <c r="I283" s="31">
        <v>285885</v>
      </c>
      <c r="J283" s="31">
        <v>302382</v>
      </c>
      <c r="K283" s="31">
        <v>255579</v>
      </c>
    </row>
    <row r="284" spans="1:11" x14ac:dyDescent="0.35">
      <c r="A284">
        <v>280216</v>
      </c>
      <c r="B284" t="s">
        <v>982</v>
      </c>
      <c r="C284" s="31">
        <v>7458</v>
      </c>
      <c r="D284" s="31">
        <v>558483</v>
      </c>
      <c r="E284" s="32">
        <v>0.77100000000000002</v>
      </c>
      <c r="F284" s="32">
        <v>0.59499999999999997</v>
      </c>
      <c r="G284">
        <f t="shared" si="4"/>
        <v>0.77100000000000002</v>
      </c>
      <c r="H284" s="31">
        <v>4165171935</v>
      </c>
      <c r="I284" s="31">
        <v>1285111</v>
      </c>
      <c r="J284" s="31">
        <v>1214209</v>
      </c>
      <c r="K284" s="31">
        <v>1325299</v>
      </c>
    </row>
    <row r="285" spans="1:11" x14ac:dyDescent="0.35">
      <c r="A285">
        <v>280217</v>
      </c>
      <c r="B285" t="s">
        <v>284</v>
      </c>
      <c r="C285" s="31">
        <v>3756</v>
      </c>
      <c r="D285" s="31">
        <v>731450</v>
      </c>
      <c r="E285" s="32">
        <v>0.69399999999999995</v>
      </c>
      <c r="F285" s="32">
        <v>0.47</v>
      </c>
      <c r="G285">
        <f t="shared" si="4"/>
        <v>0.69399999999999995</v>
      </c>
      <c r="H285" s="31">
        <v>2747329032</v>
      </c>
      <c r="I285" s="31">
        <v>359803</v>
      </c>
      <c r="J285" s="31">
        <v>346062</v>
      </c>
      <c r="K285" s="31">
        <v>382943</v>
      </c>
    </row>
    <row r="286" spans="1:11" x14ac:dyDescent="0.35">
      <c r="A286">
        <v>280218</v>
      </c>
      <c r="B286" t="s">
        <v>983</v>
      </c>
      <c r="C286" s="31">
        <v>4161</v>
      </c>
      <c r="D286" s="31">
        <v>1504642</v>
      </c>
      <c r="E286" s="32">
        <v>0.47799999999999998</v>
      </c>
      <c r="F286" s="32">
        <v>0</v>
      </c>
      <c r="G286">
        <f t="shared" si="4"/>
        <v>0.47799999999999998</v>
      </c>
      <c r="H286" s="31">
        <v>6260816774</v>
      </c>
      <c r="I286" s="31">
        <v>494998</v>
      </c>
      <c r="J286" s="31">
        <v>448369</v>
      </c>
      <c r="K286" s="31">
        <v>461591</v>
      </c>
    </row>
    <row r="287" spans="1:11" x14ac:dyDescent="0.35">
      <c r="A287">
        <v>280219</v>
      </c>
      <c r="B287" t="s">
        <v>984</v>
      </c>
      <c r="C287" s="31">
        <v>1254</v>
      </c>
      <c r="D287" s="31">
        <v>888721</v>
      </c>
      <c r="E287" s="32">
        <v>0.69199999999999995</v>
      </c>
      <c r="F287" s="32">
        <v>0.35499999999999998</v>
      </c>
      <c r="G287">
        <f t="shared" si="4"/>
        <v>0.69199999999999995</v>
      </c>
      <c r="H287" s="31">
        <v>1114456774</v>
      </c>
      <c r="I287" s="31">
        <v>696886</v>
      </c>
      <c r="J287" s="31">
        <v>687762</v>
      </c>
      <c r="K287" s="31">
        <v>745361</v>
      </c>
    </row>
    <row r="288" spans="1:11" x14ac:dyDescent="0.35">
      <c r="A288">
        <v>280220</v>
      </c>
      <c r="B288" t="s">
        <v>985</v>
      </c>
      <c r="C288" s="31">
        <v>3001</v>
      </c>
      <c r="D288" s="31">
        <v>885475</v>
      </c>
      <c r="E288" s="32">
        <v>0.67300000000000004</v>
      </c>
      <c r="F288" s="32">
        <v>0.35799999999999998</v>
      </c>
      <c r="G288">
        <f t="shared" si="4"/>
        <v>0.67300000000000004</v>
      </c>
      <c r="H288" s="31">
        <v>2657312580</v>
      </c>
      <c r="I288" s="31">
        <v>1240810</v>
      </c>
      <c r="J288" s="31">
        <v>1062454</v>
      </c>
      <c r="K288" s="31">
        <v>1348987</v>
      </c>
    </row>
    <row r="289" spans="1:11" x14ac:dyDescent="0.35">
      <c r="A289">
        <v>280221</v>
      </c>
      <c r="B289" t="s">
        <v>288</v>
      </c>
      <c r="C289" s="31">
        <v>3747</v>
      </c>
      <c r="D289" s="31">
        <v>966931</v>
      </c>
      <c r="E289" s="32">
        <v>0.68400000000000005</v>
      </c>
      <c r="F289" s="32">
        <v>0.29899999999999999</v>
      </c>
      <c r="G289">
        <f t="shared" si="4"/>
        <v>0.68400000000000005</v>
      </c>
      <c r="H289" s="31">
        <v>3623091290</v>
      </c>
      <c r="I289" s="31">
        <v>2111300</v>
      </c>
      <c r="J289" s="31">
        <v>2243074</v>
      </c>
      <c r="K289" s="31">
        <v>2494944</v>
      </c>
    </row>
    <row r="290" spans="1:11" x14ac:dyDescent="0.35">
      <c r="A290">
        <v>280222</v>
      </c>
      <c r="B290" t="s">
        <v>986</v>
      </c>
      <c r="C290" s="31">
        <v>3089</v>
      </c>
      <c r="D290" s="31">
        <v>793649</v>
      </c>
      <c r="E290" s="32">
        <v>0.67100000000000004</v>
      </c>
      <c r="F290" s="32">
        <v>0.42499999999999999</v>
      </c>
      <c r="G290">
        <f t="shared" si="4"/>
        <v>0.67100000000000004</v>
      </c>
      <c r="H290" s="31">
        <v>2451581934</v>
      </c>
      <c r="I290" s="31">
        <v>446132</v>
      </c>
      <c r="J290" s="31">
        <v>457058</v>
      </c>
      <c r="K290" s="31">
        <v>491268</v>
      </c>
    </row>
    <row r="291" spans="1:11" x14ac:dyDescent="0.35">
      <c r="A291">
        <v>280223</v>
      </c>
      <c r="B291" t="s">
        <v>987</v>
      </c>
      <c r="C291" s="31">
        <v>3396</v>
      </c>
      <c r="D291" s="31">
        <v>684256</v>
      </c>
      <c r="E291" s="32">
        <v>0.66900000000000004</v>
      </c>
      <c r="F291" s="32">
        <v>0.504</v>
      </c>
      <c r="G291">
        <f t="shared" si="4"/>
        <v>0.66900000000000004</v>
      </c>
      <c r="H291" s="31">
        <v>2323736451</v>
      </c>
      <c r="I291" s="31">
        <v>1126263</v>
      </c>
      <c r="J291" s="31">
        <v>1033275</v>
      </c>
      <c r="K291" s="31">
        <v>1213517</v>
      </c>
    </row>
    <row r="292" spans="1:11" x14ac:dyDescent="0.35">
      <c r="A292">
        <v>280224</v>
      </c>
      <c r="B292" t="s">
        <v>291</v>
      </c>
      <c r="C292" s="31">
        <v>2357</v>
      </c>
      <c r="D292" s="31">
        <v>651181</v>
      </c>
      <c r="E292" s="32">
        <v>0.77</v>
      </c>
      <c r="F292" s="32">
        <v>0.52800000000000002</v>
      </c>
      <c r="G292">
        <f t="shared" si="4"/>
        <v>0.77</v>
      </c>
      <c r="H292" s="31">
        <v>1534835806</v>
      </c>
      <c r="I292" s="31">
        <v>401668</v>
      </c>
      <c r="J292" s="31">
        <v>341734</v>
      </c>
      <c r="K292" s="31">
        <v>370517</v>
      </c>
    </row>
    <row r="293" spans="1:11" x14ac:dyDescent="0.35">
      <c r="A293">
        <v>280225</v>
      </c>
      <c r="B293" t="s">
        <v>988</v>
      </c>
      <c r="C293" s="31">
        <v>3273</v>
      </c>
      <c r="D293" s="31">
        <v>845234</v>
      </c>
      <c r="E293" s="32">
        <v>0.78300000000000003</v>
      </c>
      <c r="F293" s="32">
        <v>0.38700000000000001</v>
      </c>
      <c r="G293">
        <f t="shared" si="4"/>
        <v>0.78300000000000003</v>
      </c>
      <c r="H293" s="31">
        <v>2766450967</v>
      </c>
      <c r="I293" s="31">
        <v>1368491</v>
      </c>
      <c r="J293" s="31">
        <v>1625203</v>
      </c>
      <c r="K293" s="31">
        <v>1234146</v>
      </c>
    </row>
    <row r="294" spans="1:11" x14ac:dyDescent="0.35">
      <c r="A294">
        <v>280226</v>
      </c>
      <c r="B294" t="s">
        <v>989</v>
      </c>
      <c r="C294" s="31">
        <v>2526</v>
      </c>
      <c r="D294" s="31">
        <v>662650</v>
      </c>
      <c r="E294" s="32">
        <v>0.67300000000000004</v>
      </c>
      <c r="F294" s="32">
        <v>0.52</v>
      </c>
      <c r="G294">
        <f t="shared" si="4"/>
        <v>0.67300000000000004</v>
      </c>
      <c r="H294" s="31">
        <v>1673854516</v>
      </c>
      <c r="I294" s="31">
        <v>1138056</v>
      </c>
      <c r="J294" s="31">
        <v>1048625</v>
      </c>
      <c r="K294" s="31">
        <v>1278584</v>
      </c>
    </row>
    <row r="295" spans="1:11" x14ac:dyDescent="0.35">
      <c r="A295">
        <v>280227</v>
      </c>
      <c r="B295" t="s">
        <v>294</v>
      </c>
      <c r="C295" s="31">
        <v>2113</v>
      </c>
      <c r="D295" s="31">
        <v>887755</v>
      </c>
      <c r="E295" s="32">
        <v>0.65900000000000003</v>
      </c>
      <c r="F295" s="32">
        <v>0.35599999999999998</v>
      </c>
      <c r="G295">
        <f t="shared" si="4"/>
        <v>0.65900000000000003</v>
      </c>
      <c r="H295" s="31">
        <v>1875827741</v>
      </c>
      <c r="I295" s="31">
        <v>679545</v>
      </c>
      <c r="J295" s="31">
        <v>549703</v>
      </c>
      <c r="K295" s="31">
        <v>612739</v>
      </c>
    </row>
    <row r="296" spans="1:11" x14ac:dyDescent="0.35">
      <c r="A296">
        <v>280229</v>
      </c>
      <c r="B296" t="s">
        <v>990</v>
      </c>
      <c r="C296" s="31">
        <v>2529</v>
      </c>
      <c r="D296" s="31">
        <v>576023</v>
      </c>
      <c r="E296" s="32">
        <v>0.79600000000000004</v>
      </c>
      <c r="F296" s="32">
        <v>0.58199999999999996</v>
      </c>
      <c r="G296">
        <f t="shared" si="4"/>
        <v>0.79600000000000004</v>
      </c>
      <c r="H296" s="31">
        <v>1456762903</v>
      </c>
      <c r="I296" s="31">
        <v>485790</v>
      </c>
      <c r="J296" s="31">
        <v>474280</v>
      </c>
      <c r="K296" s="31">
        <v>547240</v>
      </c>
    </row>
    <row r="297" spans="1:11" x14ac:dyDescent="0.35">
      <c r="A297">
        <v>280230</v>
      </c>
      <c r="B297" t="s">
        <v>991</v>
      </c>
      <c r="C297" s="31">
        <v>3268</v>
      </c>
      <c r="D297" s="31">
        <v>767529</v>
      </c>
      <c r="E297" s="32">
        <v>0.67400000000000004</v>
      </c>
      <c r="F297" s="32">
        <v>0.44400000000000001</v>
      </c>
      <c r="G297">
        <f t="shared" si="4"/>
        <v>0.67400000000000004</v>
      </c>
      <c r="H297" s="31">
        <v>2508287096</v>
      </c>
      <c r="I297" s="31">
        <v>1024755</v>
      </c>
      <c r="J297" s="31">
        <v>1103311</v>
      </c>
      <c r="K297" s="31">
        <v>1208307</v>
      </c>
    </row>
    <row r="298" spans="1:11" x14ac:dyDescent="0.35">
      <c r="A298">
        <v>280231</v>
      </c>
      <c r="B298" t="s">
        <v>992</v>
      </c>
      <c r="C298" s="31">
        <v>1100</v>
      </c>
      <c r="D298" s="31">
        <v>1979924</v>
      </c>
      <c r="E298" s="32">
        <v>0.45600000000000002</v>
      </c>
      <c r="F298" s="32">
        <v>0</v>
      </c>
      <c r="G298">
        <f t="shared" si="4"/>
        <v>0.45600000000000002</v>
      </c>
      <c r="H298" s="31">
        <v>2177917419</v>
      </c>
      <c r="I298" s="31">
        <v>412545</v>
      </c>
      <c r="J298" s="31">
        <v>445313</v>
      </c>
      <c r="K298" s="31">
        <v>454558</v>
      </c>
    </row>
    <row r="299" spans="1:11" x14ac:dyDescent="0.35">
      <c r="A299">
        <v>280251</v>
      </c>
      <c r="B299" t="s">
        <v>298</v>
      </c>
      <c r="C299" s="31">
        <v>10013</v>
      </c>
      <c r="D299" s="31">
        <v>673290</v>
      </c>
      <c r="E299" s="32">
        <v>0.748</v>
      </c>
      <c r="F299" s="32">
        <v>0.51200000000000001</v>
      </c>
      <c r="G299">
        <f t="shared" si="4"/>
        <v>0.748</v>
      </c>
      <c r="H299" s="31">
        <v>6741662256</v>
      </c>
      <c r="I299" s="31">
        <v>2590502</v>
      </c>
      <c r="J299" s="31">
        <v>3147726</v>
      </c>
      <c r="K299" s="31">
        <v>2454316</v>
      </c>
    </row>
    <row r="300" spans="1:11" x14ac:dyDescent="0.35">
      <c r="A300">
        <v>280252</v>
      </c>
      <c r="B300" t="s">
        <v>993</v>
      </c>
      <c r="C300" s="31">
        <v>17957</v>
      </c>
      <c r="D300" s="31">
        <v>704811</v>
      </c>
      <c r="E300" s="32">
        <v>0.72299999999999998</v>
      </c>
      <c r="F300" s="32">
        <v>0.48899999999999999</v>
      </c>
      <c r="G300">
        <f t="shared" si="4"/>
        <v>0.72299999999999998</v>
      </c>
      <c r="H300" s="31">
        <v>12656304835</v>
      </c>
      <c r="I300" s="31">
        <v>1601901</v>
      </c>
      <c r="J300" s="31">
        <v>1481465</v>
      </c>
      <c r="K300" s="31">
        <v>1350713</v>
      </c>
    </row>
    <row r="301" spans="1:11" x14ac:dyDescent="0.35">
      <c r="A301">
        <v>280253</v>
      </c>
      <c r="B301" t="s">
        <v>300</v>
      </c>
      <c r="C301" s="31">
        <v>12390</v>
      </c>
      <c r="D301" s="31">
        <v>709567</v>
      </c>
      <c r="E301" s="32">
        <v>0.76200000000000001</v>
      </c>
      <c r="F301" s="32">
        <v>0.48499999999999999</v>
      </c>
      <c r="G301">
        <f t="shared" si="4"/>
        <v>0.76200000000000001</v>
      </c>
      <c r="H301" s="31">
        <v>8791535482</v>
      </c>
      <c r="I301" s="31">
        <v>3130781</v>
      </c>
      <c r="J301" s="31">
        <v>2876824</v>
      </c>
      <c r="K301" s="31">
        <v>3081961</v>
      </c>
    </row>
    <row r="302" spans="1:11" x14ac:dyDescent="0.35">
      <c r="A302">
        <v>280300</v>
      </c>
      <c r="B302" t="s">
        <v>994</v>
      </c>
      <c r="C302" s="31">
        <v>3766</v>
      </c>
      <c r="D302" s="31">
        <v>1496535</v>
      </c>
      <c r="E302" s="32">
        <v>0.54300000000000004</v>
      </c>
      <c r="F302" s="32">
        <v>0</v>
      </c>
      <c r="G302">
        <f t="shared" si="4"/>
        <v>0.54300000000000004</v>
      </c>
      <c r="H302" s="31">
        <v>5635954399</v>
      </c>
      <c r="I302" s="31">
        <v>1572615</v>
      </c>
      <c r="J302" s="31">
        <v>1394498</v>
      </c>
      <c r="K302" s="31">
        <v>1631455</v>
      </c>
    </row>
    <row r="303" spans="1:11" x14ac:dyDescent="0.35">
      <c r="A303">
        <v>280401</v>
      </c>
      <c r="B303" t="s">
        <v>995</v>
      </c>
      <c r="C303" s="31">
        <v>5600</v>
      </c>
      <c r="D303" s="31">
        <v>427904</v>
      </c>
      <c r="E303" s="32">
        <v>0.747</v>
      </c>
      <c r="F303" s="32">
        <v>0.69</v>
      </c>
      <c r="G303">
        <f t="shared" si="4"/>
        <v>0.747</v>
      </c>
      <c r="H303" s="31">
        <v>2396267631</v>
      </c>
      <c r="I303" s="31">
        <v>2085986</v>
      </c>
      <c r="J303" s="31">
        <v>1927297</v>
      </c>
      <c r="K303" s="31">
        <v>2383772</v>
      </c>
    </row>
    <row r="304" spans="1:11" x14ac:dyDescent="0.35">
      <c r="A304">
        <v>280402</v>
      </c>
      <c r="B304" t="s">
        <v>303</v>
      </c>
      <c r="C304" s="31">
        <v>1843</v>
      </c>
      <c r="D304" s="31">
        <v>1189066</v>
      </c>
      <c r="E304" s="32">
        <v>0.66600000000000004</v>
      </c>
      <c r="F304" s="32">
        <v>0.13800000000000001</v>
      </c>
      <c r="G304">
        <f t="shared" si="4"/>
        <v>0.66600000000000004</v>
      </c>
      <c r="H304" s="31">
        <v>2191449032</v>
      </c>
      <c r="I304" s="31">
        <v>652711</v>
      </c>
      <c r="J304" s="31">
        <v>686671</v>
      </c>
      <c r="K304" s="31">
        <v>685481</v>
      </c>
    </row>
    <row r="305" spans="1:11" x14ac:dyDescent="0.35">
      <c r="A305">
        <v>280403</v>
      </c>
      <c r="B305" t="s">
        <v>996</v>
      </c>
      <c r="C305" s="31">
        <v>3467</v>
      </c>
      <c r="D305" s="31">
        <v>1259195</v>
      </c>
      <c r="E305" s="32">
        <v>0.61799999999999999</v>
      </c>
      <c r="F305" s="32">
        <v>8.6999999999999994E-2</v>
      </c>
      <c r="G305">
        <f t="shared" si="4"/>
        <v>0.61799999999999999</v>
      </c>
      <c r="H305" s="31">
        <v>4365630278</v>
      </c>
      <c r="I305" s="31">
        <v>968272</v>
      </c>
      <c r="J305" s="31">
        <v>852783</v>
      </c>
      <c r="K305" s="31">
        <v>968098</v>
      </c>
    </row>
    <row r="306" spans="1:11" x14ac:dyDescent="0.35">
      <c r="A306">
        <v>280404</v>
      </c>
      <c r="B306" t="s">
        <v>305</v>
      </c>
      <c r="C306" s="31">
        <v>5805</v>
      </c>
      <c r="D306" s="31">
        <v>1252357</v>
      </c>
      <c r="E306" s="32">
        <v>0.55400000000000005</v>
      </c>
      <c r="F306" s="32">
        <v>9.1999999999999998E-2</v>
      </c>
      <c r="G306">
        <f t="shared" si="4"/>
        <v>0.55400000000000005</v>
      </c>
      <c r="H306" s="31">
        <v>7269933225</v>
      </c>
      <c r="I306" s="31">
        <v>972222</v>
      </c>
      <c r="J306" s="31">
        <v>817989</v>
      </c>
      <c r="K306" s="31">
        <v>837770</v>
      </c>
    </row>
    <row r="307" spans="1:11" x14ac:dyDescent="0.35">
      <c r="A307">
        <v>280405</v>
      </c>
      <c r="B307" t="s">
        <v>997</v>
      </c>
      <c r="C307" s="31">
        <v>3653</v>
      </c>
      <c r="D307" s="31">
        <v>901237</v>
      </c>
      <c r="E307" s="32">
        <v>0.66300000000000003</v>
      </c>
      <c r="F307" s="32">
        <v>0.34599999999999997</v>
      </c>
      <c r="G307">
        <f t="shared" si="4"/>
        <v>0.66300000000000003</v>
      </c>
      <c r="H307" s="31">
        <v>3292221934</v>
      </c>
      <c r="I307" s="31">
        <v>522829</v>
      </c>
      <c r="J307" s="31">
        <v>512574</v>
      </c>
      <c r="K307" s="31">
        <v>594720</v>
      </c>
    </row>
    <row r="308" spans="1:11" x14ac:dyDescent="0.35">
      <c r="A308">
        <v>280406</v>
      </c>
      <c r="B308" t="s">
        <v>998</v>
      </c>
      <c r="C308" s="31">
        <v>3638</v>
      </c>
      <c r="D308" s="31">
        <v>1704998</v>
      </c>
      <c r="E308" s="32">
        <v>0.40799999999999997</v>
      </c>
      <c r="F308" s="32">
        <v>0</v>
      </c>
      <c r="G308">
        <f t="shared" si="4"/>
        <v>0.40799999999999997</v>
      </c>
      <c r="H308" s="31">
        <v>6202783870</v>
      </c>
      <c r="I308" s="31">
        <v>504750</v>
      </c>
      <c r="J308" s="31">
        <v>460708</v>
      </c>
      <c r="K308" s="31">
        <v>528015</v>
      </c>
    </row>
    <row r="309" spans="1:11" x14ac:dyDescent="0.35">
      <c r="A309">
        <v>280407</v>
      </c>
      <c r="B309" t="s">
        <v>999</v>
      </c>
      <c r="C309" s="31">
        <v>7055</v>
      </c>
      <c r="D309" s="31">
        <v>1925731</v>
      </c>
      <c r="E309" s="32">
        <v>0.44500000000000001</v>
      </c>
      <c r="F309" s="32">
        <v>0</v>
      </c>
      <c r="G309">
        <f t="shared" si="4"/>
        <v>0.44500000000000001</v>
      </c>
      <c r="H309" s="31">
        <v>13586034838</v>
      </c>
      <c r="I309" s="31">
        <v>799230</v>
      </c>
      <c r="J309" s="31">
        <v>743617</v>
      </c>
      <c r="K309" s="31">
        <v>804009</v>
      </c>
    </row>
    <row r="310" spans="1:11" x14ac:dyDescent="0.35">
      <c r="A310">
        <v>280409</v>
      </c>
      <c r="B310" t="s">
        <v>1000</v>
      </c>
      <c r="C310" s="31">
        <v>4355</v>
      </c>
      <c r="D310" s="31">
        <v>934485</v>
      </c>
      <c r="E310" s="32">
        <v>0.65</v>
      </c>
      <c r="F310" s="32">
        <v>0.32200000000000001</v>
      </c>
      <c r="G310">
        <f t="shared" si="4"/>
        <v>0.65</v>
      </c>
      <c r="H310" s="31">
        <v>4069682580</v>
      </c>
      <c r="I310" s="31">
        <v>1128941</v>
      </c>
      <c r="J310" s="31">
        <v>1032115</v>
      </c>
      <c r="K310" s="31">
        <v>1129939</v>
      </c>
    </row>
    <row r="311" spans="1:11" x14ac:dyDescent="0.35">
      <c r="A311">
        <v>280410</v>
      </c>
      <c r="B311" t="s">
        <v>1001</v>
      </c>
      <c r="C311" s="31">
        <v>2821</v>
      </c>
      <c r="D311" s="31">
        <v>1409201</v>
      </c>
      <c r="E311" s="32">
        <v>0.59599999999999997</v>
      </c>
      <c r="F311" s="32">
        <v>0</v>
      </c>
      <c r="G311">
        <f t="shared" si="4"/>
        <v>0.59599999999999997</v>
      </c>
      <c r="H311" s="31">
        <v>3975356129</v>
      </c>
      <c r="I311" s="31">
        <v>1074329</v>
      </c>
      <c r="J311" s="31">
        <v>1004490</v>
      </c>
      <c r="K311" s="31">
        <v>1089105</v>
      </c>
    </row>
    <row r="312" spans="1:11" x14ac:dyDescent="0.35">
      <c r="A312">
        <v>280411</v>
      </c>
      <c r="B312" t="s">
        <v>1002</v>
      </c>
      <c r="C312" s="31">
        <v>1463</v>
      </c>
      <c r="D312" s="31">
        <v>1407792</v>
      </c>
      <c r="E312" s="32">
        <v>0.60199999999999998</v>
      </c>
      <c r="F312" s="32">
        <v>0</v>
      </c>
      <c r="G312">
        <f t="shared" si="4"/>
        <v>0.60199999999999998</v>
      </c>
      <c r="H312" s="31">
        <v>2059600322</v>
      </c>
      <c r="I312" s="31">
        <v>663453</v>
      </c>
      <c r="J312" s="31">
        <v>595353</v>
      </c>
      <c r="K312" s="31">
        <v>694105</v>
      </c>
    </row>
    <row r="313" spans="1:11" x14ac:dyDescent="0.35">
      <c r="A313">
        <v>280501</v>
      </c>
      <c r="B313" t="s">
        <v>1003</v>
      </c>
      <c r="C313" s="31">
        <v>3014</v>
      </c>
      <c r="D313" s="31">
        <v>1429464</v>
      </c>
      <c r="E313" s="32">
        <v>0.59199999999999997</v>
      </c>
      <c r="F313" s="32">
        <v>0</v>
      </c>
      <c r="G313">
        <f t="shared" si="4"/>
        <v>0.59199999999999997</v>
      </c>
      <c r="H313" s="31">
        <v>4308406935</v>
      </c>
      <c r="I313" s="31">
        <v>941376</v>
      </c>
      <c r="J313" s="31">
        <v>804037</v>
      </c>
      <c r="K313" s="31">
        <v>933821</v>
      </c>
    </row>
    <row r="314" spans="1:11" x14ac:dyDescent="0.35">
      <c r="A314">
        <v>280502</v>
      </c>
      <c r="B314" t="s">
        <v>1004</v>
      </c>
      <c r="C314" s="31">
        <v>6856</v>
      </c>
      <c r="D314" s="31">
        <v>1216530</v>
      </c>
      <c r="E314" s="32">
        <v>0.64500000000000002</v>
      </c>
      <c r="F314" s="32">
        <v>0.11799999999999999</v>
      </c>
      <c r="G314">
        <f t="shared" si="4"/>
        <v>0.64500000000000002</v>
      </c>
      <c r="H314" s="31">
        <v>8340534966</v>
      </c>
      <c r="I314" s="31">
        <v>1584735</v>
      </c>
      <c r="J314" s="31">
        <v>2063070</v>
      </c>
      <c r="K314" s="31">
        <v>2068022</v>
      </c>
    </row>
    <row r="315" spans="1:11" x14ac:dyDescent="0.35">
      <c r="A315">
        <v>280503</v>
      </c>
      <c r="B315" t="s">
        <v>1005</v>
      </c>
      <c r="C315" s="31">
        <v>2226</v>
      </c>
      <c r="D315" s="31">
        <v>1944569</v>
      </c>
      <c r="E315" s="32">
        <v>0.55400000000000005</v>
      </c>
      <c r="F315" s="32">
        <v>0</v>
      </c>
      <c r="G315">
        <f t="shared" si="4"/>
        <v>0.55400000000000005</v>
      </c>
      <c r="H315" s="31">
        <v>4328612666</v>
      </c>
      <c r="I315" s="31">
        <v>638944</v>
      </c>
      <c r="J315" s="31">
        <v>612530</v>
      </c>
      <c r="K315" s="31">
        <v>628639</v>
      </c>
    </row>
    <row r="316" spans="1:11" x14ac:dyDescent="0.35">
      <c r="A316">
        <v>280504</v>
      </c>
      <c r="B316" t="s">
        <v>1006</v>
      </c>
      <c r="C316" s="31">
        <v>5492</v>
      </c>
      <c r="D316" s="31">
        <v>944284</v>
      </c>
      <c r="E316" s="32">
        <v>0.65400000000000003</v>
      </c>
      <c r="F316" s="32">
        <v>0.315</v>
      </c>
      <c r="G316">
        <f t="shared" si="4"/>
        <v>0.65400000000000003</v>
      </c>
      <c r="H316" s="31">
        <v>5186011000</v>
      </c>
      <c r="I316" s="31">
        <v>1995447</v>
      </c>
      <c r="J316" s="31">
        <v>1835787</v>
      </c>
      <c r="K316" s="31">
        <v>1984259</v>
      </c>
    </row>
    <row r="317" spans="1:11" x14ac:dyDescent="0.35">
      <c r="A317">
        <v>280506</v>
      </c>
      <c r="B317" t="s">
        <v>1007</v>
      </c>
      <c r="C317" s="31">
        <v>1682</v>
      </c>
      <c r="D317" s="31">
        <v>2236145</v>
      </c>
      <c r="E317" s="32">
        <v>0.40300000000000002</v>
      </c>
      <c r="F317" s="32">
        <v>0</v>
      </c>
      <c r="G317">
        <f t="shared" si="4"/>
        <v>0.40300000000000002</v>
      </c>
      <c r="H317" s="31">
        <v>3761196333</v>
      </c>
      <c r="I317" s="31">
        <v>690341</v>
      </c>
      <c r="J317" s="31">
        <v>685612</v>
      </c>
      <c r="K317" s="31">
        <v>426834</v>
      </c>
    </row>
    <row r="318" spans="1:11" x14ac:dyDescent="0.35">
      <c r="A318">
        <v>280515</v>
      </c>
      <c r="B318" t="s">
        <v>1008</v>
      </c>
      <c r="C318" s="31">
        <v>3383</v>
      </c>
      <c r="D318" s="31">
        <v>1553126</v>
      </c>
      <c r="E318" s="32">
        <v>0.60399999999999998</v>
      </c>
      <c r="F318" s="32">
        <v>0</v>
      </c>
      <c r="G318">
        <f t="shared" si="4"/>
        <v>0.60399999999999998</v>
      </c>
      <c r="H318" s="31">
        <v>5254228558</v>
      </c>
      <c r="I318" s="31">
        <v>722330</v>
      </c>
      <c r="J318" s="31">
        <v>949739</v>
      </c>
      <c r="K318" s="31">
        <v>845554</v>
      </c>
    </row>
    <row r="319" spans="1:11" x14ac:dyDescent="0.35">
      <c r="A319">
        <v>280517</v>
      </c>
      <c r="B319" t="s">
        <v>1009</v>
      </c>
      <c r="C319" s="31">
        <v>5793</v>
      </c>
      <c r="D319" s="31">
        <v>1043376</v>
      </c>
      <c r="E319" s="32">
        <v>0.51300000000000001</v>
      </c>
      <c r="F319" s="32">
        <v>0.24299999999999999</v>
      </c>
      <c r="G319">
        <f t="shared" si="4"/>
        <v>0.51300000000000001</v>
      </c>
      <c r="H319" s="31">
        <v>6044279333</v>
      </c>
      <c r="I319" s="31">
        <v>896245</v>
      </c>
      <c r="J319" s="31">
        <v>1001160</v>
      </c>
      <c r="K319" s="31">
        <v>983593</v>
      </c>
    </row>
    <row r="320" spans="1:11" x14ac:dyDescent="0.35">
      <c r="A320">
        <v>280518</v>
      </c>
      <c r="B320" t="s">
        <v>1010</v>
      </c>
      <c r="C320" s="31">
        <v>3352</v>
      </c>
      <c r="D320" s="31">
        <v>664901</v>
      </c>
      <c r="E320" s="32">
        <v>0.72299999999999998</v>
      </c>
      <c r="F320" s="32">
        <v>0.51800000000000002</v>
      </c>
      <c r="G320">
        <f t="shared" si="4"/>
        <v>0.72299999999999998</v>
      </c>
      <c r="H320" s="31">
        <v>2228748666</v>
      </c>
      <c r="I320" s="31">
        <v>1262784</v>
      </c>
      <c r="J320" s="31">
        <v>1525839</v>
      </c>
      <c r="K320" s="31">
        <v>1305529</v>
      </c>
    </row>
    <row r="321" spans="1:11" x14ac:dyDescent="0.35">
      <c r="A321">
        <v>280521</v>
      </c>
      <c r="B321" t="s">
        <v>1011</v>
      </c>
      <c r="C321" s="31">
        <v>3138</v>
      </c>
      <c r="D321" s="31">
        <v>916870</v>
      </c>
      <c r="E321" s="32">
        <v>0.628</v>
      </c>
      <c r="F321" s="32">
        <v>0.33500000000000002</v>
      </c>
      <c r="G321">
        <f t="shared" si="4"/>
        <v>0.628</v>
      </c>
      <c r="H321" s="31">
        <v>2877141000</v>
      </c>
      <c r="I321" s="31">
        <v>1365072</v>
      </c>
      <c r="J321" s="31">
        <v>1175763</v>
      </c>
      <c r="K321" s="31">
        <v>1269273</v>
      </c>
    </row>
    <row r="322" spans="1:11" x14ac:dyDescent="0.35">
      <c r="A322">
        <v>280522</v>
      </c>
      <c r="B322" t="s">
        <v>1012</v>
      </c>
      <c r="C322" s="31">
        <v>6201</v>
      </c>
      <c r="D322" s="31">
        <v>808728</v>
      </c>
      <c r="E322" s="32">
        <v>0.66600000000000004</v>
      </c>
      <c r="F322" s="32">
        <v>0.41299999999999998</v>
      </c>
      <c r="G322">
        <f t="shared" si="4"/>
        <v>0.66600000000000004</v>
      </c>
      <c r="H322" s="31">
        <v>5014924653</v>
      </c>
      <c r="I322" s="31">
        <v>1596683</v>
      </c>
      <c r="J322" s="31">
        <v>1429100</v>
      </c>
      <c r="K322" s="31">
        <v>2076359</v>
      </c>
    </row>
    <row r="323" spans="1:11" x14ac:dyDescent="0.35">
      <c r="A323">
        <v>280523</v>
      </c>
      <c r="B323" t="s">
        <v>1013</v>
      </c>
      <c r="C323" s="31">
        <v>7837</v>
      </c>
      <c r="D323" s="31">
        <v>869196</v>
      </c>
      <c r="E323" s="32">
        <v>0.64300000000000002</v>
      </c>
      <c r="F323" s="32">
        <v>0.37</v>
      </c>
      <c r="G323">
        <f t="shared" si="4"/>
        <v>0.64300000000000002</v>
      </c>
      <c r="H323" s="31">
        <v>6811892000</v>
      </c>
      <c r="I323" s="31">
        <v>3338247</v>
      </c>
      <c r="J323" s="31">
        <v>3558959</v>
      </c>
      <c r="K323" s="31">
        <v>3090216</v>
      </c>
    </row>
    <row r="324" spans="1:11" x14ac:dyDescent="0.35">
      <c r="A324">
        <v>300000</v>
      </c>
      <c r="B324" t="s">
        <v>1014</v>
      </c>
      <c r="C324" s="31">
        <v>1079779</v>
      </c>
      <c r="D324" s="31">
        <v>763367</v>
      </c>
      <c r="E324" s="32">
        <v>0.56100000000000005</v>
      </c>
      <c r="F324" s="32">
        <v>0.44700000000000001</v>
      </c>
      <c r="G324">
        <f t="shared" ref="G324:G387" si="5">MAX(IF(E324&gt;F324,E324,F324),0.36)</f>
        <v>0.56100000000000005</v>
      </c>
      <c r="H324" s="31">
        <v>824268703640</v>
      </c>
      <c r="I324" s="31">
        <v>0</v>
      </c>
      <c r="J324" s="31">
        <v>0</v>
      </c>
      <c r="K324" s="31">
        <v>0</v>
      </c>
    </row>
    <row r="325" spans="1:11" x14ac:dyDescent="0.35">
      <c r="A325">
        <v>400301</v>
      </c>
      <c r="B325" t="s">
        <v>329</v>
      </c>
      <c r="C325" s="31">
        <v>2226</v>
      </c>
      <c r="D325" s="31">
        <v>559883</v>
      </c>
      <c r="E325" s="32">
        <v>0.60799999999999998</v>
      </c>
      <c r="F325" s="32">
        <v>0.59399999999999997</v>
      </c>
      <c r="G325">
        <f t="shared" si="5"/>
        <v>0.60799999999999998</v>
      </c>
      <c r="H325" s="31">
        <v>1246301614</v>
      </c>
      <c r="I325" s="31">
        <v>1030694</v>
      </c>
      <c r="J325" s="31">
        <v>1371477</v>
      </c>
      <c r="K325" s="31">
        <v>1332858</v>
      </c>
    </row>
    <row r="326" spans="1:11" x14ac:dyDescent="0.35">
      <c r="A326">
        <v>400400</v>
      </c>
      <c r="B326" t="s">
        <v>1015</v>
      </c>
      <c r="C326" s="31">
        <v>4825</v>
      </c>
      <c r="D326" s="31">
        <v>289833</v>
      </c>
      <c r="E326" s="32">
        <v>0.69899999999999995</v>
      </c>
      <c r="F326" s="32">
        <v>0.79</v>
      </c>
      <c r="G326">
        <f t="shared" si="5"/>
        <v>0.79</v>
      </c>
      <c r="H326" s="31">
        <v>1398444871</v>
      </c>
      <c r="I326" s="31">
        <v>2649708</v>
      </c>
      <c r="J326" s="31">
        <v>3426815</v>
      </c>
      <c r="K326" s="31">
        <v>3220060</v>
      </c>
    </row>
    <row r="327" spans="1:11" x14ac:dyDescent="0.35">
      <c r="A327">
        <v>400601</v>
      </c>
      <c r="B327" t="s">
        <v>1016</v>
      </c>
      <c r="C327" s="31">
        <v>1648</v>
      </c>
      <c r="D327" s="31">
        <v>301805</v>
      </c>
      <c r="E327" s="32">
        <v>0.69199999999999995</v>
      </c>
      <c r="F327" s="32">
        <v>0.78200000000000003</v>
      </c>
      <c r="G327">
        <f t="shared" si="5"/>
        <v>0.78200000000000003</v>
      </c>
      <c r="H327" s="31">
        <v>497375555</v>
      </c>
      <c r="I327" s="31">
        <v>1045045</v>
      </c>
      <c r="J327" s="31">
        <v>1174804</v>
      </c>
      <c r="K327" s="31">
        <v>1242338</v>
      </c>
    </row>
    <row r="328" spans="1:11" x14ac:dyDescent="0.35">
      <c r="A328">
        <v>400701</v>
      </c>
      <c r="B328" t="s">
        <v>332</v>
      </c>
      <c r="C328" s="31">
        <v>3888</v>
      </c>
      <c r="D328" s="31">
        <v>422223</v>
      </c>
      <c r="E328" s="32">
        <v>0.59</v>
      </c>
      <c r="F328" s="32">
        <v>0.69399999999999995</v>
      </c>
      <c r="G328">
        <f t="shared" si="5"/>
        <v>0.69399999999999995</v>
      </c>
      <c r="H328" s="31">
        <v>1641605627</v>
      </c>
      <c r="I328" s="31">
        <v>2001742</v>
      </c>
      <c r="J328" s="31">
        <v>2522759</v>
      </c>
      <c r="K328" s="31">
        <v>2640174</v>
      </c>
    </row>
    <row r="329" spans="1:11" x14ac:dyDescent="0.35">
      <c r="A329">
        <v>400800</v>
      </c>
      <c r="B329" t="s">
        <v>1017</v>
      </c>
      <c r="C329" s="31">
        <v>7218</v>
      </c>
      <c r="D329" s="31">
        <v>206178</v>
      </c>
      <c r="E329" s="32">
        <v>0.56999999999999995</v>
      </c>
      <c r="F329" s="32">
        <v>0.85099999999999998</v>
      </c>
      <c r="G329">
        <f t="shared" si="5"/>
        <v>0.85099999999999998</v>
      </c>
      <c r="H329" s="31">
        <v>1488199222</v>
      </c>
      <c r="I329" s="31">
        <v>4113820</v>
      </c>
      <c r="J329" s="31">
        <v>4765659</v>
      </c>
      <c r="K329" s="31">
        <v>6925807</v>
      </c>
    </row>
    <row r="330" spans="1:11" x14ac:dyDescent="0.35">
      <c r="A330">
        <v>400900</v>
      </c>
      <c r="B330" t="s">
        <v>1018</v>
      </c>
      <c r="C330" s="31">
        <v>3738</v>
      </c>
      <c r="D330" s="31">
        <v>365650</v>
      </c>
      <c r="E330" s="32">
        <v>0.60599999999999998</v>
      </c>
      <c r="F330" s="32">
        <v>0.73499999999999999</v>
      </c>
      <c r="G330">
        <f t="shared" si="5"/>
        <v>0.73499999999999999</v>
      </c>
      <c r="H330" s="31">
        <v>1366801082</v>
      </c>
      <c r="I330" s="31">
        <v>1780035</v>
      </c>
      <c r="J330" s="31">
        <v>2105351</v>
      </c>
      <c r="K330" s="31">
        <v>2340587</v>
      </c>
    </row>
    <row r="331" spans="1:11" x14ac:dyDescent="0.35">
      <c r="A331">
        <v>401001</v>
      </c>
      <c r="B331" t="s">
        <v>1019</v>
      </c>
      <c r="C331" s="31">
        <v>2878</v>
      </c>
      <c r="D331" s="31">
        <v>419582</v>
      </c>
      <c r="E331" s="32">
        <v>0.65300000000000002</v>
      </c>
      <c r="F331" s="32">
        <v>0.69599999999999995</v>
      </c>
      <c r="G331">
        <f t="shared" si="5"/>
        <v>0.69599999999999995</v>
      </c>
      <c r="H331" s="31">
        <v>1207558452</v>
      </c>
      <c r="I331" s="31">
        <v>1071209</v>
      </c>
      <c r="J331" s="31">
        <v>1210524</v>
      </c>
      <c r="K331" s="31">
        <v>1210028</v>
      </c>
    </row>
    <row r="332" spans="1:11" x14ac:dyDescent="0.35">
      <c r="A332">
        <v>401201</v>
      </c>
      <c r="B332" t="s">
        <v>336</v>
      </c>
      <c r="C332" s="31">
        <v>1407</v>
      </c>
      <c r="D332" s="31">
        <v>306329</v>
      </c>
      <c r="E332" s="32">
        <v>0.65</v>
      </c>
      <c r="F332" s="32">
        <v>0.77800000000000002</v>
      </c>
      <c r="G332">
        <f t="shared" si="5"/>
        <v>0.77800000000000002</v>
      </c>
      <c r="H332" s="31">
        <v>431006231</v>
      </c>
      <c r="I332" s="31">
        <v>996677</v>
      </c>
      <c r="J332" s="31">
        <v>1046017</v>
      </c>
      <c r="K332" s="31">
        <v>1472427</v>
      </c>
    </row>
    <row r="333" spans="1:11" x14ac:dyDescent="0.35">
      <c r="A333">
        <v>401301</v>
      </c>
      <c r="B333" t="s">
        <v>1020</v>
      </c>
      <c r="C333" s="31">
        <v>764</v>
      </c>
      <c r="D333" s="31">
        <v>326480</v>
      </c>
      <c r="E333" s="32">
        <v>0.52100000000000002</v>
      </c>
      <c r="F333" s="32">
        <v>0.76400000000000001</v>
      </c>
      <c r="G333">
        <f t="shared" si="5"/>
        <v>0.76400000000000001</v>
      </c>
      <c r="H333" s="31">
        <v>249430964</v>
      </c>
      <c r="I333" s="31">
        <v>550606</v>
      </c>
      <c r="J333" s="31">
        <v>660518</v>
      </c>
      <c r="K333" s="31">
        <v>836650</v>
      </c>
    </row>
    <row r="334" spans="1:11" x14ac:dyDescent="0.35">
      <c r="A334">
        <v>401501</v>
      </c>
      <c r="B334" t="s">
        <v>1021</v>
      </c>
      <c r="C334" s="31">
        <v>1256</v>
      </c>
      <c r="D334" s="31">
        <v>369226</v>
      </c>
      <c r="E334" s="32">
        <v>0.67300000000000004</v>
      </c>
      <c r="F334" s="32">
        <v>0.73299999999999998</v>
      </c>
      <c r="G334">
        <f t="shared" si="5"/>
        <v>0.73299999999999998</v>
      </c>
      <c r="H334" s="31">
        <v>463748080</v>
      </c>
      <c r="I334" s="31">
        <v>805571</v>
      </c>
      <c r="J334" s="31">
        <v>1077091</v>
      </c>
      <c r="K334" s="31">
        <v>979077</v>
      </c>
    </row>
    <row r="335" spans="1:11" x14ac:dyDescent="0.35">
      <c r="A335">
        <v>410401</v>
      </c>
      <c r="B335" t="s">
        <v>1022</v>
      </c>
      <c r="C335" s="31">
        <v>1299</v>
      </c>
      <c r="D335" s="31">
        <v>509771</v>
      </c>
      <c r="E335" s="32">
        <v>0.46</v>
      </c>
      <c r="F335" s="32">
        <v>0.63100000000000001</v>
      </c>
      <c r="G335">
        <f t="shared" si="5"/>
        <v>0.63100000000000001</v>
      </c>
      <c r="H335" s="31">
        <v>662193274</v>
      </c>
      <c r="I335" s="31">
        <v>975528</v>
      </c>
      <c r="J335" s="31">
        <v>1013403</v>
      </c>
      <c r="K335" s="31">
        <v>1116304</v>
      </c>
    </row>
    <row r="336" spans="1:11" x14ac:dyDescent="0.35">
      <c r="A336">
        <v>410601</v>
      </c>
      <c r="B336" t="s">
        <v>1023</v>
      </c>
      <c r="C336" s="31">
        <v>2316</v>
      </c>
      <c r="D336" s="31">
        <v>305216</v>
      </c>
      <c r="E336" s="32">
        <v>0.45300000000000001</v>
      </c>
      <c r="F336" s="32">
        <v>0.77900000000000003</v>
      </c>
      <c r="G336">
        <f t="shared" si="5"/>
        <v>0.77900000000000003</v>
      </c>
      <c r="H336" s="31">
        <v>706882317</v>
      </c>
      <c r="I336" s="31">
        <v>2388811</v>
      </c>
      <c r="J336" s="31">
        <v>2520184</v>
      </c>
      <c r="K336" s="31">
        <v>2573916</v>
      </c>
    </row>
    <row r="337" spans="1:11" x14ac:dyDescent="0.35">
      <c r="A337">
        <v>411101</v>
      </c>
      <c r="B337" t="s">
        <v>1024</v>
      </c>
      <c r="C337" s="31">
        <v>1389</v>
      </c>
      <c r="D337" s="31">
        <v>425103</v>
      </c>
      <c r="E337" s="32">
        <v>0.68</v>
      </c>
      <c r="F337" s="32">
        <v>0.69199999999999995</v>
      </c>
      <c r="G337">
        <f t="shared" si="5"/>
        <v>0.69199999999999995</v>
      </c>
      <c r="H337" s="31">
        <v>590468562</v>
      </c>
      <c r="I337" s="31">
        <v>1371795</v>
      </c>
      <c r="J337" s="31">
        <v>1369181</v>
      </c>
      <c r="K337" s="31">
        <v>1382112</v>
      </c>
    </row>
    <row r="338" spans="1:11" x14ac:dyDescent="0.35">
      <c r="A338">
        <v>411501</v>
      </c>
      <c r="B338" t="s">
        <v>1025</v>
      </c>
      <c r="C338" s="31">
        <v>2814</v>
      </c>
      <c r="D338" s="31">
        <v>490272</v>
      </c>
      <c r="E338" s="32">
        <v>0.67700000000000005</v>
      </c>
      <c r="F338" s="32">
        <v>0.64500000000000002</v>
      </c>
      <c r="G338">
        <f t="shared" si="5"/>
        <v>0.67700000000000005</v>
      </c>
      <c r="H338" s="31">
        <v>1379627636</v>
      </c>
      <c r="I338" s="31">
        <v>2354794</v>
      </c>
      <c r="J338" s="31">
        <v>1881240</v>
      </c>
      <c r="K338" s="31">
        <v>1962929</v>
      </c>
    </row>
    <row r="339" spans="1:11" x14ac:dyDescent="0.35">
      <c r="A339">
        <v>411504</v>
      </c>
      <c r="B339" t="s">
        <v>343</v>
      </c>
      <c r="C339" s="31">
        <v>596</v>
      </c>
      <c r="D339" s="31">
        <v>548777</v>
      </c>
      <c r="E339" s="32">
        <v>0.65100000000000002</v>
      </c>
      <c r="F339" s="32">
        <v>0.60199999999999998</v>
      </c>
      <c r="G339">
        <f t="shared" si="5"/>
        <v>0.65100000000000002</v>
      </c>
      <c r="H339" s="31">
        <v>327071278</v>
      </c>
      <c r="I339" s="31">
        <v>888171</v>
      </c>
      <c r="J339" s="31">
        <v>853190</v>
      </c>
      <c r="K339" s="31">
        <v>789759</v>
      </c>
    </row>
    <row r="340" spans="1:11" x14ac:dyDescent="0.35">
      <c r="A340">
        <v>411603</v>
      </c>
      <c r="B340" t="s">
        <v>344</v>
      </c>
      <c r="C340" s="31">
        <v>1092</v>
      </c>
      <c r="D340" s="31">
        <v>329869</v>
      </c>
      <c r="E340" s="32">
        <v>0.60799999999999998</v>
      </c>
      <c r="F340" s="32">
        <v>0.76100000000000001</v>
      </c>
      <c r="G340">
        <f t="shared" si="5"/>
        <v>0.76100000000000001</v>
      </c>
      <c r="H340" s="31">
        <v>360217490</v>
      </c>
      <c r="I340" s="31">
        <v>1138895</v>
      </c>
      <c r="J340" s="31">
        <v>1062458</v>
      </c>
      <c r="K340" s="31">
        <v>974701</v>
      </c>
    </row>
    <row r="341" spans="1:11" x14ac:dyDescent="0.35">
      <c r="A341">
        <v>411701</v>
      </c>
      <c r="B341" t="s">
        <v>1026</v>
      </c>
      <c r="C341" s="31">
        <v>452</v>
      </c>
      <c r="D341" s="31">
        <v>519580</v>
      </c>
      <c r="E341" s="32">
        <v>0.623</v>
      </c>
      <c r="F341" s="32">
        <v>0.624</v>
      </c>
      <c r="G341">
        <f t="shared" si="5"/>
        <v>0.624</v>
      </c>
      <c r="H341" s="31">
        <v>234850509</v>
      </c>
      <c r="I341" s="31">
        <v>575356</v>
      </c>
      <c r="J341" s="31">
        <v>628219</v>
      </c>
      <c r="K341" s="31">
        <v>573066</v>
      </c>
    </row>
    <row r="342" spans="1:11" x14ac:dyDescent="0.35">
      <c r="A342">
        <v>411800</v>
      </c>
      <c r="B342" t="s">
        <v>1027</v>
      </c>
      <c r="C342" s="31">
        <v>5395</v>
      </c>
      <c r="D342" s="31">
        <v>276063</v>
      </c>
      <c r="E342" s="32">
        <v>0.63500000000000001</v>
      </c>
      <c r="F342" s="32">
        <v>0.8</v>
      </c>
      <c r="G342">
        <f t="shared" si="5"/>
        <v>0.8</v>
      </c>
      <c r="H342" s="31">
        <v>1489363076</v>
      </c>
      <c r="I342" s="31">
        <v>6591604</v>
      </c>
      <c r="J342" s="31">
        <v>6537644</v>
      </c>
      <c r="K342" s="31">
        <v>7276692</v>
      </c>
    </row>
    <row r="343" spans="1:11" x14ac:dyDescent="0.35">
      <c r="A343">
        <v>411902</v>
      </c>
      <c r="B343" t="s">
        <v>1028</v>
      </c>
      <c r="C343" s="31">
        <v>853</v>
      </c>
      <c r="D343" s="31">
        <v>304236</v>
      </c>
      <c r="E343" s="32">
        <v>0.58199999999999996</v>
      </c>
      <c r="F343" s="32">
        <v>0.78</v>
      </c>
      <c r="G343">
        <f t="shared" si="5"/>
        <v>0.78</v>
      </c>
      <c r="H343" s="31">
        <v>259513991</v>
      </c>
      <c r="I343" s="31">
        <v>1184832</v>
      </c>
      <c r="J343" s="31">
        <v>1147595</v>
      </c>
      <c r="K343" s="31">
        <v>1360518</v>
      </c>
    </row>
    <row r="344" spans="1:11" x14ac:dyDescent="0.35">
      <c r="A344">
        <v>412000</v>
      </c>
      <c r="B344" t="s">
        <v>1029</v>
      </c>
      <c r="C344" s="31">
        <v>2019</v>
      </c>
      <c r="D344" s="31">
        <v>309121</v>
      </c>
      <c r="E344" s="32">
        <v>0.627</v>
      </c>
      <c r="F344" s="32">
        <v>0.77600000000000002</v>
      </c>
      <c r="G344">
        <f t="shared" si="5"/>
        <v>0.77600000000000002</v>
      </c>
      <c r="H344" s="31">
        <v>624116282</v>
      </c>
      <c r="I344" s="31">
        <v>1443662</v>
      </c>
      <c r="J344" s="31">
        <v>1473957</v>
      </c>
      <c r="K344" s="31">
        <v>1595639</v>
      </c>
    </row>
    <row r="345" spans="1:11" x14ac:dyDescent="0.35">
      <c r="A345">
        <v>412201</v>
      </c>
      <c r="B345" t="s">
        <v>349</v>
      </c>
      <c r="C345" s="31">
        <v>1520</v>
      </c>
      <c r="D345" s="31">
        <v>355566</v>
      </c>
      <c r="E345" s="32">
        <v>0.64700000000000002</v>
      </c>
      <c r="F345" s="32">
        <v>0.74199999999999999</v>
      </c>
      <c r="G345">
        <f t="shared" si="5"/>
        <v>0.74199999999999999</v>
      </c>
      <c r="H345" s="31">
        <v>540460753</v>
      </c>
      <c r="I345" s="31">
        <v>1748035</v>
      </c>
      <c r="J345" s="31">
        <v>1657359</v>
      </c>
      <c r="K345" s="31">
        <v>1482384</v>
      </c>
    </row>
    <row r="346" spans="1:11" x14ac:dyDescent="0.35">
      <c r="A346">
        <v>412300</v>
      </c>
      <c r="B346" t="s">
        <v>1030</v>
      </c>
      <c r="C346" s="31">
        <v>10439</v>
      </c>
      <c r="D346" s="31">
        <v>139873</v>
      </c>
      <c r="E346" s="32">
        <v>0.63</v>
      </c>
      <c r="F346" s="32">
        <v>0.89900000000000002</v>
      </c>
      <c r="G346">
        <f t="shared" si="5"/>
        <v>0.89900000000000002</v>
      </c>
      <c r="H346" s="31">
        <v>1460137148</v>
      </c>
      <c r="I346" s="31">
        <v>11710067</v>
      </c>
      <c r="J346" s="31">
        <v>10675395</v>
      </c>
      <c r="K346" s="31">
        <v>11364402</v>
      </c>
    </row>
    <row r="347" spans="1:11" x14ac:dyDescent="0.35">
      <c r="A347">
        <v>412801</v>
      </c>
      <c r="B347" t="s">
        <v>1031</v>
      </c>
      <c r="C347" s="31">
        <v>1028</v>
      </c>
      <c r="D347" s="31">
        <v>313816</v>
      </c>
      <c r="E347" s="32">
        <v>0.67300000000000004</v>
      </c>
      <c r="F347" s="32">
        <v>0.77300000000000002</v>
      </c>
      <c r="G347">
        <f t="shared" si="5"/>
        <v>0.77300000000000002</v>
      </c>
      <c r="H347" s="31">
        <v>322603162</v>
      </c>
      <c r="I347" s="31">
        <v>1252435</v>
      </c>
      <c r="J347" s="31">
        <v>1553078</v>
      </c>
      <c r="K347" s="31">
        <v>1548579</v>
      </c>
    </row>
    <row r="348" spans="1:11" x14ac:dyDescent="0.35">
      <c r="A348">
        <v>412901</v>
      </c>
      <c r="B348" t="s">
        <v>1032</v>
      </c>
      <c r="C348" s="31">
        <v>648</v>
      </c>
      <c r="D348" s="31">
        <v>440099</v>
      </c>
      <c r="E348" s="32">
        <v>0.60399999999999998</v>
      </c>
      <c r="F348" s="32">
        <v>0.68100000000000005</v>
      </c>
      <c r="G348">
        <f t="shared" si="5"/>
        <v>0.68100000000000005</v>
      </c>
      <c r="H348" s="31">
        <v>285184592</v>
      </c>
      <c r="I348" s="31">
        <v>1076471</v>
      </c>
      <c r="J348" s="31">
        <v>1080023</v>
      </c>
      <c r="K348" s="31">
        <v>999542</v>
      </c>
    </row>
    <row r="349" spans="1:11" x14ac:dyDescent="0.35">
      <c r="A349">
        <v>412902</v>
      </c>
      <c r="B349" t="s">
        <v>1033</v>
      </c>
      <c r="C349" s="31">
        <v>3467</v>
      </c>
      <c r="D349" s="31">
        <v>380055</v>
      </c>
      <c r="E349" s="32">
        <v>0.65300000000000002</v>
      </c>
      <c r="F349" s="32">
        <v>0.72499999999999998</v>
      </c>
      <c r="G349">
        <f t="shared" si="5"/>
        <v>0.72499999999999998</v>
      </c>
      <c r="H349" s="31">
        <v>1317653777</v>
      </c>
      <c r="I349" s="31">
        <v>3749257</v>
      </c>
      <c r="J349" s="31">
        <v>3214643</v>
      </c>
      <c r="K349" s="31">
        <v>3327896</v>
      </c>
    </row>
    <row r="350" spans="1:11" x14ac:dyDescent="0.35">
      <c r="A350">
        <v>420101</v>
      </c>
      <c r="B350" t="s">
        <v>1034</v>
      </c>
      <c r="C350" s="31">
        <v>5044</v>
      </c>
      <c r="D350" s="31">
        <v>393063</v>
      </c>
      <c r="E350" s="32">
        <v>0.66200000000000003</v>
      </c>
      <c r="F350" s="32">
        <v>0.71499999999999997</v>
      </c>
      <c r="G350">
        <f t="shared" si="5"/>
        <v>0.71499999999999997</v>
      </c>
      <c r="H350" s="31">
        <v>1982610615</v>
      </c>
      <c r="I350" s="31">
        <v>2636125</v>
      </c>
      <c r="J350" s="31">
        <v>2613807</v>
      </c>
      <c r="K350" s="31">
        <v>2915617</v>
      </c>
    </row>
    <row r="351" spans="1:11" x14ac:dyDescent="0.35">
      <c r="A351">
        <v>420303</v>
      </c>
      <c r="B351" t="s">
        <v>355</v>
      </c>
      <c r="C351" s="31">
        <v>9493</v>
      </c>
      <c r="D351" s="31">
        <v>367715</v>
      </c>
      <c r="E351" s="32">
        <v>0.66400000000000003</v>
      </c>
      <c r="F351" s="32">
        <v>0.73399999999999999</v>
      </c>
      <c r="G351">
        <f t="shared" si="5"/>
        <v>0.73399999999999999</v>
      </c>
      <c r="H351" s="31">
        <v>3490722833</v>
      </c>
      <c r="I351" s="31">
        <v>4868334</v>
      </c>
      <c r="J351" s="31">
        <v>4824505</v>
      </c>
      <c r="K351" s="31">
        <v>5119460</v>
      </c>
    </row>
    <row r="352" spans="1:11" x14ac:dyDescent="0.35">
      <c r="A352">
        <v>420401</v>
      </c>
      <c r="B352" t="s">
        <v>356</v>
      </c>
      <c r="C352" s="31">
        <v>3492</v>
      </c>
      <c r="D352" s="31">
        <v>508775</v>
      </c>
      <c r="E352" s="32">
        <v>0.68899999999999995</v>
      </c>
      <c r="F352" s="32">
        <v>0.63100000000000001</v>
      </c>
      <c r="G352">
        <f t="shared" si="5"/>
        <v>0.68899999999999995</v>
      </c>
      <c r="H352" s="31">
        <v>1776642424</v>
      </c>
      <c r="I352" s="31">
        <v>2099695</v>
      </c>
      <c r="J352" s="31">
        <v>2267919</v>
      </c>
      <c r="K352" s="31">
        <v>2442151</v>
      </c>
    </row>
    <row r="353" spans="1:11" x14ac:dyDescent="0.35">
      <c r="A353">
        <v>420411</v>
      </c>
      <c r="B353" t="s">
        <v>357</v>
      </c>
      <c r="C353" s="31">
        <v>3169</v>
      </c>
      <c r="D353" s="31">
        <v>504422</v>
      </c>
      <c r="E353" s="32">
        <v>0.66400000000000003</v>
      </c>
      <c r="F353" s="32">
        <v>0.63400000000000001</v>
      </c>
      <c r="G353">
        <f t="shared" si="5"/>
        <v>0.66400000000000003</v>
      </c>
      <c r="H353" s="31">
        <v>1598515808</v>
      </c>
      <c r="I353" s="31">
        <v>1109977</v>
      </c>
      <c r="J353" s="31">
        <v>1087252</v>
      </c>
      <c r="K353" s="31">
        <v>1116895</v>
      </c>
    </row>
    <row r="354" spans="1:11" x14ac:dyDescent="0.35">
      <c r="A354">
        <v>420501</v>
      </c>
      <c r="B354" t="s">
        <v>358</v>
      </c>
      <c r="C354" s="31">
        <v>1323</v>
      </c>
      <c r="D354" s="31">
        <v>348769</v>
      </c>
      <c r="E354" s="32">
        <v>0.7</v>
      </c>
      <c r="F354" s="32">
        <v>0.748</v>
      </c>
      <c r="G354">
        <f t="shared" si="5"/>
        <v>0.748</v>
      </c>
      <c r="H354" s="31">
        <v>461422389</v>
      </c>
      <c r="I354" s="31">
        <v>1625556</v>
      </c>
      <c r="J354" s="31">
        <v>1742600</v>
      </c>
      <c r="K354" s="31">
        <v>1729176</v>
      </c>
    </row>
    <row r="355" spans="1:11" x14ac:dyDescent="0.35">
      <c r="A355">
        <v>420601</v>
      </c>
      <c r="B355" t="s">
        <v>1035</v>
      </c>
      <c r="C355" s="31">
        <v>747</v>
      </c>
      <c r="D355" s="31">
        <v>417682</v>
      </c>
      <c r="E355" s="32">
        <v>0.69399999999999995</v>
      </c>
      <c r="F355" s="32">
        <v>0.69799999999999995</v>
      </c>
      <c r="G355">
        <f t="shared" si="5"/>
        <v>0.69799999999999995</v>
      </c>
      <c r="H355" s="31">
        <v>312008822</v>
      </c>
      <c r="I355" s="31">
        <v>611937</v>
      </c>
      <c r="J355" s="31">
        <v>604122</v>
      </c>
      <c r="K355" s="31">
        <v>753699</v>
      </c>
    </row>
    <row r="356" spans="1:11" x14ac:dyDescent="0.35">
      <c r="A356">
        <v>420701</v>
      </c>
      <c r="B356" t="s">
        <v>1036</v>
      </c>
      <c r="C356" s="31">
        <v>1929</v>
      </c>
      <c r="D356" s="31">
        <v>370613</v>
      </c>
      <c r="E356" s="32">
        <v>0.72199999999999998</v>
      </c>
      <c r="F356" s="32">
        <v>0.73199999999999998</v>
      </c>
      <c r="G356">
        <f t="shared" si="5"/>
        <v>0.73199999999999998</v>
      </c>
      <c r="H356" s="31">
        <v>714912507</v>
      </c>
      <c r="I356" s="31">
        <v>1136213</v>
      </c>
      <c r="J356" s="31">
        <v>1263391</v>
      </c>
      <c r="K356" s="31">
        <v>1293250</v>
      </c>
    </row>
    <row r="357" spans="1:11" x14ac:dyDescent="0.35">
      <c r="A357">
        <v>420702</v>
      </c>
      <c r="B357" t="s">
        <v>1037</v>
      </c>
      <c r="C357" s="31">
        <v>1378</v>
      </c>
      <c r="D357" s="31">
        <v>362586</v>
      </c>
      <c r="E357" s="32">
        <v>0.72699999999999998</v>
      </c>
      <c r="F357" s="32">
        <v>0.73699999999999999</v>
      </c>
      <c r="G357">
        <f t="shared" si="5"/>
        <v>0.73699999999999999</v>
      </c>
      <c r="H357" s="31">
        <v>499644656</v>
      </c>
      <c r="I357" s="31">
        <v>1083180</v>
      </c>
      <c r="J357" s="31">
        <v>1099648</v>
      </c>
      <c r="K357" s="31">
        <v>998520</v>
      </c>
    </row>
    <row r="358" spans="1:11" x14ac:dyDescent="0.35">
      <c r="A358">
        <v>420807</v>
      </c>
      <c r="B358" t="s">
        <v>1038</v>
      </c>
      <c r="C358" s="31">
        <v>903</v>
      </c>
      <c r="D358" s="31">
        <v>332595</v>
      </c>
      <c r="E358" s="32">
        <v>0.58399999999999996</v>
      </c>
      <c r="F358" s="32">
        <v>0.75900000000000001</v>
      </c>
      <c r="G358">
        <f t="shared" si="5"/>
        <v>0.75900000000000001</v>
      </c>
      <c r="H358" s="31">
        <v>300333440</v>
      </c>
      <c r="I358" s="31">
        <v>914137</v>
      </c>
      <c r="J358" s="31">
        <v>921464</v>
      </c>
      <c r="K358" s="31">
        <v>953862</v>
      </c>
    </row>
    <row r="359" spans="1:11" x14ac:dyDescent="0.35">
      <c r="A359">
        <v>420901</v>
      </c>
      <c r="B359" t="s">
        <v>1039</v>
      </c>
      <c r="C359" s="31">
        <v>5966</v>
      </c>
      <c r="D359" s="31">
        <v>370475</v>
      </c>
      <c r="E359" s="32">
        <v>0.67</v>
      </c>
      <c r="F359" s="32">
        <v>0.73199999999999998</v>
      </c>
      <c r="G359">
        <f t="shared" si="5"/>
        <v>0.73199999999999998</v>
      </c>
      <c r="H359" s="31">
        <v>2210254865</v>
      </c>
      <c r="I359" s="31">
        <v>3142007</v>
      </c>
      <c r="J359" s="31">
        <v>3074112</v>
      </c>
      <c r="K359" s="31">
        <v>3164174</v>
      </c>
    </row>
    <row r="360" spans="1:11" x14ac:dyDescent="0.35">
      <c r="A360">
        <v>421001</v>
      </c>
      <c r="B360" t="s">
        <v>1040</v>
      </c>
      <c r="C360" s="31">
        <v>4565</v>
      </c>
      <c r="D360" s="31">
        <v>479554</v>
      </c>
      <c r="E360" s="32">
        <v>0.70099999999999996</v>
      </c>
      <c r="F360" s="32">
        <v>0.65300000000000002</v>
      </c>
      <c r="G360">
        <f t="shared" si="5"/>
        <v>0.70099999999999996</v>
      </c>
      <c r="H360" s="31">
        <v>2189166763</v>
      </c>
      <c r="I360" s="31">
        <v>2455652</v>
      </c>
      <c r="J360" s="31">
        <v>2427734</v>
      </c>
      <c r="K360" s="31">
        <v>2538449</v>
      </c>
    </row>
    <row r="361" spans="1:11" x14ac:dyDescent="0.35">
      <c r="A361">
        <v>421101</v>
      </c>
      <c r="B361" t="s">
        <v>1041</v>
      </c>
      <c r="C361" s="31">
        <v>1842</v>
      </c>
      <c r="D361" s="31">
        <v>411554</v>
      </c>
      <c r="E361" s="32">
        <v>0.67</v>
      </c>
      <c r="F361" s="32">
        <v>0.70199999999999996</v>
      </c>
      <c r="G361">
        <f t="shared" si="5"/>
        <v>0.70199999999999996</v>
      </c>
      <c r="H361" s="31">
        <v>758082515</v>
      </c>
      <c r="I361" s="31">
        <v>1183934</v>
      </c>
      <c r="J361" s="31">
        <v>1142800</v>
      </c>
      <c r="K361" s="31">
        <v>1131791</v>
      </c>
    </row>
    <row r="362" spans="1:11" x14ac:dyDescent="0.35">
      <c r="A362">
        <v>421201</v>
      </c>
      <c r="B362" t="s">
        <v>1042</v>
      </c>
      <c r="C362" s="31">
        <v>905</v>
      </c>
      <c r="D362" s="31">
        <v>372935</v>
      </c>
      <c r="E362" s="32">
        <v>0.73399999999999999</v>
      </c>
      <c r="F362" s="32">
        <v>0.73</v>
      </c>
      <c r="G362">
        <f t="shared" si="5"/>
        <v>0.73399999999999999</v>
      </c>
      <c r="H362" s="31">
        <v>337506335</v>
      </c>
      <c r="I362" s="31">
        <v>941829</v>
      </c>
      <c r="J362" s="31">
        <v>910738</v>
      </c>
      <c r="K362" s="31">
        <v>962885</v>
      </c>
    </row>
    <row r="363" spans="1:11" x14ac:dyDescent="0.35">
      <c r="A363">
        <v>421501</v>
      </c>
      <c r="B363" t="s">
        <v>1043</v>
      </c>
      <c r="C363" s="31">
        <v>7655</v>
      </c>
      <c r="D363" s="31">
        <v>386539</v>
      </c>
      <c r="E363" s="32">
        <v>0.70899999999999996</v>
      </c>
      <c r="F363" s="32">
        <v>0.72</v>
      </c>
      <c r="G363">
        <f t="shared" si="5"/>
        <v>0.72</v>
      </c>
      <c r="H363" s="31">
        <v>2958960857</v>
      </c>
      <c r="I363" s="31">
        <v>4020426</v>
      </c>
      <c r="J363" s="31">
        <v>3923839</v>
      </c>
      <c r="K363" s="31">
        <v>4141210</v>
      </c>
    </row>
    <row r="364" spans="1:11" x14ac:dyDescent="0.35">
      <c r="A364">
        <v>421504</v>
      </c>
      <c r="B364" t="s">
        <v>1044</v>
      </c>
      <c r="C364" s="31">
        <v>502</v>
      </c>
      <c r="D364" s="31">
        <v>335203</v>
      </c>
      <c r="E364" s="32">
        <v>0.753</v>
      </c>
      <c r="F364" s="32">
        <v>0.75700000000000001</v>
      </c>
      <c r="G364">
        <f t="shared" si="5"/>
        <v>0.75700000000000001</v>
      </c>
      <c r="H364" s="31">
        <v>168272211</v>
      </c>
      <c r="I364" s="31">
        <v>387049</v>
      </c>
      <c r="J364" s="31">
        <v>385113</v>
      </c>
      <c r="K364" s="31">
        <v>374469</v>
      </c>
    </row>
    <row r="365" spans="1:11" x14ac:dyDescent="0.35">
      <c r="A365">
        <v>421601</v>
      </c>
      <c r="B365" t="s">
        <v>1045</v>
      </c>
      <c r="C365" s="31">
        <v>1488</v>
      </c>
      <c r="D365" s="31">
        <v>1066329</v>
      </c>
      <c r="E365" s="32">
        <v>0.47099999999999997</v>
      </c>
      <c r="F365" s="32">
        <v>0.22600000000000001</v>
      </c>
      <c r="G365">
        <f t="shared" si="5"/>
        <v>0.47099999999999997</v>
      </c>
      <c r="H365" s="31">
        <v>1586697731</v>
      </c>
      <c r="I365" s="31">
        <v>707919</v>
      </c>
      <c r="J365" s="31">
        <v>668399</v>
      </c>
      <c r="K365" s="31">
        <v>896605</v>
      </c>
    </row>
    <row r="366" spans="1:11" x14ac:dyDescent="0.35">
      <c r="A366">
        <v>421800</v>
      </c>
      <c r="B366" t="s">
        <v>1046</v>
      </c>
      <c r="C366" s="31">
        <v>21983</v>
      </c>
      <c r="D366" s="31">
        <v>206813</v>
      </c>
      <c r="E366" s="32">
        <v>0.52100000000000002</v>
      </c>
      <c r="F366" s="32">
        <v>0.85099999999999998</v>
      </c>
      <c r="G366">
        <f t="shared" si="5"/>
        <v>0.85099999999999998</v>
      </c>
      <c r="H366" s="31">
        <v>4546373153</v>
      </c>
      <c r="I366" s="31">
        <v>0</v>
      </c>
      <c r="J366" s="31">
        <v>0</v>
      </c>
      <c r="K366" s="31">
        <v>0</v>
      </c>
    </row>
    <row r="367" spans="1:11" x14ac:dyDescent="0.35">
      <c r="A367">
        <v>421902</v>
      </c>
      <c r="B367" t="s">
        <v>1047</v>
      </c>
      <c r="C367" s="31">
        <v>945</v>
      </c>
      <c r="D367" s="31">
        <v>488339</v>
      </c>
      <c r="E367" s="32">
        <v>0.621</v>
      </c>
      <c r="F367" s="32">
        <v>0.64600000000000002</v>
      </c>
      <c r="G367">
        <f t="shared" si="5"/>
        <v>0.64600000000000002</v>
      </c>
      <c r="H367" s="31">
        <v>461480447</v>
      </c>
      <c r="I367" s="31">
        <v>818813</v>
      </c>
      <c r="J367" s="31">
        <v>856649</v>
      </c>
      <c r="K367" s="31">
        <v>832729</v>
      </c>
    </row>
    <row r="368" spans="1:11" x14ac:dyDescent="0.35">
      <c r="A368">
        <v>430300</v>
      </c>
      <c r="B368" t="s">
        <v>1048</v>
      </c>
      <c r="C368" s="31">
        <v>3703</v>
      </c>
      <c r="D368" s="31">
        <v>593900</v>
      </c>
      <c r="E368" s="32">
        <v>0.59399999999999997</v>
      </c>
      <c r="F368" s="32">
        <v>0.56999999999999995</v>
      </c>
      <c r="G368">
        <f t="shared" si="5"/>
        <v>0.59399999999999997</v>
      </c>
      <c r="H368" s="31">
        <v>2199213750</v>
      </c>
      <c r="I368" s="31">
        <v>1170622</v>
      </c>
      <c r="J368" s="31">
        <v>1251647</v>
      </c>
      <c r="K368" s="31">
        <v>1370645</v>
      </c>
    </row>
    <row r="369" spans="1:11" x14ac:dyDescent="0.35">
      <c r="A369">
        <v>430501</v>
      </c>
      <c r="B369" t="s">
        <v>373</v>
      </c>
      <c r="C369" s="31">
        <v>972</v>
      </c>
      <c r="D369" s="31">
        <v>419060</v>
      </c>
      <c r="E369" s="32">
        <v>0.66200000000000003</v>
      </c>
      <c r="F369" s="32">
        <v>0.69699999999999995</v>
      </c>
      <c r="G369">
        <f t="shared" si="5"/>
        <v>0.69699999999999995</v>
      </c>
      <c r="H369" s="31">
        <v>407326446</v>
      </c>
      <c r="I369" s="31">
        <v>595728</v>
      </c>
      <c r="J369" s="31">
        <v>613288</v>
      </c>
      <c r="K369" s="31">
        <v>558366</v>
      </c>
    </row>
    <row r="370" spans="1:11" x14ac:dyDescent="0.35">
      <c r="A370">
        <v>430700</v>
      </c>
      <c r="B370" t="s">
        <v>1049</v>
      </c>
      <c r="C370" s="31">
        <v>2269</v>
      </c>
      <c r="D370" s="31">
        <v>358422</v>
      </c>
      <c r="E370" s="32">
        <v>0.64500000000000002</v>
      </c>
      <c r="F370" s="32">
        <v>0.74</v>
      </c>
      <c r="G370">
        <f t="shared" si="5"/>
        <v>0.74</v>
      </c>
      <c r="H370" s="31">
        <v>813259929</v>
      </c>
      <c r="I370" s="31">
        <v>1709774</v>
      </c>
      <c r="J370" s="31">
        <v>2074160</v>
      </c>
      <c r="K370" s="31">
        <v>1862308</v>
      </c>
    </row>
    <row r="371" spans="1:11" x14ac:dyDescent="0.35">
      <c r="A371">
        <v>430901</v>
      </c>
      <c r="B371" t="s">
        <v>375</v>
      </c>
      <c r="C371" s="31">
        <v>1296</v>
      </c>
      <c r="D371" s="31">
        <v>740689</v>
      </c>
      <c r="E371" s="32">
        <v>0.441</v>
      </c>
      <c r="F371" s="32">
        <v>0.46300000000000002</v>
      </c>
      <c r="G371">
        <f t="shared" si="5"/>
        <v>0.46300000000000002</v>
      </c>
      <c r="H371" s="31">
        <v>959933480</v>
      </c>
      <c r="I371" s="31">
        <v>862455</v>
      </c>
      <c r="J371" s="31">
        <v>943880</v>
      </c>
      <c r="K371" s="31">
        <v>775220</v>
      </c>
    </row>
    <row r="372" spans="1:11" x14ac:dyDescent="0.35">
      <c r="A372">
        <v>431101</v>
      </c>
      <c r="B372" t="s">
        <v>376</v>
      </c>
      <c r="C372" s="31">
        <v>881</v>
      </c>
      <c r="D372" s="31">
        <v>298976</v>
      </c>
      <c r="E372" s="32">
        <v>0.71299999999999997</v>
      </c>
      <c r="F372" s="32">
        <v>0.78400000000000003</v>
      </c>
      <c r="G372">
        <f t="shared" si="5"/>
        <v>0.78400000000000003</v>
      </c>
      <c r="H372" s="31">
        <v>263398485</v>
      </c>
      <c r="I372" s="31">
        <v>949720</v>
      </c>
      <c r="J372" s="31">
        <v>833425</v>
      </c>
      <c r="K372" s="31">
        <v>691457</v>
      </c>
    </row>
    <row r="373" spans="1:11" x14ac:dyDescent="0.35">
      <c r="A373">
        <v>431201</v>
      </c>
      <c r="B373" t="s">
        <v>1050</v>
      </c>
      <c r="C373" s="31">
        <v>776</v>
      </c>
      <c r="D373" s="31">
        <v>867298</v>
      </c>
      <c r="E373" s="32">
        <v>0.5</v>
      </c>
      <c r="F373" s="32">
        <v>0.371</v>
      </c>
      <c r="G373">
        <f t="shared" si="5"/>
        <v>0.5</v>
      </c>
      <c r="H373" s="31">
        <v>673023550</v>
      </c>
      <c r="I373" s="31">
        <v>402299</v>
      </c>
      <c r="J373" s="31">
        <v>462299</v>
      </c>
      <c r="K373" s="31">
        <v>455680</v>
      </c>
    </row>
    <row r="374" spans="1:11" x14ac:dyDescent="0.35">
      <c r="A374">
        <v>431301</v>
      </c>
      <c r="B374" t="s">
        <v>378</v>
      </c>
      <c r="C374" s="31">
        <v>1684</v>
      </c>
      <c r="D374" s="31">
        <v>333663</v>
      </c>
      <c r="E374" s="32">
        <v>0.67500000000000004</v>
      </c>
      <c r="F374" s="32">
        <v>0.75800000000000001</v>
      </c>
      <c r="G374">
        <f t="shared" si="5"/>
        <v>0.75800000000000001</v>
      </c>
      <c r="H374" s="31">
        <v>561888949</v>
      </c>
      <c r="I374" s="31">
        <v>1491743</v>
      </c>
      <c r="J374" s="31">
        <v>1582023</v>
      </c>
      <c r="K374" s="31">
        <v>1844853</v>
      </c>
    </row>
    <row r="375" spans="1:11" x14ac:dyDescent="0.35">
      <c r="A375">
        <v>431401</v>
      </c>
      <c r="B375" t="s">
        <v>1051</v>
      </c>
      <c r="C375" s="31">
        <v>684</v>
      </c>
      <c r="D375" s="31">
        <v>841619</v>
      </c>
      <c r="E375" s="32">
        <v>0.504</v>
      </c>
      <c r="F375" s="32">
        <v>0.39</v>
      </c>
      <c r="G375">
        <f t="shared" si="5"/>
        <v>0.504</v>
      </c>
      <c r="H375" s="31">
        <v>575667822</v>
      </c>
      <c r="I375" s="31">
        <v>361194</v>
      </c>
      <c r="J375" s="31">
        <v>401780</v>
      </c>
      <c r="K375" s="31">
        <v>357733</v>
      </c>
    </row>
    <row r="376" spans="1:11" x14ac:dyDescent="0.35">
      <c r="A376">
        <v>431701</v>
      </c>
      <c r="B376" t="s">
        <v>1052</v>
      </c>
      <c r="C376" s="31">
        <v>4663</v>
      </c>
      <c r="D376" s="31">
        <v>500701</v>
      </c>
      <c r="E376" s="32">
        <v>0.54900000000000004</v>
      </c>
      <c r="F376" s="32">
        <v>0.63700000000000001</v>
      </c>
      <c r="G376">
        <f t="shared" si="5"/>
        <v>0.63700000000000001</v>
      </c>
      <c r="H376" s="31">
        <v>2334771459</v>
      </c>
      <c r="I376" s="31">
        <v>1356516</v>
      </c>
      <c r="J376" s="31">
        <v>1359984</v>
      </c>
      <c r="K376" s="31">
        <v>1432219</v>
      </c>
    </row>
    <row r="377" spans="1:11" x14ac:dyDescent="0.35">
      <c r="A377">
        <v>440102</v>
      </c>
      <c r="B377" t="s">
        <v>381</v>
      </c>
      <c r="C377" s="31">
        <v>4307</v>
      </c>
      <c r="D377" s="31">
        <v>485622</v>
      </c>
      <c r="E377" s="32">
        <v>0.68899999999999995</v>
      </c>
      <c r="F377" s="32">
        <v>0.64800000000000002</v>
      </c>
      <c r="G377">
        <f t="shared" si="5"/>
        <v>0.68899999999999995</v>
      </c>
      <c r="H377" s="31">
        <v>2091574028</v>
      </c>
      <c r="I377" s="31">
        <v>2134181</v>
      </c>
      <c r="J377" s="31">
        <v>2219614</v>
      </c>
      <c r="K377" s="31">
        <v>2059372</v>
      </c>
    </row>
    <row r="378" spans="1:11" x14ac:dyDescent="0.35">
      <c r="A378">
        <v>440201</v>
      </c>
      <c r="B378" t="s">
        <v>1053</v>
      </c>
      <c r="C378" s="31">
        <v>1044</v>
      </c>
      <c r="D378" s="31">
        <v>617280</v>
      </c>
      <c r="E378" s="32">
        <v>0.67300000000000004</v>
      </c>
      <c r="F378" s="32">
        <v>0.55300000000000005</v>
      </c>
      <c r="G378">
        <f t="shared" si="5"/>
        <v>0.67300000000000004</v>
      </c>
      <c r="H378" s="31">
        <v>644440760</v>
      </c>
      <c r="I378" s="31">
        <v>694101</v>
      </c>
      <c r="J378" s="31">
        <v>661472</v>
      </c>
      <c r="K378" s="31">
        <v>653977</v>
      </c>
    </row>
    <row r="379" spans="1:11" x14ac:dyDescent="0.35">
      <c r="A379">
        <v>440301</v>
      </c>
      <c r="B379" t="s">
        <v>1054</v>
      </c>
      <c r="C379" s="31">
        <v>3464</v>
      </c>
      <c r="D379" s="31">
        <v>478531</v>
      </c>
      <c r="E379" s="32">
        <v>0.71299999999999997</v>
      </c>
      <c r="F379" s="32">
        <v>0.65300000000000002</v>
      </c>
      <c r="G379">
        <f t="shared" si="5"/>
        <v>0.71299999999999997</v>
      </c>
      <c r="H379" s="31">
        <v>1657632355</v>
      </c>
      <c r="I379" s="31">
        <v>1285427</v>
      </c>
      <c r="J379" s="31">
        <v>1149143</v>
      </c>
      <c r="K379" s="31">
        <v>1266142</v>
      </c>
    </row>
    <row r="380" spans="1:11" x14ac:dyDescent="0.35">
      <c r="A380">
        <v>440401</v>
      </c>
      <c r="B380" t="s">
        <v>1055</v>
      </c>
      <c r="C380" s="31">
        <v>5556</v>
      </c>
      <c r="D380" s="31">
        <v>410264</v>
      </c>
      <c r="E380" s="32">
        <v>0.67400000000000004</v>
      </c>
      <c r="F380" s="32">
        <v>0.70299999999999996</v>
      </c>
      <c r="G380">
        <f t="shared" si="5"/>
        <v>0.70299999999999996</v>
      </c>
      <c r="H380" s="31">
        <v>2279429268</v>
      </c>
      <c r="I380" s="31">
        <v>2240192</v>
      </c>
      <c r="J380" s="31">
        <v>2146586</v>
      </c>
      <c r="K380" s="31">
        <v>2494996</v>
      </c>
    </row>
    <row r="381" spans="1:11" x14ac:dyDescent="0.35">
      <c r="A381">
        <v>440601</v>
      </c>
      <c r="B381" t="s">
        <v>1056</v>
      </c>
      <c r="C381" s="31">
        <v>3168</v>
      </c>
      <c r="D381" s="31">
        <v>599941</v>
      </c>
      <c r="E381" s="32">
        <v>0.68600000000000005</v>
      </c>
      <c r="F381" s="32">
        <v>0.56499999999999995</v>
      </c>
      <c r="G381">
        <f t="shared" si="5"/>
        <v>0.68600000000000005</v>
      </c>
      <c r="H381" s="31">
        <v>1900614148</v>
      </c>
      <c r="I381" s="31">
        <v>1255732</v>
      </c>
      <c r="J381" s="31">
        <v>1228265</v>
      </c>
      <c r="K381" s="31">
        <v>1267476</v>
      </c>
    </row>
    <row r="382" spans="1:11" x14ac:dyDescent="0.35">
      <c r="A382">
        <v>440901</v>
      </c>
      <c r="B382" t="s">
        <v>386</v>
      </c>
      <c r="C382" s="31">
        <v>1056</v>
      </c>
      <c r="D382" s="31">
        <v>459473</v>
      </c>
      <c r="E382" s="32">
        <v>0.623</v>
      </c>
      <c r="F382" s="32">
        <v>0.66700000000000004</v>
      </c>
      <c r="G382">
        <f t="shared" si="5"/>
        <v>0.66700000000000004</v>
      </c>
      <c r="H382" s="31">
        <v>485203679</v>
      </c>
      <c r="I382" s="31">
        <v>568412</v>
      </c>
      <c r="J382" s="31">
        <v>557628</v>
      </c>
      <c r="K382" s="31">
        <v>684388</v>
      </c>
    </row>
    <row r="383" spans="1:11" x14ac:dyDescent="0.35">
      <c r="A383">
        <v>441000</v>
      </c>
      <c r="B383" t="s">
        <v>1057</v>
      </c>
      <c r="C383" s="31">
        <v>7757</v>
      </c>
      <c r="D383" s="31">
        <v>336812</v>
      </c>
      <c r="E383" s="32">
        <v>0.71699999999999997</v>
      </c>
      <c r="F383" s="32">
        <v>0.75600000000000001</v>
      </c>
      <c r="G383">
        <f t="shared" si="5"/>
        <v>0.75600000000000001</v>
      </c>
      <c r="H383" s="31">
        <v>2612655415</v>
      </c>
      <c r="I383" s="31">
        <v>4342243</v>
      </c>
      <c r="J383" s="31">
        <v>4075092</v>
      </c>
      <c r="K383" s="31">
        <v>3559401</v>
      </c>
    </row>
    <row r="384" spans="1:11" x14ac:dyDescent="0.35">
      <c r="A384">
        <v>441101</v>
      </c>
      <c r="B384" t="s">
        <v>388</v>
      </c>
      <c r="C384" s="31">
        <v>4168</v>
      </c>
      <c r="D384" s="31">
        <v>434035</v>
      </c>
      <c r="E384" s="32">
        <v>0.66300000000000003</v>
      </c>
      <c r="F384" s="32">
        <v>0.68600000000000005</v>
      </c>
      <c r="G384">
        <f t="shared" si="5"/>
        <v>0.68600000000000005</v>
      </c>
      <c r="H384" s="31">
        <v>1809061676</v>
      </c>
      <c r="I384" s="31">
        <v>1473550</v>
      </c>
      <c r="J384" s="31">
        <v>1412203</v>
      </c>
      <c r="K384" s="31">
        <v>1653240</v>
      </c>
    </row>
    <row r="385" spans="1:11" x14ac:dyDescent="0.35">
      <c r="A385">
        <v>441201</v>
      </c>
      <c r="B385" t="s">
        <v>389</v>
      </c>
      <c r="C385" s="31">
        <v>7531</v>
      </c>
      <c r="D385" s="31">
        <v>555870</v>
      </c>
      <c r="E385" s="32">
        <v>0.70199999999999996</v>
      </c>
      <c r="F385" s="32">
        <v>0.59699999999999998</v>
      </c>
      <c r="G385">
        <f t="shared" si="5"/>
        <v>0.70199999999999996</v>
      </c>
      <c r="H385" s="31">
        <v>4186257351</v>
      </c>
      <c r="I385" s="31">
        <v>2202358</v>
      </c>
      <c r="J385" s="31">
        <v>2264130</v>
      </c>
      <c r="K385" s="31">
        <v>1892698</v>
      </c>
    </row>
    <row r="386" spans="1:11" x14ac:dyDescent="0.35">
      <c r="A386">
        <v>441202</v>
      </c>
      <c r="B386" t="s">
        <v>1058</v>
      </c>
      <c r="C386" s="31">
        <v>116</v>
      </c>
      <c r="D386" s="31">
        <v>5743103</v>
      </c>
      <c r="E386" s="32">
        <v>0.47099999999999997</v>
      </c>
      <c r="F386" s="32">
        <v>0</v>
      </c>
      <c r="G386">
        <f t="shared" si="5"/>
        <v>0.47099999999999997</v>
      </c>
      <c r="H386" s="31">
        <v>666199978</v>
      </c>
      <c r="I386" s="31">
        <v>39559</v>
      </c>
      <c r="J386" s="31">
        <v>29882</v>
      </c>
      <c r="K386" s="31">
        <v>35876</v>
      </c>
    </row>
    <row r="387" spans="1:11" x14ac:dyDescent="0.35">
      <c r="A387">
        <v>441301</v>
      </c>
      <c r="B387" t="s">
        <v>391</v>
      </c>
      <c r="C387" s="31">
        <v>4564</v>
      </c>
      <c r="D387" s="31">
        <v>508551</v>
      </c>
      <c r="E387" s="32">
        <v>0.67800000000000005</v>
      </c>
      <c r="F387" s="32">
        <v>0.63100000000000001</v>
      </c>
      <c r="G387">
        <f t="shared" si="5"/>
        <v>0.67800000000000005</v>
      </c>
      <c r="H387" s="31">
        <v>2321028553</v>
      </c>
      <c r="I387" s="31">
        <v>1686414</v>
      </c>
      <c r="J387" s="31">
        <v>1712457</v>
      </c>
      <c r="K387" s="31">
        <v>1943186</v>
      </c>
    </row>
    <row r="388" spans="1:11" x14ac:dyDescent="0.35">
      <c r="A388">
        <v>441600</v>
      </c>
      <c r="B388" t="s">
        <v>1059</v>
      </c>
      <c r="C388" s="31">
        <v>11651</v>
      </c>
      <c r="D388" s="31">
        <v>342990</v>
      </c>
      <c r="E388" s="32">
        <v>0.71599999999999997</v>
      </c>
      <c r="F388" s="32">
        <v>0.752</v>
      </c>
      <c r="G388">
        <f t="shared" ref="G388:G451" si="6">MAX(IF(E388&gt;F388,E388,F388),0.36)</f>
        <v>0.752</v>
      </c>
      <c r="H388" s="31">
        <v>3996185561</v>
      </c>
      <c r="I388" s="31">
        <v>0</v>
      </c>
      <c r="J388" s="31">
        <v>0</v>
      </c>
      <c r="K388" s="31">
        <v>0</v>
      </c>
    </row>
    <row r="389" spans="1:11" x14ac:dyDescent="0.35">
      <c r="A389">
        <v>441800</v>
      </c>
      <c r="B389" t="s">
        <v>1060</v>
      </c>
      <c r="C389" s="31">
        <v>2780</v>
      </c>
      <c r="D389" s="31">
        <v>338630</v>
      </c>
      <c r="E389" s="32">
        <v>0.72799999999999998</v>
      </c>
      <c r="F389" s="32">
        <v>0.755</v>
      </c>
      <c r="G389">
        <f t="shared" si="6"/>
        <v>0.755</v>
      </c>
      <c r="H389" s="31">
        <v>941393543</v>
      </c>
      <c r="I389" s="31">
        <v>1340938</v>
      </c>
      <c r="J389" s="31">
        <v>1247602</v>
      </c>
      <c r="K389" s="31">
        <v>1250875</v>
      </c>
    </row>
    <row r="390" spans="1:11" x14ac:dyDescent="0.35">
      <c r="A390">
        <v>441903</v>
      </c>
      <c r="B390" t="s">
        <v>1061</v>
      </c>
      <c r="C390" s="31">
        <v>279</v>
      </c>
      <c r="D390" s="31">
        <v>2870163</v>
      </c>
      <c r="E390" s="32">
        <v>0.441</v>
      </c>
      <c r="F390" s="32">
        <v>0</v>
      </c>
      <c r="G390">
        <f t="shared" si="6"/>
        <v>0.441</v>
      </c>
      <c r="H390" s="31">
        <v>800775574</v>
      </c>
      <c r="I390" s="31">
        <v>156602</v>
      </c>
      <c r="J390" s="31">
        <v>161238</v>
      </c>
      <c r="K390" s="31">
        <v>266713</v>
      </c>
    </row>
    <row r="391" spans="1:11" x14ac:dyDescent="0.35">
      <c r="A391">
        <v>442101</v>
      </c>
      <c r="B391" t="s">
        <v>395</v>
      </c>
      <c r="C391" s="31">
        <v>3728</v>
      </c>
      <c r="D391" s="31">
        <v>682233</v>
      </c>
      <c r="E391" s="32">
        <v>0.65400000000000003</v>
      </c>
      <c r="F391" s="32">
        <v>0.505</v>
      </c>
      <c r="G391">
        <f t="shared" si="6"/>
        <v>0.65400000000000003</v>
      </c>
      <c r="H391" s="31">
        <v>2543368128</v>
      </c>
      <c r="I391" s="31">
        <v>1984323</v>
      </c>
      <c r="J391" s="31">
        <v>1994199</v>
      </c>
      <c r="K391" s="31">
        <v>2451399</v>
      </c>
    </row>
    <row r="392" spans="1:11" x14ac:dyDescent="0.35">
      <c r="A392">
        <v>442111</v>
      </c>
      <c r="B392" t="s">
        <v>396</v>
      </c>
      <c r="C392" s="31">
        <v>919</v>
      </c>
      <c r="D392" s="31">
        <v>748595</v>
      </c>
      <c r="E392" s="32">
        <v>0.66200000000000003</v>
      </c>
      <c r="F392" s="32">
        <v>0.45700000000000002</v>
      </c>
      <c r="G392">
        <f t="shared" si="6"/>
        <v>0.66200000000000003</v>
      </c>
      <c r="H392" s="31">
        <v>687959606</v>
      </c>
      <c r="I392" s="31">
        <v>682317</v>
      </c>
      <c r="J392" s="31">
        <v>726655</v>
      </c>
      <c r="K392" s="31">
        <v>637521</v>
      </c>
    </row>
    <row r="393" spans="1:11" x14ac:dyDescent="0.35">
      <c r="A393">
        <v>442115</v>
      </c>
      <c r="B393" t="s">
        <v>1062</v>
      </c>
      <c r="C393" s="31">
        <v>891</v>
      </c>
      <c r="D393" s="31">
        <v>606032</v>
      </c>
      <c r="E393" s="32">
        <v>0.7</v>
      </c>
      <c r="F393" s="32">
        <v>0.56100000000000005</v>
      </c>
      <c r="G393">
        <f t="shared" si="6"/>
        <v>0.7</v>
      </c>
      <c r="H393" s="31">
        <v>539974790</v>
      </c>
      <c r="I393" s="31">
        <v>689592</v>
      </c>
      <c r="J393" s="31">
        <v>698636</v>
      </c>
      <c r="K393" s="31">
        <v>815270</v>
      </c>
    </row>
    <row r="394" spans="1:11" x14ac:dyDescent="0.35">
      <c r="A394">
        <v>450101</v>
      </c>
      <c r="B394" t="s">
        <v>1063</v>
      </c>
      <c r="C394" s="31">
        <v>1952</v>
      </c>
      <c r="D394" s="31">
        <v>261946</v>
      </c>
      <c r="E394" s="32">
        <v>0.51</v>
      </c>
      <c r="F394" s="32">
        <v>0.81100000000000005</v>
      </c>
      <c r="G394">
        <f t="shared" si="6"/>
        <v>0.81100000000000005</v>
      </c>
      <c r="H394" s="31">
        <v>511319531</v>
      </c>
      <c r="I394" s="31">
        <v>486210</v>
      </c>
      <c r="J394" s="31">
        <v>561078</v>
      </c>
      <c r="K394" s="31">
        <v>551047</v>
      </c>
    </row>
    <row r="395" spans="1:11" x14ac:dyDescent="0.35">
      <c r="A395">
        <v>450607</v>
      </c>
      <c r="B395" t="s">
        <v>1064</v>
      </c>
      <c r="C395" s="31">
        <v>779</v>
      </c>
      <c r="D395" s="31">
        <v>354278</v>
      </c>
      <c r="E395" s="32">
        <v>0.54100000000000004</v>
      </c>
      <c r="F395" s="32">
        <v>0.74299999999999999</v>
      </c>
      <c r="G395">
        <f t="shared" si="6"/>
        <v>0.74299999999999999</v>
      </c>
      <c r="H395" s="31">
        <v>275982677</v>
      </c>
      <c r="I395" s="31">
        <v>1286726</v>
      </c>
      <c r="J395" s="31">
        <v>1265390</v>
      </c>
      <c r="K395" s="31">
        <v>983629</v>
      </c>
    </row>
    <row r="396" spans="1:11" x14ac:dyDescent="0.35">
      <c r="A396">
        <v>450704</v>
      </c>
      <c r="B396" t="s">
        <v>1065</v>
      </c>
      <c r="C396" s="31">
        <v>1075</v>
      </c>
      <c r="D396" s="31">
        <v>279642</v>
      </c>
      <c r="E396" s="32">
        <v>0.65100000000000002</v>
      </c>
      <c r="F396" s="32">
        <v>0.79800000000000004</v>
      </c>
      <c r="G396">
        <f t="shared" si="6"/>
        <v>0.79800000000000004</v>
      </c>
      <c r="H396" s="31">
        <v>300615295</v>
      </c>
      <c r="I396" s="31">
        <v>1659861</v>
      </c>
      <c r="J396" s="31">
        <v>1597264</v>
      </c>
      <c r="K396" s="31">
        <v>1617518</v>
      </c>
    </row>
    <row r="397" spans="1:11" x14ac:dyDescent="0.35">
      <c r="A397">
        <v>450801</v>
      </c>
      <c r="B397" t="s">
        <v>1066</v>
      </c>
      <c r="C397" s="31">
        <v>1659</v>
      </c>
      <c r="D397" s="31">
        <v>229165</v>
      </c>
      <c r="E397" s="32">
        <v>0.65</v>
      </c>
      <c r="F397" s="32">
        <v>0.83399999999999996</v>
      </c>
      <c r="G397">
        <f t="shared" si="6"/>
        <v>0.83399999999999996</v>
      </c>
      <c r="H397" s="31">
        <v>380185570</v>
      </c>
      <c r="I397" s="31">
        <v>1302679</v>
      </c>
      <c r="J397" s="31">
        <v>1552789</v>
      </c>
      <c r="K397" s="31">
        <v>1576076</v>
      </c>
    </row>
    <row r="398" spans="1:11" x14ac:dyDescent="0.35">
      <c r="A398">
        <v>451001</v>
      </c>
      <c r="B398" t="s">
        <v>1067</v>
      </c>
      <c r="C398" s="31">
        <v>649</v>
      </c>
      <c r="D398" s="31">
        <v>391993</v>
      </c>
      <c r="E398" s="32">
        <v>0.52400000000000002</v>
      </c>
      <c r="F398" s="32">
        <v>0.71599999999999997</v>
      </c>
      <c r="G398">
        <f t="shared" si="6"/>
        <v>0.71599999999999997</v>
      </c>
      <c r="H398" s="31">
        <v>254404073</v>
      </c>
      <c r="I398" s="31">
        <v>385338</v>
      </c>
      <c r="J398" s="31">
        <v>489088</v>
      </c>
      <c r="K398" s="31">
        <v>527228</v>
      </c>
    </row>
    <row r="399" spans="1:11" x14ac:dyDescent="0.35">
      <c r="A399">
        <v>460102</v>
      </c>
      <c r="B399" t="s">
        <v>1068</v>
      </c>
      <c r="C399" s="31">
        <v>1237</v>
      </c>
      <c r="D399" s="31">
        <v>322337</v>
      </c>
      <c r="E399" s="32">
        <v>0.48399999999999999</v>
      </c>
      <c r="F399" s="32">
        <v>0.76700000000000002</v>
      </c>
      <c r="G399">
        <f t="shared" si="6"/>
        <v>0.76700000000000002</v>
      </c>
      <c r="H399" s="31">
        <v>398731159</v>
      </c>
      <c r="I399" s="31">
        <v>1846401</v>
      </c>
      <c r="J399" s="31">
        <v>1629249</v>
      </c>
      <c r="K399" s="31">
        <v>1673207</v>
      </c>
    </row>
    <row r="400" spans="1:11" x14ac:dyDescent="0.35">
      <c r="A400">
        <v>460500</v>
      </c>
      <c r="B400" t="s">
        <v>1069</v>
      </c>
      <c r="C400" s="31">
        <v>3485</v>
      </c>
      <c r="D400" s="31">
        <v>211074</v>
      </c>
      <c r="E400" s="32">
        <v>0.71499999999999997</v>
      </c>
      <c r="F400" s="32">
        <v>0.84699999999999998</v>
      </c>
      <c r="G400">
        <f t="shared" si="6"/>
        <v>0.84699999999999998</v>
      </c>
      <c r="H400" s="31">
        <v>735594257</v>
      </c>
      <c r="I400" s="31">
        <v>4512057</v>
      </c>
      <c r="J400" s="31">
        <v>3825519</v>
      </c>
      <c r="K400" s="31">
        <v>4027099</v>
      </c>
    </row>
    <row r="401" spans="1:11" x14ac:dyDescent="0.35">
      <c r="A401">
        <v>460701</v>
      </c>
      <c r="B401" t="s">
        <v>1070</v>
      </c>
      <c r="C401" s="31">
        <v>1373</v>
      </c>
      <c r="D401" s="31">
        <v>197071</v>
      </c>
      <c r="E401" s="32">
        <v>0.67100000000000004</v>
      </c>
      <c r="F401" s="32">
        <v>0.85799999999999998</v>
      </c>
      <c r="G401">
        <f t="shared" si="6"/>
        <v>0.85799999999999998</v>
      </c>
      <c r="H401" s="31">
        <v>270578626</v>
      </c>
      <c r="I401" s="31">
        <v>2007247</v>
      </c>
      <c r="J401" s="31">
        <v>2083611</v>
      </c>
      <c r="K401" s="31">
        <v>1845963</v>
      </c>
    </row>
    <row r="402" spans="1:11" x14ac:dyDescent="0.35">
      <c r="A402">
        <v>460801</v>
      </c>
      <c r="B402" t="s">
        <v>406</v>
      </c>
      <c r="C402" s="31">
        <v>4007</v>
      </c>
      <c r="D402" s="31">
        <v>345865</v>
      </c>
      <c r="E402" s="32">
        <v>0.59399999999999997</v>
      </c>
      <c r="F402" s="32">
        <v>0.75</v>
      </c>
      <c r="G402">
        <f t="shared" si="6"/>
        <v>0.75</v>
      </c>
      <c r="H402" s="31">
        <v>1385882579</v>
      </c>
      <c r="I402" s="31">
        <v>3600083</v>
      </c>
      <c r="J402" s="31">
        <v>3236951</v>
      </c>
      <c r="K402" s="31">
        <v>3475773</v>
      </c>
    </row>
    <row r="403" spans="1:11" x14ac:dyDescent="0.35">
      <c r="A403">
        <v>460901</v>
      </c>
      <c r="B403" t="s">
        <v>1071</v>
      </c>
      <c r="C403" s="31">
        <v>2329</v>
      </c>
      <c r="D403" s="31">
        <v>485038</v>
      </c>
      <c r="E403" s="32">
        <v>0.57299999999999995</v>
      </c>
      <c r="F403" s="32">
        <v>0.64900000000000002</v>
      </c>
      <c r="G403">
        <f t="shared" si="6"/>
        <v>0.64900000000000002</v>
      </c>
      <c r="H403" s="31">
        <v>1129655480</v>
      </c>
      <c r="I403" s="31">
        <v>2778989</v>
      </c>
      <c r="J403" s="31">
        <v>2179838</v>
      </c>
      <c r="K403" s="31">
        <v>2476901</v>
      </c>
    </row>
    <row r="404" spans="1:11" x14ac:dyDescent="0.35">
      <c r="A404">
        <v>461300</v>
      </c>
      <c r="B404" t="s">
        <v>1072</v>
      </c>
      <c r="C404" s="31">
        <v>4021</v>
      </c>
      <c r="D404" s="31">
        <v>643144</v>
      </c>
      <c r="E404" s="32">
        <v>0.28599999999999998</v>
      </c>
      <c r="F404" s="32">
        <v>0.53400000000000003</v>
      </c>
      <c r="G404">
        <f t="shared" si="6"/>
        <v>0.53400000000000003</v>
      </c>
      <c r="H404" s="31">
        <v>2586082038</v>
      </c>
      <c r="I404" s="31">
        <v>2353860</v>
      </c>
      <c r="J404" s="31">
        <v>2165423</v>
      </c>
      <c r="K404" s="31">
        <v>2409197</v>
      </c>
    </row>
    <row r="405" spans="1:11" x14ac:dyDescent="0.35">
      <c r="A405">
        <v>461801</v>
      </c>
      <c r="B405" t="s">
        <v>1073</v>
      </c>
      <c r="C405" s="31">
        <v>1106</v>
      </c>
      <c r="D405" s="31">
        <v>276418</v>
      </c>
      <c r="E405" s="32">
        <v>0.625</v>
      </c>
      <c r="F405" s="32">
        <v>0.8</v>
      </c>
      <c r="G405">
        <f t="shared" si="6"/>
        <v>0.8</v>
      </c>
      <c r="H405" s="31">
        <v>305718950</v>
      </c>
      <c r="I405" s="31">
        <v>1171478</v>
      </c>
      <c r="J405" s="31">
        <v>1014121</v>
      </c>
      <c r="K405" s="31">
        <v>1254163</v>
      </c>
    </row>
    <row r="406" spans="1:11" x14ac:dyDescent="0.35">
      <c r="A406">
        <v>461901</v>
      </c>
      <c r="B406" t="s">
        <v>1074</v>
      </c>
      <c r="C406" s="31">
        <v>843</v>
      </c>
      <c r="D406" s="31">
        <v>499087</v>
      </c>
      <c r="E406" s="32">
        <v>0.45600000000000002</v>
      </c>
      <c r="F406" s="32">
        <v>0.63800000000000001</v>
      </c>
      <c r="G406">
        <f t="shared" si="6"/>
        <v>0.63800000000000001</v>
      </c>
      <c r="H406" s="31">
        <v>420730551</v>
      </c>
      <c r="I406" s="31">
        <v>1234455</v>
      </c>
      <c r="J406" s="31">
        <v>1165627</v>
      </c>
      <c r="K406" s="31">
        <v>1336596</v>
      </c>
    </row>
    <row r="407" spans="1:11" x14ac:dyDescent="0.35">
      <c r="A407">
        <v>462001</v>
      </c>
      <c r="B407" t="s">
        <v>1075</v>
      </c>
      <c r="C407" s="31">
        <v>1958</v>
      </c>
      <c r="D407" s="31">
        <v>312327</v>
      </c>
      <c r="E407" s="32">
        <v>0.71</v>
      </c>
      <c r="F407" s="32">
        <v>0.77400000000000002</v>
      </c>
      <c r="G407">
        <f t="shared" si="6"/>
        <v>0.77400000000000002</v>
      </c>
      <c r="H407" s="31">
        <v>611536343</v>
      </c>
      <c r="I407" s="31">
        <v>2551328</v>
      </c>
      <c r="J407" s="31">
        <v>2274712</v>
      </c>
      <c r="K407" s="31">
        <v>2463677</v>
      </c>
    </row>
    <row r="408" spans="1:11" x14ac:dyDescent="0.35">
      <c r="A408">
        <v>470202</v>
      </c>
      <c r="B408" t="s">
        <v>412</v>
      </c>
      <c r="C408" s="31">
        <v>386</v>
      </c>
      <c r="D408" s="31">
        <v>456071</v>
      </c>
      <c r="E408" s="32">
        <v>0.39900000000000002</v>
      </c>
      <c r="F408" s="32">
        <v>0.67</v>
      </c>
      <c r="G408">
        <f t="shared" si="6"/>
        <v>0.67</v>
      </c>
      <c r="H408" s="31">
        <v>176043690</v>
      </c>
      <c r="I408" s="31">
        <v>620083</v>
      </c>
      <c r="J408" s="31">
        <v>477295</v>
      </c>
      <c r="K408" s="31">
        <v>556418</v>
      </c>
    </row>
    <row r="409" spans="1:11" x14ac:dyDescent="0.35">
      <c r="A409">
        <v>470501</v>
      </c>
      <c r="B409" t="s">
        <v>1076</v>
      </c>
      <c r="C409" s="31">
        <v>426</v>
      </c>
      <c r="D409" s="31">
        <v>470559</v>
      </c>
      <c r="E409" s="32">
        <v>0.36</v>
      </c>
      <c r="F409" s="32">
        <v>0.65900000000000003</v>
      </c>
      <c r="G409">
        <f t="shared" si="6"/>
        <v>0.65900000000000003</v>
      </c>
      <c r="H409" s="31">
        <v>200458430</v>
      </c>
      <c r="I409" s="31">
        <v>540433</v>
      </c>
      <c r="J409" s="31">
        <v>465767</v>
      </c>
      <c r="K409" s="31">
        <v>562143</v>
      </c>
    </row>
    <row r="410" spans="1:11" x14ac:dyDescent="0.35">
      <c r="A410">
        <v>470801</v>
      </c>
      <c r="B410" t="s">
        <v>1077</v>
      </c>
      <c r="C410" s="31">
        <v>387</v>
      </c>
      <c r="D410" s="31">
        <v>385881</v>
      </c>
      <c r="E410" s="32">
        <v>0.55100000000000005</v>
      </c>
      <c r="F410" s="32">
        <v>0.72099999999999997</v>
      </c>
      <c r="G410">
        <f t="shared" si="6"/>
        <v>0.72099999999999997</v>
      </c>
      <c r="H410" s="31">
        <v>149336058</v>
      </c>
      <c r="I410" s="31">
        <v>440298</v>
      </c>
      <c r="J410" s="31">
        <v>401886</v>
      </c>
      <c r="K410" s="31">
        <v>472150</v>
      </c>
    </row>
    <row r="411" spans="1:11" x14ac:dyDescent="0.35">
      <c r="A411">
        <v>470901</v>
      </c>
      <c r="B411" t="s">
        <v>1078</v>
      </c>
      <c r="C411" s="31">
        <v>383</v>
      </c>
      <c r="D411" s="31">
        <v>427024</v>
      </c>
      <c r="E411" s="32">
        <v>0.56799999999999995</v>
      </c>
      <c r="F411" s="32">
        <v>0.69099999999999995</v>
      </c>
      <c r="G411">
        <f t="shared" si="6"/>
        <v>0.69099999999999995</v>
      </c>
      <c r="H411" s="31">
        <v>163550467</v>
      </c>
      <c r="I411" s="31">
        <v>555967</v>
      </c>
      <c r="J411" s="31">
        <v>476199</v>
      </c>
      <c r="K411" s="31">
        <v>576083</v>
      </c>
    </row>
    <row r="412" spans="1:11" x14ac:dyDescent="0.35">
      <c r="A412">
        <v>471101</v>
      </c>
      <c r="B412" t="s">
        <v>1079</v>
      </c>
      <c r="C412" s="31">
        <v>416</v>
      </c>
      <c r="D412" s="31">
        <v>591124</v>
      </c>
      <c r="E412" s="32">
        <v>0.51300000000000001</v>
      </c>
      <c r="F412" s="32">
        <v>0.57199999999999995</v>
      </c>
      <c r="G412">
        <f t="shared" si="6"/>
        <v>0.57199999999999995</v>
      </c>
      <c r="H412" s="31">
        <v>245907738</v>
      </c>
      <c r="I412" s="31">
        <v>617458</v>
      </c>
      <c r="J412" s="31">
        <v>517404</v>
      </c>
      <c r="K412" s="31">
        <v>601338</v>
      </c>
    </row>
    <row r="413" spans="1:11" x14ac:dyDescent="0.35">
      <c r="A413">
        <v>471201</v>
      </c>
      <c r="B413" t="s">
        <v>1080</v>
      </c>
      <c r="C413" s="31">
        <v>395</v>
      </c>
      <c r="D413" s="31">
        <v>414389</v>
      </c>
      <c r="E413" s="32">
        <v>0.55100000000000005</v>
      </c>
      <c r="F413" s="32">
        <v>0.7</v>
      </c>
      <c r="G413">
        <f t="shared" si="6"/>
        <v>0.7</v>
      </c>
      <c r="H413" s="31">
        <v>163683727</v>
      </c>
      <c r="I413" s="31">
        <v>572670</v>
      </c>
      <c r="J413" s="31">
        <v>539466</v>
      </c>
      <c r="K413" s="31">
        <v>597544</v>
      </c>
    </row>
    <row r="414" spans="1:11" x14ac:dyDescent="0.35">
      <c r="A414">
        <v>471400</v>
      </c>
      <c r="B414" t="s">
        <v>1081</v>
      </c>
      <c r="C414" s="31">
        <v>1755</v>
      </c>
      <c r="D414" s="31">
        <v>582202</v>
      </c>
      <c r="E414" s="32">
        <v>0.59799999999999998</v>
      </c>
      <c r="F414" s="32">
        <v>0.57799999999999996</v>
      </c>
      <c r="G414">
        <f t="shared" si="6"/>
        <v>0.59799999999999998</v>
      </c>
      <c r="H414" s="31">
        <v>1021766157</v>
      </c>
      <c r="I414" s="31">
        <v>1324244</v>
      </c>
      <c r="J414" s="31">
        <v>1258169</v>
      </c>
      <c r="K414" s="31">
        <v>1369664</v>
      </c>
    </row>
    <row r="415" spans="1:11" x14ac:dyDescent="0.35">
      <c r="A415">
        <v>471601</v>
      </c>
      <c r="B415" t="s">
        <v>419</v>
      </c>
      <c r="C415" s="31">
        <v>955</v>
      </c>
      <c r="D415" s="31">
        <v>363086</v>
      </c>
      <c r="E415" s="32">
        <v>0.61</v>
      </c>
      <c r="F415" s="32">
        <v>0.73699999999999999</v>
      </c>
      <c r="G415">
        <f t="shared" si="6"/>
        <v>0.73699999999999999</v>
      </c>
      <c r="H415" s="31">
        <v>346747810</v>
      </c>
      <c r="I415" s="31">
        <v>1605863</v>
      </c>
      <c r="J415" s="31">
        <v>1346294</v>
      </c>
      <c r="K415" s="31">
        <v>1648950</v>
      </c>
    </row>
    <row r="416" spans="1:11" x14ac:dyDescent="0.35">
      <c r="A416">
        <v>471701</v>
      </c>
      <c r="B416" t="s">
        <v>1082</v>
      </c>
      <c r="C416" s="31">
        <v>943</v>
      </c>
      <c r="D416" s="31">
        <v>1044500</v>
      </c>
      <c r="E416" s="32">
        <v>0.30499999999999999</v>
      </c>
      <c r="F416" s="32">
        <v>0.24199999999999999</v>
      </c>
      <c r="G416">
        <f t="shared" si="6"/>
        <v>0.36</v>
      </c>
      <c r="H416" s="31">
        <v>984964173</v>
      </c>
      <c r="I416" s="31">
        <v>343523</v>
      </c>
      <c r="J416" s="31">
        <v>326880</v>
      </c>
      <c r="K416" s="31">
        <v>406266</v>
      </c>
    </row>
    <row r="417" spans="1:11" x14ac:dyDescent="0.35">
      <c r="A417">
        <v>472001</v>
      </c>
      <c r="B417" t="s">
        <v>421</v>
      </c>
      <c r="C417" s="31">
        <v>479</v>
      </c>
      <c r="D417" s="31">
        <v>646718</v>
      </c>
      <c r="E417" s="32">
        <v>0.253</v>
      </c>
      <c r="F417" s="32">
        <v>0.53100000000000003</v>
      </c>
      <c r="G417">
        <f t="shared" si="6"/>
        <v>0.53100000000000003</v>
      </c>
      <c r="H417" s="31">
        <v>309777959</v>
      </c>
      <c r="I417" s="31">
        <v>727445</v>
      </c>
      <c r="J417" s="31">
        <v>718357</v>
      </c>
      <c r="K417" s="31">
        <v>673109</v>
      </c>
    </row>
    <row r="418" spans="1:11" x14ac:dyDescent="0.35">
      <c r="A418">
        <v>472202</v>
      </c>
      <c r="B418" t="s">
        <v>422</v>
      </c>
      <c r="C418" s="31">
        <v>487</v>
      </c>
      <c r="D418" s="31">
        <v>809805</v>
      </c>
      <c r="E418" s="32">
        <v>0.39</v>
      </c>
      <c r="F418" s="32">
        <v>0.41299999999999998</v>
      </c>
      <c r="G418">
        <f t="shared" si="6"/>
        <v>0.41299999999999998</v>
      </c>
      <c r="H418" s="31">
        <v>394375467</v>
      </c>
      <c r="I418" s="31">
        <v>392972</v>
      </c>
      <c r="J418" s="31">
        <v>333899</v>
      </c>
      <c r="K418" s="31">
        <v>400357</v>
      </c>
    </row>
    <row r="419" spans="1:11" x14ac:dyDescent="0.35">
      <c r="A419">
        <v>472506</v>
      </c>
      <c r="B419" t="s">
        <v>1083</v>
      </c>
      <c r="C419" s="31">
        <v>332</v>
      </c>
      <c r="D419" s="31">
        <v>473671</v>
      </c>
      <c r="E419" s="32">
        <v>0.61</v>
      </c>
      <c r="F419" s="32">
        <v>0.65700000000000003</v>
      </c>
      <c r="G419">
        <f t="shared" si="6"/>
        <v>0.65700000000000003</v>
      </c>
      <c r="H419" s="31">
        <v>157258817</v>
      </c>
      <c r="I419" s="31">
        <v>577108</v>
      </c>
      <c r="J419" s="31">
        <v>485155</v>
      </c>
      <c r="K419" s="31">
        <v>566170</v>
      </c>
    </row>
    <row r="420" spans="1:11" x14ac:dyDescent="0.35">
      <c r="A420">
        <v>480101</v>
      </c>
      <c r="B420" t="s">
        <v>1084</v>
      </c>
      <c r="C420" s="31">
        <v>4815</v>
      </c>
      <c r="D420" s="31">
        <v>692657</v>
      </c>
      <c r="E420" s="32">
        <v>0.68300000000000005</v>
      </c>
      <c r="F420" s="32">
        <v>0.498</v>
      </c>
      <c r="G420">
        <f t="shared" si="6"/>
        <v>0.68300000000000005</v>
      </c>
      <c r="H420" s="31">
        <v>3335144897</v>
      </c>
      <c r="I420" s="31">
        <v>2925686</v>
      </c>
      <c r="J420" s="31">
        <v>3115806</v>
      </c>
      <c r="K420" s="31">
        <v>2848723</v>
      </c>
    </row>
    <row r="421" spans="1:11" x14ac:dyDescent="0.35">
      <c r="A421">
        <v>480102</v>
      </c>
      <c r="B421" t="s">
        <v>1085</v>
      </c>
      <c r="C421" s="31">
        <v>4663</v>
      </c>
      <c r="D421" s="31">
        <v>709480</v>
      </c>
      <c r="E421" s="32">
        <v>0.71</v>
      </c>
      <c r="F421" s="32">
        <v>0.48499999999999999</v>
      </c>
      <c r="G421">
        <f t="shared" si="6"/>
        <v>0.71</v>
      </c>
      <c r="H421" s="31">
        <v>3308306581</v>
      </c>
      <c r="I421" s="31">
        <v>1818825</v>
      </c>
      <c r="J421" s="31">
        <v>1858561</v>
      </c>
      <c r="K421" s="31">
        <v>2059198</v>
      </c>
    </row>
    <row r="422" spans="1:11" x14ac:dyDescent="0.35">
      <c r="A422">
        <v>480401</v>
      </c>
      <c r="B422" t="s">
        <v>1086</v>
      </c>
      <c r="C422" s="31">
        <v>864</v>
      </c>
      <c r="D422" s="31">
        <v>1310841</v>
      </c>
      <c r="E422" s="32">
        <v>0.51300000000000001</v>
      </c>
      <c r="F422" s="32">
        <v>4.9000000000000002E-2</v>
      </c>
      <c r="G422">
        <f t="shared" si="6"/>
        <v>0.51300000000000001</v>
      </c>
      <c r="H422" s="31">
        <v>1132567054</v>
      </c>
      <c r="I422" s="31">
        <v>282336</v>
      </c>
      <c r="J422" s="31">
        <v>273364</v>
      </c>
      <c r="K422" s="31">
        <v>253035</v>
      </c>
    </row>
    <row r="423" spans="1:11" x14ac:dyDescent="0.35">
      <c r="A423">
        <v>480404</v>
      </c>
      <c r="B423" t="s">
        <v>1087</v>
      </c>
      <c r="C423" s="31">
        <v>346</v>
      </c>
      <c r="D423" s="31">
        <v>2710953</v>
      </c>
      <c r="E423" s="32">
        <v>0.14000000000000001</v>
      </c>
      <c r="F423" s="32">
        <v>0</v>
      </c>
      <c r="G423">
        <f t="shared" si="6"/>
        <v>0.36</v>
      </c>
      <c r="H423" s="31">
        <v>937990083</v>
      </c>
      <c r="I423" s="31">
        <v>67989</v>
      </c>
      <c r="J423" s="31">
        <v>69806</v>
      </c>
      <c r="K423" s="31">
        <v>62230</v>
      </c>
    </row>
    <row r="424" spans="1:11" x14ac:dyDescent="0.35">
      <c r="A424">
        <v>480503</v>
      </c>
      <c r="B424" t="s">
        <v>1088</v>
      </c>
      <c r="C424" s="31">
        <v>1873</v>
      </c>
      <c r="D424" s="31">
        <v>700016</v>
      </c>
      <c r="E424" s="32">
        <v>0.70699999999999996</v>
      </c>
      <c r="F424" s="32">
        <v>0.49299999999999999</v>
      </c>
      <c r="G424">
        <f t="shared" si="6"/>
        <v>0.70699999999999996</v>
      </c>
      <c r="H424" s="31">
        <v>1311130970</v>
      </c>
      <c r="I424" s="31">
        <v>1267752</v>
      </c>
      <c r="J424" s="31">
        <v>1377091</v>
      </c>
      <c r="K424" s="31">
        <v>1225617</v>
      </c>
    </row>
    <row r="425" spans="1:11" x14ac:dyDescent="0.35">
      <c r="A425">
        <v>480601</v>
      </c>
      <c r="B425" t="s">
        <v>1089</v>
      </c>
      <c r="C425" s="31">
        <v>3413</v>
      </c>
      <c r="D425" s="31">
        <v>855612</v>
      </c>
      <c r="E425" s="32">
        <v>0.67100000000000004</v>
      </c>
      <c r="F425" s="32">
        <v>0.379</v>
      </c>
      <c r="G425">
        <f t="shared" si="6"/>
        <v>0.67100000000000004</v>
      </c>
      <c r="H425" s="31">
        <v>2920204512</v>
      </c>
      <c r="I425" s="31">
        <v>1168039</v>
      </c>
      <c r="J425" s="31">
        <v>1222762</v>
      </c>
      <c r="K425" s="31">
        <v>1195079</v>
      </c>
    </row>
    <row r="426" spans="1:11" x14ac:dyDescent="0.35">
      <c r="A426">
        <v>490101</v>
      </c>
      <c r="B426" t="s">
        <v>1090</v>
      </c>
      <c r="C426" s="31">
        <v>736</v>
      </c>
      <c r="D426" s="31">
        <v>776943</v>
      </c>
      <c r="E426" s="32">
        <v>0.49399999999999999</v>
      </c>
      <c r="F426" s="32">
        <v>0.436</v>
      </c>
      <c r="G426">
        <f t="shared" si="6"/>
        <v>0.49399999999999999</v>
      </c>
      <c r="H426" s="31">
        <v>571830729</v>
      </c>
      <c r="I426" s="31">
        <v>414387</v>
      </c>
      <c r="J426" s="31">
        <v>446151</v>
      </c>
      <c r="K426" s="31">
        <v>498150</v>
      </c>
    </row>
    <row r="427" spans="1:11" x14ac:dyDescent="0.35">
      <c r="A427">
        <v>490202</v>
      </c>
      <c r="B427" t="s">
        <v>431</v>
      </c>
      <c r="C427" s="31">
        <v>1209</v>
      </c>
      <c r="D427" s="31">
        <v>510061</v>
      </c>
      <c r="E427" s="32">
        <v>0.59199999999999997</v>
      </c>
      <c r="F427" s="32">
        <v>0.63</v>
      </c>
      <c r="G427">
        <f t="shared" si="6"/>
        <v>0.63</v>
      </c>
      <c r="H427" s="31">
        <v>616664741</v>
      </c>
      <c r="I427" s="31">
        <v>614406</v>
      </c>
      <c r="J427" s="31">
        <v>646689</v>
      </c>
      <c r="K427" s="31">
        <v>611153</v>
      </c>
    </row>
    <row r="428" spans="1:11" x14ac:dyDescent="0.35">
      <c r="A428">
        <v>490301</v>
      </c>
      <c r="B428" t="s">
        <v>432</v>
      </c>
      <c r="C428" s="31">
        <v>4270</v>
      </c>
      <c r="D428" s="31">
        <v>624770</v>
      </c>
      <c r="E428" s="32">
        <v>0.58399999999999996</v>
      </c>
      <c r="F428" s="32">
        <v>0.54700000000000004</v>
      </c>
      <c r="G428">
        <f t="shared" si="6"/>
        <v>0.58399999999999996</v>
      </c>
      <c r="H428" s="31">
        <v>2667771462</v>
      </c>
      <c r="I428" s="31">
        <v>1365568</v>
      </c>
      <c r="J428" s="31">
        <v>1279666</v>
      </c>
      <c r="K428" s="31">
        <v>1308355</v>
      </c>
    </row>
    <row r="429" spans="1:11" x14ac:dyDescent="0.35">
      <c r="A429">
        <v>490501</v>
      </c>
      <c r="B429" t="s">
        <v>1091</v>
      </c>
      <c r="C429" s="31">
        <v>1160</v>
      </c>
      <c r="D429" s="31">
        <v>406777</v>
      </c>
      <c r="E429" s="32">
        <v>0.60199999999999998</v>
      </c>
      <c r="F429" s="32">
        <v>0.70499999999999996</v>
      </c>
      <c r="G429">
        <f t="shared" si="6"/>
        <v>0.70499999999999996</v>
      </c>
      <c r="H429" s="31">
        <v>471862288</v>
      </c>
      <c r="I429" s="31">
        <v>0</v>
      </c>
      <c r="J429" s="31">
        <v>0</v>
      </c>
      <c r="K429" s="31">
        <v>0</v>
      </c>
    </row>
    <row r="430" spans="1:11" x14ac:dyDescent="0.35">
      <c r="A430">
        <v>490601</v>
      </c>
      <c r="B430" t="s">
        <v>1092</v>
      </c>
      <c r="C430" s="31">
        <v>2464</v>
      </c>
      <c r="D430" s="31">
        <v>294995</v>
      </c>
      <c r="E430" s="32">
        <v>0.61599999999999999</v>
      </c>
      <c r="F430" s="32">
        <v>0.78700000000000003</v>
      </c>
      <c r="G430">
        <f t="shared" si="6"/>
        <v>0.78700000000000003</v>
      </c>
      <c r="H430" s="31">
        <v>726867899</v>
      </c>
      <c r="I430" s="31">
        <v>1206253</v>
      </c>
      <c r="J430" s="31">
        <v>1227117</v>
      </c>
      <c r="K430" s="31">
        <v>1223778</v>
      </c>
    </row>
    <row r="431" spans="1:11" x14ac:dyDescent="0.35">
      <c r="A431">
        <v>490804</v>
      </c>
      <c r="B431" t="s">
        <v>1093</v>
      </c>
      <c r="C431" s="31">
        <v>462</v>
      </c>
      <c r="D431" s="31">
        <v>519152</v>
      </c>
      <c r="E431" s="32">
        <v>0.621</v>
      </c>
      <c r="F431" s="32">
        <v>0.624</v>
      </c>
      <c r="G431">
        <f t="shared" si="6"/>
        <v>0.624</v>
      </c>
      <c r="H431" s="31">
        <v>239848479</v>
      </c>
      <c r="I431" s="31">
        <v>269866</v>
      </c>
      <c r="J431" s="31">
        <v>274109</v>
      </c>
      <c r="K431" s="31">
        <v>260383</v>
      </c>
    </row>
    <row r="432" spans="1:11" x14ac:dyDescent="0.35">
      <c r="A432">
        <v>491200</v>
      </c>
      <c r="B432" t="s">
        <v>1094</v>
      </c>
      <c r="C432" s="31">
        <v>1156</v>
      </c>
      <c r="D432" s="31">
        <v>365946</v>
      </c>
      <c r="E432" s="32">
        <v>0.57699999999999996</v>
      </c>
      <c r="F432" s="32">
        <v>0.73499999999999999</v>
      </c>
      <c r="G432">
        <f t="shared" si="6"/>
        <v>0.73499999999999999</v>
      </c>
      <c r="H432" s="31">
        <v>423033959</v>
      </c>
      <c r="I432" s="31">
        <v>642212</v>
      </c>
      <c r="J432" s="31">
        <v>656897</v>
      </c>
      <c r="K432" s="31">
        <v>635534</v>
      </c>
    </row>
    <row r="433" spans="1:11" x14ac:dyDescent="0.35">
      <c r="A433">
        <v>491302</v>
      </c>
      <c r="B433" t="s">
        <v>1095</v>
      </c>
      <c r="C433" s="31">
        <v>3035</v>
      </c>
      <c r="D433" s="31">
        <v>493218</v>
      </c>
      <c r="E433" s="32">
        <v>0.59</v>
      </c>
      <c r="F433" s="32">
        <v>0.64200000000000002</v>
      </c>
      <c r="G433">
        <f t="shared" si="6"/>
        <v>0.64200000000000002</v>
      </c>
      <c r="H433" s="31">
        <v>1496919097</v>
      </c>
      <c r="I433" s="31">
        <v>1343274</v>
      </c>
      <c r="J433" s="31">
        <v>1469028</v>
      </c>
      <c r="K433" s="31">
        <v>1440190</v>
      </c>
    </row>
    <row r="434" spans="1:11" x14ac:dyDescent="0.35">
      <c r="A434">
        <v>491401</v>
      </c>
      <c r="B434" t="s">
        <v>1096</v>
      </c>
      <c r="C434" s="31">
        <v>1070</v>
      </c>
      <c r="D434" s="31">
        <v>454622</v>
      </c>
      <c r="E434" s="32">
        <v>0.55400000000000005</v>
      </c>
      <c r="F434" s="32">
        <v>0.67100000000000004</v>
      </c>
      <c r="G434">
        <f t="shared" si="6"/>
        <v>0.67100000000000004</v>
      </c>
      <c r="H434" s="31">
        <v>486446229</v>
      </c>
      <c r="I434" s="31">
        <v>744644</v>
      </c>
      <c r="J434" s="31">
        <v>814059</v>
      </c>
      <c r="K434" s="31">
        <v>737489</v>
      </c>
    </row>
    <row r="435" spans="1:11" x14ac:dyDescent="0.35">
      <c r="A435">
        <v>491501</v>
      </c>
      <c r="B435" t="s">
        <v>1097</v>
      </c>
      <c r="C435" s="31">
        <v>973</v>
      </c>
      <c r="D435" s="31">
        <v>561306</v>
      </c>
      <c r="E435" s="32">
        <v>0.65700000000000003</v>
      </c>
      <c r="F435" s="32">
        <v>0.59299999999999997</v>
      </c>
      <c r="G435">
        <f t="shared" si="6"/>
        <v>0.65700000000000003</v>
      </c>
      <c r="H435" s="31">
        <v>546151185</v>
      </c>
      <c r="I435" s="31">
        <v>593440</v>
      </c>
      <c r="J435" s="31">
        <v>699866</v>
      </c>
      <c r="K435" s="31">
        <v>684876</v>
      </c>
    </row>
    <row r="436" spans="1:11" x14ac:dyDescent="0.35">
      <c r="A436">
        <v>491700</v>
      </c>
      <c r="B436" t="s">
        <v>1098</v>
      </c>
      <c r="C436" s="31">
        <v>4668</v>
      </c>
      <c r="D436" s="31">
        <v>356225</v>
      </c>
      <c r="E436" s="32">
        <v>0.64700000000000002</v>
      </c>
      <c r="F436" s="32">
        <v>0.74199999999999999</v>
      </c>
      <c r="G436">
        <f t="shared" si="6"/>
        <v>0.74199999999999999</v>
      </c>
      <c r="H436" s="31">
        <v>1662862517</v>
      </c>
      <c r="I436" s="31">
        <v>2444519</v>
      </c>
      <c r="J436" s="31">
        <v>2876021</v>
      </c>
      <c r="K436" s="31">
        <v>2817024</v>
      </c>
    </row>
    <row r="437" spans="1:11" x14ac:dyDescent="0.35">
      <c r="A437">
        <v>500101</v>
      </c>
      <c r="B437" t="s">
        <v>1099</v>
      </c>
      <c r="C437" s="31">
        <v>8840</v>
      </c>
      <c r="D437" s="31">
        <v>905169</v>
      </c>
      <c r="E437" s="32">
        <v>0.59399999999999997</v>
      </c>
      <c r="F437" s="32">
        <v>0.34399999999999997</v>
      </c>
      <c r="G437">
        <f t="shared" si="6"/>
        <v>0.59399999999999997</v>
      </c>
      <c r="H437" s="31">
        <v>8001697076</v>
      </c>
      <c r="I437" s="31">
        <v>1517888</v>
      </c>
      <c r="J437" s="31">
        <v>1538902</v>
      </c>
      <c r="K437" s="31">
        <v>1527810</v>
      </c>
    </row>
    <row r="438" spans="1:11" x14ac:dyDescent="0.35">
      <c r="A438">
        <v>500108</v>
      </c>
      <c r="B438" t="s">
        <v>1100</v>
      </c>
      <c r="C438" s="31">
        <v>2499</v>
      </c>
      <c r="D438" s="31">
        <v>835976</v>
      </c>
      <c r="E438" s="32">
        <v>0.68200000000000005</v>
      </c>
      <c r="F438" s="32">
        <v>0.39400000000000002</v>
      </c>
      <c r="G438">
        <f t="shared" si="6"/>
        <v>0.68200000000000005</v>
      </c>
      <c r="H438" s="31">
        <v>2089105535</v>
      </c>
      <c r="I438" s="31">
        <v>1482034</v>
      </c>
      <c r="J438" s="31">
        <v>1587540</v>
      </c>
      <c r="K438" s="31">
        <v>1318514</v>
      </c>
    </row>
    <row r="439" spans="1:11" x14ac:dyDescent="0.35">
      <c r="A439">
        <v>500201</v>
      </c>
      <c r="B439" t="s">
        <v>1101</v>
      </c>
      <c r="C439" s="31">
        <v>8343</v>
      </c>
      <c r="D439" s="31">
        <v>478398</v>
      </c>
      <c r="E439" s="32">
        <v>0.77200000000000002</v>
      </c>
      <c r="F439" s="32">
        <v>0.65300000000000002</v>
      </c>
      <c r="G439">
        <f t="shared" si="6"/>
        <v>0.77200000000000002</v>
      </c>
      <c r="H439" s="31">
        <v>3991281631</v>
      </c>
      <c r="I439" s="31">
        <v>2138360</v>
      </c>
      <c r="J439" s="31">
        <v>2300236</v>
      </c>
      <c r="K439" s="31">
        <v>2092130</v>
      </c>
    </row>
    <row r="440" spans="1:11" x14ac:dyDescent="0.35">
      <c r="A440">
        <v>500301</v>
      </c>
      <c r="B440" t="s">
        <v>1102</v>
      </c>
      <c r="C440" s="31">
        <v>3341</v>
      </c>
      <c r="D440" s="31">
        <v>1081234</v>
      </c>
      <c r="E440" s="32">
        <v>0.61199999999999999</v>
      </c>
      <c r="F440" s="32">
        <v>0.216</v>
      </c>
      <c r="G440">
        <f t="shared" si="6"/>
        <v>0.61199999999999999</v>
      </c>
      <c r="H440" s="31">
        <v>3612406068</v>
      </c>
      <c r="I440" s="31">
        <v>1499327</v>
      </c>
      <c r="J440" s="31">
        <v>1813878</v>
      </c>
      <c r="K440" s="31">
        <v>1448655</v>
      </c>
    </row>
    <row r="441" spans="1:11" x14ac:dyDescent="0.35">
      <c r="A441">
        <v>500304</v>
      </c>
      <c r="B441" t="s">
        <v>1103</v>
      </c>
      <c r="C441" s="31">
        <v>3167</v>
      </c>
      <c r="D441" s="31">
        <v>911775</v>
      </c>
      <c r="E441" s="32">
        <v>0.65900000000000003</v>
      </c>
      <c r="F441" s="32">
        <v>0.33900000000000002</v>
      </c>
      <c r="G441">
        <f t="shared" si="6"/>
        <v>0.65900000000000003</v>
      </c>
      <c r="H441" s="31">
        <v>2887593536</v>
      </c>
      <c r="I441" s="31">
        <v>1273598</v>
      </c>
      <c r="J441" s="31">
        <v>1569961</v>
      </c>
      <c r="K441" s="31">
        <v>1377968</v>
      </c>
    </row>
    <row r="442" spans="1:11" x14ac:dyDescent="0.35">
      <c r="A442">
        <v>500308</v>
      </c>
      <c r="B442" t="s">
        <v>1104</v>
      </c>
      <c r="C442" s="31">
        <v>2733</v>
      </c>
      <c r="D442" s="31">
        <v>867955</v>
      </c>
      <c r="E442" s="32">
        <v>0.64200000000000002</v>
      </c>
      <c r="F442" s="32">
        <v>0.371</v>
      </c>
      <c r="G442">
        <f t="shared" si="6"/>
        <v>0.64200000000000002</v>
      </c>
      <c r="H442" s="31">
        <v>2372122176</v>
      </c>
      <c r="I442" s="31">
        <v>1379484</v>
      </c>
      <c r="J442" s="31">
        <v>1344405</v>
      </c>
      <c r="K442" s="31">
        <v>1396652</v>
      </c>
    </row>
    <row r="443" spans="1:11" x14ac:dyDescent="0.35">
      <c r="A443">
        <v>500401</v>
      </c>
      <c r="B443" t="s">
        <v>1105</v>
      </c>
      <c r="C443" s="31">
        <v>4743</v>
      </c>
      <c r="D443" s="31">
        <v>817579</v>
      </c>
      <c r="E443" s="32">
        <v>0.71099999999999997</v>
      </c>
      <c r="F443" s="32">
        <v>0.40699999999999997</v>
      </c>
      <c r="G443">
        <f t="shared" si="6"/>
        <v>0.71099999999999997</v>
      </c>
      <c r="H443" s="31">
        <v>3877779870</v>
      </c>
      <c r="I443" s="31">
        <v>2672871</v>
      </c>
      <c r="J443" s="31">
        <v>3012832</v>
      </c>
      <c r="K443" s="31">
        <v>2781011</v>
      </c>
    </row>
    <row r="444" spans="1:11" x14ac:dyDescent="0.35">
      <c r="A444">
        <v>500402</v>
      </c>
      <c r="B444" t="s">
        <v>1106</v>
      </c>
      <c r="C444" s="31">
        <v>8741</v>
      </c>
      <c r="D444" s="31">
        <v>917715</v>
      </c>
      <c r="E444" s="32">
        <v>0.56999999999999995</v>
      </c>
      <c r="F444" s="32">
        <v>0.33400000000000002</v>
      </c>
      <c r="G444">
        <f t="shared" si="6"/>
        <v>0.56999999999999995</v>
      </c>
      <c r="H444" s="31">
        <v>8021753522</v>
      </c>
      <c r="I444" s="31">
        <v>2308825</v>
      </c>
      <c r="J444" s="31">
        <v>2213501</v>
      </c>
      <c r="K444" s="31">
        <v>2405310</v>
      </c>
    </row>
    <row r="445" spans="1:11" x14ac:dyDescent="0.35">
      <c r="A445">
        <v>510101</v>
      </c>
      <c r="B445" t="s">
        <v>1107</v>
      </c>
      <c r="C445" s="31">
        <v>1063</v>
      </c>
      <c r="D445" s="31">
        <v>204949</v>
      </c>
      <c r="E445" s="32">
        <v>0.64800000000000002</v>
      </c>
      <c r="F445" s="32">
        <v>0.85199999999999998</v>
      </c>
      <c r="G445">
        <f t="shared" si="6"/>
        <v>0.85199999999999998</v>
      </c>
      <c r="H445" s="31">
        <v>217861336</v>
      </c>
      <c r="I445" s="31">
        <v>1586403</v>
      </c>
      <c r="J445" s="31">
        <v>1628933</v>
      </c>
      <c r="K445" s="31">
        <v>1772763</v>
      </c>
    </row>
    <row r="446" spans="1:11" x14ac:dyDescent="0.35">
      <c r="A446">
        <v>510201</v>
      </c>
      <c r="B446" t="s">
        <v>1108</v>
      </c>
      <c r="C446" s="31">
        <v>1295</v>
      </c>
      <c r="D446" s="31">
        <v>329935</v>
      </c>
      <c r="E446" s="32">
        <v>0.628</v>
      </c>
      <c r="F446" s="32">
        <v>0.76100000000000001</v>
      </c>
      <c r="G446">
        <f t="shared" si="6"/>
        <v>0.76100000000000001</v>
      </c>
      <c r="H446" s="31">
        <v>427266856</v>
      </c>
      <c r="I446" s="31">
        <v>1240584</v>
      </c>
      <c r="J446" s="31">
        <v>1234296</v>
      </c>
      <c r="K446" s="31">
        <v>1489366</v>
      </c>
    </row>
    <row r="447" spans="1:11" x14ac:dyDescent="0.35">
      <c r="A447">
        <v>510401</v>
      </c>
      <c r="B447" t="s">
        <v>1109</v>
      </c>
      <c r="C447" s="31">
        <v>299</v>
      </c>
      <c r="D447" s="31">
        <v>1204782</v>
      </c>
      <c r="E447" s="32">
        <v>0.29299999999999998</v>
      </c>
      <c r="F447" s="32">
        <v>0.126</v>
      </c>
      <c r="G447">
        <f t="shared" si="6"/>
        <v>0.36</v>
      </c>
      <c r="H447" s="31">
        <v>360229938</v>
      </c>
      <c r="I447" s="31">
        <v>270657</v>
      </c>
      <c r="J447" s="31">
        <v>312317</v>
      </c>
      <c r="K447" s="31">
        <v>297521</v>
      </c>
    </row>
    <row r="448" spans="1:11" x14ac:dyDescent="0.35">
      <c r="A448">
        <v>510501</v>
      </c>
      <c r="B448" t="s">
        <v>452</v>
      </c>
      <c r="C448" s="31">
        <v>329</v>
      </c>
      <c r="D448" s="31">
        <v>1397374</v>
      </c>
      <c r="E448" s="32">
        <v>0.497</v>
      </c>
      <c r="F448" s="32">
        <v>0</v>
      </c>
      <c r="G448">
        <f t="shared" si="6"/>
        <v>0.497</v>
      </c>
      <c r="H448" s="31">
        <v>459736054</v>
      </c>
      <c r="I448" s="31">
        <v>302858</v>
      </c>
      <c r="J448" s="31">
        <v>302940</v>
      </c>
      <c r="K448" s="31">
        <v>289253</v>
      </c>
    </row>
    <row r="449" spans="1:11" x14ac:dyDescent="0.35">
      <c r="A449">
        <v>511101</v>
      </c>
      <c r="B449" t="s">
        <v>1110</v>
      </c>
      <c r="C449" s="31">
        <v>1604</v>
      </c>
      <c r="D449" s="31">
        <v>279905</v>
      </c>
      <c r="E449" s="32">
        <v>0.38</v>
      </c>
      <c r="F449" s="32">
        <v>0.79800000000000004</v>
      </c>
      <c r="G449">
        <f t="shared" si="6"/>
        <v>0.79800000000000004</v>
      </c>
      <c r="H449" s="31">
        <v>448968298</v>
      </c>
      <c r="I449" s="31">
        <v>2358318</v>
      </c>
      <c r="J449" s="31">
        <v>2358750</v>
      </c>
      <c r="K449" s="31">
        <v>2543044</v>
      </c>
    </row>
    <row r="450" spans="1:11" x14ac:dyDescent="0.35">
      <c r="A450">
        <v>511201</v>
      </c>
      <c r="B450" t="s">
        <v>1111</v>
      </c>
      <c r="C450" s="31">
        <v>285</v>
      </c>
      <c r="D450" s="31">
        <v>851574</v>
      </c>
      <c r="E450" s="32">
        <v>0.42499999999999999</v>
      </c>
      <c r="F450" s="32">
        <v>0.38200000000000001</v>
      </c>
      <c r="G450">
        <f t="shared" si="6"/>
        <v>0.42499999999999999</v>
      </c>
      <c r="H450" s="31">
        <v>242698728</v>
      </c>
      <c r="I450" s="31">
        <v>263195</v>
      </c>
      <c r="J450" s="31">
        <v>254788</v>
      </c>
      <c r="K450" s="31">
        <v>281352</v>
      </c>
    </row>
    <row r="451" spans="1:11" x14ac:dyDescent="0.35">
      <c r="A451">
        <v>511301</v>
      </c>
      <c r="B451" t="s">
        <v>1112</v>
      </c>
      <c r="C451" s="31">
        <v>412</v>
      </c>
      <c r="D451" s="31">
        <v>336392</v>
      </c>
      <c r="E451" s="32">
        <v>0.55400000000000005</v>
      </c>
      <c r="F451" s="32">
        <v>0.75700000000000001</v>
      </c>
      <c r="G451">
        <f t="shared" si="6"/>
        <v>0.75700000000000001</v>
      </c>
      <c r="H451" s="31">
        <v>138593682</v>
      </c>
      <c r="I451" s="31">
        <v>601285</v>
      </c>
      <c r="J451" s="31">
        <v>593670</v>
      </c>
      <c r="K451" s="31">
        <v>699328</v>
      </c>
    </row>
    <row r="452" spans="1:11" x14ac:dyDescent="0.35">
      <c r="A452">
        <v>511602</v>
      </c>
      <c r="B452" t="s">
        <v>1113</v>
      </c>
      <c r="C452" s="31">
        <v>566</v>
      </c>
      <c r="D452" s="31">
        <v>307688</v>
      </c>
      <c r="E452" s="32">
        <v>0.58399999999999996</v>
      </c>
      <c r="F452" s="32">
        <v>0.77700000000000002</v>
      </c>
      <c r="G452">
        <f t="shared" ref="G452:G515" si="7">MAX(IF(E452&gt;F452,E452,F452),0.36)</f>
        <v>0.77700000000000002</v>
      </c>
      <c r="H452" s="31">
        <v>174151541</v>
      </c>
      <c r="I452" s="31">
        <v>775294</v>
      </c>
      <c r="J452" s="31">
        <v>762943</v>
      </c>
      <c r="K452" s="31">
        <v>781224</v>
      </c>
    </row>
    <row r="453" spans="1:11" x14ac:dyDescent="0.35">
      <c r="A453">
        <v>511901</v>
      </c>
      <c r="B453" t="s">
        <v>457</v>
      </c>
      <c r="C453" s="31">
        <v>689</v>
      </c>
      <c r="D453" s="31">
        <v>336180</v>
      </c>
      <c r="E453" s="32">
        <v>0.54600000000000004</v>
      </c>
      <c r="F453" s="32">
        <v>0.75700000000000001</v>
      </c>
      <c r="G453">
        <f t="shared" si="7"/>
        <v>0.75700000000000001</v>
      </c>
      <c r="H453" s="31">
        <v>231628293</v>
      </c>
      <c r="I453" s="31">
        <v>872282</v>
      </c>
      <c r="J453" s="31">
        <v>875998</v>
      </c>
      <c r="K453" s="31">
        <v>867973</v>
      </c>
    </row>
    <row r="454" spans="1:11" x14ac:dyDescent="0.35">
      <c r="A454">
        <v>512001</v>
      </c>
      <c r="B454" t="s">
        <v>1114</v>
      </c>
      <c r="C454" s="31">
        <v>2776</v>
      </c>
      <c r="D454" s="31">
        <v>278534</v>
      </c>
      <c r="E454" s="32">
        <v>0.56599999999999995</v>
      </c>
      <c r="F454" s="32">
        <v>0.79900000000000004</v>
      </c>
      <c r="G454">
        <f t="shared" si="7"/>
        <v>0.79900000000000004</v>
      </c>
      <c r="H454" s="31">
        <v>773212066</v>
      </c>
      <c r="I454" s="31">
        <v>2993947</v>
      </c>
      <c r="J454" s="31">
        <v>3009692</v>
      </c>
      <c r="K454" s="31">
        <v>3281868</v>
      </c>
    </row>
    <row r="455" spans="1:11" x14ac:dyDescent="0.35">
      <c r="A455">
        <v>512101</v>
      </c>
      <c r="B455" t="s">
        <v>1115</v>
      </c>
      <c r="C455" s="31">
        <v>352</v>
      </c>
      <c r="D455" s="31">
        <v>674335</v>
      </c>
      <c r="E455" s="32">
        <v>0.47399999999999998</v>
      </c>
      <c r="F455" s="32">
        <v>0.51100000000000001</v>
      </c>
      <c r="G455">
        <f t="shared" si="7"/>
        <v>0.51100000000000001</v>
      </c>
      <c r="H455" s="31">
        <v>237366141</v>
      </c>
      <c r="I455" s="31">
        <v>491457</v>
      </c>
      <c r="J455" s="31">
        <v>490757</v>
      </c>
      <c r="K455" s="31">
        <v>520339</v>
      </c>
    </row>
    <row r="456" spans="1:11" x14ac:dyDescent="0.35">
      <c r="A456">
        <v>512201</v>
      </c>
      <c r="B456" t="s">
        <v>460</v>
      </c>
      <c r="C456" s="31">
        <v>1026</v>
      </c>
      <c r="D456" s="31">
        <v>241912</v>
      </c>
      <c r="E456" s="32">
        <v>0.68300000000000005</v>
      </c>
      <c r="F456" s="32">
        <v>0.82499999999999996</v>
      </c>
      <c r="G456">
        <f t="shared" si="7"/>
        <v>0.82499999999999996</v>
      </c>
      <c r="H456" s="31">
        <v>248201997</v>
      </c>
      <c r="I456" s="31">
        <v>1334571</v>
      </c>
      <c r="J456" s="31">
        <v>1256932</v>
      </c>
      <c r="K456" s="31">
        <v>1440849</v>
      </c>
    </row>
    <row r="457" spans="1:11" x14ac:dyDescent="0.35">
      <c r="A457">
        <v>512300</v>
      </c>
      <c r="B457" t="s">
        <v>1116</v>
      </c>
      <c r="C457" s="31">
        <v>1728</v>
      </c>
      <c r="D457" s="31">
        <v>212122</v>
      </c>
      <c r="E457" s="32">
        <v>0.71099999999999997</v>
      </c>
      <c r="F457" s="32">
        <v>0.84699999999999998</v>
      </c>
      <c r="G457">
        <f t="shared" si="7"/>
        <v>0.84699999999999998</v>
      </c>
      <c r="H457" s="31">
        <v>366547144</v>
      </c>
      <c r="I457" s="31">
        <v>2665447</v>
      </c>
      <c r="J457" s="31">
        <v>2576857</v>
      </c>
      <c r="K457" s="31">
        <v>2803949</v>
      </c>
    </row>
    <row r="458" spans="1:11" x14ac:dyDescent="0.35">
      <c r="A458">
        <v>512404</v>
      </c>
      <c r="B458" t="s">
        <v>1117</v>
      </c>
      <c r="C458" s="31">
        <v>544</v>
      </c>
      <c r="D458" s="31">
        <v>285599</v>
      </c>
      <c r="E458" s="32">
        <v>0.621</v>
      </c>
      <c r="F458" s="32">
        <v>0.79300000000000004</v>
      </c>
      <c r="G458">
        <f t="shared" si="7"/>
        <v>0.79300000000000004</v>
      </c>
      <c r="H458" s="31">
        <v>155366172</v>
      </c>
      <c r="I458" s="31">
        <v>1164060</v>
      </c>
      <c r="J458" s="31">
        <v>1216446</v>
      </c>
      <c r="K458" s="31">
        <v>1156708</v>
      </c>
    </row>
    <row r="459" spans="1:11" x14ac:dyDescent="0.35">
      <c r="A459">
        <v>512501</v>
      </c>
      <c r="B459" t="s">
        <v>1118</v>
      </c>
      <c r="C459" s="31">
        <v>456</v>
      </c>
      <c r="D459" s="31">
        <v>532659</v>
      </c>
      <c r="E459" s="32">
        <v>0.46</v>
      </c>
      <c r="F459" s="32">
        <v>0.61399999999999999</v>
      </c>
      <c r="G459">
        <f t="shared" si="7"/>
        <v>0.61399999999999999</v>
      </c>
      <c r="H459" s="31">
        <v>242892769</v>
      </c>
      <c r="I459" s="31">
        <v>616448</v>
      </c>
      <c r="J459" s="31">
        <v>588463</v>
      </c>
      <c r="K459" s="31">
        <v>640773</v>
      </c>
    </row>
    <row r="460" spans="1:11" x14ac:dyDescent="0.35">
      <c r="A460">
        <v>512902</v>
      </c>
      <c r="B460" t="s">
        <v>1119</v>
      </c>
      <c r="C460" s="31">
        <v>1346</v>
      </c>
      <c r="D460" s="31">
        <v>393449</v>
      </c>
      <c r="E460" s="32">
        <v>0.66900000000000004</v>
      </c>
      <c r="F460" s="32">
        <v>0.71499999999999997</v>
      </c>
      <c r="G460">
        <f t="shared" si="7"/>
        <v>0.71499999999999997</v>
      </c>
      <c r="H460" s="31">
        <v>529583640</v>
      </c>
      <c r="I460" s="31">
        <v>1599855</v>
      </c>
      <c r="J460" s="31">
        <v>1497501</v>
      </c>
      <c r="K460" s="31">
        <v>1629396</v>
      </c>
    </row>
    <row r="461" spans="1:11" x14ac:dyDescent="0.35">
      <c r="A461">
        <v>513102</v>
      </c>
      <c r="B461" t="s">
        <v>1120</v>
      </c>
      <c r="C461" s="31">
        <v>617</v>
      </c>
      <c r="D461" s="31">
        <v>292936</v>
      </c>
      <c r="E461" s="32">
        <v>0.246</v>
      </c>
      <c r="F461" s="32">
        <v>0.78800000000000003</v>
      </c>
      <c r="G461">
        <f t="shared" si="7"/>
        <v>0.78800000000000003</v>
      </c>
      <c r="H461" s="31">
        <v>180741950</v>
      </c>
      <c r="I461" s="31">
        <v>876297</v>
      </c>
      <c r="J461" s="31">
        <v>933698</v>
      </c>
      <c r="K461" s="31">
        <v>1111826</v>
      </c>
    </row>
    <row r="462" spans="1:11" x14ac:dyDescent="0.35">
      <c r="A462">
        <v>520101</v>
      </c>
      <c r="B462" t="s">
        <v>1121</v>
      </c>
      <c r="C462" s="31">
        <v>3337</v>
      </c>
      <c r="D462" s="31">
        <v>529798</v>
      </c>
      <c r="E462" s="32">
        <v>0.63</v>
      </c>
      <c r="F462" s="32">
        <v>0.61599999999999999</v>
      </c>
      <c r="G462">
        <f t="shared" si="7"/>
        <v>0.63</v>
      </c>
      <c r="H462" s="31">
        <v>1767938324</v>
      </c>
      <c r="I462" s="31">
        <v>1221863</v>
      </c>
      <c r="J462" s="31">
        <v>1527886</v>
      </c>
      <c r="K462" s="31">
        <v>1284083</v>
      </c>
    </row>
    <row r="463" spans="1:11" x14ac:dyDescent="0.35">
      <c r="A463">
        <v>520302</v>
      </c>
      <c r="B463" t="s">
        <v>1122</v>
      </c>
      <c r="C463" s="31">
        <v>10565</v>
      </c>
      <c r="D463" s="31">
        <v>604951</v>
      </c>
      <c r="E463" s="32">
        <v>0.56100000000000005</v>
      </c>
      <c r="F463" s="32">
        <v>0.56100000000000005</v>
      </c>
      <c r="G463">
        <f t="shared" si="7"/>
        <v>0.56100000000000005</v>
      </c>
      <c r="H463" s="31">
        <v>6391315499</v>
      </c>
      <c r="I463" s="31">
        <v>2008200</v>
      </c>
      <c r="J463" s="31">
        <v>2368060</v>
      </c>
      <c r="K463" s="31">
        <v>1965875</v>
      </c>
    </row>
    <row r="464" spans="1:11" x14ac:dyDescent="0.35">
      <c r="A464">
        <v>520401</v>
      </c>
      <c r="B464" t="s">
        <v>1123</v>
      </c>
      <c r="C464" s="31">
        <v>1254</v>
      </c>
      <c r="D464" s="31">
        <v>557044</v>
      </c>
      <c r="E464" s="32">
        <v>0.36</v>
      </c>
      <c r="F464" s="32">
        <v>0.59599999999999997</v>
      </c>
      <c r="G464">
        <f t="shared" si="7"/>
        <v>0.59599999999999997</v>
      </c>
      <c r="H464" s="31">
        <v>698533607</v>
      </c>
      <c r="I464" s="31">
        <v>650599</v>
      </c>
      <c r="J464" s="31">
        <v>605311</v>
      </c>
      <c r="K464" s="31">
        <v>661515</v>
      </c>
    </row>
    <row r="465" spans="1:11" x14ac:dyDescent="0.35">
      <c r="A465">
        <v>520601</v>
      </c>
      <c r="B465" t="s">
        <v>1124</v>
      </c>
      <c r="C465" s="31">
        <v>132</v>
      </c>
      <c r="D465" s="31">
        <v>2826273</v>
      </c>
      <c r="E465" s="32">
        <v>0</v>
      </c>
      <c r="F465" s="32">
        <v>0</v>
      </c>
      <c r="G465">
        <f t="shared" si="7"/>
        <v>0.36</v>
      </c>
      <c r="H465" s="31">
        <v>373068065</v>
      </c>
      <c r="I465" s="31">
        <v>36221</v>
      </c>
      <c r="J465" s="31">
        <v>31715</v>
      </c>
      <c r="K465" s="31">
        <v>48163</v>
      </c>
    </row>
    <row r="466" spans="1:11" x14ac:dyDescent="0.35">
      <c r="A466">
        <v>520701</v>
      </c>
      <c r="B466" t="s">
        <v>1125</v>
      </c>
      <c r="C466" s="31">
        <v>891</v>
      </c>
      <c r="D466" s="31">
        <v>756603</v>
      </c>
      <c r="E466" s="32">
        <v>0.46400000000000002</v>
      </c>
      <c r="F466" s="32">
        <v>0.45100000000000001</v>
      </c>
      <c r="G466">
        <f t="shared" si="7"/>
        <v>0.46400000000000002</v>
      </c>
      <c r="H466" s="31">
        <v>674133774</v>
      </c>
      <c r="I466" s="31">
        <v>611063</v>
      </c>
      <c r="J466" s="31">
        <v>622392</v>
      </c>
      <c r="K466" s="31">
        <v>637860</v>
      </c>
    </row>
    <row r="467" spans="1:11" x14ac:dyDescent="0.35">
      <c r="A467">
        <v>521200</v>
      </c>
      <c r="B467" t="s">
        <v>1126</v>
      </c>
      <c r="C467" s="31">
        <v>1422</v>
      </c>
      <c r="D467" s="31">
        <v>474619</v>
      </c>
      <c r="E467" s="32">
        <v>0.55600000000000005</v>
      </c>
      <c r="F467" s="32">
        <v>0.65600000000000003</v>
      </c>
      <c r="G467">
        <f t="shared" si="7"/>
        <v>0.65600000000000003</v>
      </c>
      <c r="H467" s="31">
        <v>674908421</v>
      </c>
      <c r="I467" s="31">
        <v>786121</v>
      </c>
      <c r="J467" s="31">
        <v>744996</v>
      </c>
      <c r="K467" s="31">
        <v>799953</v>
      </c>
    </row>
    <row r="468" spans="1:11" x14ac:dyDescent="0.35">
      <c r="A468">
        <v>521301</v>
      </c>
      <c r="B468" t="s">
        <v>1127</v>
      </c>
      <c r="C468" s="31">
        <v>4370</v>
      </c>
      <c r="D468" s="31">
        <v>569469</v>
      </c>
      <c r="E468" s="32">
        <v>0.58199999999999996</v>
      </c>
      <c r="F468" s="32">
        <v>0.58699999999999997</v>
      </c>
      <c r="G468">
        <f t="shared" si="7"/>
        <v>0.58699999999999997</v>
      </c>
      <c r="H468" s="31">
        <v>2488580636</v>
      </c>
      <c r="I468" s="31">
        <v>1549539</v>
      </c>
      <c r="J468" s="31">
        <v>1599424</v>
      </c>
      <c r="K468" s="31">
        <v>1605489</v>
      </c>
    </row>
    <row r="469" spans="1:11" x14ac:dyDescent="0.35">
      <c r="A469">
        <v>521401</v>
      </c>
      <c r="B469" t="s">
        <v>473</v>
      </c>
      <c r="C469" s="31">
        <v>3445</v>
      </c>
      <c r="D469" s="31">
        <v>493880</v>
      </c>
      <c r="E469" s="32">
        <v>0.51600000000000001</v>
      </c>
      <c r="F469" s="32">
        <v>0.64200000000000002</v>
      </c>
      <c r="G469">
        <f t="shared" si="7"/>
        <v>0.64200000000000002</v>
      </c>
      <c r="H469" s="31">
        <v>1701419490</v>
      </c>
      <c r="I469" s="31">
        <v>1905079</v>
      </c>
      <c r="J469" s="31">
        <v>2013787</v>
      </c>
      <c r="K469" s="31">
        <v>2158636</v>
      </c>
    </row>
    <row r="470" spans="1:11" x14ac:dyDescent="0.35">
      <c r="A470">
        <v>521701</v>
      </c>
      <c r="B470" t="s">
        <v>1128</v>
      </c>
      <c r="C470" s="31">
        <v>1790</v>
      </c>
      <c r="D470" s="31">
        <v>461252</v>
      </c>
      <c r="E470" s="32">
        <v>0.61199999999999999</v>
      </c>
      <c r="F470" s="32">
        <v>0.66600000000000004</v>
      </c>
      <c r="G470">
        <f t="shared" si="7"/>
        <v>0.66600000000000004</v>
      </c>
      <c r="H470" s="31">
        <v>825642469</v>
      </c>
      <c r="I470" s="31">
        <v>1125505</v>
      </c>
      <c r="J470" s="31">
        <v>1280308</v>
      </c>
      <c r="K470" s="31">
        <v>1158821</v>
      </c>
    </row>
    <row r="471" spans="1:11" x14ac:dyDescent="0.35">
      <c r="A471">
        <v>521800</v>
      </c>
      <c r="B471" t="s">
        <v>475</v>
      </c>
      <c r="C471" s="31">
        <v>6845</v>
      </c>
      <c r="D471" s="31">
        <v>926466</v>
      </c>
      <c r="E471" s="32">
        <v>0.35499999999999998</v>
      </c>
      <c r="F471" s="32">
        <v>0.32800000000000001</v>
      </c>
      <c r="G471">
        <f t="shared" si="7"/>
        <v>0.36</v>
      </c>
      <c r="H471" s="31">
        <v>6341662694</v>
      </c>
      <c r="I471" s="31">
        <v>1737835</v>
      </c>
      <c r="J471" s="31">
        <v>1575145</v>
      </c>
      <c r="K471" s="31">
        <v>1714192</v>
      </c>
    </row>
    <row r="472" spans="1:11" x14ac:dyDescent="0.35">
      <c r="A472">
        <v>522001</v>
      </c>
      <c r="B472" t="s">
        <v>1129</v>
      </c>
      <c r="C472" s="31">
        <v>1163</v>
      </c>
      <c r="D472" s="31">
        <v>602379</v>
      </c>
      <c r="E472" s="32">
        <v>0.42899999999999999</v>
      </c>
      <c r="F472" s="32">
        <v>0.56299999999999994</v>
      </c>
      <c r="G472">
        <f t="shared" si="7"/>
        <v>0.56299999999999994</v>
      </c>
      <c r="H472" s="31">
        <v>700567196</v>
      </c>
      <c r="I472" s="31">
        <v>628797</v>
      </c>
      <c r="J472" s="31">
        <v>593768</v>
      </c>
      <c r="K472" s="31">
        <v>685041</v>
      </c>
    </row>
    <row r="473" spans="1:11" x14ac:dyDescent="0.35">
      <c r="A473">
        <v>522101</v>
      </c>
      <c r="B473" t="s">
        <v>1130</v>
      </c>
      <c r="C473" s="31">
        <v>855</v>
      </c>
      <c r="D473" s="31">
        <v>486098</v>
      </c>
      <c r="E473" s="32">
        <v>0.68799999999999994</v>
      </c>
      <c r="F473" s="32">
        <v>0.64800000000000002</v>
      </c>
      <c r="G473">
        <f t="shared" si="7"/>
        <v>0.68799999999999994</v>
      </c>
      <c r="H473" s="31">
        <v>415614348</v>
      </c>
      <c r="I473" s="31">
        <v>479428</v>
      </c>
      <c r="J473" s="31">
        <v>462717</v>
      </c>
      <c r="K473" s="31">
        <v>491198</v>
      </c>
    </row>
    <row r="474" spans="1:11" x14ac:dyDescent="0.35">
      <c r="A474">
        <v>530101</v>
      </c>
      <c r="B474" t="s">
        <v>1131</v>
      </c>
      <c r="C474" s="31">
        <v>801</v>
      </c>
      <c r="D474" s="31">
        <v>468373</v>
      </c>
      <c r="E474" s="32">
        <v>0.61799999999999999</v>
      </c>
      <c r="F474" s="32">
        <v>0.66100000000000003</v>
      </c>
      <c r="G474">
        <f t="shared" si="7"/>
        <v>0.66100000000000003</v>
      </c>
      <c r="H474" s="31">
        <v>375167005</v>
      </c>
      <c r="I474" s="31">
        <v>504279</v>
      </c>
      <c r="J474" s="31">
        <v>541251</v>
      </c>
      <c r="K474" s="31">
        <v>494912</v>
      </c>
    </row>
    <row r="475" spans="1:11" x14ac:dyDescent="0.35">
      <c r="A475">
        <v>530202</v>
      </c>
      <c r="B475" t="s">
        <v>479</v>
      </c>
      <c r="C475" s="31">
        <v>2693</v>
      </c>
      <c r="D475" s="31">
        <v>484395</v>
      </c>
      <c r="E475" s="32">
        <v>0.621</v>
      </c>
      <c r="F475" s="32">
        <v>0.64900000000000002</v>
      </c>
      <c r="G475">
        <f t="shared" si="7"/>
        <v>0.64900000000000002</v>
      </c>
      <c r="H475" s="31">
        <v>1304476680</v>
      </c>
      <c r="I475" s="31">
        <v>1291750</v>
      </c>
      <c r="J475" s="31">
        <v>1350541</v>
      </c>
      <c r="K475" s="31">
        <v>1109294</v>
      </c>
    </row>
    <row r="476" spans="1:11" x14ac:dyDescent="0.35">
      <c r="A476">
        <v>530301</v>
      </c>
      <c r="B476" t="s">
        <v>1132</v>
      </c>
      <c r="C476" s="31">
        <v>4588</v>
      </c>
      <c r="D476" s="31">
        <v>553066</v>
      </c>
      <c r="E476" s="32">
        <v>0.628</v>
      </c>
      <c r="F476" s="32">
        <v>0.59899999999999998</v>
      </c>
      <c r="G476">
        <f t="shared" si="7"/>
        <v>0.628</v>
      </c>
      <c r="H476" s="31">
        <v>2537468857</v>
      </c>
      <c r="I476" s="31">
        <v>1407929</v>
      </c>
      <c r="J476" s="31">
        <v>1373583</v>
      </c>
      <c r="K476" s="31">
        <v>1410123</v>
      </c>
    </row>
    <row r="477" spans="1:11" x14ac:dyDescent="0.35">
      <c r="A477">
        <v>530501</v>
      </c>
      <c r="B477" t="s">
        <v>1133</v>
      </c>
      <c r="C477" s="31">
        <v>1963</v>
      </c>
      <c r="D477" s="31">
        <v>678969</v>
      </c>
      <c r="E477" s="32">
        <v>0.61599999999999999</v>
      </c>
      <c r="F477" s="32">
        <v>0.50800000000000001</v>
      </c>
      <c r="G477">
        <f t="shared" si="7"/>
        <v>0.61599999999999999</v>
      </c>
      <c r="H477" s="31">
        <v>1332816168</v>
      </c>
      <c r="I477" s="31">
        <v>958067</v>
      </c>
      <c r="J477" s="31">
        <v>988078</v>
      </c>
      <c r="K477" s="31">
        <v>916780</v>
      </c>
    </row>
    <row r="478" spans="1:11" x14ac:dyDescent="0.35">
      <c r="A478">
        <v>530515</v>
      </c>
      <c r="B478" t="s">
        <v>1134</v>
      </c>
      <c r="C478" s="31">
        <v>2962</v>
      </c>
      <c r="D478" s="31">
        <v>488915</v>
      </c>
      <c r="E478" s="32">
        <v>0.55100000000000005</v>
      </c>
      <c r="F478" s="32">
        <v>0.64600000000000002</v>
      </c>
      <c r="G478">
        <f t="shared" si="7"/>
        <v>0.64600000000000002</v>
      </c>
      <c r="H478" s="31">
        <v>1448167925</v>
      </c>
      <c r="I478" s="31">
        <v>1070719</v>
      </c>
      <c r="J478" s="31">
        <v>1063652</v>
      </c>
      <c r="K478" s="31">
        <v>1104054</v>
      </c>
    </row>
    <row r="479" spans="1:11" x14ac:dyDescent="0.35">
      <c r="A479">
        <v>530600</v>
      </c>
      <c r="B479" t="s">
        <v>1135</v>
      </c>
      <c r="C479" s="31">
        <v>9676</v>
      </c>
      <c r="D479" s="31">
        <v>200378</v>
      </c>
      <c r="E479" s="32">
        <v>0.72599999999999998</v>
      </c>
      <c r="F479" s="32">
        <v>0.85499999999999998</v>
      </c>
      <c r="G479">
        <f t="shared" si="7"/>
        <v>0.85499999999999998</v>
      </c>
      <c r="H479" s="31">
        <v>1938866454</v>
      </c>
      <c r="I479" s="31">
        <v>2998933</v>
      </c>
      <c r="J479" s="31">
        <v>3106132</v>
      </c>
      <c r="K479" s="31">
        <v>3178153</v>
      </c>
    </row>
    <row r="480" spans="1:11" x14ac:dyDescent="0.35">
      <c r="A480">
        <v>540801</v>
      </c>
      <c r="B480" t="s">
        <v>484</v>
      </c>
      <c r="C480" s="31">
        <v>298</v>
      </c>
      <c r="D480" s="31">
        <v>1951842</v>
      </c>
      <c r="E480" s="32">
        <v>0.28000000000000003</v>
      </c>
      <c r="F480" s="32">
        <v>0</v>
      </c>
      <c r="G480">
        <f t="shared" si="7"/>
        <v>0.36</v>
      </c>
      <c r="H480" s="31">
        <v>581648935</v>
      </c>
      <c r="I480" s="31">
        <v>229124</v>
      </c>
      <c r="J480" s="31">
        <v>193264</v>
      </c>
      <c r="K480" s="31">
        <v>246981</v>
      </c>
    </row>
    <row r="481" spans="1:11" x14ac:dyDescent="0.35">
      <c r="A481">
        <v>540901</v>
      </c>
      <c r="B481" t="s">
        <v>1136</v>
      </c>
      <c r="C481" s="31">
        <v>268</v>
      </c>
      <c r="D481" s="31">
        <v>622210</v>
      </c>
      <c r="E481" s="32">
        <v>0.51600000000000001</v>
      </c>
      <c r="F481" s="32">
        <v>0.54900000000000004</v>
      </c>
      <c r="G481">
        <f t="shared" si="7"/>
        <v>0.54900000000000004</v>
      </c>
      <c r="H481" s="31">
        <v>166752351</v>
      </c>
      <c r="I481" s="31">
        <v>269798</v>
      </c>
      <c r="J481" s="31">
        <v>257392</v>
      </c>
      <c r="K481" s="31">
        <v>333805</v>
      </c>
    </row>
    <row r="482" spans="1:11" x14ac:dyDescent="0.35">
      <c r="A482">
        <v>541001</v>
      </c>
      <c r="B482" t="s">
        <v>1137</v>
      </c>
      <c r="C482" s="31">
        <v>807</v>
      </c>
      <c r="D482" s="31">
        <v>558221</v>
      </c>
      <c r="E482" s="32">
        <v>0.623</v>
      </c>
      <c r="F482" s="32">
        <v>0.59599999999999997</v>
      </c>
      <c r="G482">
        <f t="shared" si="7"/>
        <v>0.623</v>
      </c>
      <c r="H482" s="31">
        <v>450484769</v>
      </c>
      <c r="I482" s="31">
        <v>511533</v>
      </c>
      <c r="J482" s="31">
        <v>499402</v>
      </c>
      <c r="K482" s="31">
        <v>512262</v>
      </c>
    </row>
    <row r="483" spans="1:11" x14ac:dyDescent="0.35">
      <c r="A483">
        <v>541102</v>
      </c>
      <c r="B483" t="s">
        <v>487</v>
      </c>
      <c r="C483" s="31">
        <v>1790</v>
      </c>
      <c r="D483" s="31">
        <v>431919</v>
      </c>
      <c r="E483" s="32">
        <v>0.59799999999999998</v>
      </c>
      <c r="F483" s="32">
        <v>0.68700000000000006</v>
      </c>
      <c r="G483">
        <f t="shared" si="7"/>
        <v>0.68700000000000006</v>
      </c>
      <c r="H483" s="31">
        <v>773136441</v>
      </c>
      <c r="I483" s="31">
        <v>1097639</v>
      </c>
      <c r="J483" s="31">
        <v>1062811</v>
      </c>
      <c r="K483" s="31">
        <v>1174289</v>
      </c>
    </row>
    <row r="484" spans="1:11" x14ac:dyDescent="0.35">
      <c r="A484">
        <v>541201</v>
      </c>
      <c r="B484" t="s">
        <v>1138</v>
      </c>
      <c r="C484" s="31">
        <v>921</v>
      </c>
      <c r="D484" s="31">
        <v>440291</v>
      </c>
      <c r="E484" s="32">
        <v>0.61199999999999999</v>
      </c>
      <c r="F484" s="32">
        <v>0.68100000000000005</v>
      </c>
      <c r="G484">
        <f t="shared" si="7"/>
        <v>0.68100000000000005</v>
      </c>
      <c r="H484" s="31">
        <v>405508747</v>
      </c>
      <c r="I484" s="31">
        <v>734505</v>
      </c>
      <c r="J484" s="31">
        <v>770389</v>
      </c>
      <c r="K484" s="31">
        <v>664191</v>
      </c>
    </row>
    <row r="485" spans="1:11" x14ac:dyDescent="0.35">
      <c r="A485">
        <v>541401</v>
      </c>
      <c r="B485" t="s">
        <v>489</v>
      </c>
      <c r="C485" s="31">
        <v>276</v>
      </c>
      <c r="D485" s="31">
        <v>422941</v>
      </c>
      <c r="E485" s="32">
        <v>0.59799999999999998</v>
      </c>
      <c r="F485" s="32">
        <v>0.69299999999999995</v>
      </c>
      <c r="G485">
        <f t="shared" si="7"/>
        <v>0.69299999999999995</v>
      </c>
      <c r="H485" s="31">
        <v>116731723</v>
      </c>
      <c r="I485" s="31">
        <v>364090</v>
      </c>
      <c r="J485" s="31">
        <v>444908</v>
      </c>
      <c r="K485" s="31">
        <v>390209</v>
      </c>
    </row>
    <row r="486" spans="1:11" x14ac:dyDescent="0.35">
      <c r="A486">
        <v>550101</v>
      </c>
      <c r="B486" t="s">
        <v>490</v>
      </c>
      <c r="C486" s="31">
        <v>793</v>
      </c>
      <c r="D486" s="31">
        <v>390572</v>
      </c>
      <c r="E486" s="32">
        <v>0.48399999999999999</v>
      </c>
      <c r="F486" s="32">
        <v>0.71699999999999997</v>
      </c>
      <c r="G486">
        <f t="shared" si="7"/>
        <v>0.71699999999999997</v>
      </c>
      <c r="H486" s="31">
        <v>309723716</v>
      </c>
      <c r="I486" s="31">
        <v>1069335</v>
      </c>
      <c r="J486" s="31">
        <v>1015580</v>
      </c>
      <c r="K486" s="31">
        <v>1112184</v>
      </c>
    </row>
    <row r="487" spans="1:11" x14ac:dyDescent="0.35">
      <c r="A487">
        <v>550301</v>
      </c>
      <c r="B487" t="s">
        <v>1139</v>
      </c>
      <c r="C487" s="31">
        <v>1145</v>
      </c>
      <c r="D487" s="31">
        <v>636459</v>
      </c>
      <c r="E487" s="32">
        <v>0.371</v>
      </c>
      <c r="F487" s="32">
        <v>0.53800000000000003</v>
      </c>
      <c r="G487">
        <f t="shared" si="7"/>
        <v>0.53800000000000003</v>
      </c>
      <c r="H487" s="31">
        <v>728746564</v>
      </c>
      <c r="I487" s="31">
        <v>1124734</v>
      </c>
      <c r="J487" s="31">
        <v>1153558</v>
      </c>
      <c r="K487" s="31">
        <v>1294667</v>
      </c>
    </row>
    <row r="488" spans="1:11" x14ac:dyDescent="0.35">
      <c r="A488">
        <v>560501</v>
      </c>
      <c r="B488" t="s">
        <v>1140</v>
      </c>
      <c r="C488" s="31">
        <v>730</v>
      </c>
      <c r="D488" s="31">
        <v>665427</v>
      </c>
      <c r="E488" s="32">
        <v>0.51</v>
      </c>
      <c r="F488" s="32">
        <v>0.51800000000000002</v>
      </c>
      <c r="G488">
        <f t="shared" si="7"/>
        <v>0.51800000000000002</v>
      </c>
      <c r="H488" s="31">
        <v>485762334</v>
      </c>
      <c r="I488" s="31">
        <v>1176992</v>
      </c>
      <c r="J488" s="31">
        <v>993373</v>
      </c>
      <c r="K488" s="31">
        <v>1265097</v>
      </c>
    </row>
    <row r="489" spans="1:11" x14ac:dyDescent="0.35">
      <c r="A489">
        <v>560603</v>
      </c>
      <c r="B489" t="s">
        <v>1141</v>
      </c>
      <c r="C489" s="31">
        <v>363</v>
      </c>
      <c r="D489" s="31">
        <v>835467</v>
      </c>
      <c r="E489" s="32">
        <v>0.56799999999999995</v>
      </c>
      <c r="F489" s="32">
        <v>0.39400000000000002</v>
      </c>
      <c r="G489">
        <f t="shared" si="7"/>
        <v>0.56799999999999995</v>
      </c>
      <c r="H489" s="31">
        <v>303274796</v>
      </c>
      <c r="I489" s="31">
        <v>440049</v>
      </c>
      <c r="J489" s="31">
        <v>516410</v>
      </c>
      <c r="K489" s="31">
        <v>570289</v>
      </c>
    </row>
    <row r="490" spans="1:11" x14ac:dyDescent="0.35">
      <c r="A490">
        <v>560701</v>
      </c>
      <c r="B490" t="s">
        <v>1142</v>
      </c>
      <c r="C490" s="31">
        <v>1384</v>
      </c>
      <c r="D490" s="31">
        <v>368720</v>
      </c>
      <c r="E490" s="32">
        <v>0.67500000000000004</v>
      </c>
      <c r="F490" s="32">
        <v>0.73299999999999998</v>
      </c>
      <c r="G490">
        <f t="shared" si="7"/>
        <v>0.73299999999999998</v>
      </c>
      <c r="H490" s="31">
        <v>510308765</v>
      </c>
      <c r="I490" s="31">
        <v>1154165</v>
      </c>
      <c r="J490" s="31">
        <v>1102075</v>
      </c>
      <c r="K490" s="31">
        <v>1159364</v>
      </c>
    </row>
    <row r="491" spans="1:11" x14ac:dyDescent="0.35">
      <c r="A491">
        <v>561006</v>
      </c>
      <c r="B491" t="s">
        <v>1143</v>
      </c>
      <c r="C491" s="31">
        <v>1741</v>
      </c>
      <c r="D491" s="31">
        <v>322835</v>
      </c>
      <c r="E491" s="32">
        <v>0.63900000000000001</v>
      </c>
      <c r="F491" s="32">
        <v>0.76600000000000001</v>
      </c>
      <c r="G491">
        <f t="shared" si="7"/>
        <v>0.76600000000000001</v>
      </c>
      <c r="H491" s="31">
        <v>562055849</v>
      </c>
      <c r="I491" s="31">
        <v>1351886</v>
      </c>
      <c r="J491" s="31">
        <v>1520670</v>
      </c>
      <c r="K491" s="31">
        <v>1650248</v>
      </c>
    </row>
    <row r="492" spans="1:11" x14ac:dyDescent="0.35">
      <c r="A492">
        <v>570101</v>
      </c>
      <c r="B492" t="s">
        <v>1144</v>
      </c>
      <c r="C492" s="31">
        <v>1182</v>
      </c>
      <c r="D492" s="31">
        <v>313422</v>
      </c>
      <c r="E492" s="32">
        <v>0.58199999999999996</v>
      </c>
      <c r="F492" s="32">
        <v>0.77300000000000002</v>
      </c>
      <c r="G492">
        <f t="shared" si="7"/>
        <v>0.77300000000000002</v>
      </c>
      <c r="H492" s="31">
        <v>370465154</v>
      </c>
      <c r="I492" s="31">
        <v>2103560</v>
      </c>
      <c r="J492" s="31">
        <v>1931663</v>
      </c>
      <c r="K492" s="31">
        <v>2202813</v>
      </c>
    </row>
    <row r="493" spans="1:11" x14ac:dyDescent="0.35">
      <c r="A493">
        <v>570201</v>
      </c>
      <c r="B493" t="s">
        <v>1145</v>
      </c>
      <c r="C493" s="31">
        <v>469</v>
      </c>
      <c r="D493" s="31">
        <v>413314</v>
      </c>
      <c r="E493" s="32">
        <v>0.38</v>
      </c>
      <c r="F493" s="32">
        <v>0.70099999999999996</v>
      </c>
      <c r="G493">
        <f t="shared" si="7"/>
        <v>0.70099999999999996</v>
      </c>
      <c r="H493" s="31">
        <v>193844675</v>
      </c>
      <c r="I493" s="31">
        <v>594934</v>
      </c>
      <c r="J493" s="31">
        <v>780406</v>
      </c>
      <c r="K493" s="31">
        <v>682186</v>
      </c>
    </row>
    <row r="494" spans="1:11" x14ac:dyDescent="0.35">
      <c r="A494">
        <v>570302</v>
      </c>
      <c r="B494" t="s">
        <v>1146</v>
      </c>
      <c r="C494" s="31">
        <v>1551</v>
      </c>
      <c r="D494" s="31">
        <v>309978</v>
      </c>
      <c r="E494" s="32">
        <v>0.54100000000000004</v>
      </c>
      <c r="F494" s="32">
        <v>0.77600000000000002</v>
      </c>
      <c r="G494">
        <f t="shared" si="7"/>
        <v>0.77600000000000002</v>
      </c>
      <c r="H494" s="31">
        <v>480775992</v>
      </c>
      <c r="I494" s="31">
        <v>1870533</v>
      </c>
      <c r="J494" s="31">
        <v>1698377</v>
      </c>
      <c r="K494" s="31">
        <v>2093630</v>
      </c>
    </row>
    <row r="495" spans="1:11" x14ac:dyDescent="0.35">
      <c r="A495">
        <v>570401</v>
      </c>
      <c r="B495" t="s">
        <v>1147</v>
      </c>
      <c r="C495" s="31">
        <v>325</v>
      </c>
      <c r="D495" s="31">
        <v>399781</v>
      </c>
      <c r="E495" s="32">
        <v>0.54900000000000004</v>
      </c>
      <c r="F495" s="32">
        <v>0.71</v>
      </c>
      <c r="G495">
        <f t="shared" si="7"/>
        <v>0.71</v>
      </c>
      <c r="H495" s="31">
        <v>129928965</v>
      </c>
      <c r="I495" s="31">
        <v>679167</v>
      </c>
      <c r="J495" s="31">
        <v>608092</v>
      </c>
      <c r="K495" s="31">
        <v>736652</v>
      </c>
    </row>
    <row r="496" spans="1:11" x14ac:dyDescent="0.35">
      <c r="A496">
        <v>570603</v>
      </c>
      <c r="B496" t="s">
        <v>500</v>
      </c>
      <c r="C496" s="31">
        <v>869</v>
      </c>
      <c r="D496" s="31">
        <v>280619</v>
      </c>
      <c r="E496" s="32">
        <v>0.59399999999999997</v>
      </c>
      <c r="F496" s="32">
        <v>0.79700000000000004</v>
      </c>
      <c r="G496">
        <f t="shared" si="7"/>
        <v>0.79700000000000004</v>
      </c>
      <c r="H496" s="31">
        <v>243858308</v>
      </c>
      <c r="I496" s="31">
        <v>1787860</v>
      </c>
      <c r="J496" s="31">
        <v>1646543</v>
      </c>
      <c r="K496" s="31">
        <v>1791818</v>
      </c>
    </row>
    <row r="497" spans="1:11" x14ac:dyDescent="0.35">
      <c r="A497">
        <v>571000</v>
      </c>
      <c r="B497" t="s">
        <v>1148</v>
      </c>
      <c r="C497" s="31">
        <v>5040</v>
      </c>
      <c r="D497" s="31">
        <v>414594</v>
      </c>
      <c r="E497" s="32">
        <v>0.67300000000000004</v>
      </c>
      <c r="F497" s="32">
        <v>0.7</v>
      </c>
      <c r="G497">
        <f t="shared" si="7"/>
        <v>0.7</v>
      </c>
      <c r="H497" s="31">
        <v>2089554646</v>
      </c>
      <c r="I497" s="31">
        <v>4369001</v>
      </c>
      <c r="J497" s="31">
        <v>4245387</v>
      </c>
      <c r="K497" s="31">
        <v>4665677</v>
      </c>
    </row>
    <row r="498" spans="1:11" x14ac:dyDescent="0.35">
      <c r="A498">
        <v>571502</v>
      </c>
      <c r="B498" t="s">
        <v>502</v>
      </c>
      <c r="C498" s="31">
        <v>1020</v>
      </c>
      <c r="D498" s="31">
        <v>303020</v>
      </c>
      <c r="E498" s="32">
        <v>0.53500000000000003</v>
      </c>
      <c r="F498" s="32">
        <v>0.78100000000000003</v>
      </c>
      <c r="G498">
        <f t="shared" si="7"/>
        <v>0.78100000000000003</v>
      </c>
      <c r="H498" s="31">
        <v>309081012</v>
      </c>
      <c r="I498" s="31">
        <v>1222482</v>
      </c>
      <c r="J498" s="31">
        <v>1448751</v>
      </c>
      <c r="K498" s="31">
        <v>1279078</v>
      </c>
    </row>
    <row r="499" spans="1:11" x14ac:dyDescent="0.35">
      <c r="A499">
        <v>571800</v>
      </c>
      <c r="B499" t="s">
        <v>1149</v>
      </c>
      <c r="C499" s="31">
        <v>1869</v>
      </c>
      <c r="D499" s="31">
        <v>191932</v>
      </c>
      <c r="E499" s="32">
        <v>0.60799999999999998</v>
      </c>
      <c r="F499" s="32">
        <v>0.86099999999999999</v>
      </c>
      <c r="G499">
        <f t="shared" si="7"/>
        <v>0.86099999999999999</v>
      </c>
      <c r="H499" s="31">
        <v>358721085</v>
      </c>
      <c r="I499" s="31">
        <v>3203118</v>
      </c>
      <c r="J499" s="31">
        <v>2937739</v>
      </c>
      <c r="K499" s="31">
        <v>3193602</v>
      </c>
    </row>
    <row r="500" spans="1:11" x14ac:dyDescent="0.35">
      <c r="A500">
        <v>571901</v>
      </c>
      <c r="B500" t="s">
        <v>1150</v>
      </c>
      <c r="C500" s="31">
        <v>453</v>
      </c>
      <c r="D500" s="31">
        <v>355855</v>
      </c>
      <c r="E500" s="32">
        <v>0.627</v>
      </c>
      <c r="F500" s="32">
        <v>0.74199999999999999</v>
      </c>
      <c r="G500">
        <f t="shared" si="7"/>
        <v>0.74199999999999999</v>
      </c>
      <c r="H500" s="31">
        <v>161202579</v>
      </c>
      <c r="I500" s="31">
        <v>755417</v>
      </c>
      <c r="J500" s="31">
        <v>708983</v>
      </c>
      <c r="K500" s="31">
        <v>825203</v>
      </c>
    </row>
    <row r="501" spans="1:11" x14ac:dyDescent="0.35">
      <c r="A501">
        <v>572301</v>
      </c>
      <c r="B501" t="s">
        <v>1151</v>
      </c>
      <c r="C501" s="31">
        <v>397</v>
      </c>
      <c r="D501" s="31">
        <v>446225</v>
      </c>
      <c r="E501" s="32">
        <v>0.46700000000000003</v>
      </c>
      <c r="F501" s="32">
        <v>0.67700000000000005</v>
      </c>
      <c r="G501">
        <f t="shared" si="7"/>
        <v>0.67700000000000005</v>
      </c>
      <c r="H501" s="31">
        <v>177151526</v>
      </c>
      <c r="I501" s="31">
        <v>529354</v>
      </c>
      <c r="J501" s="31">
        <v>673153</v>
      </c>
      <c r="K501" s="31">
        <v>549985</v>
      </c>
    </row>
    <row r="502" spans="1:11" x14ac:dyDescent="0.35">
      <c r="A502">
        <v>572702</v>
      </c>
      <c r="B502" t="s">
        <v>506</v>
      </c>
      <c r="C502" s="31">
        <v>493</v>
      </c>
      <c r="D502" s="31">
        <v>356397</v>
      </c>
      <c r="E502" s="32">
        <v>0.48799999999999999</v>
      </c>
      <c r="F502" s="32">
        <v>0.74199999999999999</v>
      </c>
      <c r="G502">
        <f t="shared" si="7"/>
        <v>0.74199999999999999</v>
      </c>
      <c r="H502" s="31">
        <v>175704124</v>
      </c>
      <c r="I502" s="31">
        <v>662732</v>
      </c>
      <c r="J502" s="31">
        <v>750734</v>
      </c>
      <c r="K502" s="31">
        <v>764262</v>
      </c>
    </row>
    <row r="503" spans="1:11" x14ac:dyDescent="0.35">
      <c r="A503">
        <v>572901</v>
      </c>
      <c r="B503" t="s">
        <v>1152</v>
      </c>
      <c r="C503" s="31">
        <v>476</v>
      </c>
      <c r="D503" s="31">
        <v>1753896</v>
      </c>
      <c r="E503" s="32">
        <v>0.2</v>
      </c>
      <c r="F503" s="32">
        <v>0</v>
      </c>
      <c r="G503">
        <f t="shared" si="7"/>
        <v>0.36</v>
      </c>
      <c r="H503" s="31">
        <v>834854769</v>
      </c>
      <c r="I503" s="31">
        <v>315834</v>
      </c>
      <c r="J503" s="31">
        <v>358069</v>
      </c>
      <c r="K503" s="31">
        <v>348967</v>
      </c>
    </row>
    <row r="504" spans="1:11" x14ac:dyDescent="0.35">
      <c r="A504">
        <v>573002</v>
      </c>
      <c r="B504" t="s">
        <v>508</v>
      </c>
      <c r="C504" s="31">
        <v>1383</v>
      </c>
      <c r="D504" s="31">
        <v>331257</v>
      </c>
      <c r="E504" s="32">
        <v>0.5</v>
      </c>
      <c r="F504" s="32">
        <v>0.76</v>
      </c>
      <c r="G504">
        <f t="shared" si="7"/>
        <v>0.76</v>
      </c>
      <c r="H504" s="31">
        <v>458128447</v>
      </c>
      <c r="I504" s="31">
        <v>1434570</v>
      </c>
      <c r="J504" s="31">
        <v>1361866</v>
      </c>
      <c r="K504" s="31">
        <v>1471663</v>
      </c>
    </row>
    <row r="505" spans="1:11" x14ac:dyDescent="0.35">
      <c r="A505">
        <v>580101</v>
      </c>
      <c r="B505" t="s">
        <v>1153</v>
      </c>
      <c r="C505" s="31">
        <v>1684</v>
      </c>
      <c r="D505" s="31">
        <v>869139</v>
      </c>
      <c r="E505" s="32">
        <v>0.70099999999999996</v>
      </c>
      <c r="F505" s="32">
        <v>0.37</v>
      </c>
      <c r="G505">
        <f t="shared" si="7"/>
        <v>0.70099999999999996</v>
      </c>
      <c r="H505" s="31">
        <v>1463630320</v>
      </c>
      <c r="I505" s="31">
        <v>1012680</v>
      </c>
      <c r="J505" s="31">
        <v>934936</v>
      </c>
      <c r="K505" s="31">
        <v>893612</v>
      </c>
    </row>
    <row r="506" spans="1:11" x14ac:dyDescent="0.35">
      <c r="A506">
        <v>580102</v>
      </c>
      <c r="B506" t="s">
        <v>1154</v>
      </c>
      <c r="C506" s="31">
        <v>4294</v>
      </c>
      <c r="D506" s="31">
        <v>621893</v>
      </c>
      <c r="E506" s="32">
        <v>0.68799999999999994</v>
      </c>
      <c r="F506" s="32">
        <v>0.54900000000000004</v>
      </c>
      <c r="G506">
        <f t="shared" si="7"/>
        <v>0.68799999999999994</v>
      </c>
      <c r="H506" s="31">
        <v>2670411120</v>
      </c>
      <c r="I506" s="31">
        <v>1911443</v>
      </c>
      <c r="J506" s="31">
        <v>1885970</v>
      </c>
      <c r="K506" s="31">
        <v>2022839</v>
      </c>
    </row>
    <row r="507" spans="1:11" x14ac:dyDescent="0.35">
      <c r="A507">
        <v>580103</v>
      </c>
      <c r="B507" t="s">
        <v>1155</v>
      </c>
      <c r="C507" s="31">
        <v>4997</v>
      </c>
      <c r="D507" s="31">
        <v>518790</v>
      </c>
      <c r="E507" s="32">
        <v>0.67300000000000004</v>
      </c>
      <c r="F507" s="32">
        <v>0.624</v>
      </c>
      <c r="G507">
        <f t="shared" si="7"/>
        <v>0.67300000000000004</v>
      </c>
      <c r="H507" s="31">
        <v>2592394320</v>
      </c>
      <c r="I507" s="31">
        <v>1495381</v>
      </c>
      <c r="J507" s="31">
        <v>1558359</v>
      </c>
      <c r="K507" s="31">
        <v>1930360</v>
      </c>
    </row>
    <row r="508" spans="1:11" x14ac:dyDescent="0.35">
      <c r="A508">
        <v>580104</v>
      </c>
      <c r="B508" t="s">
        <v>1156</v>
      </c>
      <c r="C508" s="31">
        <v>6590</v>
      </c>
      <c r="D508" s="31">
        <v>529753</v>
      </c>
      <c r="E508" s="32">
        <v>0.70599999999999996</v>
      </c>
      <c r="F508" s="32">
        <v>0.61599999999999999</v>
      </c>
      <c r="G508">
        <f t="shared" si="7"/>
        <v>0.70599999999999996</v>
      </c>
      <c r="H508" s="31">
        <v>3491076160</v>
      </c>
      <c r="I508" s="31">
        <v>2188767</v>
      </c>
      <c r="J508" s="31">
        <v>2074398</v>
      </c>
      <c r="K508" s="31">
        <v>2360220</v>
      </c>
    </row>
    <row r="509" spans="1:11" x14ac:dyDescent="0.35">
      <c r="A509">
        <v>580105</v>
      </c>
      <c r="B509" t="s">
        <v>1157</v>
      </c>
      <c r="C509" s="31">
        <v>5560</v>
      </c>
      <c r="D509" s="31">
        <v>434788</v>
      </c>
      <c r="E509" s="32">
        <v>0.67300000000000004</v>
      </c>
      <c r="F509" s="32">
        <v>0.68500000000000005</v>
      </c>
      <c r="G509">
        <f t="shared" si="7"/>
        <v>0.68500000000000005</v>
      </c>
      <c r="H509" s="31">
        <v>2417424800</v>
      </c>
      <c r="I509" s="31">
        <v>2963816</v>
      </c>
      <c r="J509" s="31">
        <v>2602467</v>
      </c>
      <c r="K509" s="31">
        <v>2517283</v>
      </c>
    </row>
    <row r="510" spans="1:11" x14ac:dyDescent="0.35">
      <c r="A510">
        <v>580106</v>
      </c>
      <c r="B510" t="s">
        <v>1158</v>
      </c>
      <c r="C510" s="31">
        <v>3211</v>
      </c>
      <c r="D510" s="31">
        <v>673026</v>
      </c>
      <c r="E510" s="32">
        <v>0.68899999999999995</v>
      </c>
      <c r="F510" s="32">
        <v>0.51200000000000001</v>
      </c>
      <c r="G510">
        <f t="shared" si="7"/>
        <v>0.68899999999999995</v>
      </c>
      <c r="H510" s="31">
        <v>2161088946</v>
      </c>
      <c r="I510" s="31">
        <v>2215238</v>
      </c>
      <c r="J510" s="31">
        <v>2468488</v>
      </c>
      <c r="K510" s="31">
        <v>2850299</v>
      </c>
    </row>
    <row r="511" spans="1:11" x14ac:dyDescent="0.35">
      <c r="A511">
        <v>580107</v>
      </c>
      <c r="B511" t="s">
        <v>1159</v>
      </c>
      <c r="C511" s="31">
        <v>4233</v>
      </c>
      <c r="D511" s="31">
        <v>640692</v>
      </c>
      <c r="E511" s="32">
        <v>0.68300000000000005</v>
      </c>
      <c r="F511" s="32">
        <v>0.53500000000000003</v>
      </c>
      <c r="G511">
        <f t="shared" si="7"/>
        <v>0.68300000000000005</v>
      </c>
      <c r="H511" s="31">
        <v>2712050720</v>
      </c>
      <c r="I511" s="31">
        <v>1620130</v>
      </c>
      <c r="J511" s="31">
        <v>1380134</v>
      </c>
      <c r="K511" s="31">
        <v>1501875</v>
      </c>
    </row>
    <row r="512" spans="1:11" x14ac:dyDescent="0.35">
      <c r="A512">
        <v>580109</v>
      </c>
      <c r="B512" t="s">
        <v>1160</v>
      </c>
      <c r="C512" s="31">
        <v>2457</v>
      </c>
      <c r="D512" s="31">
        <v>228388</v>
      </c>
      <c r="E512" s="32">
        <v>0.79100000000000004</v>
      </c>
      <c r="F512" s="32">
        <v>0.83499999999999996</v>
      </c>
      <c r="G512">
        <f t="shared" si="7"/>
        <v>0.83499999999999996</v>
      </c>
      <c r="H512" s="31">
        <v>561149542</v>
      </c>
      <c r="I512" s="31">
        <v>1602071</v>
      </c>
      <c r="J512" s="31">
        <v>1498237</v>
      </c>
      <c r="K512" s="31">
        <v>1538903</v>
      </c>
    </row>
    <row r="513" spans="1:11" x14ac:dyDescent="0.35">
      <c r="A513">
        <v>580201</v>
      </c>
      <c r="B513" t="s">
        <v>1161</v>
      </c>
      <c r="C513" s="31">
        <v>7263</v>
      </c>
      <c r="D513" s="31">
        <v>822962</v>
      </c>
      <c r="E513" s="32">
        <v>0.67500000000000004</v>
      </c>
      <c r="F513" s="32">
        <v>0.40300000000000002</v>
      </c>
      <c r="G513">
        <f t="shared" si="7"/>
        <v>0.67500000000000004</v>
      </c>
      <c r="H513" s="31">
        <v>5977180117</v>
      </c>
      <c r="I513" s="31">
        <v>1643907</v>
      </c>
      <c r="J513" s="31">
        <v>1650174</v>
      </c>
      <c r="K513" s="31">
        <v>1556706</v>
      </c>
    </row>
    <row r="514" spans="1:11" x14ac:dyDescent="0.35">
      <c r="A514">
        <v>580203</v>
      </c>
      <c r="B514" t="s">
        <v>1162</v>
      </c>
      <c r="C514" s="31">
        <v>3968</v>
      </c>
      <c r="D514" s="31">
        <v>577009</v>
      </c>
      <c r="E514" s="32">
        <v>0.65900000000000003</v>
      </c>
      <c r="F514" s="32">
        <v>0.58199999999999996</v>
      </c>
      <c r="G514">
        <f t="shared" si="7"/>
        <v>0.65900000000000003</v>
      </c>
      <c r="H514" s="31">
        <v>2289575578</v>
      </c>
      <c r="I514" s="31">
        <v>1227206</v>
      </c>
      <c r="J514" s="31">
        <v>1368061</v>
      </c>
      <c r="K514" s="31">
        <v>1461002</v>
      </c>
    </row>
    <row r="515" spans="1:11" x14ac:dyDescent="0.35">
      <c r="A515">
        <v>580205</v>
      </c>
      <c r="B515" t="s">
        <v>1163</v>
      </c>
      <c r="C515" s="31">
        <v>14498</v>
      </c>
      <c r="D515" s="31">
        <v>620877</v>
      </c>
      <c r="E515" s="32">
        <v>0.57899999999999996</v>
      </c>
      <c r="F515" s="32">
        <v>0.55000000000000004</v>
      </c>
      <c r="G515">
        <f t="shared" si="7"/>
        <v>0.57899999999999996</v>
      </c>
      <c r="H515" s="31">
        <v>9001487284</v>
      </c>
      <c r="I515" s="31">
        <v>5084154</v>
      </c>
      <c r="J515" s="31">
        <v>4539114</v>
      </c>
      <c r="K515" s="31">
        <v>4126172</v>
      </c>
    </row>
    <row r="516" spans="1:11" x14ac:dyDescent="0.35">
      <c r="A516">
        <v>580206</v>
      </c>
      <c r="B516" t="s">
        <v>520</v>
      </c>
      <c r="C516" s="31">
        <v>1172</v>
      </c>
      <c r="D516" s="31">
        <v>2150850</v>
      </c>
      <c r="E516" s="32">
        <v>0.42099999999999999</v>
      </c>
      <c r="F516" s="32">
        <v>0</v>
      </c>
      <c r="G516">
        <f t="shared" ref="G516:G579" si="8">MAX(IF(E516&gt;F516,E516,F516),0.36)</f>
        <v>0.42099999999999999</v>
      </c>
      <c r="H516" s="31">
        <v>2520796210</v>
      </c>
      <c r="I516" s="31">
        <v>298823</v>
      </c>
      <c r="J516" s="31">
        <v>314834</v>
      </c>
      <c r="K516" s="31">
        <v>364186</v>
      </c>
    </row>
    <row r="517" spans="1:11" x14ac:dyDescent="0.35">
      <c r="A517">
        <v>580207</v>
      </c>
      <c r="B517" t="s">
        <v>1164</v>
      </c>
      <c r="C517" s="31">
        <v>2616</v>
      </c>
      <c r="D517" s="31">
        <v>619375</v>
      </c>
      <c r="E517" s="32">
        <v>0.66600000000000004</v>
      </c>
      <c r="F517" s="32">
        <v>0.55100000000000005</v>
      </c>
      <c r="G517">
        <f t="shared" si="8"/>
        <v>0.66600000000000004</v>
      </c>
      <c r="H517" s="31">
        <v>1620285894</v>
      </c>
      <c r="I517" s="31">
        <v>477824</v>
      </c>
      <c r="J517" s="31">
        <v>442421</v>
      </c>
      <c r="K517" s="31">
        <v>414258</v>
      </c>
    </row>
    <row r="518" spans="1:11" x14ac:dyDescent="0.35">
      <c r="A518">
        <v>580208</v>
      </c>
      <c r="B518" t="s">
        <v>1165</v>
      </c>
      <c r="C518" s="31">
        <v>2993</v>
      </c>
      <c r="D518" s="31">
        <v>608731</v>
      </c>
      <c r="E518" s="32">
        <v>0.67500000000000004</v>
      </c>
      <c r="F518" s="32">
        <v>0.55900000000000005</v>
      </c>
      <c r="G518">
        <f t="shared" si="8"/>
        <v>0.67500000000000004</v>
      </c>
      <c r="H518" s="31">
        <v>1821932842</v>
      </c>
      <c r="I518" s="31">
        <v>1575508</v>
      </c>
      <c r="J518" s="31">
        <v>1561116</v>
      </c>
      <c r="K518" s="31">
        <v>1314833</v>
      </c>
    </row>
    <row r="519" spans="1:11" x14ac:dyDescent="0.35">
      <c r="A519">
        <v>580209</v>
      </c>
      <c r="B519" t="s">
        <v>1166</v>
      </c>
      <c r="C519" s="31">
        <v>3469</v>
      </c>
      <c r="D519" s="31">
        <v>521903</v>
      </c>
      <c r="E519" s="32">
        <v>0.7</v>
      </c>
      <c r="F519" s="32">
        <v>0.622</v>
      </c>
      <c r="G519">
        <f t="shared" si="8"/>
        <v>0.7</v>
      </c>
      <c r="H519" s="31">
        <v>1810483368</v>
      </c>
      <c r="I519" s="31">
        <v>1749497</v>
      </c>
      <c r="J519" s="31">
        <v>1874375</v>
      </c>
      <c r="K519" s="31">
        <v>1774630</v>
      </c>
    </row>
    <row r="520" spans="1:11" x14ac:dyDescent="0.35">
      <c r="A520">
        <v>580211</v>
      </c>
      <c r="B520" t="s">
        <v>524</v>
      </c>
      <c r="C520" s="31">
        <v>10239</v>
      </c>
      <c r="D520" s="31">
        <v>541948</v>
      </c>
      <c r="E520" s="32">
        <v>0.66700000000000004</v>
      </c>
      <c r="F520" s="32">
        <v>0.60699999999999998</v>
      </c>
      <c r="G520">
        <f t="shared" si="8"/>
        <v>0.66700000000000004</v>
      </c>
      <c r="H520" s="31">
        <v>5549015368</v>
      </c>
      <c r="I520" s="31">
        <v>2377399</v>
      </c>
      <c r="J520" s="31">
        <v>2321503</v>
      </c>
      <c r="K520" s="31">
        <v>2347862</v>
      </c>
    </row>
    <row r="521" spans="1:11" x14ac:dyDescent="0.35">
      <c r="A521">
        <v>580212</v>
      </c>
      <c r="B521" t="s">
        <v>1167</v>
      </c>
      <c r="C521" s="31">
        <v>9551</v>
      </c>
      <c r="D521" s="31">
        <v>569375</v>
      </c>
      <c r="E521" s="32">
        <v>0.67500000000000004</v>
      </c>
      <c r="F521" s="32">
        <v>0.58699999999999997</v>
      </c>
      <c r="G521">
        <f t="shared" si="8"/>
        <v>0.67500000000000004</v>
      </c>
      <c r="H521" s="31">
        <v>5438104736</v>
      </c>
      <c r="I521" s="31">
        <v>2007777</v>
      </c>
      <c r="J521" s="31">
        <v>2068721</v>
      </c>
      <c r="K521" s="31">
        <v>2148141</v>
      </c>
    </row>
    <row r="522" spans="1:11" x14ac:dyDescent="0.35">
      <c r="A522">
        <v>580224</v>
      </c>
      <c r="B522" t="s">
        <v>526</v>
      </c>
      <c r="C522" s="31">
        <v>8134</v>
      </c>
      <c r="D522" s="31">
        <v>559333</v>
      </c>
      <c r="E522" s="32">
        <v>0.65400000000000003</v>
      </c>
      <c r="F522" s="32">
        <v>0.59499999999999997</v>
      </c>
      <c r="G522">
        <f t="shared" si="8"/>
        <v>0.65400000000000003</v>
      </c>
      <c r="H522" s="31">
        <v>4549618526</v>
      </c>
      <c r="I522" s="31">
        <v>1962876</v>
      </c>
      <c r="J522" s="31">
        <v>2063584</v>
      </c>
      <c r="K522" s="31">
        <v>1985737</v>
      </c>
    </row>
    <row r="523" spans="1:11" x14ac:dyDescent="0.35">
      <c r="A523">
        <v>580232</v>
      </c>
      <c r="B523" t="s">
        <v>1168</v>
      </c>
      <c r="C523" s="31">
        <v>9058</v>
      </c>
      <c r="D523" s="31">
        <v>387880</v>
      </c>
      <c r="E523" s="32">
        <v>0.71099999999999997</v>
      </c>
      <c r="F523" s="32">
        <v>0.71899999999999997</v>
      </c>
      <c r="G523">
        <f t="shared" si="8"/>
        <v>0.71899999999999997</v>
      </c>
      <c r="H523" s="31">
        <v>3513418947</v>
      </c>
      <c r="I523" s="31">
        <v>2368095</v>
      </c>
      <c r="J523" s="31">
        <v>2410882</v>
      </c>
      <c r="K523" s="31">
        <v>2308912</v>
      </c>
    </row>
    <row r="524" spans="1:11" x14ac:dyDescent="0.35">
      <c r="A524">
        <v>580233</v>
      </c>
      <c r="B524" t="s">
        <v>528</v>
      </c>
      <c r="C524" s="31">
        <v>1608</v>
      </c>
      <c r="D524" s="31">
        <v>542039</v>
      </c>
      <c r="E524" s="32">
        <v>0.68600000000000005</v>
      </c>
      <c r="F524" s="32">
        <v>0.60699999999999998</v>
      </c>
      <c r="G524">
        <f t="shared" si="8"/>
        <v>0.68600000000000005</v>
      </c>
      <c r="H524" s="31">
        <v>871600315</v>
      </c>
      <c r="I524" s="31">
        <v>466743</v>
      </c>
      <c r="J524" s="31">
        <v>420853</v>
      </c>
      <c r="K524" s="31">
        <v>386374</v>
      </c>
    </row>
    <row r="525" spans="1:11" x14ac:dyDescent="0.35">
      <c r="A525">
        <v>580234</v>
      </c>
      <c r="B525" t="s">
        <v>1169</v>
      </c>
      <c r="C525" s="31">
        <v>1176</v>
      </c>
      <c r="D525" s="31">
        <v>669525</v>
      </c>
      <c r="E525" s="32">
        <v>0.67900000000000005</v>
      </c>
      <c r="F525" s="32">
        <v>0.51400000000000001</v>
      </c>
      <c r="G525">
        <f t="shared" si="8"/>
        <v>0.67900000000000005</v>
      </c>
      <c r="H525" s="31">
        <v>787361789</v>
      </c>
      <c r="I525" s="31">
        <v>251878</v>
      </c>
      <c r="J525" s="31">
        <v>274069</v>
      </c>
      <c r="K525" s="31">
        <v>274115</v>
      </c>
    </row>
    <row r="526" spans="1:11" x14ac:dyDescent="0.35">
      <c r="A526">
        <v>580235</v>
      </c>
      <c r="B526" t="s">
        <v>1170</v>
      </c>
      <c r="C526" s="31">
        <v>4646</v>
      </c>
      <c r="D526" s="31">
        <v>595352</v>
      </c>
      <c r="E526" s="32">
        <v>0.61799999999999999</v>
      </c>
      <c r="F526" s="32">
        <v>0.56899999999999995</v>
      </c>
      <c r="G526">
        <f t="shared" si="8"/>
        <v>0.61799999999999999</v>
      </c>
      <c r="H526" s="31">
        <v>2766005578</v>
      </c>
      <c r="I526" s="31">
        <v>872760</v>
      </c>
      <c r="J526" s="31">
        <v>1039811</v>
      </c>
      <c r="K526" s="31">
        <v>1375716</v>
      </c>
    </row>
    <row r="527" spans="1:11" x14ac:dyDescent="0.35">
      <c r="A527">
        <v>580301</v>
      </c>
      <c r="B527" t="s">
        <v>1171</v>
      </c>
      <c r="C527" s="31">
        <v>1417</v>
      </c>
      <c r="D527" s="31">
        <v>9098554</v>
      </c>
      <c r="E527" s="32">
        <v>0</v>
      </c>
      <c r="F527" s="32">
        <v>0</v>
      </c>
      <c r="G527">
        <f t="shared" si="8"/>
        <v>0.36</v>
      </c>
      <c r="H527" s="31">
        <v>12892651369</v>
      </c>
      <c r="I527" s="31">
        <v>317065</v>
      </c>
      <c r="J527" s="31">
        <v>282185</v>
      </c>
      <c r="K527" s="31">
        <v>293156</v>
      </c>
    </row>
    <row r="528" spans="1:11" x14ac:dyDescent="0.35">
      <c r="A528">
        <v>580303</v>
      </c>
      <c r="B528" t="s">
        <v>1172</v>
      </c>
      <c r="C528" s="31">
        <v>194</v>
      </c>
      <c r="D528" s="31">
        <v>21088332</v>
      </c>
      <c r="E528" s="32">
        <v>0</v>
      </c>
      <c r="F528" s="32">
        <v>0</v>
      </c>
      <c r="G528">
        <f t="shared" si="8"/>
        <v>0.36</v>
      </c>
      <c r="H528" s="31">
        <v>4091136575</v>
      </c>
      <c r="I528" s="31">
        <v>45142</v>
      </c>
      <c r="J528" s="31">
        <v>57490</v>
      </c>
      <c r="K528" s="31">
        <v>46135</v>
      </c>
    </row>
    <row r="529" spans="1:11" x14ac:dyDescent="0.35">
      <c r="A529">
        <v>580304</v>
      </c>
      <c r="B529" t="s">
        <v>1173</v>
      </c>
      <c r="C529" s="31">
        <v>1148</v>
      </c>
      <c r="D529" s="31">
        <v>2897661</v>
      </c>
      <c r="E529" s="32">
        <v>0</v>
      </c>
      <c r="F529" s="32">
        <v>0</v>
      </c>
      <c r="G529">
        <f t="shared" si="8"/>
        <v>0.36</v>
      </c>
      <c r="H529" s="31">
        <v>3326515342</v>
      </c>
      <c r="I529" s="31">
        <v>107650</v>
      </c>
      <c r="J529" s="31">
        <v>117538</v>
      </c>
      <c r="K529" s="31">
        <v>134121</v>
      </c>
    </row>
    <row r="530" spans="1:11" x14ac:dyDescent="0.35">
      <c r="A530">
        <v>580305</v>
      </c>
      <c r="B530" t="s">
        <v>1174</v>
      </c>
      <c r="C530" s="31">
        <v>1006</v>
      </c>
      <c r="D530" s="31">
        <v>6335394</v>
      </c>
      <c r="E530" s="32">
        <v>0</v>
      </c>
      <c r="F530" s="32">
        <v>0</v>
      </c>
      <c r="G530">
        <f t="shared" si="8"/>
        <v>0.36</v>
      </c>
      <c r="H530" s="31">
        <v>6373407203</v>
      </c>
      <c r="I530" s="31">
        <v>172123</v>
      </c>
      <c r="J530" s="31">
        <v>167834</v>
      </c>
      <c r="K530" s="31">
        <v>131159</v>
      </c>
    </row>
    <row r="531" spans="1:11" x14ac:dyDescent="0.35">
      <c r="A531">
        <v>580306</v>
      </c>
      <c r="B531" t="s">
        <v>1175</v>
      </c>
      <c r="C531" s="31">
        <v>453</v>
      </c>
      <c r="D531" s="31">
        <v>9432798</v>
      </c>
      <c r="E531" s="32">
        <v>0</v>
      </c>
      <c r="F531" s="32">
        <v>0</v>
      </c>
      <c r="G531">
        <f t="shared" si="8"/>
        <v>0.36</v>
      </c>
      <c r="H531" s="31">
        <v>4273057945</v>
      </c>
      <c r="I531" s="31">
        <v>56207</v>
      </c>
      <c r="J531" s="31">
        <v>62257</v>
      </c>
      <c r="K531" s="31">
        <v>75380</v>
      </c>
    </row>
    <row r="532" spans="1:11" x14ac:dyDescent="0.35">
      <c r="A532">
        <v>580401</v>
      </c>
      <c r="B532" t="s">
        <v>1176</v>
      </c>
      <c r="C532" s="31">
        <v>2471</v>
      </c>
      <c r="D532" s="31">
        <v>761641</v>
      </c>
      <c r="E532" s="32">
        <v>0.65700000000000003</v>
      </c>
      <c r="F532" s="32">
        <v>0.44800000000000001</v>
      </c>
      <c r="G532">
        <f t="shared" si="8"/>
        <v>0.65700000000000003</v>
      </c>
      <c r="H532" s="31">
        <v>1882015842</v>
      </c>
      <c r="I532" s="31">
        <v>922345</v>
      </c>
      <c r="J532" s="31">
        <v>877173</v>
      </c>
      <c r="K532" s="31">
        <v>844204</v>
      </c>
    </row>
    <row r="533" spans="1:11" x14ac:dyDescent="0.35">
      <c r="A533">
        <v>580402</v>
      </c>
      <c r="B533" t="s">
        <v>537</v>
      </c>
      <c r="C533" s="31">
        <v>1949</v>
      </c>
      <c r="D533" s="31">
        <v>1612812</v>
      </c>
      <c r="E533" s="32">
        <v>0.58199999999999996</v>
      </c>
      <c r="F533" s="32">
        <v>0</v>
      </c>
      <c r="G533">
        <f t="shared" si="8"/>
        <v>0.58199999999999996</v>
      </c>
      <c r="H533" s="31">
        <v>3143372519</v>
      </c>
      <c r="I533" s="31">
        <v>947799</v>
      </c>
      <c r="J533" s="31">
        <v>893882</v>
      </c>
      <c r="K533" s="31">
        <v>984020</v>
      </c>
    </row>
    <row r="534" spans="1:11" x14ac:dyDescent="0.35">
      <c r="A534">
        <v>580403</v>
      </c>
      <c r="B534" t="s">
        <v>1177</v>
      </c>
      <c r="C534" s="31">
        <v>4800</v>
      </c>
      <c r="D534" s="31">
        <v>1050353</v>
      </c>
      <c r="E534" s="32">
        <v>0.61199999999999999</v>
      </c>
      <c r="F534" s="32">
        <v>0.23799999999999999</v>
      </c>
      <c r="G534">
        <f t="shared" si="8"/>
        <v>0.61199999999999999</v>
      </c>
      <c r="H534" s="31">
        <v>5041696292</v>
      </c>
      <c r="I534" s="31">
        <v>1597735</v>
      </c>
      <c r="J534" s="31">
        <v>1304024</v>
      </c>
      <c r="K534" s="31">
        <v>1530786</v>
      </c>
    </row>
    <row r="535" spans="1:11" x14ac:dyDescent="0.35">
      <c r="A535">
        <v>580404</v>
      </c>
      <c r="B535" t="s">
        <v>1178</v>
      </c>
      <c r="C535" s="31">
        <v>6138</v>
      </c>
      <c r="D535" s="31">
        <v>1476613</v>
      </c>
      <c r="E535" s="32">
        <v>0.48799999999999999</v>
      </c>
      <c r="F535" s="32">
        <v>0</v>
      </c>
      <c r="G535">
        <f t="shared" si="8"/>
        <v>0.48799999999999999</v>
      </c>
      <c r="H535" s="31">
        <v>9063451460</v>
      </c>
      <c r="I535" s="31">
        <v>1884012</v>
      </c>
      <c r="J535" s="31">
        <v>1772177</v>
      </c>
      <c r="K535" s="31">
        <v>1965669</v>
      </c>
    </row>
    <row r="536" spans="1:11" x14ac:dyDescent="0.35">
      <c r="A536">
        <v>580405</v>
      </c>
      <c r="B536" t="s">
        <v>540</v>
      </c>
      <c r="C536" s="31">
        <v>9201</v>
      </c>
      <c r="D536" s="31">
        <v>1153211</v>
      </c>
      <c r="E536" s="32">
        <v>0.56599999999999995</v>
      </c>
      <c r="F536" s="32">
        <v>0.16400000000000001</v>
      </c>
      <c r="G536">
        <f t="shared" si="8"/>
        <v>0.56599999999999995</v>
      </c>
      <c r="H536" s="31">
        <v>10610699155</v>
      </c>
      <c r="I536" s="31">
        <v>2418211</v>
      </c>
      <c r="J536" s="31">
        <v>2155182</v>
      </c>
      <c r="K536" s="31">
        <v>1450773</v>
      </c>
    </row>
    <row r="537" spans="1:11" x14ac:dyDescent="0.35">
      <c r="A537">
        <v>580406</v>
      </c>
      <c r="B537" t="s">
        <v>1179</v>
      </c>
      <c r="C537" s="31">
        <v>3499</v>
      </c>
      <c r="D537" s="31">
        <v>816642</v>
      </c>
      <c r="E537" s="32">
        <v>0.63400000000000001</v>
      </c>
      <c r="F537" s="32">
        <v>0.40799999999999997</v>
      </c>
      <c r="G537">
        <f t="shared" si="8"/>
        <v>0.63400000000000001</v>
      </c>
      <c r="H537" s="31">
        <v>2857430449</v>
      </c>
      <c r="I537" s="31">
        <v>838456</v>
      </c>
      <c r="J537" s="31">
        <v>798551</v>
      </c>
      <c r="K537" s="31">
        <v>861405</v>
      </c>
    </row>
    <row r="538" spans="1:11" x14ac:dyDescent="0.35">
      <c r="A538">
        <v>580410</v>
      </c>
      <c r="B538" t="s">
        <v>1180</v>
      </c>
      <c r="C538" s="31">
        <v>7039</v>
      </c>
      <c r="D538" s="31">
        <v>812849</v>
      </c>
      <c r="E538" s="32">
        <v>0.65400000000000003</v>
      </c>
      <c r="F538" s="32">
        <v>0.41</v>
      </c>
      <c r="G538">
        <f t="shared" si="8"/>
        <v>0.65400000000000003</v>
      </c>
      <c r="H538" s="31">
        <v>5721644382</v>
      </c>
      <c r="I538" s="31">
        <v>2413124</v>
      </c>
      <c r="J538" s="31">
        <v>2020412</v>
      </c>
      <c r="K538" s="31">
        <v>2074162</v>
      </c>
    </row>
    <row r="539" spans="1:11" x14ac:dyDescent="0.35">
      <c r="A539">
        <v>580413</v>
      </c>
      <c r="B539" t="s">
        <v>1181</v>
      </c>
      <c r="C539" s="31">
        <v>6427</v>
      </c>
      <c r="D539" s="31">
        <v>769441</v>
      </c>
      <c r="E539" s="32">
        <v>0.64300000000000002</v>
      </c>
      <c r="F539" s="32">
        <v>0.442</v>
      </c>
      <c r="G539">
        <f t="shared" si="8"/>
        <v>0.64300000000000002</v>
      </c>
      <c r="H539" s="31">
        <v>4945200786</v>
      </c>
      <c r="I539" s="31">
        <v>1972284</v>
      </c>
      <c r="J539" s="31">
        <v>1976084</v>
      </c>
      <c r="K539" s="31">
        <v>2192543</v>
      </c>
    </row>
    <row r="540" spans="1:11" x14ac:dyDescent="0.35">
      <c r="A540">
        <v>580501</v>
      </c>
      <c r="B540" t="s">
        <v>1182</v>
      </c>
      <c r="C540" s="31">
        <v>6566</v>
      </c>
      <c r="D540" s="31">
        <v>558134</v>
      </c>
      <c r="E540" s="32">
        <v>0.71499999999999997</v>
      </c>
      <c r="F540" s="32">
        <v>0.59599999999999997</v>
      </c>
      <c r="G540">
        <f t="shared" si="8"/>
        <v>0.71499999999999997</v>
      </c>
      <c r="H540" s="31">
        <v>3664709560</v>
      </c>
      <c r="I540" s="31">
        <v>1599543</v>
      </c>
      <c r="J540" s="31">
        <v>1768912</v>
      </c>
      <c r="K540" s="31">
        <v>1576226</v>
      </c>
    </row>
    <row r="541" spans="1:11" x14ac:dyDescent="0.35">
      <c r="A541">
        <v>580502</v>
      </c>
      <c r="B541" t="s">
        <v>1183</v>
      </c>
      <c r="C541" s="31">
        <v>3072</v>
      </c>
      <c r="D541" s="31">
        <v>657765</v>
      </c>
      <c r="E541" s="32">
        <v>0.71399999999999997</v>
      </c>
      <c r="F541" s="32">
        <v>0.52300000000000002</v>
      </c>
      <c r="G541">
        <f t="shared" si="8"/>
        <v>0.71399999999999997</v>
      </c>
      <c r="H541" s="31">
        <v>2020654151</v>
      </c>
      <c r="I541" s="31">
        <v>864287</v>
      </c>
      <c r="J541" s="31">
        <v>822602</v>
      </c>
      <c r="K541" s="31">
        <v>935231</v>
      </c>
    </row>
    <row r="542" spans="1:11" x14ac:dyDescent="0.35">
      <c r="A542">
        <v>580503</v>
      </c>
      <c r="B542" t="s">
        <v>1184</v>
      </c>
      <c r="C542" s="31">
        <v>4188</v>
      </c>
      <c r="D542" s="31">
        <v>636598</v>
      </c>
      <c r="E542" s="32">
        <v>0.69699999999999995</v>
      </c>
      <c r="F542" s="32">
        <v>0.53800000000000003</v>
      </c>
      <c r="G542">
        <f t="shared" si="8"/>
        <v>0.69699999999999995</v>
      </c>
      <c r="H542" s="31">
        <v>2666076409</v>
      </c>
      <c r="I542" s="31">
        <v>1146512</v>
      </c>
      <c r="J542" s="31">
        <v>1140581</v>
      </c>
      <c r="K542" s="31">
        <v>1696752</v>
      </c>
    </row>
    <row r="543" spans="1:11" x14ac:dyDescent="0.35">
      <c r="A543">
        <v>580504</v>
      </c>
      <c r="B543" t="s">
        <v>1185</v>
      </c>
      <c r="C543" s="31">
        <v>3242</v>
      </c>
      <c r="D543" s="31">
        <v>651702</v>
      </c>
      <c r="E543" s="32">
        <v>0.70699999999999996</v>
      </c>
      <c r="F543" s="32">
        <v>0.52800000000000002</v>
      </c>
      <c r="G543">
        <f t="shared" si="8"/>
        <v>0.70699999999999996</v>
      </c>
      <c r="H543" s="31">
        <v>2112819810</v>
      </c>
      <c r="I543" s="31">
        <v>1680557</v>
      </c>
      <c r="J543" s="31">
        <v>1674262</v>
      </c>
      <c r="K543" s="31">
        <v>1416305</v>
      </c>
    </row>
    <row r="544" spans="1:11" x14ac:dyDescent="0.35">
      <c r="A544">
        <v>580505</v>
      </c>
      <c r="B544" t="s">
        <v>548</v>
      </c>
      <c r="C544" s="31">
        <v>2476</v>
      </c>
      <c r="D544" s="31">
        <v>665988</v>
      </c>
      <c r="E544" s="32">
        <v>0.72399999999999998</v>
      </c>
      <c r="F544" s="32">
        <v>0.51700000000000002</v>
      </c>
      <c r="G544">
        <f t="shared" si="8"/>
        <v>0.72399999999999998</v>
      </c>
      <c r="H544" s="31">
        <v>1648987218</v>
      </c>
      <c r="I544" s="31">
        <v>1145417</v>
      </c>
      <c r="J544" s="31">
        <v>1120706</v>
      </c>
      <c r="K544" s="31">
        <v>1222671</v>
      </c>
    </row>
    <row r="545" spans="1:11" x14ac:dyDescent="0.35">
      <c r="A545">
        <v>580506</v>
      </c>
      <c r="B545" t="s">
        <v>1186</v>
      </c>
      <c r="C545" s="31">
        <v>3946</v>
      </c>
      <c r="D545" s="31">
        <v>1225541</v>
      </c>
      <c r="E545" s="32">
        <v>0.52400000000000002</v>
      </c>
      <c r="F545" s="32">
        <v>0.111</v>
      </c>
      <c r="G545">
        <f t="shared" si="8"/>
        <v>0.52400000000000002</v>
      </c>
      <c r="H545" s="31">
        <v>4835984969</v>
      </c>
      <c r="I545" s="31">
        <v>858974</v>
      </c>
      <c r="J545" s="31">
        <v>1006279</v>
      </c>
      <c r="K545" s="31">
        <v>1082453</v>
      </c>
    </row>
    <row r="546" spans="1:11" x14ac:dyDescent="0.35">
      <c r="A546">
        <v>580507</v>
      </c>
      <c r="B546" t="s">
        <v>1187</v>
      </c>
      <c r="C546" s="31">
        <v>6539</v>
      </c>
      <c r="D546" s="31">
        <v>786907</v>
      </c>
      <c r="E546" s="32">
        <v>0.66</v>
      </c>
      <c r="F546" s="32">
        <v>0.42899999999999999</v>
      </c>
      <c r="G546">
        <f t="shared" si="8"/>
        <v>0.66</v>
      </c>
      <c r="H546" s="31">
        <v>5145588765</v>
      </c>
      <c r="I546" s="31">
        <v>3040968</v>
      </c>
      <c r="J546" s="31">
        <v>3632638</v>
      </c>
      <c r="K546" s="31">
        <v>3147089</v>
      </c>
    </row>
    <row r="547" spans="1:11" x14ac:dyDescent="0.35">
      <c r="A547">
        <v>580509</v>
      </c>
      <c r="B547" t="s">
        <v>1188</v>
      </c>
      <c r="C547" s="31">
        <v>4879</v>
      </c>
      <c r="D547" s="31">
        <v>665144</v>
      </c>
      <c r="E547" s="32">
        <v>0.67900000000000005</v>
      </c>
      <c r="F547" s="32">
        <v>0.51800000000000002</v>
      </c>
      <c r="G547">
        <f t="shared" si="8"/>
        <v>0.67900000000000005</v>
      </c>
      <c r="H547" s="31">
        <v>3245239977</v>
      </c>
      <c r="I547" s="31">
        <v>1005145</v>
      </c>
      <c r="J547" s="31">
        <v>902744</v>
      </c>
      <c r="K547" s="31">
        <v>1106739</v>
      </c>
    </row>
    <row r="548" spans="1:11" x14ac:dyDescent="0.35">
      <c r="A548">
        <v>580512</v>
      </c>
      <c r="B548" t="s">
        <v>1189</v>
      </c>
      <c r="C548" s="31">
        <v>19740</v>
      </c>
      <c r="D548" s="31">
        <v>216096</v>
      </c>
      <c r="E548" s="32">
        <v>0.66400000000000003</v>
      </c>
      <c r="F548" s="32">
        <v>0.84399999999999997</v>
      </c>
      <c r="G548">
        <f t="shared" si="8"/>
        <v>0.84399999999999997</v>
      </c>
      <c r="H548" s="31">
        <v>4265753945</v>
      </c>
      <c r="I548" s="31">
        <v>4980315</v>
      </c>
      <c r="J548" s="31">
        <v>5254335</v>
      </c>
      <c r="K548" s="31">
        <v>5504828</v>
      </c>
    </row>
    <row r="549" spans="1:11" x14ac:dyDescent="0.35">
      <c r="A549">
        <v>580513</v>
      </c>
      <c r="B549" t="s">
        <v>1190</v>
      </c>
      <c r="C549" s="31">
        <v>7740</v>
      </c>
      <c r="D549" s="31">
        <v>288260</v>
      </c>
      <c r="E549" s="32">
        <v>0.80100000000000005</v>
      </c>
      <c r="F549" s="32">
        <v>0.79100000000000004</v>
      </c>
      <c r="G549">
        <f t="shared" si="8"/>
        <v>0.80100000000000005</v>
      </c>
      <c r="H549" s="31">
        <v>2231137625</v>
      </c>
      <c r="I549" s="31">
        <v>3987623</v>
      </c>
      <c r="J549" s="31">
        <v>4274135</v>
      </c>
      <c r="K549" s="31">
        <v>4018032</v>
      </c>
    </row>
    <row r="550" spans="1:11" x14ac:dyDescent="0.35">
      <c r="A550">
        <v>580514</v>
      </c>
      <c r="B550" t="s">
        <v>1191</v>
      </c>
      <c r="C550" s="31">
        <v>36</v>
      </c>
      <c r="D550" s="31">
        <v>62177067</v>
      </c>
      <c r="E550" s="32">
        <v>0</v>
      </c>
      <c r="F550" s="32">
        <v>0</v>
      </c>
      <c r="G550">
        <f t="shared" si="8"/>
        <v>0.36</v>
      </c>
      <c r="H550" s="31">
        <v>2238374413</v>
      </c>
      <c r="I550" s="31">
        <v>72056</v>
      </c>
      <c r="J550" s="31">
        <v>56909</v>
      </c>
      <c r="K550" s="31">
        <v>72943</v>
      </c>
    </row>
    <row r="551" spans="1:11" x14ac:dyDescent="0.35">
      <c r="A551">
        <v>580601</v>
      </c>
      <c r="B551" t="s">
        <v>555</v>
      </c>
      <c r="C551" s="31">
        <v>2523</v>
      </c>
      <c r="D551" s="31">
        <v>935991</v>
      </c>
      <c r="E551" s="32">
        <v>0.64</v>
      </c>
      <c r="F551" s="32">
        <v>0.32100000000000001</v>
      </c>
      <c r="G551">
        <f t="shared" si="8"/>
        <v>0.64</v>
      </c>
      <c r="H551" s="31">
        <v>2361507294</v>
      </c>
      <c r="I551" s="31">
        <v>876640</v>
      </c>
      <c r="J551" s="31">
        <v>929467</v>
      </c>
      <c r="K551" s="31">
        <v>1003787</v>
      </c>
    </row>
    <row r="552" spans="1:11" x14ac:dyDescent="0.35">
      <c r="A552">
        <v>580602</v>
      </c>
      <c r="B552" t="s">
        <v>1192</v>
      </c>
      <c r="C552" s="31">
        <v>5838</v>
      </c>
      <c r="D552" s="31">
        <v>1016386</v>
      </c>
      <c r="E552" s="32">
        <v>0.51600000000000001</v>
      </c>
      <c r="F552" s="32">
        <v>0.26300000000000001</v>
      </c>
      <c r="G552">
        <f t="shared" si="8"/>
        <v>0.51600000000000001</v>
      </c>
      <c r="H552" s="31">
        <v>5933661768</v>
      </c>
      <c r="I552" s="31">
        <v>1669817</v>
      </c>
      <c r="J552" s="31">
        <v>1917815</v>
      </c>
      <c r="K552" s="31">
        <v>1930742</v>
      </c>
    </row>
    <row r="553" spans="1:11" x14ac:dyDescent="0.35">
      <c r="A553">
        <v>580701</v>
      </c>
      <c r="B553" t="s">
        <v>557</v>
      </c>
      <c r="C553" s="31">
        <v>242</v>
      </c>
      <c r="D553" s="31">
        <v>12799214</v>
      </c>
      <c r="E553" s="32">
        <v>0</v>
      </c>
      <c r="F553" s="32">
        <v>0</v>
      </c>
      <c r="G553">
        <f t="shared" si="8"/>
        <v>0.36</v>
      </c>
      <c r="H553" s="31">
        <v>3097409839</v>
      </c>
      <c r="I553" s="31">
        <v>43163</v>
      </c>
      <c r="J553" s="31">
        <v>40534</v>
      </c>
      <c r="K553" s="31">
        <v>46139</v>
      </c>
    </row>
    <row r="554" spans="1:11" x14ac:dyDescent="0.35">
      <c r="A554">
        <v>580801</v>
      </c>
      <c r="B554" t="s">
        <v>1193</v>
      </c>
      <c r="C554" s="31">
        <v>10168</v>
      </c>
      <c r="D554" s="31">
        <v>848969</v>
      </c>
      <c r="E554" s="32">
        <v>0.625</v>
      </c>
      <c r="F554" s="32">
        <v>0.38400000000000001</v>
      </c>
      <c r="G554">
        <f t="shared" si="8"/>
        <v>0.625</v>
      </c>
      <c r="H554" s="31">
        <v>8632319124</v>
      </c>
      <c r="I554" s="31">
        <v>2206860</v>
      </c>
      <c r="J554" s="31">
        <v>2526056</v>
      </c>
      <c r="K554" s="31">
        <v>2236635</v>
      </c>
    </row>
    <row r="555" spans="1:11" x14ac:dyDescent="0.35">
      <c r="A555">
        <v>580805</v>
      </c>
      <c r="B555" t="s">
        <v>1194</v>
      </c>
      <c r="C555" s="31">
        <v>3696</v>
      </c>
      <c r="D555" s="31">
        <v>946181</v>
      </c>
      <c r="E555" s="32">
        <v>0.57899999999999996</v>
      </c>
      <c r="F555" s="32">
        <v>0.314</v>
      </c>
      <c r="G555">
        <f t="shared" si="8"/>
        <v>0.57899999999999996</v>
      </c>
      <c r="H555" s="31">
        <v>3497085109</v>
      </c>
      <c r="I555" s="31">
        <v>975263</v>
      </c>
      <c r="J555" s="31">
        <v>959684</v>
      </c>
      <c r="K555" s="31">
        <v>1085874</v>
      </c>
    </row>
    <row r="556" spans="1:11" x14ac:dyDescent="0.35">
      <c r="A556">
        <v>580901</v>
      </c>
      <c r="B556" t="s">
        <v>1195</v>
      </c>
      <c r="C556" s="31">
        <v>345</v>
      </c>
      <c r="D556" s="31">
        <v>5916562</v>
      </c>
      <c r="E556" s="32">
        <v>0</v>
      </c>
      <c r="F556" s="32">
        <v>0</v>
      </c>
      <c r="G556">
        <f t="shared" si="8"/>
        <v>0.36</v>
      </c>
      <c r="H556" s="31">
        <v>2041213991</v>
      </c>
      <c r="I556" s="31">
        <v>66641</v>
      </c>
      <c r="J556" s="31">
        <v>47496</v>
      </c>
      <c r="K556" s="31">
        <v>48479</v>
      </c>
    </row>
    <row r="557" spans="1:11" x14ac:dyDescent="0.35">
      <c r="A557">
        <v>580902</v>
      </c>
      <c r="B557" t="s">
        <v>561</v>
      </c>
      <c r="C557" s="31">
        <v>1010</v>
      </c>
      <c r="D557" s="31">
        <v>4297549</v>
      </c>
      <c r="E557" s="32">
        <v>0</v>
      </c>
      <c r="F557" s="32">
        <v>0</v>
      </c>
      <c r="G557">
        <f t="shared" si="8"/>
        <v>0.36</v>
      </c>
      <c r="H557" s="31">
        <v>4340525001</v>
      </c>
      <c r="I557" s="31">
        <v>234483</v>
      </c>
      <c r="J557" s="31">
        <v>203955</v>
      </c>
      <c r="K557" s="31">
        <v>223757</v>
      </c>
    </row>
    <row r="558" spans="1:11" x14ac:dyDescent="0.35">
      <c r="A558">
        <v>580903</v>
      </c>
      <c r="B558" t="s">
        <v>1196</v>
      </c>
      <c r="C558" s="31">
        <v>133</v>
      </c>
      <c r="D558" s="31">
        <v>25883376</v>
      </c>
      <c r="E558" s="32">
        <v>0</v>
      </c>
      <c r="F558" s="32">
        <v>0</v>
      </c>
      <c r="G558">
        <f t="shared" si="8"/>
        <v>0.36</v>
      </c>
      <c r="H558" s="31">
        <v>3442489062</v>
      </c>
      <c r="I558" s="31">
        <v>32536</v>
      </c>
      <c r="J558" s="31">
        <v>27066</v>
      </c>
      <c r="K558" s="31">
        <v>40202</v>
      </c>
    </row>
    <row r="559" spans="1:11" x14ac:dyDescent="0.35">
      <c r="A559">
        <v>580905</v>
      </c>
      <c r="B559" t="s">
        <v>1197</v>
      </c>
      <c r="C559" s="31">
        <v>2190</v>
      </c>
      <c r="D559" s="31">
        <v>1462526</v>
      </c>
      <c r="E559" s="32">
        <v>0.40300000000000002</v>
      </c>
      <c r="F559" s="32">
        <v>0</v>
      </c>
      <c r="G559">
        <f t="shared" si="8"/>
        <v>0.40300000000000002</v>
      </c>
      <c r="H559" s="31">
        <v>3202932748</v>
      </c>
      <c r="I559" s="31">
        <v>371768</v>
      </c>
      <c r="J559" s="31">
        <v>300935</v>
      </c>
      <c r="K559" s="31">
        <v>259291</v>
      </c>
    </row>
    <row r="560" spans="1:11" x14ac:dyDescent="0.35">
      <c r="A560">
        <v>580906</v>
      </c>
      <c r="B560" t="s">
        <v>1198</v>
      </c>
      <c r="C560" s="31">
        <v>1557</v>
      </c>
      <c r="D560" s="31">
        <v>13490924</v>
      </c>
      <c r="E560" s="32">
        <v>0</v>
      </c>
      <c r="F560" s="32">
        <v>0</v>
      </c>
      <c r="G560">
        <f t="shared" si="8"/>
        <v>0.36</v>
      </c>
      <c r="H560" s="31">
        <v>21005370197</v>
      </c>
      <c r="I560" s="31">
        <v>262364</v>
      </c>
      <c r="J560" s="31">
        <v>217853</v>
      </c>
      <c r="K560" s="31">
        <v>228043</v>
      </c>
    </row>
    <row r="561" spans="1:11" x14ac:dyDescent="0.35">
      <c r="A561">
        <v>580909</v>
      </c>
      <c r="B561" t="s">
        <v>1199</v>
      </c>
      <c r="C561" s="31">
        <v>187</v>
      </c>
      <c r="D561" s="31">
        <v>33985840</v>
      </c>
      <c r="E561" s="32">
        <v>0</v>
      </c>
      <c r="F561" s="32">
        <v>0</v>
      </c>
      <c r="G561">
        <f t="shared" si="8"/>
        <v>0.36</v>
      </c>
      <c r="H561" s="31">
        <v>6355352108</v>
      </c>
      <c r="I561" s="31">
        <v>133804</v>
      </c>
      <c r="J561" s="31">
        <v>131261</v>
      </c>
      <c r="K561" s="31">
        <v>129923</v>
      </c>
    </row>
    <row r="562" spans="1:11" x14ac:dyDescent="0.35">
      <c r="A562">
        <v>580912</v>
      </c>
      <c r="B562" t="s">
        <v>566</v>
      </c>
      <c r="C562" s="31">
        <v>3746</v>
      </c>
      <c r="D562" s="31">
        <v>560138</v>
      </c>
      <c r="E562" s="32">
        <v>0.67400000000000004</v>
      </c>
      <c r="F562" s="32">
        <v>0.59399999999999997</v>
      </c>
      <c r="G562">
        <f t="shared" si="8"/>
        <v>0.67400000000000004</v>
      </c>
      <c r="H562" s="31">
        <v>2098279855</v>
      </c>
      <c r="I562" s="31">
        <v>1317578</v>
      </c>
      <c r="J562" s="31">
        <v>1194006</v>
      </c>
      <c r="K562" s="31">
        <v>1283038</v>
      </c>
    </row>
    <row r="563" spans="1:11" x14ac:dyDescent="0.35">
      <c r="A563">
        <v>580913</v>
      </c>
      <c r="B563" t="s">
        <v>567</v>
      </c>
      <c r="C563" s="31">
        <v>524</v>
      </c>
      <c r="D563" s="31">
        <v>4331450</v>
      </c>
      <c r="E563" s="32">
        <v>0</v>
      </c>
      <c r="F563" s="32">
        <v>0</v>
      </c>
      <c r="G563">
        <f t="shared" si="8"/>
        <v>0.36</v>
      </c>
      <c r="H563" s="31">
        <v>2269679891</v>
      </c>
      <c r="I563" s="31">
        <v>56070</v>
      </c>
      <c r="J563" s="31">
        <v>59912</v>
      </c>
      <c r="K563" s="31">
        <v>61926</v>
      </c>
    </row>
    <row r="564" spans="1:11" x14ac:dyDescent="0.35">
      <c r="A564">
        <v>580917</v>
      </c>
      <c r="B564" t="s">
        <v>1200</v>
      </c>
      <c r="C564" s="31">
        <v>925</v>
      </c>
      <c r="D564" s="31">
        <v>1890167</v>
      </c>
      <c r="E564" s="32">
        <v>0.36</v>
      </c>
      <c r="F564" s="32">
        <v>0</v>
      </c>
      <c r="G564">
        <f t="shared" si="8"/>
        <v>0.36</v>
      </c>
      <c r="H564" s="31">
        <v>1748405128</v>
      </c>
      <c r="I564" s="31">
        <v>129380</v>
      </c>
      <c r="J564" s="31">
        <v>107476</v>
      </c>
      <c r="K564" s="31">
        <v>112124</v>
      </c>
    </row>
    <row r="565" spans="1:11" x14ac:dyDescent="0.35">
      <c r="A565">
        <v>581002</v>
      </c>
      <c r="B565" t="s">
        <v>1201</v>
      </c>
      <c r="C565" s="31">
        <v>159</v>
      </c>
      <c r="D565" s="31">
        <v>7251798</v>
      </c>
      <c r="E565" s="32">
        <v>0</v>
      </c>
      <c r="F565" s="32">
        <v>0</v>
      </c>
      <c r="G565">
        <f t="shared" si="8"/>
        <v>0.36</v>
      </c>
      <c r="H565" s="31">
        <v>1153035982</v>
      </c>
      <c r="I565" s="31">
        <v>32656</v>
      </c>
      <c r="J565" s="31">
        <v>29578</v>
      </c>
      <c r="K565" s="31">
        <v>27634</v>
      </c>
    </row>
    <row r="566" spans="1:11" x14ac:dyDescent="0.35">
      <c r="A566">
        <v>581004</v>
      </c>
      <c r="B566" t="s">
        <v>570</v>
      </c>
      <c r="C566" s="31">
        <v>36</v>
      </c>
      <c r="D566" s="31">
        <v>19994076</v>
      </c>
      <c r="E566" s="32">
        <v>0</v>
      </c>
      <c r="F566" s="32">
        <v>0</v>
      </c>
      <c r="G566">
        <f t="shared" si="8"/>
        <v>0.36</v>
      </c>
      <c r="H566" s="31">
        <v>719786752</v>
      </c>
      <c r="I566" s="31">
        <v>21213</v>
      </c>
      <c r="J566" s="31">
        <v>13677</v>
      </c>
      <c r="K566" s="31">
        <v>14327</v>
      </c>
    </row>
    <row r="567" spans="1:11" x14ac:dyDescent="0.35">
      <c r="A567">
        <v>581005</v>
      </c>
      <c r="B567" t="s">
        <v>1202</v>
      </c>
      <c r="C567" s="31">
        <v>875</v>
      </c>
      <c r="D567" s="31">
        <v>2946742</v>
      </c>
      <c r="E567" s="32">
        <v>0.192</v>
      </c>
      <c r="F567" s="32">
        <v>0</v>
      </c>
      <c r="G567">
        <f t="shared" si="8"/>
        <v>0.36</v>
      </c>
      <c r="H567" s="31">
        <v>2578399914</v>
      </c>
      <c r="I567" s="31">
        <v>139948</v>
      </c>
      <c r="J567" s="31">
        <v>144207</v>
      </c>
      <c r="K567" s="31">
        <v>158572</v>
      </c>
    </row>
    <row r="568" spans="1:11" x14ac:dyDescent="0.35">
      <c r="A568">
        <v>581010</v>
      </c>
      <c r="B568" t="s">
        <v>1203</v>
      </c>
      <c r="C568" s="31">
        <v>631</v>
      </c>
      <c r="D568" s="31">
        <v>2112760</v>
      </c>
      <c r="E568" s="32">
        <v>0.224</v>
      </c>
      <c r="F568" s="32">
        <v>0</v>
      </c>
      <c r="G568">
        <f t="shared" si="8"/>
        <v>0.36</v>
      </c>
      <c r="H568" s="31">
        <v>1333152051</v>
      </c>
      <c r="I568" s="31">
        <v>74817</v>
      </c>
      <c r="J568" s="31">
        <v>64749</v>
      </c>
      <c r="K568" s="31">
        <v>64828</v>
      </c>
    </row>
    <row r="569" spans="1:11" x14ac:dyDescent="0.35">
      <c r="A569">
        <v>581012</v>
      </c>
      <c r="B569" t="s">
        <v>573</v>
      </c>
      <c r="C569" s="31">
        <v>1335</v>
      </c>
      <c r="D569" s="31">
        <v>2573001</v>
      </c>
      <c r="E569" s="32">
        <v>0.23899999999999999</v>
      </c>
      <c r="F569" s="32">
        <v>0</v>
      </c>
      <c r="G569">
        <f t="shared" si="8"/>
        <v>0.36</v>
      </c>
      <c r="H569" s="31">
        <v>3434957538</v>
      </c>
      <c r="I569" s="31">
        <v>214408</v>
      </c>
      <c r="J569" s="31">
        <v>252046</v>
      </c>
      <c r="K569" s="31">
        <v>263791</v>
      </c>
    </row>
    <row r="570" spans="1:11" x14ac:dyDescent="0.35">
      <c r="A570">
        <v>590501</v>
      </c>
      <c r="B570" t="s">
        <v>1204</v>
      </c>
      <c r="C570" s="31">
        <v>1438</v>
      </c>
      <c r="D570" s="31">
        <v>486158</v>
      </c>
      <c r="E570" s="32">
        <v>0.70599999999999996</v>
      </c>
      <c r="F570" s="32">
        <v>0.64800000000000002</v>
      </c>
      <c r="G570">
        <f t="shared" si="8"/>
        <v>0.70599999999999996</v>
      </c>
      <c r="H570" s="31">
        <v>699096066</v>
      </c>
      <c r="I570" s="31">
        <v>1499841</v>
      </c>
      <c r="J570" s="31">
        <v>1761760</v>
      </c>
      <c r="K570" s="31">
        <v>1708794</v>
      </c>
    </row>
    <row r="571" spans="1:11" x14ac:dyDescent="0.35">
      <c r="A571">
        <v>590801</v>
      </c>
      <c r="B571" t="s">
        <v>1205</v>
      </c>
      <c r="C571" s="31">
        <v>620</v>
      </c>
      <c r="D571" s="31">
        <v>1103827</v>
      </c>
      <c r="E571" s="32">
        <v>0.44900000000000001</v>
      </c>
      <c r="F571" s="32">
        <v>0.19900000000000001</v>
      </c>
      <c r="G571">
        <f t="shared" si="8"/>
        <v>0.44900000000000001</v>
      </c>
      <c r="H571" s="31">
        <v>684373063</v>
      </c>
      <c r="I571" s="31">
        <v>612019</v>
      </c>
      <c r="J571" s="31">
        <v>579074</v>
      </c>
      <c r="K571" s="31">
        <v>646636</v>
      </c>
    </row>
    <row r="572" spans="1:11" x14ac:dyDescent="0.35">
      <c r="A572">
        <v>590901</v>
      </c>
      <c r="B572" t="s">
        <v>1206</v>
      </c>
      <c r="C572" s="31">
        <v>1601</v>
      </c>
      <c r="D572" s="31">
        <v>399840</v>
      </c>
      <c r="E572" s="32">
        <v>0.72699999999999998</v>
      </c>
      <c r="F572" s="32">
        <v>0.71</v>
      </c>
      <c r="G572">
        <f t="shared" si="8"/>
        <v>0.72699999999999998</v>
      </c>
      <c r="H572" s="31">
        <v>640144514</v>
      </c>
      <c r="I572" s="31">
        <v>2465779</v>
      </c>
      <c r="J572" s="31">
        <v>2401725</v>
      </c>
      <c r="K572" s="31">
        <v>2597658</v>
      </c>
    </row>
    <row r="573" spans="1:11" x14ac:dyDescent="0.35">
      <c r="A573">
        <v>591201</v>
      </c>
      <c r="B573" t="s">
        <v>1207</v>
      </c>
      <c r="C573" s="31">
        <v>1075</v>
      </c>
      <c r="D573" s="31">
        <v>1023251</v>
      </c>
      <c r="E573" s="32">
        <v>0.56999999999999995</v>
      </c>
      <c r="F573" s="32">
        <v>0.25800000000000001</v>
      </c>
      <c r="G573">
        <f t="shared" si="8"/>
        <v>0.56999999999999995</v>
      </c>
      <c r="H573" s="31">
        <v>1099995360</v>
      </c>
      <c r="I573" s="31">
        <v>832488</v>
      </c>
      <c r="J573" s="31">
        <v>899538</v>
      </c>
      <c r="K573" s="31">
        <v>1127723</v>
      </c>
    </row>
    <row r="574" spans="1:11" x14ac:dyDescent="0.35">
      <c r="A574">
        <v>591301</v>
      </c>
      <c r="B574" t="s">
        <v>1208</v>
      </c>
      <c r="C574" s="31">
        <v>272</v>
      </c>
      <c r="D574" s="31">
        <v>1128221</v>
      </c>
      <c r="E574" s="32">
        <v>0.504</v>
      </c>
      <c r="F574" s="32">
        <v>0.18099999999999999</v>
      </c>
      <c r="G574">
        <f t="shared" si="8"/>
        <v>0.504</v>
      </c>
      <c r="H574" s="31">
        <v>306876138</v>
      </c>
      <c r="I574" s="31">
        <v>280355</v>
      </c>
      <c r="J574" s="31">
        <v>236040</v>
      </c>
      <c r="K574" s="31">
        <v>279277</v>
      </c>
    </row>
    <row r="575" spans="1:11" x14ac:dyDescent="0.35">
      <c r="A575">
        <v>591302</v>
      </c>
      <c r="B575" t="s">
        <v>579</v>
      </c>
      <c r="C575" s="31">
        <v>503</v>
      </c>
      <c r="D575" s="31">
        <v>974731</v>
      </c>
      <c r="E575" s="32">
        <v>0.51600000000000001</v>
      </c>
      <c r="F575" s="32">
        <v>0.29299999999999998</v>
      </c>
      <c r="G575">
        <f t="shared" si="8"/>
        <v>0.51600000000000001</v>
      </c>
      <c r="H575" s="31">
        <v>490289977</v>
      </c>
      <c r="I575" s="31">
        <v>387779</v>
      </c>
      <c r="J575" s="31">
        <v>321866</v>
      </c>
      <c r="K575" s="31">
        <v>370167</v>
      </c>
    </row>
    <row r="576" spans="1:11" x14ac:dyDescent="0.35">
      <c r="A576">
        <v>591401</v>
      </c>
      <c r="B576" t="s">
        <v>1209</v>
      </c>
      <c r="C576" s="31">
        <v>3092</v>
      </c>
      <c r="D576" s="31">
        <v>737662</v>
      </c>
      <c r="E576" s="32">
        <v>0.57899999999999996</v>
      </c>
      <c r="F576" s="32">
        <v>0.46500000000000002</v>
      </c>
      <c r="G576">
        <f t="shared" si="8"/>
        <v>0.57899999999999996</v>
      </c>
      <c r="H576" s="31">
        <v>2280852514</v>
      </c>
      <c r="I576" s="31">
        <v>2208774</v>
      </c>
      <c r="J576" s="31">
        <v>2381135</v>
      </c>
      <c r="K576" s="31">
        <v>2869204</v>
      </c>
    </row>
    <row r="577" spans="1:11" x14ac:dyDescent="0.35">
      <c r="A577">
        <v>591502</v>
      </c>
      <c r="B577" t="s">
        <v>1210</v>
      </c>
      <c r="C577" s="31">
        <v>1093</v>
      </c>
      <c r="D577" s="31">
        <v>1051730</v>
      </c>
      <c r="E577" s="32">
        <v>0.45600000000000002</v>
      </c>
      <c r="F577" s="32">
        <v>0.23699999999999999</v>
      </c>
      <c r="G577">
        <f t="shared" si="8"/>
        <v>0.45600000000000002</v>
      </c>
      <c r="H577" s="31">
        <v>1149541421</v>
      </c>
      <c r="I577" s="31">
        <v>871687</v>
      </c>
      <c r="J577" s="31">
        <v>810934</v>
      </c>
      <c r="K577" s="31">
        <v>860602</v>
      </c>
    </row>
    <row r="578" spans="1:11" x14ac:dyDescent="0.35">
      <c r="A578">
        <v>600101</v>
      </c>
      <c r="B578" t="s">
        <v>1211</v>
      </c>
      <c r="C578" s="31">
        <v>1616</v>
      </c>
      <c r="D578" s="31">
        <v>286494</v>
      </c>
      <c r="E578" s="32">
        <v>0.45300000000000001</v>
      </c>
      <c r="F578" s="32">
        <v>0.79300000000000004</v>
      </c>
      <c r="G578">
        <f t="shared" si="8"/>
        <v>0.79300000000000004</v>
      </c>
      <c r="H578" s="31">
        <v>462975159</v>
      </c>
      <c r="I578" s="31">
        <v>1819022</v>
      </c>
      <c r="J578" s="31">
        <v>1679613</v>
      </c>
      <c r="K578" s="31">
        <v>1925726</v>
      </c>
    </row>
    <row r="579" spans="1:11" x14ac:dyDescent="0.35">
      <c r="A579">
        <v>600301</v>
      </c>
      <c r="B579" t="s">
        <v>1212</v>
      </c>
      <c r="C579" s="31">
        <v>821</v>
      </c>
      <c r="D579" s="31">
        <v>296840</v>
      </c>
      <c r="E579" s="32">
        <v>0.63500000000000001</v>
      </c>
      <c r="F579" s="32">
        <v>0.78500000000000003</v>
      </c>
      <c r="G579">
        <f t="shared" si="8"/>
        <v>0.78500000000000003</v>
      </c>
      <c r="H579" s="31">
        <v>243705743</v>
      </c>
      <c r="I579" s="31">
        <v>969269</v>
      </c>
      <c r="J579" s="31">
        <v>834601</v>
      </c>
      <c r="K579" s="31">
        <v>1087572</v>
      </c>
    </row>
    <row r="580" spans="1:11" x14ac:dyDescent="0.35">
      <c r="A580">
        <v>600402</v>
      </c>
      <c r="B580" t="s">
        <v>1213</v>
      </c>
      <c r="C580" s="31">
        <v>1269</v>
      </c>
      <c r="D580" s="31">
        <v>302633</v>
      </c>
      <c r="E580" s="32">
        <v>0.6</v>
      </c>
      <c r="F580" s="32">
        <v>0.78100000000000003</v>
      </c>
      <c r="G580">
        <f t="shared" ref="G580:G643" si="9">MAX(IF(E580&gt;F580,E580,F580),0.36)</f>
        <v>0.78100000000000003</v>
      </c>
      <c r="H580" s="31">
        <v>384042248</v>
      </c>
      <c r="I580" s="31">
        <v>1161362</v>
      </c>
      <c r="J580" s="31">
        <v>1131487</v>
      </c>
      <c r="K580" s="31">
        <v>1107190</v>
      </c>
    </row>
    <row r="581" spans="1:11" x14ac:dyDescent="0.35">
      <c r="A581">
        <v>600601</v>
      </c>
      <c r="B581" t="s">
        <v>585</v>
      </c>
      <c r="C581" s="31">
        <v>2176</v>
      </c>
      <c r="D581" s="31">
        <v>354870</v>
      </c>
      <c r="E581" s="32">
        <v>0.628</v>
      </c>
      <c r="F581" s="32">
        <v>0.74299999999999999</v>
      </c>
      <c r="G581">
        <f t="shared" si="9"/>
        <v>0.74299999999999999</v>
      </c>
      <c r="H581" s="31">
        <v>772198807</v>
      </c>
      <c r="I581" s="31">
        <v>2107011</v>
      </c>
      <c r="J581" s="31">
        <v>2407841</v>
      </c>
      <c r="K581" s="31">
        <v>2214678</v>
      </c>
    </row>
    <row r="582" spans="1:11" x14ac:dyDescent="0.35">
      <c r="A582">
        <v>600801</v>
      </c>
      <c r="B582" t="s">
        <v>586</v>
      </c>
      <c r="C582" s="31">
        <v>918</v>
      </c>
      <c r="D582" s="31">
        <v>391546</v>
      </c>
      <c r="E582" s="32">
        <v>0.56299999999999994</v>
      </c>
      <c r="F582" s="32">
        <v>0.71599999999999997</v>
      </c>
      <c r="G582">
        <f t="shared" si="9"/>
        <v>0.71599999999999997</v>
      </c>
      <c r="H582" s="31">
        <v>359439339</v>
      </c>
      <c r="I582" s="31">
        <v>1138470</v>
      </c>
      <c r="J582" s="31">
        <v>1074668</v>
      </c>
      <c r="K582" s="31">
        <v>1132612</v>
      </c>
    </row>
    <row r="583" spans="1:11" x14ac:dyDescent="0.35">
      <c r="A583">
        <v>600903</v>
      </c>
      <c r="B583" t="s">
        <v>1214</v>
      </c>
      <c r="C583" s="31">
        <v>992</v>
      </c>
      <c r="D583" s="31">
        <v>325880</v>
      </c>
      <c r="E583" s="32">
        <v>0.317</v>
      </c>
      <c r="F583" s="32">
        <v>0.76400000000000001</v>
      </c>
      <c r="G583">
        <f t="shared" si="9"/>
        <v>0.76400000000000001</v>
      </c>
      <c r="H583" s="31">
        <v>323273307</v>
      </c>
      <c r="I583" s="31">
        <v>421899</v>
      </c>
      <c r="J583" s="31">
        <v>493157</v>
      </c>
      <c r="K583" s="31">
        <v>553336</v>
      </c>
    </row>
    <row r="584" spans="1:11" x14ac:dyDescent="0.35">
      <c r="A584">
        <v>610301</v>
      </c>
      <c r="B584" t="s">
        <v>1215</v>
      </c>
      <c r="C584" s="31">
        <v>1671</v>
      </c>
      <c r="D584" s="31">
        <v>434738</v>
      </c>
      <c r="E584" s="32">
        <v>0.66600000000000004</v>
      </c>
      <c r="F584" s="32">
        <v>0.68500000000000005</v>
      </c>
      <c r="G584">
        <f t="shared" si="9"/>
        <v>0.68500000000000005</v>
      </c>
      <c r="H584" s="31">
        <v>726448836</v>
      </c>
      <c r="I584" s="31">
        <v>2027132</v>
      </c>
      <c r="J584" s="31">
        <v>1776347</v>
      </c>
      <c r="K584" s="31">
        <v>2105158</v>
      </c>
    </row>
    <row r="585" spans="1:11" x14ac:dyDescent="0.35">
      <c r="A585">
        <v>610501</v>
      </c>
      <c r="B585" t="s">
        <v>1216</v>
      </c>
      <c r="C585" s="31">
        <v>857</v>
      </c>
      <c r="D585" s="31">
        <v>328437</v>
      </c>
      <c r="E585" s="32">
        <v>0.625</v>
      </c>
      <c r="F585" s="32">
        <v>0.76200000000000001</v>
      </c>
      <c r="G585">
        <f t="shared" si="9"/>
        <v>0.76200000000000001</v>
      </c>
      <c r="H585" s="31">
        <v>281470581</v>
      </c>
      <c r="I585" s="31">
        <v>1721564</v>
      </c>
      <c r="J585" s="31">
        <v>1538653</v>
      </c>
      <c r="K585" s="31">
        <v>1726059</v>
      </c>
    </row>
    <row r="586" spans="1:11" x14ac:dyDescent="0.35">
      <c r="A586">
        <v>610600</v>
      </c>
      <c r="B586" t="s">
        <v>1217</v>
      </c>
      <c r="C586" s="31">
        <v>5376</v>
      </c>
      <c r="D586" s="31">
        <v>820618</v>
      </c>
      <c r="E586" s="32">
        <v>0.57899999999999996</v>
      </c>
      <c r="F586" s="32">
        <v>0.40500000000000003</v>
      </c>
      <c r="G586">
        <f t="shared" si="9"/>
        <v>0.57899999999999996</v>
      </c>
      <c r="H586" s="31">
        <v>4411646349</v>
      </c>
      <c r="I586" s="31">
        <v>5640481</v>
      </c>
      <c r="J586" s="31">
        <v>4971895</v>
      </c>
      <c r="K586" s="31">
        <v>5575836</v>
      </c>
    </row>
    <row r="587" spans="1:11" x14ac:dyDescent="0.35">
      <c r="A587">
        <v>610801</v>
      </c>
      <c r="B587" t="s">
        <v>1218</v>
      </c>
      <c r="C587" s="31">
        <v>1228</v>
      </c>
      <c r="D587" s="31">
        <v>632536</v>
      </c>
      <c r="E587" s="32">
        <v>0.63900000000000001</v>
      </c>
      <c r="F587" s="32">
        <v>0.54100000000000004</v>
      </c>
      <c r="G587">
        <f t="shared" si="9"/>
        <v>0.63900000000000001</v>
      </c>
      <c r="H587" s="31">
        <v>776754630</v>
      </c>
      <c r="I587" s="31">
        <v>1756962</v>
      </c>
      <c r="J587" s="31">
        <v>1436374</v>
      </c>
      <c r="K587" s="31">
        <v>1747901</v>
      </c>
    </row>
    <row r="588" spans="1:11" x14ac:dyDescent="0.35">
      <c r="A588">
        <v>610901</v>
      </c>
      <c r="B588" t="s">
        <v>1219</v>
      </c>
      <c r="C588" s="31">
        <v>805</v>
      </c>
      <c r="D588" s="31">
        <v>349843</v>
      </c>
      <c r="E588" s="32">
        <v>0.59</v>
      </c>
      <c r="F588" s="32">
        <v>0.747</v>
      </c>
      <c r="G588">
        <f t="shared" si="9"/>
        <v>0.747</v>
      </c>
      <c r="H588" s="31">
        <v>281623882</v>
      </c>
      <c r="I588" s="31">
        <v>1315283</v>
      </c>
      <c r="J588" s="31">
        <v>1191011</v>
      </c>
      <c r="K588" s="31">
        <v>1388609</v>
      </c>
    </row>
    <row r="589" spans="1:11" x14ac:dyDescent="0.35">
      <c r="A589">
        <v>611001</v>
      </c>
      <c r="B589" t="s">
        <v>1220</v>
      </c>
      <c r="C589" s="31">
        <v>1085</v>
      </c>
      <c r="D589" s="31">
        <v>497986</v>
      </c>
      <c r="E589" s="32">
        <v>0.59399999999999997</v>
      </c>
      <c r="F589" s="32">
        <v>0.63900000000000001</v>
      </c>
      <c r="G589">
        <f t="shared" si="9"/>
        <v>0.63900000000000001</v>
      </c>
      <c r="H589" s="31">
        <v>540314849</v>
      </c>
      <c r="I589" s="31">
        <v>1608920</v>
      </c>
      <c r="J589" s="31">
        <v>1415590</v>
      </c>
      <c r="K589" s="31">
        <v>1631693</v>
      </c>
    </row>
    <row r="590" spans="1:11" x14ac:dyDescent="0.35">
      <c r="A590">
        <v>620600</v>
      </c>
      <c r="B590" t="s">
        <v>1221</v>
      </c>
      <c r="C590" s="31">
        <v>6357</v>
      </c>
      <c r="D590" s="31">
        <v>640694</v>
      </c>
      <c r="E590" s="32">
        <v>0.67500000000000004</v>
      </c>
      <c r="F590" s="32">
        <v>0.53500000000000003</v>
      </c>
      <c r="G590">
        <f t="shared" si="9"/>
        <v>0.67500000000000004</v>
      </c>
      <c r="H590" s="31">
        <v>4072894593</v>
      </c>
      <c r="I590" s="31">
        <v>3328043</v>
      </c>
      <c r="J590" s="31">
        <v>3324210</v>
      </c>
      <c r="K590" s="31">
        <v>3686560</v>
      </c>
    </row>
    <row r="591" spans="1:11" x14ac:dyDescent="0.35">
      <c r="A591">
        <v>620803</v>
      </c>
      <c r="B591" t="s">
        <v>1222</v>
      </c>
      <c r="C591" s="31">
        <v>1900</v>
      </c>
      <c r="D591" s="31">
        <v>614479</v>
      </c>
      <c r="E591" s="32">
        <v>0.64200000000000002</v>
      </c>
      <c r="F591" s="32">
        <v>0.55500000000000005</v>
      </c>
      <c r="G591">
        <f t="shared" si="9"/>
        <v>0.64200000000000002</v>
      </c>
      <c r="H591" s="31">
        <v>1167511327</v>
      </c>
      <c r="I591" s="31">
        <v>963885</v>
      </c>
      <c r="J591" s="31">
        <v>1008854</v>
      </c>
      <c r="K591" s="31">
        <v>985800</v>
      </c>
    </row>
    <row r="592" spans="1:11" x14ac:dyDescent="0.35">
      <c r="A592">
        <v>620901</v>
      </c>
      <c r="B592" t="s">
        <v>596</v>
      </c>
      <c r="C592" s="31">
        <v>2030</v>
      </c>
      <c r="D592" s="31">
        <v>965300</v>
      </c>
      <c r="E592" s="32">
        <v>0.56100000000000005</v>
      </c>
      <c r="F592" s="32">
        <v>0.3</v>
      </c>
      <c r="G592">
        <f t="shared" si="9"/>
        <v>0.56100000000000005</v>
      </c>
      <c r="H592" s="31">
        <v>1959560864</v>
      </c>
      <c r="I592" s="31">
        <v>1142819</v>
      </c>
      <c r="J592" s="31">
        <v>1128093</v>
      </c>
      <c r="K592" s="31">
        <v>1162983</v>
      </c>
    </row>
    <row r="593" spans="1:11" x14ac:dyDescent="0.35">
      <c r="A593">
        <v>621001</v>
      </c>
      <c r="B593" t="s">
        <v>1223</v>
      </c>
      <c r="C593" s="31">
        <v>2062</v>
      </c>
      <c r="D593" s="31">
        <v>517865</v>
      </c>
      <c r="E593" s="32">
        <v>0.76</v>
      </c>
      <c r="F593" s="32">
        <v>0.625</v>
      </c>
      <c r="G593">
        <f t="shared" si="9"/>
        <v>0.76</v>
      </c>
      <c r="H593" s="31">
        <v>1067838123</v>
      </c>
      <c r="I593" s="31">
        <v>1215488</v>
      </c>
      <c r="J593" s="31">
        <v>1176012</v>
      </c>
      <c r="K593" s="31">
        <v>1509746</v>
      </c>
    </row>
    <row r="594" spans="1:11" x14ac:dyDescent="0.35">
      <c r="A594">
        <v>621101</v>
      </c>
      <c r="B594" t="s">
        <v>1224</v>
      </c>
      <c r="C594" s="31">
        <v>2395</v>
      </c>
      <c r="D594" s="31">
        <v>780035</v>
      </c>
      <c r="E594" s="32">
        <v>0.628</v>
      </c>
      <c r="F594" s="32">
        <v>0.434</v>
      </c>
      <c r="G594">
        <f t="shared" si="9"/>
        <v>0.628</v>
      </c>
      <c r="H594" s="31">
        <v>1868186142</v>
      </c>
      <c r="I594" s="31">
        <v>1088273</v>
      </c>
      <c r="J594" s="31">
        <v>973625</v>
      </c>
      <c r="K594" s="31">
        <v>1212730</v>
      </c>
    </row>
    <row r="595" spans="1:11" x14ac:dyDescent="0.35">
      <c r="A595">
        <v>621201</v>
      </c>
      <c r="B595" t="s">
        <v>1225</v>
      </c>
      <c r="C595" s="31">
        <v>1448</v>
      </c>
      <c r="D595" s="31">
        <v>2378079</v>
      </c>
      <c r="E595" s="32">
        <v>0.36</v>
      </c>
      <c r="F595" s="32">
        <v>0</v>
      </c>
      <c r="G595">
        <f t="shared" si="9"/>
        <v>0.36</v>
      </c>
      <c r="H595" s="31">
        <v>3443459702</v>
      </c>
      <c r="I595" s="31">
        <v>464457</v>
      </c>
      <c r="J595" s="31">
        <v>508345</v>
      </c>
      <c r="K595" s="31">
        <v>464184</v>
      </c>
    </row>
    <row r="596" spans="1:11" x14ac:dyDescent="0.35">
      <c r="A596">
        <v>621601</v>
      </c>
      <c r="B596" t="s">
        <v>1226</v>
      </c>
      <c r="C596" s="31">
        <v>2900</v>
      </c>
      <c r="D596" s="31">
        <v>627762</v>
      </c>
      <c r="E596" s="32">
        <v>0.60799999999999998</v>
      </c>
      <c r="F596" s="32">
        <v>0.54500000000000004</v>
      </c>
      <c r="G596">
        <f t="shared" si="9"/>
        <v>0.60799999999999998</v>
      </c>
      <c r="H596" s="31">
        <v>1820512562</v>
      </c>
      <c r="I596" s="31">
        <v>1341598</v>
      </c>
      <c r="J596" s="31">
        <v>1530299</v>
      </c>
      <c r="K596" s="31">
        <v>1703351</v>
      </c>
    </row>
    <row r="597" spans="1:11" x14ac:dyDescent="0.35">
      <c r="A597">
        <v>621801</v>
      </c>
      <c r="B597" t="s">
        <v>1227</v>
      </c>
      <c r="C597" s="31">
        <v>3175</v>
      </c>
      <c r="D597" s="31">
        <v>461093</v>
      </c>
      <c r="E597" s="32">
        <v>0.70699999999999996</v>
      </c>
      <c r="F597" s="32">
        <v>0.66600000000000004</v>
      </c>
      <c r="G597">
        <f t="shared" si="9"/>
        <v>0.70699999999999996</v>
      </c>
      <c r="H597" s="31">
        <v>1463971562</v>
      </c>
      <c r="I597" s="31">
        <v>1676538</v>
      </c>
      <c r="J597" s="31">
        <v>1717998</v>
      </c>
      <c r="K597" s="31">
        <v>2592177</v>
      </c>
    </row>
    <row r="598" spans="1:11" x14ac:dyDescent="0.35">
      <c r="A598">
        <v>622002</v>
      </c>
      <c r="B598" t="s">
        <v>1228</v>
      </c>
      <c r="C598" s="31">
        <v>1715</v>
      </c>
      <c r="D598" s="31">
        <v>605192</v>
      </c>
      <c r="E598" s="32">
        <v>0.64300000000000002</v>
      </c>
      <c r="F598" s="32">
        <v>0.56100000000000005</v>
      </c>
      <c r="G598">
        <f t="shared" si="9"/>
        <v>0.64300000000000002</v>
      </c>
      <c r="H598" s="31">
        <v>1037904891</v>
      </c>
      <c r="I598" s="31">
        <v>927252</v>
      </c>
      <c r="J598" s="31">
        <v>944066</v>
      </c>
      <c r="K598" s="31">
        <v>987066</v>
      </c>
    </row>
    <row r="599" spans="1:11" x14ac:dyDescent="0.35">
      <c r="A599">
        <v>630101</v>
      </c>
      <c r="B599" t="s">
        <v>1229</v>
      </c>
      <c r="C599" s="31">
        <v>171</v>
      </c>
      <c r="D599" s="31">
        <v>8068095</v>
      </c>
      <c r="E599" s="32">
        <v>0</v>
      </c>
      <c r="F599" s="32">
        <v>0</v>
      </c>
      <c r="G599">
        <f t="shared" si="9"/>
        <v>0.36</v>
      </c>
      <c r="H599" s="31">
        <v>1379644386</v>
      </c>
      <c r="I599" s="31">
        <v>131938</v>
      </c>
      <c r="J599" s="31">
        <v>125567</v>
      </c>
      <c r="K599" s="31">
        <v>121547</v>
      </c>
    </row>
    <row r="600" spans="1:11" x14ac:dyDescent="0.35">
      <c r="A600">
        <v>630202</v>
      </c>
      <c r="B600" t="s">
        <v>1230</v>
      </c>
      <c r="C600" s="31">
        <v>553</v>
      </c>
      <c r="D600" s="31">
        <v>2473096</v>
      </c>
      <c r="E600" s="32">
        <v>0</v>
      </c>
      <c r="F600" s="32">
        <v>0</v>
      </c>
      <c r="G600">
        <f t="shared" si="9"/>
        <v>0.36</v>
      </c>
      <c r="H600" s="31">
        <v>1367622542</v>
      </c>
      <c r="I600" s="31">
        <v>151862</v>
      </c>
      <c r="J600" s="31">
        <v>142241</v>
      </c>
      <c r="K600" s="31">
        <v>139460</v>
      </c>
    </row>
    <row r="601" spans="1:11" x14ac:dyDescent="0.35">
      <c r="A601">
        <v>630300</v>
      </c>
      <c r="B601" t="s">
        <v>1231</v>
      </c>
      <c r="C601" s="31">
        <v>1954</v>
      </c>
      <c r="D601" s="31">
        <v>559772</v>
      </c>
      <c r="E601" s="32">
        <v>0.56599999999999995</v>
      </c>
      <c r="F601" s="32">
        <v>0.59499999999999997</v>
      </c>
      <c r="G601">
        <f t="shared" si="9"/>
        <v>0.59499999999999997</v>
      </c>
      <c r="H601" s="31">
        <v>1093795987</v>
      </c>
      <c r="I601" s="31">
        <v>1285249</v>
      </c>
      <c r="J601" s="31">
        <v>1224543</v>
      </c>
      <c r="K601" s="31">
        <v>1257383</v>
      </c>
    </row>
    <row r="602" spans="1:11" x14ac:dyDescent="0.35">
      <c r="A602">
        <v>630601</v>
      </c>
      <c r="B602" t="s">
        <v>1232</v>
      </c>
      <c r="C602" s="31">
        <v>347</v>
      </c>
      <c r="D602" s="31">
        <v>1404867</v>
      </c>
      <c r="E602" s="32">
        <v>0.30499999999999999</v>
      </c>
      <c r="F602" s="32">
        <v>0</v>
      </c>
      <c r="G602">
        <f t="shared" si="9"/>
        <v>0.36</v>
      </c>
      <c r="H602" s="31">
        <v>487488872</v>
      </c>
      <c r="I602" s="31">
        <v>167413</v>
      </c>
      <c r="J602" s="31">
        <v>147848</v>
      </c>
      <c r="K602" s="31">
        <v>173767</v>
      </c>
    </row>
    <row r="603" spans="1:11" x14ac:dyDescent="0.35">
      <c r="A603">
        <v>630701</v>
      </c>
      <c r="B603" t="s">
        <v>1233</v>
      </c>
      <c r="C603" s="31">
        <v>887</v>
      </c>
      <c r="D603" s="31">
        <v>3121291</v>
      </c>
      <c r="E603" s="32">
        <v>0</v>
      </c>
      <c r="F603" s="32">
        <v>0</v>
      </c>
      <c r="G603">
        <f t="shared" si="9"/>
        <v>0.36</v>
      </c>
      <c r="H603" s="31">
        <v>2768585159</v>
      </c>
      <c r="I603" s="31">
        <v>386598</v>
      </c>
      <c r="J603" s="31">
        <v>430743</v>
      </c>
      <c r="K603" s="31">
        <v>426493</v>
      </c>
    </row>
    <row r="604" spans="1:11" x14ac:dyDescent="0.35">
      <c r="A604">
        <v>630801</v>
      </c>
      <c r="B604" t="s">
        <v>608</v>
      </c>
      <c r="C604" s="31">
        <v>851</v>
      </c>
      <c r="D604" s="31">
        <v>1145365</v>
      </c>
      <c r="E604" s="32">
        <v>0.27300000000000002</v>
      </c>
      <c r="F604" s="32">
        <v>0.16900000000000001</v>
      </c>
      <c r="G604">
        <f t="shared" si="9"/>
        <v>0.36</v>
      </c>
      <c r="H604" s="31">
        <v>974706197</v>
      </c>
      <c r="I604" s="31">
        <v>327039</v>
      </c>
      <c r="J604" s="31">
        <v>347719</v>
      </c>
      <c r="K604" s="31">
        <v>365042</v>
      </c>
    </row>
    <row r="605" spans="1:11" x14ac:dyDescent="0.35">
      <c r="A605">
        <v>630902</v>
      </c>
      <c r="B605" t="s">
        <v>1234</v>
      </c>
      <c r="C605" s="31">
        <v>3588</v>
      </c>
      <c r="D605" s="31">
        <v>551751</v>
      </c>
      <c r="E605" s="32">
        <v>0.51</v>
      </c>
      <c r="F605" s="32">
        <v>0.6</v>
      </c>
      <c r="G605">
        <f t="shared" si="9"/>
        <v>0.6</v>
      </c>
      <c r="H605" s="31">
        <v>1979684015</v>
      </c>
      <c r="I605" s="31">
        <v>1332900</v>
      </c>
      <c r="J605" s="31">
        <v>1280771</v>
      </c>
      <c r="K605" s="31">
        <v>1403068</v>
      </c>
    </row>
    <row r="606" spans="1:11" x14ac:dyDescent="0.35">
      <c r="A606">
        <v>630918</v>
      </c>
      <c r="B606" t="s">
        <v>610</v>
      </c>
      <c r="C606" s="31">
        <v>314</v>
      </c>
      <c r="D606" s="31">
        <v>626866</v>
      </c>
      <c r="E606" s="32">
        <v>0.44500000000000001</v>
      </c>
      <c r="F606" s="32">
        <v>0.54600000000000004</v>
      </c>
      <c r="G606">
        <f t="shared" si="9"/>
        <v>0.54600000000000004</v>
      </c>
      <c r="H606" s="31">
        <v>196836061</v>
      </c>
      <c r="I606" s="31">
        <v>107184</v>
      </c>
      <c r="J606" s="31">
        <v>109640</v>
      </c>
      <c r="K606" s="31">
        <v>116028</v>
      </c>
    </row>
    <row r="607" spans="1:11" x14ac:dyDescent="0.35">
      <c r="A607">
        <v>631201</v>
      </c>
      <c r="B607" t="s">
        <v>1235</v>
      </c>
      <c r="C607" s="31">
        <v>786</v>
      </c>
      <c r="D607" s="31">
        <v>698052</v>
      </c>
      <c r="E607" s="32">
        <v>0.47099999999999997</v>
      </c>
      <c r="F607" s="32">
        <v>0.49399999999999999</v>
      </c>
      <c r="G607">
        <f t="shared" si="9"/>
        <v>0.49399999999999999</v>
      </c>
      <c r="H607" s="31">
        <v>548669105</v>
      </c>
      <c r="I607" s="31">
        <v>494364</v>
      </c>
      <c r="J607" s="31">
        <v>454663</v>
      </c>
      <c r="K607" s="31">
        <v>514479</v>
      </c>
    </row>
    <row r="608" spans="1:11" x14ac:dyDescent="0.35">
      <c r="A608">
        <v>640101</v>
      </c>
      <c r="B608" t="s">
        <v>1236</v>
      </c>
      <c r="C608" s="31">
        <v>556</v>
      </c>
      <c r="D608" s="31">
        <v>492888</v>
      </c>
      <c r="E608" s="32">
        <v>0.52400000000000002</v>
      </c>
      <c r="F608" s="32">
        <v>0.64300000000000002</v>
      </c>
      <c r="G608">
        <f t="shared" si="9"/>
        <v>0.64300000000000002</v>
      </c>
      <c r="H608" s="31">
        <v>274045777</v>
      </c>
      <c r="I608" s="31">
        <v>559157</v>
      </c>
      <c r="J608" s="31">
        <v>546054</v>
      </c>
      <c r="K608" s="31">
        <v>571031</v>
      </c>
    </row>
    <row r="609" spans="1:11" x14ac:dyDescent="0.35">
      <c r="A609">
        <v>640502</v>
      </c>
      <c r="B609" t="s">
        <v>1237</v>
      </c>
      <c r="C609" s="31">
        <v>519</v>
      </c>
      <c r="D609" s="31">
        <v>698886</v>
      </c>
      <c r="E609" s="32">
        <v>0.39400000000000002</v>
      </c>
      <c r="F609" s="32">
        <v>0.49399999999999999</v>
      </c>
      <c r="G609">
        <f t="shared" si="9"/>
        <v>0.49399999999999999</v>
      </c>
      <c r="H609" s="31">
        <v>362722117</v>
      </c>
      <c r="I609" s="31">
        <v>344890</v>
      </c>
      <c r="J609" s="31">
        <v>321937</v>
      </c>
      <c r="K609" s="31">
        <v>391944</v>
      </c>
    </row>
    <row r="610" spans="1:11" x14ac:dyDescent="0.35">
      <c r="A610">
        <v>640601</v>
      </c>
      <c r="B610" t="s">
        <v>1238</v>
      </c>
      <c r="C610" s="31">
        <v>531</v>
      </c>
      <c r="D610" s="31">
        <v>373948</v>
      </c>
      <c r="E610" s="32">
        <v>0.58799999999999997</v>
      </c>
      <c r="F610" s="32">
        <v>0.72899999999999998</v>
      </c>
      <c r="G610">
        <f t="shared" si="9"/>
        <v>0.72899999999999998</v>
      </c>
      <c r="H610" s="31">
        <v>198566910</v>
      </c>
      <c r="I610" s="31">
        <v>481517</v>
      </c>
      <c r="J610" s="31">
        <v>464590</v>
      </c>
      <c r="K610" s="31">
        <v>528969</v>
      </c>
    </row>
    <row r="611" spans="1:11" x14ac:dyDescent="0.35">
      <c r="A611">
        <v>640701</v>
      </c>
      <c r="B611" t="s">
        <v>1239</v>
      </c>
      <c r="C611" s="31">
        <v>1049</v>
      </c>
      <c r="D611" s="31">
        <v>407724</v>
      </c>
      <c r="E611" s="32">
        <v>0.51600000000000001</v>
      </c>
      <c r="F611" s="32">
        <v>0.70499999999999996</v>
      </c>
      <c r="G611">
        <f t="shared" si="9"/>
        <v>0.70499999999999996</v>
      </c>
      <c r="H611" s="31">
        <v>427702929</v>
      </c>
      <c r="I611" s="31">
        <v>1164606</v>
      </c>
      <c r="J611" s="31">
        <v>1085787</v>
      </c>
      <c r="K611" s="31">
        <v>1205996</v>
      </c>
    </row>
    <row r="612" spans="1:11" x14ac:dyDescent="0.35">
      <c r="A612">
        <v>640801</v>
      </c>
      <c r="B612" t="s">
        <v>1240</v>
      </c>
      <c r="C612" s="31">
        <v>1149</v>
      </c>
      <c r="D612" s="31">
        <v>518615</v>
      </c>
      <c r="E612" s="32">
        <v>0.55100000000000005</v>
      </c>
      <c r="F612" s="32">
        <v>0.624</v>
      </c>
      <c r="G612">
        <f t="shared" si="9"/>
        <v>0.624</v>
      </c>
      <c r="H612" s="31">
        <v>595888780</v>
      </c>
      <c r="I612" s="31">
        <v>467616</v>
      </c>
      <c r="J612" s="31">
        <v>451958</v>
      </c>
      <c r="K612" s="31">
        <v>550502</v>
      </c>
    </row>
    <row r="613" spans="1:11" x14ac:dyDescent="0.35">
      <c r="A613">
        <v>641001</v>
      </c>
      <c r="B613" t="s">
        <v>1241</v>
      </c>
      <c r="C613" s="31">
        <v>466</v>
      </c>
      <c r="D613" s="31">
        <v>414351</v>
      </c>
      <c r="E613" s="32">
        <v>0.55400000000000005</v>
      </c>
      <c r="F613" s="32">
        <v>0.7</v>
      </c>
      <c r="G613">
        <f t="shared" si="9"/>
        <v>0.7</v>
      </c>
      <c r="H613" s="31">
        <v>193088012</v>
      </c>
      <c r="I613" s="31">
        <v>536934</v>
      </c>
      <c r="J613" s="31">
        <v>517006</v>
      </c>
      <c r="K613" s="31">
        <v>559665</v>
      </c>
    </row>
    <row r="614" spans="1:11" x14ac:dyDescent="0.35">
      <c r="A614">
        <v>641301</v>
      </c>
      <c r="B614" t="s">
        <v>1242</v>
      </c>
      <c r="C614" s="31">
        <v>2352</v>
      </c>
      <c r="D614" s="31">
        <v>364622</v>
      </c>
      <c r="E614" s="32">
        <v>0.42099999999999999</v>
      </c>
      <c r="F614" s="32">
        <v>0.73599999999999999</v>
      </c>
      <c r="G614">
        <f t="shared" si="9"/>
        <v>0.73599999999999999</v>
      </c>
      <c r="H614" s="31">
        <v>857593263</v>
      </c>
      <c r="I614" s="31">
        <v>1842078</v>
      </c>
      <c r="J614" s="31">
        <v>1730852</v>
      </c>
      <c r="K614" s="31">
        <v>1985551</v>
      </c>
    </row>
    <row r="615" spans="1:11" x14ac:dyDescent="0.35">
      <c r="A615">
        <v>641401</v>
      </c>
      <c r="B615" t="s">
        <v>1243</v>
      </c>
      <c r="C615" s="31">
        <v>68</v>
      </c>
      <c r="D615" s="31">
        <v>4283673</v>
      </c>
      <c r="E615" s="32">
        <v>0</v>
      </c>
      <c r="F615" s="32">
        <v>0</v>
      </c>
      <c r="G615">
        <f t="shared" si="9"/>
        <v>0.36</v>
      </c>
      <c r="H615" s="31">
        <v>291289778</v>
      </c>
      <c r="I615" s="31">
        <v>27589</v>
      </c>
      <c r="J615" s="31">
        <v>30103</v>
      </c>
      <c r="K615" s="31">
        <v>48290</v>
      </c>
    </row>
    <row r="616" spans="1:11" x14ac:dyDescent="0.35">
      <c r="A616">
        <v>641501</v>
      </c>
      <c r="B616" t="s">
        <v>1244</v>
      </c>
      <c r="C616" s="31">
        <v>566</v>
      </c>
      <c r="D616" s="31">
        <v>563162</v>
      </c>
      <c r="E616" s="32">
        <v>0.48399999999999999</v>
      </c>
      <c r="F616" s="32">
        <v>0.59199999999999997</v>
      </c>
      <c r="G616">
        <f t="shared" si="9"/>
        <v>0.59199999999999997</v>
      </c>
      <c r="H616" s="31">
        <v>318749859</v>
      </c>
      <c r="I616" s="31">
        <v>366808</v>
      </c>
      <c r="J616" s="31">
        <v>379333</v>
      </c>
      <c r="K616" s="31">
        <v>439149</v>
      </c>
    </row>
    <row r="617" spans="1:11" x14ac:dyDescent="0.35">
      <c r="A617">
        <v>641610</v>
      </c>
      <c r="B617" t="s">
        <v>1245</v>
      </c>
      <c r="C617" s="31">
        <v>928</v>
      </c>
      <c r="D617" s="31">
        <v>543363</v>
      </c>
      <c r="E617" s="32">
        <v>0.52100000000000002</v>
      </c>
      <c r="F617" s="32">
        <v>0.60599999999999998</v>
      </c>
      <c r="G617">
        <f t="shared" si="9"/>
        <v>0.60599999999999998</v>
      </c>
      <c r="H617" s="31">
        <v>504241560</v>
      </c>
      <c r="I617" s="31">
        <v>506254</v>
      </c>
      <c r="J617" s="31">
        <v>513224</v>
      </c>
      <c r="K617" s="31">
        <v>565011</v>
      </c>
    </row>
    <row r="618" spans="1:11" x14ac:dyDescent="0.35">
      <c r="A618">
        <v>641701</v>
      </c>
      <c r="B618" t="s">
        <v>1246</v>
      </c>
      <c r="C618" s="31">
        <v>778</v>
      </c>
      <c r="D618" s="31">
        <v>639540</v>
      </c>
      <c r="E618" s="32">
        <v>0.253</v>
      </c>
      <c r="F618" s="32">
        <v>0.53600000000000003</v>
      </c>
      <c r="G618">
        <f t="shared" si="9"/>
        <v>0.53600000000000003</v>
      </c>
      <c r="H618" s="31">
        <v>497562190</v>
      </c>
      <c r="I618" s="31">
        <v>394308</v>
      </c>
      <c r="J618" s="31">
        <v>417244</v>
      </c>
      <c r="K618" s="31">
        <v>424229</v>
      </c>
    </row>
    <row r="619" spans="1:11" x14ac:dyDescent="0.35">
      <c r="A619">
        <v>650101</v>
      </c>
      <c r="B619" t="s">
        <v>1247</v>
      </c>
      <c r="C619" s="31">
        <v>2327</v>
      </c>
      <c r="D619" s="31">
        <v>252302</v>
      </c>
      <c r="E619" s="32">
        <v>0.65</v>
      </c>
      <c r="F619" s="32">
        <v>0.81699999999999995</v>
      </c>
      <c r="G619">
        <f t="shared" si="9"/>
        <v>0.81699999999999995</v>
      </c>
      <c r="H619" s="31">
        <v>587108771</v>
      </c>
      <c r="I619" s="31">
        <v>1946315</v>
      </c>
      <c r="J619" s="31">
        <v>2409132</v>
      </c>
      <c r="K619" s="31">
        <v>1853681</v>
      </c>
    </row>
    <row r="620" spans="1:11" x14ac:dyDescent="0.35">
      <c r="A620">
        <v>650301</v>
      </c>
      <c r="B620" t="s">
        <v>624</v>
      </c>
      <c r="C620" s="31">
        <v>860</v>
      </c>
      <c r="D620" s="31">
        <v>261982</v>
      </c>
      <c r="E620" s="32">
        <v>0.65300000000000002</v>
      </c>
      <c r="F620" s="32">
        <v>0.81100000000000005</v>
      </c>
      <c r="G620">
        <f t="shared" si="9"/>
        <v>0.81100000000000005</v>
      </c>
      <c r="H620" s="31">
        <v>225305052</v>
      </c>
      <c r="I620" s="31">
        <v>1084756</v>
      </c>
      <c r="J620" s="31">
        <v>1430699</v>
      </c>
      <c r="K620" s="31">
        <v>1208345</v>
      </c>
    </row>
    <row r="621" spans="1:11" x14ac:dyDescent="0.35">
      <c r="A621">
        <v>650501</v>
      </c>
      <c r="B621" t="s">
        <v>1248</v>
      </c>
      <c r="C621" s="31">
        <v>1001</v>
      </c>
      <c r="D621" s="31">
        <v>220896</v>
      </c>
      <c r="E621" s="32">
        <v>0.65300000000000002</v>
      </c>
      <c r="F621" s="32">
        <v>0.84</v>
      </c>
      <c r="G621">
        <f t="shared" si="9"/>
        <v>0.84</v>
      </c>
      <c r="H621" s="31">
        <v>221117675</v>
      </c>
      <c r="I621" s="31">
        <v>802966</v>
      </c>
      <c r="J621" s="31">
        <v>1207156</v>
      </c>
      <c r="K621" s="31">
        <v>1393360</v>
      </c>
    </row>
    <row r="622" spans="1:11" x14ac:dyDescent="0.35">
      <c r="A622">
        <v>650701</v>
      </c>
      <c r="B622" t="s">
        <v>1249</v>
      </c>
      <c r="C622" s="31">
        <v>788</v>
      </c>
      <c r="D622" s="31">
        <v>328139</v>
      </c>
      <c r="E622" s="32">
        <v>0.68600000000000005</v>
      </c>
      <c r="F622" s="32">
        <v>0.76200000000000001</v>
      </c>
      <c r="G622">
        <f t="shared" si="9"/>
        <v>0.76200000000000001</v>
      </c>
      <c r="H622" s="31">
        <v>258573988</v>
      </c>
      <c r="I622" s="31">
        <v>830737</v>
      </c>
      <c r="J622" s="31">
        <v>883226</v>
      </c>
      <c r="K622" s="31">
        <v>1046444</v>
      </c>
    </row>
    <row r="623" spans="1:11" x14ac:dyDescent="0.35">
      <c r="A623">
        <v>650801</v>
      </c>
      <c r="B623" t="s">
        <v>1250</v>
      </c>
      <c r="C623" s="31">
        <v>2334</v>
      </c>
      <c r="D623" s="31">
        <v>519346</v>
      </c>
      <c r="E623" s="32">
        <v>0.64200000000000002</v>
      </c>
      <c r="F623" s="32">
        <v>0.624</v>
      </c>
      <c r="G623">
        <f t="shared" si="9"/>
        <v>0.64200000000000002</v>
      </c>
      <c r="H623" s="31">
        <v>1212155843</v>
      </c>
      <c r="I623" s="31">
        <v>1152909</v>
      </c>
      <c r="J623" s="31">
        <v>1266670</v>
      </c>
      <c r="K623" s="31">
        <v>1200527</v>
      </c>
    </row>
    <row r="624" spans="1:11" x14ac:dyDescent="0.35">
      <c r="A624">
        <v>650901</v>
      </c>
      <c r="B624" t="s">
        <v>628</v>
      </c>
      <c r="C624" s="31">
        <v>2081</v>
      </c>
      <c r="D624" s="31">
        <v>323216</v>
      </c>
      <c r="E624" s="32">
        <v>0.71299999999999997</v>
      </c>
      <c r="F624" s="32">
        <v>0.76600000000000001</v>
      </c>
      <c r="G624">
        <f t="shared" si="9"/>
        <v>0.76600000000000001</v>
      </c>
      <c r="H624" s="31">
        <v>672613514</v>
      </c>
      <c r="I624" s="31">
        <v>1214064</v>
      </c>
      <c r="J624" s="31">
        <v>1331173</v>
      </c>
      <c r="K624" s="31">
        <v>1496812</v>
      </c>
    </row>
    <row r="625" spans="1:11" x14ac:dyDescent="0.35">
      <c r="A625">
        <v>650902</v>
      </c>
      <c r="B625" t="s">
        <v>1251</v>
      </c>
      <c r="C625" s="31">
        <v>1076</v>
      </c>
      <c r="D625" s="31">
        <v>278960</v>
      </c>
      <c r="E625" s="32">
        <v>0.76400000000000001</v>
      </c>
      <c r="F625" s="32">
        <v>0.79800000000000004</v>
      </c>
      <c r="G625">
        <f t="shared" si="9"/>
        <v>0.79800000000000004</v>
      </c>
      <c r="H625" s="31">
        <v>300161176</v>
      </c>
      <c r="I625" s="31">
        <v>1021910</v>
      </c>
      <c r="J625" s="31">
        <v>1145108</v>
      </c>
      <c r="K625" s="31">
        <v>1107034</v>
      </c>
    </row>
    <row r="626" spans="1:11" x14ac:dyDescent="0.35">
      <c r="A626">
        <v>651201</v>
      </c>
      <c r="B626" t="s">
        <v>1252</v>
      </c>
      <c r="C626" s="31">
        <v>1107</v>
      </c>
      <c r="D626" s="31">
        <v>374701</v>
      </c>
      <c r="E626" s="32">
        <v>0.63700000000000001</v>
      </c>
      <c r="F626" s="32">
        <v>0.72899999999999998</v>
      </c>
      <c r="G626">
        <f t="shared" si="9"/>
        <v>0.72899999999999998</v>
      </c>
      <c r="H626" s="31">
        <v>414794573</v>
      </c>
      <c r="I626" s="31">
        <v>1052543</v>
      </c>
      <c r="J626" s="31">
        <v>1101290</v>
      </c>
      <c r="K626" s="31">
        <v>1002322</v>
      </c>
    </row>
    <row r="627" spans="1:11" x14ac:dyDescent="0.35">
      <c r="A627">
        <v>651402</v>
      </c>
      <c r="B627" t="s">
        <v>1253</v>
      </c>
      <c r="C627" s="31">
        <v>1116</v>
      </c>
      <c r="D627" s="31">
        <v>355611</v>
      </c>
      <c r="E627" s="32">
        <v>0.69</v>
      </c>
      <c r="F627" s="32">
        <v>0.74199999999999999</v>
      </c>
      <c r="G627">
        <f t="shared" si="9"/>
        <v>0.74199999999999999</v>
      </c>
      <c r="H627" s="31">
        <v>396862510</v>
      </c>
      <c r="I627" s="31">
        <v>763835</v>
      </c>
      <c r="J627" s="31">
        <v>864430</v>
      </c>
      <c r="K627" s="31">
        <v>931517</v>
      </c>
    </row>
    <row r="628" spans="1:11" x14ac:dyDescent="0.35">
      <c r="A628">
        <v>651501</v>
      </c>
      <c r="B628" t="s">
        <v>632</v>
      </c>
      <c r="C628" s="31">
        <v>1329</v>
      </c>
      <c r="D628" s="31">
        <v>451867</v>
      </c>
      <c r="E628" s="32">
        <v>0.504</v>
      </c>
      <c r="F628" s="32">
        <v>0.67300000000000004</v>
      </c>
      <c r="G628">
        <f t="shared" si="9"/>
        <v>0.67300000000000004</v>
      </c>
      <c r="H628" s="31">
        <v>600532265</v>
      </c>
      <c r="I628" s="31">
        <v>1602810</v>
      </c>
      <c r="J628" s="31">
        <v>1482060</v>
      </c>
      <c r="K628" s="31">
        <v>1329430</v>
      </c>
    </row>
    <row r="629" spans="1:11" x14ac:dyDescent="0.35">
      <c r="A629">
        <v>651503</v>
      </c>
      <c r="B629" t="s">
        <v>1254</v>
      </c>
      <c r="C629" s="31">
        <v>960</v>
      </c>
      <c r="D629" s="31">
        <v>311153</v>
      </c>
      <c r="E629" s="32">
        <v>0.47399999999999998</v>
      </c>
      <c r="F629" s="32">
        <v>0.77500000000000002</v>
      </c>
      <c r="G629">
        <f t="shared" si="9"/>
        <v>0.77500000000000002</v>
      </c>
      <c r="H629" s="31">
        <v>298707204</v>
      </c>
      <c r="I629" s="31">
        <v>1249042</v>
      </c>
      <c r="J629" s="31">
        <v>1295793</v>
      </c>
      <c r="K629" s="31">
        <v>1176578</v>
      </c>
    </row>
    <row r="630" spans="1:11" x14ac:dyDescent="0.35">
      <c r="A630">
        <v>660101</v>
      </c>
      <c r="B630" t="s">
        <v>634</v>
      </c>
      <c r="C630" s="31">
        <v>3399</v>
      </c>
      <c r="D630" s="31">
        <v>1404473</v>
      </c>
      <c r="E630" s="32">
        <v>0.59199999999999997</v>
      </c>
      <c r="F630" s="32">
        <v>0</v>
      </c>
      <c r="G630">
        <f t="shared" si="9"/>
        <v>0.59199999999999997</v>
      </c>
      <c r="H630" s="31">
        <v>4773806886</v>
      </c>
      <c r="I630" s="31">
        <v>1825019</v>
      </c>
      <c r="J630" s="31">
        <v>1908060</v>
      </c>
      <c r="K630" s="31">
        <v>1756524</v>
      </c>
    </row>
    <row r="631" spans="1:11" x14ac:dyDescent="0.35">
      <c r="A631">
        <v>660102</v>
      </c>
      <c r="B631" t="s">
        <v>1255</v>
      </c>
      <c r="C631" s="31">
        <v>4646</v>
      </c>
      <c r="D631" s="31">
        <v>1727401</v>
      </c>
      <c r="E631" s="32">
        <v>0.45300000000000001</v>
      </c>
      <c r="F631" s="32">
        <v>0</v>
      </c>
      <c r="G631">
        <f t="shared" si="9"/>
        <v>0.45300000000000001</v>
      </c>
      <c r="H631" s="31">
        <v>8025508322</v>
      </c>
      <c r="I631" s="31">
        <v>953186</v>
      </c>
      <c r="J631" s="31">
        <v>948785</v>
      </c>
      <c r="K631" s="31">
        <v>902784</v>
      </c>
    </row>
    <row r="632" spans="1:11" x14ac:dyDescent="0.35">
      <c r="A632">
        <v>660202</v>
      </c>
      <c r="B632" t="s">
        <v>1256</v>
      </c>
      <c r="C632" s="31">
        <v>1776</v>
      </c>
      <c r="D632" s="31">
        <v>991437</v>
      </c>
      <c r="E632" s="32">
        <v>0.64</v>
      </c>
      <c r="F632" s="32">
        <v>0.28100000000000003</v>
      </c>
      <c r="G632">
        <f t="shared" si="9"/>
        <v>0.64</v>
      </c>
      <c r="H632" s="31">
        <v>1760793203</v>
      </c>
      <c r="I632" s="31">
        <v>628998</v>
      </c>
      <c r="J632" s="31">
        <v>677481</v>
      </c>
      <c r="K632" s="31">
        <v>601430</v>
      </c>
    </row>
    <row r="633" spans="1:11" x14ac:dyDescent="0.35">
      <c r="A633">
        <v>660203</v>
      </c>
      <c r="B633" t="s">
        <v>637</v>
      </c>
      <c r="C633" s="31">
        <v>2553</v>
      </c>
      <c r="D633" s="31">
        <v>1360660</v>
      </c>
      <c r="E633" s="32">
        <v>0.57499999999999996</v>
      </c>
      <c r="F633" s="32">
        <v>1.2999999999999999E-2</v>
      </c>
      <c r="G633">
        <f t="shared" si="9"/>
        <v>0.57499999999999996</v>
      </c>
      <c r="H633" s="31">
        <v>3473766080</v>
      </c>
      <c r="I633" s="31">
        <v>702773</v>
      </c>
      <c r="J633" s="31">
        <v>747378</v>
      </c>
      <c r="K633" s="31">
        <v>673257</v>
      </c>
    </row>
    <row r="634" spans="1:11" x14ac:dyDescent="0.35">
      <c r="A634">
        <v>660301</v>
      </c>
      <c r="B634" t="s">
        <v>1257</v>
      </c>
      <c r="C634" s="31">
        <v>3362</v>
      </c>
      <c r="D634" s="31">
        <v>1109396</v>
      </c>
      <c r="E634" s="32">
        <v>0.58599999999999997</v>
      </c>
      <c r="F634" s="32">
        <v>0.19500000000000001</v>
      </c>
      <c r="G634">
        <f t="shared" si="9"/>
        <v>0.58599999999999997</v>
      </c>
      <c r="H634" s="31">
        <v>3729790000</v>
      </c>
      <c r="I634" s="31">
        <v>944833</v>
      </c>
      <c r="J634" s="31">
        <v>975468</v>
      </c>
      <c r="K634" s="31">
        <v>897359</v>
      </c>
    </row>
    <row r="635" spans="1:11" x14ac:dyDescent="0.35">
      <c r="A635">
        <v>660302</v>
      </c>
      <c r="B635" t="s">
        <v>1258</v>
      </c>
      <c r="C635" s="31">
        <v>1158</v>
      </c>
      <c r="D635" s="31">
        <v>1188801</v>
      </c>
      <c r="E635" s="32">
        <v>0.59599999999999997</v>
      </c>
      <c r="F635" s="32">
        <v>0.13800000000000001</v>
      </c>
      <c r="G635">
        <f t="shared" si="9"/>
        <v>0.59599999999999997</v>
      </c>
      <c r="H635" s="31">
        <v>1376632500</v>
      </c>
      <c r="I635" s="31">
        <v>662001</v>
      </c>
      <c r="J635" s="31">
        <v>722024</v>
      </c>
      <c r="K635" s="31">
        <v>381988</v>
      </c>
    </row>
    <row r="636" spans="1:11" x14ac:dyDescent="0.35">
      <c r="A636">
        <v>660303</v>
      </c>
      <c r="B636" t="s">
        <v>1259</v>
      </c>
      <c r="C636" s="31">
        <v>1812</v>
      </c>
      <c r="D636" s="31">
        <v>1553176</v>
      </c>
      <c r="E636" s="32">
        <v>0.45300000000000001</v>
      </c>
      <c r="F636" s="32">
        <v>0</v>
      </c>
      <c r="G636">
        <f t="shared" si="9"/>
        <v>0.45300000000000001</v>
      </c>
      <c r="H636" s="31">
        <v>2814355718</v>
      </c>
      <c r="I636" s="31">
        <v>425358</v>
      </c>
      <c r="J636" s="31">
        <v>439355</v>
      </c>
      <c r="K636" s="31">
        <v>469779</v>
      </c>
    </row>
    <row r="637" spans="1:11" x14ac:dyDescent="0.35">
      <c r="A637">
        <v>660401</v>
      </c>
      <c r="B637" t="s">
        <v>1260</v>
      </c>
      <c r="C637" s="31">
        <v>2922</v>
      </c>
      <c r="D637" s="31">
        <v>769741</v>
      </c>
      <c r="E637" s="32">
        <v>0.68300000000000005</v>
      </c>
      <c r="F637" s="32">
        <v>0.442</v>
      </c>
      <c r="G637">
        <f t="shared" si="9"/>
        <v>0.68300000000000005</v>
      </c>
      <c r="H637" s="31">
        <v>2249183260</v>
      </c>
      <c r="I637" s="31">
        <v>750023</v>
      </c>
      <c r="J637" s="31">
        <v>721511</v>
      </c>
      <c r="K637" s="31">
        <v>778837</v>
      </c>
    </row>
    <row r="638" spans="1:11" x14ac:dyDescent="0.35">
      <c r="A638">
        <v>660402</v>
      </c>
      <c r="B638" t="s">
        <v>1261</v>
      </c>
      <c r="C638" s="31">
        <v>1887</v>
      </c>
      <c r="D638" s="31">
        <v>1172064</v>
      </c>
      <c r="E638" s="32">
        <v>0.65600000000000003</v>
      </c>
      <c r="F638" s="32">
        <v>0.15</v>
      </c>
      <c r="G638">
        <f t="shared" si="9"/>
        <v>0.65600000000000003</v>
      </c>
      <c r="H638" s="31">
        <v>2211684804</v>
      </c>
      <c r="I638" s="31">
        <v>451839</v>
      </c>
      <c r="J638" s="31">
        <v>489301</v>
      </c>
      <c r="K638" s="31">
        <v>361504</v>
      </c>
    </row>
    <row r="639" spans="1:11" x14ac:dyDescent="0.35">
      <c r="A639">
        <v>660403</v>
      </c>
      <c r="B639" t="s">
        <v>1262</v>
      </c>
      <c r="C639" s="31">
        <v>1575</v>
      </c>
      <c r="D639" s="31">
        <v>849721</v>
      </c>
      <c r="E639" s="32">
        <v>0.70699999999999996</v>
      </c>
      <c r="F639" s="32">
        <v>0.38400000000000001</v>
      </c>
      <c r="G639">
        <f t="shared" si="9"/>
        <v>0.70699999999999996</v>
      </c>
      <c r="H639" s="31">
        <v>1338311831</v>
      </c>
      <c r="I639" s="31">
        <v>591392</v>
      </c>
      <c r="J639" s="31">
        <v>639474</v>
      </c>
      <c r="K639" s="31">
        <v>487255</v>
      </c>
    </row>
    <row r="640" spans="1:11" x14ac:dyDescent="0.35">
      <c r="A640">
        <v>660404</v>
      </c>
      <c r="B640" t="s">
        <v>644</v>
      </c>
      <c r="C640" s="31">
        <v>1721</v>
      </c>
      <c r="D640" s="31">
        <v>827894</v>
      </c>
      <c r="E640" s="32">
        <v>0.70399999999999996</v>
      </c>
      <c r="F640" s="32">
        <v>0.4</v>
      </c>
      <c r="G640">
        <f t="shared" si="9"/>
        <v>0.70399999999999996</v>
      </c>
      <c r="H640" s="31">
        <v>1424805645</v>
      </c>
      <c r="I640" s="31">
        <v>841763</v>
      </c>
      <c r="J640" s="31">
        <v>917212</v>
      </c>
      <c r="K640" s="31">
        <v>803890</v>
      </c>
    </row>
    <row r="641" spans="1:11" x14ac:dyDescent="0.35">
      <c r="A641">
        <v>660405</v>
      </c>
      <c r="B641" t="s">
        <v>1263</v>
      </c>
      <c r="C641" s="31">
        <v>2116</v>
      </c>
      <c r="D641" s="31">
        <v>961157</v>
      </c>
      <c r="E641" s="32">
        <v>0.68700000000000006</v>
      </c>
      <c r="F641" s="32">
        <v>0.30299999999999999</v>
      </c>
      <c r="G641">
        <f t="shared" si="9"/>
        <v>0.68700000000000006</v>
      </c>
      <c r="H641" s="31">
        <v>2033810090</v>
      </c>
      <c r="I641" s="31">
        <v>489089</v>
      </c>
      <c r="J641" s="31">
        <v>484815</v>
      </c>
      <c r="K641" s="31">
        <v>397432</v>
      </c>
    </row>
    <row r="642" spans="1:11" x14ac:dyDescent="0.35">
      <c r="A642">
        <v>660406</v>
      </c>
      <c r="B642" t="s">
        <v>1264</v>
      </c>
      <c r="C642" s="31">
        <v>2074</v>
      </c>
      <c r="D642" s="31">
        <v>1004177</v>
      </c>
      <c r="E642" s="32">
        <v>0.66200000000000003</v>
      </c>
      <c r="F642" s="32">
        <v>0.27200000000000002</v>
      </c>
      <c r="G642">
        <f t="shared" si="9"/>
        <v>0.66200000000000003</v>
      </c>
      <c r="H642" s="31">
        <v>2082663123</v>
      </c>
      <c r="I642" s="31">
        <v>589127</v>
      </c>
      <c r="J642" s="31">
        <v>579287</v>
      </c>
      <c r="K642" s="31">
        <v>574497</v>
      </c>
    </row>
    <row r="643" spans="1:11" x14ac:dyDescent="0.35">
      <c r="A643">
        <v>660407</v>
      </c>
      <c r="B643" t="s">
        <v>1265</v>
      </c>
      <c r="C643" s="31">
        <v>1832</v>
      </c>
      <c r="D643" s="31">
        <v>1833849</v>
      </c>
      <c r="E643" s="32">
        <v>0.53500000000000003</v>
      </c>
      <c r="F643" s="32">
        <v>0</v>
      </c>
      <c r="G643">
        <f t="shared" si="9"/>
        <v>0.53500000000000003</v>
      </c>
      <c r="H643" s="31">
        <v>3359611471</v>
      </c>
      <c r="I643" s="31">
        <v>625464</v>
      </c>
      <c r="J643" s="31">
        <v>619018</v>
      </c>
      <c r="K643" s="31">
        <v>421367</v>
      </c>
    </row>
    <row r="644" spans="1:11" x14ac:dyDescent="0.35">
      <c r="A644">
        <v>660409</v>
      </c>
      <c r="B644" t="s">
        <v>1266</v>
      </c>
      <c r="C644" s="31">
        <v>1012</v>
      </c>
      <c r="D644" s="31">
        <v>1415952</v>
      </c>
      <c r="E644" s="32">
        <v>0.61199999999999999</v>
      </c>
      <c r="F644" s="32">
        <v>0</v>
      </c>
      <c r="G644">
        <f t="shared" ref="G644:G677" si="10">MAX(IF(E644&gt;F644,E644,F644),0.36)</f>
        <v>0.61199999999999999</v>
      </c>
      <c r="H644" s="31">
        <v>1432943903</v>
      </c>
      <c r="I644" s="31">
        <v>218634</v>
      </c>
      <c r="J644" s="31">
        <v>210822</v>
      </c>
      <c r="K644" s="31">
        <v>201160</v>
      </c>
    </row>
    <row r="645" spans="1:11" x14ac:dyDescent="0.35">
      <c r="A645">
        <v>660501</v>
      </c>
      <c r="B645" t="s">
        <v>1267</v>
      </c>
      <c r="C645" s="31">
        <v>3785</v>
      </c>
      <c r="D645" s="31">
        <v>2033736</v>
      </c>
      <c r="E645" s="32">
        <v>0.39900000000000002</v>
      </c>
      <c r="F645" s="32">
        <v>0</v>
      </c>
      <c r="G645">
        <f t="shared" si="10"/>
        <v>0.39900000000000002</v>
      </c>
      <c r="H645" s="31">
        <v>7697693882</v>
      </c>
      <c r="I645" s="31">
        <v>279100</v>
      </c>
      <c r="J645" s="31">
        <v>287069</v>
      </c>
      <c r="K645" s="31">
        <v>285771</v>
      </c>
    </row>
    <row r="646" spans="1:11" x14ac:dyDescent="0.35">
      <c r="A646">
        <v>660701</v>
      </c>
      <c r="B646" t="s">
        <v>1268</v>
      </c>
      <c r="C646" s="31">
        <v>5585</v>
      </c>
      <c r="D646" s="31">
        <v>1496852</v>
      </c>
      <c r="E646" s="32">
        <v>0.441</v>
      </c>
      <c r="F646" s="32">
        <v>0</v>
      </c>
      <c r="G646">
        <f t="shared" si="10"/>
        <v>0.441</v>
      </c>
      <c r="H646" s="31">
        <v>8359922478</v>
      </c>
      <c r="I646" s="31">
        <v>0</v>
      </c>
      <c r="J646" s="31">
        <v>0</v>
      </c>
      <c r="K646" s="31">
        <v>0</v>
      </c>
    </row>
    <row r="647" spans="1:11" x14ac:dyDescent="0.35">
      <c r="A647">
        <v>660801</v>
      </c>
      <c r="B647" t="s">
        <v>1269</v>
      </c>
      <c r="C647" s="31">
        <v>2014</v>
      </c>
      <c r="D647" s="31">
        <v>1289672</v>
      </c>
      <c r="E647" s="32">
        <v>0.59599999999999997</v>
      </c>
      <c r="F647" s="32">
        <v>6.4000000000000001E-2</v>
      </c>
      <c r="G647">
        <f t="shared" si="10"/>
        <v>0.59599999999999997</v>
      </c>
      <c r="H647" s="31">
        <v>2597400674</v>
      </c>
      <c r="I647" s="31">
        <v>965897</v>
      </c>
      <c r="J647" s="31">
        <v>994833</v>
      </c>
      <c r="K647" s="31">
        <v>917226</v>
      </c>
    </row>
    <row r="648" spans="1:11" x14ac:dyDescent="0.35">
      <c r="A648">
        <v>660802</v>
      </c>
      <c r="B648" t="s">
        <v>652</v>
      </c>
      <c r="C648" s="31">
        <v>465</v>
      </c>
      <c r="D648" s="31">
        <v>5326042</v>
      </c>
      <c r="E648" s="32">
        <v>0.192</v>
      </c>
      <c r="F648" s="32">
        <v>0</v>
      </c>
      <c r="G648">
        <f t="shared" si="10"/>
        <v>0.36</v>
      </c>
      <c r="H648" s="31">
        <v>2476609852</v>
      </c>
      <c r="I648" s="31">
        <v>232826</v>
      </c>
      <c r="J648" s="31">
        <v>232352</v>
      </c>
      <c r="K648" s="31">
        <v>208701</v>
      </c>
    </row>
    <row r="649" spans="1:11" x14ac:dyDescent="0.35">
      <c r="A649">
        <v>660805</v>
      </c>
      <c r="B649" t="s">
        <v>1270</v>
      </c>
      <c r="C649" s="31">
        <v>1613</v>
      </c>
      <c r="D649" s="31">
        <v>1219282</v>
      </c>
      <c r="E649" s="32">
        <v>0.621</v>
      </c>
      <c r="F649" s="32">
        <v>0.11600000000000001</v>
      </c>
      <c r="G649">
        <f t="shared" si="10"/>
        <v>0.621</v>
      </c>
      <c r="H649" s="31">
        <v>1966703297</v>
      </c>
      <c r="I649" s="31">
        <v>978948</v>
      </c>
      <c r="J649" s="31">
        <v>1108867</v>
      </c>
      <c r="K649" s="31">
        <v>782313</v>
      </c>
    </row>
    <row r="650" spans="1:11" x14ac:dyDescent="0.35">
      <c r="A650">
        <v>660809</v>
      </c>
      <c r="B650" t="s">
        <v>1271</v>
      </c>
      <c r="C650" s="31">
        <v>1774</v>
      </c>
      <c r="D650" s="31">
        <v>847434</v>
      </c>
      <c r="E650" s="32">
        <v>0.66700000000000004</v>
      </c>
      <c r="F650" s="32">
        <v>0.38500000000000001</v>
      </c>
      <c r="G650">
        <f t="shared" si="10"/>
        <v>0.66700000000000004</v>
      </c>
      <c r="H650" s="31">
        <v>1503349529</v>
      </c>
      <c r="I650" s="31">
        <v>737565</v>
      </c>
      <c r="J650" s="31">
        <v>721363</v>
      </c>
      <c r="K650" s="31">
        <v>811358</v>
      </c>
    </row>
    <row r="651" spans="1:11" x14ac:dyDescent="0.35">
      <c r="A651">
        <v>660900</v>
      </c>
      <c r="B651" t="s">
        <v>1272</v>
      </c>
      <c r="C651" s="31">
        <v>8475</v>
      </c>
      <c r="D651" s="31">
        <v>498760</v>
      </c>
      <c r="E651" s="32">
        <v>0.753</v>
      </c>
      <c r="F651" s="32">
        <v>0.63800000000000001</v>
      </c>
      <c r="G651">
        <f t="shared" si="10"/>
        <v>0.753</v>
      </c>
      <c r="H651" s="31">
        <v>4226992513</v>
      </c>
      <c r="I651" s="31">
        <v>2973419</v>
      </c>
      <c r="J651" s="31">
        <v>3163998</v>
      </c>
      <c r="K651" s="31">
        <v>3367707</v>
      </c>
    </row>
    <row r="652" spans="1:11" x14ac:dyDescent="0.35">
      <c r="A652">
        <v>661004</v>
      </c>
      <c r="B652" t="s">
        <v>1273</v>
      </c>
      <c r="C652" s="31">
        <v>4225</v>
      </c>
      <c r="D652" s="31">
        <v>1147798</v>
      </c>
      <c r="E652" s="32">
        <v>0.63700000000000001</v>
      </c>
      <c r="F652" s="32">
        <v>0.16700000000000001</v>
      </c>
      <c r="G652">
        <f t="shared" si="10"/>
        <v>0.63700000000000001</v>
      </c>
      <c r="H652" s="31">
        <v>4849449084</v>
      </c>
      <c r="I652" s="31">
        <v>938351</v>
      </c>
      <c r="J652" s="31">
        <v>997352</v>
      </c>
      <c r="K652" s="31">
        <v>1040970</v>
      </c>
    </row>
    <row r="653" spans="1:11" x14ac:dyDescent="0.35">
      <c r="A653">
        <v>661100</v>
      </c>
      <c r="B653" t="s">
        <v>1274</v>
      </c>
      <c r="C653" s="31">
        <v>10999</v>
      </c>
      <c r="D653" s="31">
        <v>827689</v>
      </c>
      <c r="E653" s="32">
        <v>0.64300000000000002</v>
      </c>
      <c r="F653" s="32">
        <v>0.4</v>
      </c>
      <c r="G653">
        <f t="shared" si="10"/>
        <v>0.64300000000000002</v>
      </c>
      <c r="H653" s="31">
        <v>9103758566</v>
      </c>
      <c r="I653" s="31">
        <v>4635750</v>
      </c>
      <c r="J653" s="31">
        <v>4341491</v>
      </c>
      <c r="K653" s="31">
        <v>4532569</v>
      </c>
    </row>
    <row r="654" spans="1:11" x14ac:dyDescent="0.35">
      <c r="A654">
        <v>661201</v>
      </c>
      <c r="B654" t="s">
        <v>1275</v>
      </c>
      <c r="C654" s="31">
        <v>2723</v>
      </c>
      <c r="D654" s="31">
        <v>1751432</v>
      </c>
      <c r="E654" s="32">
        <v>0.51300000000000001</v>
      </c>
      <c r="F654" s="32">
        <v>0</v>
      </c>
      <c r="G654">
        <f t="shared" si="10"/>
        <v>0.51300000000000001</v>
      </c>
      <c r="H654" s="31">
        <v>4769150254</v>
      </c>
      <c r="I654" s="31">
        <v>937999</v>
      </c>
      <c r="J654" s="31">
        <v>968705</v>
      </c>
      <c r="K654" s="31">
        <v>896088</v>
      </c>
    </row>
    <row r="655" spans="1:11" x14ac:dyDescent="0.35">
      <c r="A655">
        <v>661301</v>
      </c>
      <c r="B655" t="s">
        <v>1276</v>
      </c>
      <c r="C655" s="31">
        <v>1232</v>
      </c>
      <c r="D655" s="31">
        <v>1474442</v>
      </c>
      <c r="E655" s="32">
        <v>0.61</v>
      </c>
      <c r="F655" s="32">
        <v>0</v>
      </c>
      <c r="G655">
        <f t="shared" si="10"/>
        <v>0.61</v>
      </c>
      <c r="H655" s="31">
        <v>1816513731</v>
      </c>
      <c r="I655" s="31">
        <v>440837</v>
      </c>
      <c r="J655" s="31">
        <v>424345</v>
      </c>
      <c r="K655" s="31">
        <v>442868</v>
      </c>
    </row>
    <row r="656" spans="1:11" x14ac:dyDescent="0.35">
      <c r="A656">
        <v>661401</v>
      </c>
      <c r="B656" t="s">
        <v>1277</v>
      </c>
      <c r="C656" s="31">
        <v>5089</v>
      </c>
      <c r="D656" s="31">
        <v>724634</v>
      </c>
      <c r="E656" s="32">
        <v>0.70499999999999996</v>
      </c>
      <c r="F656" s="32">
        <v>0.47499999999999998</v>
      </c>
      <c r="G656">
        <f t="shared" si="10"/>
        <v>0.70499999999999996</v>
      </c>
      <c r="H656" s="31">
        <v>3687665364</v>
      </c>
      <c r="I656" s="31">
        <v>2427847</v>
      </c>
      <c r="J656" s="31">
        <v>2398193</v>
      </c>
      <c r="K656" s="31">
        <v>2260307</v>
      </c>
    </row>
    <row r="657" spans="1:11" x14ac:dyDescent="0.35">
      <c r="A657">
        <v>661402</v>
      </c>
      <c r="B657" t="s">
        <v>661</v>
      </c>
      <c r="C657" s="31">
        <v>1538</v>
      </c>
      <c r="D657" s="31">
        <v>1088009</v>
      </c>
      <c r="E657" s="32">
        <v>0.66700000000000004</v>
      </c>
      <c r="F657" s="32">
        <v>0.21099999999999999</v>
      </c>
      <c r="G657">
        <f t="shared" si="10"/>
        <v>0.66700000000000004</v>
      </c>
      <c r="H657" s="31">
        <v>1673359062</v>
      </c>
      <c r="I657" s="31">
        <v>1384347</v>
      </c>
      <c r="J657" s="31">
        <v>1559467</v>
      </c>
      <c r="K657" s="31">
        <v>1654516</v>
      </c>
    </row>
    <row r="658" spans="1:11" x14ac:dyDescent="0.35">
      <c r="A658">
        <v>661500</v>
      </c>
      <c r="B658" t="s">
        <v>1278</v>
      </c>
      <c r="C658" s="31">
        <v>3409</v>
      </c>
      <c r="D658" s="31">
        <v>418679</v>
      </c>
      <c r="E658" s="32">
        <v>0.72399999999999998</v>
      </c>
      <c r="F658" s="32">
        <v>0.69699999999999995</v>
      </c>
      <c r="G658">
        <f t="shared" si="10"/>
        <v>0.72399999999999998</v>
      </c>
      <c r="H658" s="31">
        <v>1427280000</v>
      </c>
      <c r="I658" s="31">
        <v>1339230</v>
      </c>
      <c r="J658" s="31">
        <v>1364411</v>
      </c>
      <c r="K658" s="31">
        <v>1448635</v>
      </c>
    </row>
    <row r="659" spans="1:11" x14ac:dyDescent="0.35">
      <c r="A659">
        <v>661601</v>
      </c>
      <c r="B659" t="s">
        <v>1279</v>
      </c>
      <c r="C659" s="31">
        <v>2948</v>
      </c>
      <c r="D659" s="31">
        <v>954309</v>
      </c>
      <c r="E659" s="32">
        <v>0.625</v>
      </c>
      <c r="F659" s="32">
        <v>0.308</v>
      </c>
      <c r="G659">
        <f t="shared" si="10"/>
        <v>0.625</v>
      </c>
      <c r="H659" s="31">
        <v>2813303790</v>
      </c>
      <c r="I659" s="31">
        <v>1176401</v>
      </c>
      <c r="J659" s="31">
        <v>1308073</v>
      </c>
      <c r="K659" s="31">
        <v>1013222</v>
      </c>
    </row>
    <row r="660" spans="1:11" x14ac:dyDescent="0.35">
      <c r="A660">
        <v>661800</v>
      </c>
      <c r="B660" t="s">
        <v>1280</v>
      </c>
      <c r="C660" s="31">
        <v>3606</v>
      </c>
      <c r="D660" s="31">
        <v>1823003</v>
      </c>
      <c r="E660" s="32">
        <v>0.317</v>
      </c>
      <c r="F660" s="32">
        <v>0</v>
      </c>
      <c r="G660">
        <f t="shared" si="10"/>
        <v>0.36</v>
      </c>
      <c r="H660" s="31">
        <v>6573751989</v>
      </c>
      <c r="I660" s="31">
        <v>222513</v>
      </c>
      <c r="J660" s="31">
        <v>230198</v>
      </c>
      <c r="K660" s="31">
        <v>216970</v>
      </c>
    </row>
    <row r="661" spans="1:11" x14ac:dyDescent="0.35">
      <c r="A661">
        <v>661901</v>
      </c>
      <c r="B661" t="s">
        <v>1281</v>
      </c>
      <c r="C661" s="31">
        <v>1696</v>
      </c>
      <c r="D661" s="31">
        <v>1215333</v>
      </c>
      <c r="E661" s="32">
        <v>0.54600000000000004</v>
      </c>
      <c r="F661" s="32">
        <v>0.11799999999999999</v>
      </c>
      <c r="G661">
        <f t="shared" si="10"/>
        <v>0.54600000000000004</v>
      </c>
      <c r="H661" s="31">
        <v>2061205178</v>
      </c>
      <c r="I661" s="31">
        <v>266211</v>
      </c>
      <c r="J661" s="31">
        <v>267659</v>
      </c>
      <c r="K661" s="31">
        <v>252121</v>
      </c>
    </row>
    <row r="662" spans="1:11" x14ac:dyDescent="0.35">
      <c r="A662">
        <v>661904</v>
      </c>
      <c r="B662" t="s">
        <v>1282</v>
      </c>
      <c r="C662" s="31">
        <v>5004</v>
      </c>
      <c r="D662" s="31">
        <v>597249</v>
      </c>
      <c r="E662" s="32">
        <v>0.621</v>
      </c>
      <c r="F662" s="32">
        <v>0.56699999999999995</v>
      </c>
      <c r="G662">
        <f t="shared" si="10"/>
        <v>0.621</v>
      </c>
      <c r="H662" s="31">
        <v>2988637811</v>
      </c>
      <c r="I662" s="31">
        <v>1977703</v>
      </c>
      <c r="J662" s="31">
        <v>2092718</v>
      </c>
      <c r="K662" s="31">
        <v>1248111</v>
      </c>
    </row>
    <row r="663" spans="1:11" x14ac:dyDescent="0.35">
      <c r="A663">
        <v>661905</v>
      </c>
      <c r="B663" t="s">
        <v>667</v>
      </c>
      <c r="C663" s="31">
        <v>1644</v>
      </c>
      <c r="D663" s="31">
        <v>1223389</v>
      </c>
      <c r="E663" s="32">
        <v>0.57499999999999996</v>
      </c>
      <c r="F663" s="32">
        <v>0.113</v>
      </c>
      <c r="G663">
        <f t="shared" si="10"/>
        <v>0.57499999999999996</v>
      </c>
      <c r="H663" s="31">
        <v>2011252369</v>
      </c>
      <c r="I663" s="31">
        <v>161583</v>
      </c>
      <c r="J663" s="31">
        <v>166126</v>
      </c>
      <c r="K663" s="31">
        <v>174181</v>
      </c>
    </row>
    <row r="664" spans="1:11" x14ac:dyDescent="0.35">
      <c r="A664">
        <v>662001</v>
      </c>
      <c r="B664" t="s">
        <v>1283</v>
      </c>
      <c r="C664" s="31">
        <v>5232</v>
      </c>
      <c r="D664" s="31">
        <v>1795183</v>
      </c>
      <c r="E664" s="32">
        <v>0.46700000000000003</v>
      </c>
      <c r="F664" s="32">
        <v>0</v>
      </c>
      <c r="G664">
        <f t="shared" si="10"/>
        <v>0.46700000000000003</v>
      </c>
      <c r="H664" s="31">
        <v>9392402287</v>
      </c>
      <c r="I664" s="31">
        <v>259558</v>
      </c>
      <c r="J664" s="31">
        <v>297875</v>
      </c>
      <c r="K664" s="31">
        <v>284668</v>
      </c>
    </row>
    <row r="665" spans="1:11" x14ac:dyDescent="0.35">
      <c r="A665">
        <v>662101</v>
      </c>
      <c r="B665" t="s">
        <v>1284</v>
      </c>
      <c r="C665" s="31">
        <v>3515</v>
      </c>
      <c r="D665" s="31">
        <v>1034285</v>
      </c>
      <c r="E665" s="32">
        <v>0.61599999999999999</v>
      </c>
      <c r="F665" s="32">
        <v>0.25</v>
      </c>
      <c r="G665">
        <f t="shared" si="10"/>
        <v>0.61599999999999999</v>
      </c>
      <c r="H665" s="31">
        <v>3635513876</v>
      </c>
      <c r="I665" s="31">
        <v>979511</v>
      </c>
      <c r="J665" s="31">
        <v>989479</v>
      </c>
      <c r="K665" s="31">
        <v>983940</v>
      </c>
    </row>
    <row r="666" spans="1:11" x14ac:dyDescent="0.35">
      <c r="A666">
        <v>662200</v>
      </c>
      <c r="B666" t="s">
        <v>1285</v>
      </c>
      <c r="C666" s="31">
        <v>7571</v>
      </c>
      <c r="D666" s="31">
        <v>1056420</v>
      </c>
      <c r="E666" s="32">
        <v>0.63200000000000001</v>
      </c>
      <c r="F666" s="32">
        <v>0.23300000000000001</v>
      </c>
      <c r="G666">
        <f t="shared" si="10"/>
        <v>0.63200000000000001</v>
      </c>
      <c r="H666" s="31">
        <v>7998157931</v>
      </c>
      <c r="I666" s="31">
        <v>3157360</v>
      </c>
      <c r="J666" s="31">
        <v>3447684</v>
      </c>
      <c r="K666" s="31">
        <v>2710011</v>
      </c>
    </row>
    <row r="667" spans="1:11" x14ac:dyDescent="0.35">
      <c r="A667">
        <v>662300</v>
      </c>
      <c r="B667" t="s">
        <v>1286</v>
      </c>
      <c r="C667" s="31">
        <v>27167</v>
      </c>
      <c r="D667" s="31">
        <v>579877</v>
      </c>
      <c r="E667" s="32">
        <v>0.48799999999999999</v>
      </c>
      <c r="F667" s="32">
        <v>0.57999999999999996</v>
      </c>
      <c r="G667">
        <f t="shared" si="10"/>
        <v>0.57999999999999996</v>
      </c>
      <c r="H667" s="31">
        <v>15753528524</v>
      </c>
      <c r="I667" s="31">
        <v>0</v>
      </c>
      <c r="J667" s="31">
        <v>0</v>
      </c>
      <c r="K667" s="31">
        <v>0</v>
      </c>
    </row>
    <row r="668" spans="1:11" x14ac:dyDescent="0.35">
      <c r="A668">
        <v>662401</v>
      </c>
      <c r="B668" t="s">
        <v>1287</v>
      </c>
      <c r="C668" s="31">
        <v>6158</v>
      </c>
      <c r="D668" s="31">
        <v>697294</v>
      </c>
      <c r="E668" s="32">
        <v>0.70099999999999996</v>
      </c>
      <c r="F668" s="32">
        <v>0.495</v>
      </c>
      <c r="G668">
        <f t="shared" si="10"/>
        <v>0.70099999999999996</v>
      </c>
      <c r="H668" s="31">
        <v>4293938424</v>
      </c>
      <c r="I668" s="31">
        <v>2938360</v>
      </c>
      <c r="J668" s="31">
        <v>2966519</v>
      </c>
      <c r="K668" s="31">
        <v>2510917</v>
      </c>
    </row>
    <row r="669" spans="1:11" x14ac:dyDescent="0.35">
      <c r="A669">
        <v>662402</v>
      </c>
      <c r="B669" t="s">
        <v>1288</v>
      </c>
      <c r="C669" s="31">
        <v>3781</v>
      </c>
      <c r="D669" s="31">
        <v>830923</v>
      </c>
      <c r="E669" s="32">
        <v>0.68</v>
      </c>
      <c r="F669" s="32">
        <v>0.39800000000000002</v>
      </c>
      <c r="G669">
        <f t="shared" si="10"/>
        <v>0.68</v>
      </c>
      <c r="H669" s="31">
        <v>3141722192</v>
      </c>
      <c r="I669" s="31">
        <v>922381</v>
      </c>
      <c r="J669" s="31">
        <v>959159</v>
      </c>
      <c r="K669" s="31">
        <v>872327</v>
      </c>
    </row>
    <row r="670" spans="1:11" x14ac:dyDescent="0.35">
      <c r="A670">
        <v>670201</v>
      </c>
      <c r="B670" t="s">
        <v>1289</v>
      </c>
      <c r="C670" s="31">
        <v>1375</v>
      </c>
      <c r="D670" s="31">
        <v>425554</v>
      </c>
      <c r="E670" s="32">
        <v>0.53500000000000003</v>
      </c>
      <c r="F670" s="32">
        <v>0.69199999999999995</v>
      </c>
      <c r="G670">
        <f t="shared" si="10"/>
        <v>0.69199999999999995</v>
      </c>
      <c r="H670" s="31">
        <v>585137263</v>
      </c>
      <c r="I670" s="31">
        <v>1273214</v>
      </c>
      <c r="J670" s="31">
        <v>1311627</v>
      </c>
      <c r="K670" s="31">
        <v>1460470</v>
      </c>
    </row>
    <row r="671" spans="1:11" x14ac:dyDescent="0.35">
      <c r="A671">
        <v>670401</v>
      </c>
      <c r="B671" t="s">
        <v>1290</v>
      </c>
      <c r="C671" s="31">
        <v>886</v>
      </c>
      <c r="D671" s="31">
        <v>337012</v>
      </c>
      <c r="E671" s="32">
        <v>0.45600000000000002</v>
      </c>
      <c r="F671" s="32">
        <v>0.75600000000000001</v>
      </c>
      <c r="G671">
        <f t="shared" si="10"/>
        <v>0.75600000000000001</v>
      </c>
      <c r="H671" s="31">
        <v>298592798</v>
      </c>
      <c r="I671" s="31">
        <v>743313</v>
      </c>
      <c r="J671" s="31">
        <v>728379</v>
      </c>
      <c r="K671" s="31">
        <v>679180</v>
      </c>
    </row>
    <row r="672" spans="1:11" x14ac:dyDescent="0.35">
      <c r="A672">
        <v>671002</v>
      </c>
      <c r="B672" t="s">
        <v>1291</v>
      </c>
      <c r="C672" s="31">
        <v>198</v>
      </c>
      <c r="D672" s="31">
        <v>568174</v>
      </c>
      <c r="E672" s="32">
        <v>0.56100000000000005</v>
      </c>
      <c r="F672" s="32">
        <v>0.58799999999999997</v>
      </c>
      <c r="G672">
        <f t="shared" si="10"/>
        <v>0.58799999999999997</v>
      </c>
      <c r="H672" s="31">
        <v>112498635</v>
      </c>
      <c r="I672" s="31">
        <v>368524</v>
      </c>
      <c r="J672" s="31">
        <v>371935</v>
      </c>
      <c r="K672" s="31">
        <v>341590</v>
      </c>
    </row>
    <row r="673" spans="1:11" x14ac:dyDescent="0.35">
      <c r="A673">
        <v>671201</v>
      </c>
      <c r="B673" t="s">
        <v>1292</v>
      </c>
      <c r="C673" s="31">
        <v>875</v>
      </c>
      <c r="D673" s="31">
        <v>403597</v>
      </c>
      <c r="E673" s="32">
        <v>0.54600000000000004</v>
      </c>
      <c r="F673" s="32">
        <v>0.70799999999999996</v>
      </c>
      <c r="G673">
        <f t="shared" si="10"/>
        <v>0.70799999999999996</v>
      </c>
      <c r="H673" s="31">
        <v>353148023</v>
      </c>
      <c r="I673" s="31">
        <v>894164</v>
      </c>
      <c r="J673" s="31">
        <v>816502</v>
      </c>
      <c r="K673" s="31">
        <v>904990</v>
      </c>
    </row>
    <row r="674" spans="1:11" x14ac:dyDescent="0.35">
      <c r="A674">
        <v>671501</v>
      </c>
      <c r="B674" t="s">
        <v>1293</v>
      </c>
      <c r="C674" s="31">
        <v>951</v>
      </c>
      <c r="D674" s="31">
        <v>339399</v>
      </c>
      <c r="E674" s="32">
        <v>0.64</v>
      </c>
      <c r="F674" s="32">
        <v>0.754</v>
      </c>
      <c r="G674">
        <f t="shared" si="10"/>
        <v>0.754</v>
      </c>
      <c r="H674" s="31">
        <v>322769387</v>
      </c>
      <c r="I674" s="31">
        <v>1195857</v>
      </c>
      <c r="J674" s="31">
        <v>1111596</v>
      </c>
      <c r="K674" s="31">
        <v>1199940</v>
      </c>
    </row>
    <row r="675" spans="1:11" x14ac:dyDescent="0.35">
      <c r="A675">
        <v>680601</v>
      </c>
      <c r="B675" t="s">
        <v>1294</v>
      </c>
      <c r="C675" s="31">
        <v>1589</v>
      </c>
      <c r="D675" s="31">
        <v>1011273</v>
      </c>
      <c r="E675" s="32">
        <v>0.28000000000000003</v>
      </c>
      <c r="F675" s="32">
        <v>0.26700000000000002</v>
      </c>
      <c r="G675">
        <f t="shared" si="10"/>
        <v>0.36</v>
      </c>
      <c r="H675" s="31">
        <v>1606914143</v>
      </c>
      <c r="I675" s="31">
        <v>526671</v>
      </c>
      <c r="J675" s="31">
        <v>538642</v>
      </c>
      <c r="K675" s="31">
        <v>501146</v>
      </c>
    </row>
    <row r="676" spans="1:11" x14ac:dyDescent="0.35">
      <c r="A676">
        <v>680801</v>
      </c>
      <c r="B676" t="s">
        <v>1295</v>
      </c>
      <c r="C676" s="31">
        <v>745</v>
      </c>
      <c r="D676" s="31">
        <v>602432</v>
      </c>
      <c r="E676" s="32">
        <v>0.28599999999999998</v>
      </c>
      <c r="F676" s="32">
        <v>0.56299999999999994</v>
      </c>
      <c r="G676">
        <f t="shared" si="10"/>
        <v>0.56299999999999994</v>
      </c>
      <c r="H676" s="31">
        <v>448812047</v>
      </c>
      <c r="I676" s="31">
        <v>405433</v>
      </c>
      <c r="J676" s="31">
        <v>480224</v>
      </c>
      <c r="K676" s="31">
        <v>459009</v>
      </c>
    </row>
    <row r="677" spans="1:11" x14ac:dyDescent="0.35">
      <c r="A677">
        <v>999999</v>
      </c>
      <c r="B677" t="s">
        <v>1296</v>
      </c>
      <c r="C677" s="31">
        <v>2820766</v>
      </c>
      <c r="D677" s="31">
        <v>737110159</v>
      </c>
      <c r="E677" s="32">
        <v>368.40199999999999</v>
      </c>
      <c r="F677" s="32">
        <v>358.51299999999998</v>
      </c>
      <c r="G677">
        <f t="shared" si="10"/>
        <v>368.40199999999999</v>
      </c>
      <c r="H677" s="31">
        <v>999999999999</v>
      </c>
      <c r="I677" s="31">
        <v>869499537</v>
      </c>
      <c r="J677" s="31">
        <v>866545096</v>
      </c>
      <c r="K677" s="31">
        <v>893846962</v>
      </c>
    </row>
    <row r="678" spans="1:11" x14ac:dyDescent="0.35">
      <c r="C678" s="31"/>
      <c r="D678" s="31"/>
      <c r="E678" s="32"/>
      <c r="F678" s="32"/>
      <c r="H678" s="31"/>
    </row>
    <row r="679" spans="1:11" x14ac:dyDescent="0.35">
      <c r="C679" s="31"/>
      <c r="D679" s="31"/>
      <c r="E679" s="32"/>
      <c r="F679" s="32"/>
      <c r="H679" s="31"/>
    </row>
    <row r="680" spans="1:11" x14ac:dyDescent="0.35">
      <c r="A680" s="29"/>
      <c r="C680" s="31"/>
      <c r="D680" s="31"/>
      <c r="E680" s="32"/>
      <c r="F680" s="32"/>
      <c r="H680" s="31"/>
    </row>
    <row r="681" spans="1:11" x14ac:dyDescent="0.35">
      <c r="A681" s="29"/>
      <c r="C681" s="31"/>
      <c r="D681" s="31"/>
      <c r="E681" s="32"/>
      <c r="F681" s="32"/>
      <c r="H681" s="31"/>
    </row>
    <row r="682" spans="1:11" x14ac:dyDescent="0.35">
      <c r="A682" s="29"/>
      <c r="C682" s="31"/>
      <c r="D682" s="31"/>
      <c r="E682" s="32"/>
      <c r="F682" s="32"/>
      <c r="H682" s="31"/>
    </row>
  </sheetData>
  <autoFilter ref="A2:K677" xr:uid="{502C5E97-3579-4C59-83A2-0D01700C712B}"/>
  <hyperlinks>
    <hyperlink ref="A2" location="'Key'!G1" display="DBSAG1" xr:uid="{D014996A-707F-4526-A8CE-2A54C5B4E8AE}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DCA59-E77D-4288-908F-AD21D30E85E8}">
  <sheetPr codeName="Sheet12"/>
  <dimension ref="A1:L680"/>
  <sheetViews>
    <sheetView workbookViewId="0">
      <selection activeCell="B9" sqref="B9"/>
    </sheetView>
  </sheetViews>
  <sheetFormatPr defaultRowHeight="14.5" x14ac:dyDescent="0.35"/>
  <cols>
    <col min="2" max="2" width="19.453125" bestFit="1" customWidth="1"/>
    <col min="4" max="4" width="11.1796875" bestFit="1" customWidth="1"/>
    <col min="8" max="8" width="16.453125" bestFit="1" customWidth="1"/>
    <col min="9" max="9" width="16.453125" customWidth="1"/>
    <col min="10" max="10" width="12.26953125" customWidth="1"/>
    <col min="11" max="12" width="11.1796875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12" ht="101.5" x14ac:dyDescent="0.35">
      <c r="A2" s="28" t="s">
        <v>736</v>
      </c>
      <c r="B2" t="s">
        <v>1311</v>
      </c>
      <c r="C2" s="30" t="s">
        <v>1312</v>
      </c>
      <c r="D2" s="30" t="s">
        <v>1315</v>
      </c>
      <c r="E2" s="30" t="s">
        <v>1317</v>
      </c>
      <c r="F2" s="30" t="s">
        <v>1318</v>
      </c>
      <c r="G2" s="30" t="s">
        <v>1319</v>
      </c>
      <c r="H2" s="30" t="s">
        <v>1320</v>
      </c>
      <c r="I2" s="30" t="s">
        <v>1334</v>
      </c>
      <c r="J2" s="30" t="s">
        <v>1335</v>
      </c>
      <c r="K2" s="30" t="s">
        <v>1332</v>
      </c>
      <c r="L2" s="30" t="s">
        <v>1336</v>
      </c>
    </row>
    <row r="3" spans="1:12" x14ac:dyDescent="0.35">
      <c r="A3">
        <v>10100</v>
      </c>
      <c r="B3" t="s">
        <v>753</v>
      </c>
      <c r="C3" s="31">
        <v>11466</v>
      </c>
      <c r="D3" s="31">
        <v>395383</v>
      </c>
      <c r="E3" s="32">
        <v>0.69</v>
      </c>
      <c r="F3" s="32">
        <v>0.72799999999999998</v>
      </c>
      <c r="G3">
        <f>MAX(IF(E3&gt;F3,E3,F3),0.36)</f>
        <v>0.72799999999999998</v>
      </c>
      <c r="H3" s="31">
        <v>4533464465</v>
      </c>
      <c r="I3" s="31">
        <v>0</v>
      </c>
      <c r="J3" s="31">
        <v>0</v>
      </c>
      <c r="K3" s="31">
        <v>0</v>
      </c>
      <c r="L3" s="31">
        <v>0</v>
      </c>
    </row>
    <row r="4" spans="1:12" x14ac:dyDescent="0.35">
      <c r="A4">
        <v>10201</v>
      </c>
      <c r="B4" t="s">
        <v>754</v>
      </c>
      <c r="C4" s="31">
        <v>830</v>
      </c>
      <c r="D4" s="31">
        <v>665859</v>
      </c>
      <c r="E4" s="32">
        <v>0.59599999999999997</v>
      </c>
      <c r="F4" s="32">
        <v>0.54</v>
      </c>
      <c r="G4">
        <f t="shared" ref="G4:G67" si="0">MAX(IF(E4&gt;F4,E4,F4),0.36)</f>
        <v>0.59599999999999997</v>
      </c>
      <c r="H4" s="31">
        <v>552663627</v>
      </c>
      <c r="I4" s="31">
        <v>731865</v>
      </c>
      <c r="J4" s="31">
        <v>704493</v>
      </c>
      <c r="K4" s="31">
        <v>597607</v>
      </c>
      <c r="L4" s="31">
        <v>679495</v>
      </c>
    </row>
    <row r="5" spans="1:12" x14ac:dyDescent="0.35">
      <c r="A5">
        <v>10306</v>
      </c>
      <c r="B5" t="s">
        <v>755</v>
      </c>
      <c r="C5" s="31">
        <v>4991</v>
      </c>
      <c r="D5" s="31">
        <v>609836</v>
      </c>
      <c r="E5" s="32">
        <v>0.621</v>
      </c>
      <c r="F5" s="32">
        <v>0.57899999999999996</v>
      </c>
      <c r="G5">
        <f t="shared" si="0"/>
        <v>0.621</v>
      </c>
      <c r="H5" s="31">
        <v>3043692934</v>
      </c>
      <c r="I5" s="31">
        <v>1452938</v>
      </c>
      <c r="J5" s="31">
        <v>1648905</v>
      </c>
      <c r="K5" s="31">
        <v>1521808</v>
      </c>
      <c r="L5" s="31">
        <v>1621220</v>
      </c>
    </row>
    <row r="6" spans="1:12" x14ac:dyDescent="0.35">
      <c r="A6">
        <v>10402</v>
      </c>
      <c r="B6" t="s">
        <v>5</v>
      </c>
      <c r="C6" s="31">
        <v>1886</v>
      </c>
      <c r="D6" s="31">
        <v>671049</v>
      </c>
      <c r="E6" s="32">
        <v>0.59</v>
      </c>
      <c r="F6" s="32">
        <v>0.53700000000000003</v>
      </c>
      <c r="G6">
        <f t="shared" si="0"/>
        <v>0.59</v>
      </c>
      <c r="H6" s="31">
        <v>1265598641</v>
      </c>
      <c r="I6" s="31">
        <v>697389</v>
      </c>
      <c r="J6" s="31">
        <v>714014</v>
      </c>
      <c r="K6" s="31">
        <v>694360</v>
      </c>
      <c r="L6" s="31">
        <v>722993</v>
      </c>
    </row>
    <row r="7" spans="1:12" x14ac:dyDescent="0.35">
      <c r="A7">
        <v>10500</v>
      </c>
      <c r="B7" t="s">
        <v>756</v>
      </c>
      <c r="C7" s="31">
        <v>1972</v>
      </c>
      <c r="D7" s="31">
        <v>381056</v>
      </c>
      <c r="E7" s="32">
        <v>0.61599999999999999</v>
      </c>
      <c r="F7" s="32">
        <v>0.73699999999999999</v>
      </c>
      <c r="G7">
        <f t="shared" si="0"/>
        <v>0.73699999999999999</v>
      </c>
      <c r="H7" s="31">
        <v>751442955</v>
      </c>
      <c r="I7" s="31">
        <v>1365372</v>
      </c>
      <c r="J7" s="31">
        <v>1422826</v>
      </c>
      <c r="K7" s="31">
        <v>1362498</v>
      </c>
      <c r="L7" s="31">
        <v>1623306</v>
      </c>
    </row>
    <row r="8" spans="1:12" x14ac:dyDescent="0.35">
      <c r="A8">
        <v>10601</v>
      </c>
      <c r="B8" t="s">
        <v>757</v>
      </c>
      <c r="C8" s="31">
        <v>5053</v>
      </c>
      <c r="D8" s="31">
        <v>753307</v>
      </c>
      <c r="E8" s="32">
        <v>0.56100000000000005</v>
      </c>
      <c r="F8" s="32">
        <v>0.48</v>
      </c>
      <c r="G8">
        <f t="shared" si="0"/>
        <v>0.56100000000000005</v>
      </c>
      <c r="H8" s="31">
        <v>3806462723</v>
      </c>
      <c r="I8" s="31">
        <v>912359</v>
      </c>
      <c r="J8" s="31">
        <v>964601</v>
      </c>
      <c r="K8" s="31">
        <v>873421</v>
      </c>
      <c r="L8" s="31">
        <v>1019746</v>
      </c>
    </row>
    <row r="9" spans="1:12" x14ac:dyDescent="0.35">
      <c r="A9">
        <v>10615</v>
      </c>
      <c r="B9" t="s">
        <v>758</v>
      </c>
      <c r="C9" s="31">
        <v>399</v>
      </c>
      <c r="D9" s="31">
        <v>907282</v>
      </c>
      <c r="E9" s="32">
        <v>0.55900000000000005</v>
      </c>
      <c r="F9" s="32">
        <v>0.374</v>
      </c>
      <c r="G9">
        <f t="shared" si="0"/>
        <v>0.55900000000000005</v>
      </c>
      <c r="H9" s="31">
        <v>362005681</v>
      </c>
      <c r="I9" s="31">
        <v>114335</v>
      </c>
      <c r="J9" s="31">
        <v>186872</v>
      </c>
      <c r="K9" s="31">
        <v>149211</v>
      </c>
      <c r="L9" s="31">
        <v>150591</v>
      </c>
    </row>
    <row r="10" spans="1:12" x14ac:dyDescent="0.35">
      <c r="A10">
        <v>10623</v>
      </c>
      <c r="B10" t="s">
        <v>759</v>
      </c>
      <c r="C10" s="31">
        <v>5839</v>
      </c>
      <c r="D10" s="31">
        <v>793315</v>
      </c>
      <c r="E10" s="32">
        <v>0.55100000000000005</v>
      </c>
      <c r="F10" s="32">
        <v>0.45300000000000001</v>
      </c>
      <c r="G10">
        <f t="shared" si="0"/>
        <v>0.55100000000000005</v>
      </c>
      <c r="H10" s="31">
        <v>4632169301</v>
      </c>
      <c r="I10" s="31">
        <v>530987</v>
      </c>
      <c r="J10" s="31">
        <v>564067</v>
      </c>
      <c r="K10" s="31">
        <v>540075</v>
      </c>
      <c r="L10" s="31">
        <v>707540</v>
      </c>
    </row>
    <row r="11" spans="1:12" x14ac:dyDescent="0.35">
      <c r="A11">
        <v>10701</v>
      </c>
      <c r="B11" t="s">
        <v>760</v>
      </c>
      <c r="C11" s="31">
        <v>307</v>
      </c>
      <c r="D11" s="31">
        <v>542874</v>
      </c>
      <c r="E11" s="32">
        <v>0.58599999999999997</v>
      </c>
      <c r="F11" s="32">
        <v>0.626</v>
      </c>
      <c r="G11">
        <f t="shared" si="0"/>
        <v>0.626</v>
      </c>
      <c r="H11" s="31">
        <v>166662442</v>
      </c>
      <c r="I11" s="31">
        <v>133322</v>
      </c>
      <c r="J11" s="31">
        <v>126794</v>
      </c>
      <c r="K11" s="31">
        <v>140533</v>
      </c>
      <c r="L11" s="31">
        <v>209349</v>
      </c>
    </row>
    <row r="12" spans="1:12" x14ac:dyDescent="0.35">
      <c r="A12">
        <v>10802</v>
      </c>
      <c r="B12" t="s">
        <v>761</v>
      </c>
      <c r="C12" s="31">
        <v>5253</v>
      </c>
      <c r="D12" s="31">
        <v>667125</v>
      </c>
      <c r="E12" s="32">
        <v>0.60399999999999998</v>
      </c>
      <c r="F12" s="32">
        <v>0.54</v>
      </c>
      <c r="G12">
        <f t="shared" si="0"/>
        <v>0.60399999999999998</v>
      </c>
      <c r="H12" s="31">
        <v>3504407936</v>
      </c>
      <c r="I12" s="31">
        <v>1345521</v>
      </c>
      <c r="J12" s="31">
        <v>1353513</v>
      </c>
      <c r="K12" s="31">
        <v>1332987</v>
      </c>
      <c r="L12" s="31">
        <v>1398640</v>
      </c>
    </row>
    <row r="13" spans="1:12" x14ac:dyDescent="0.35">
      <c r="A13">
        <v>11003</v>
      </c>
      <c r="B13" t="s">
        <v>762</v>
      </c>
      <c r="C13" s="31">
        <v>1281</v>
      </c>
      <c r="D13" s="31">
        <v>675429</v>
      </c>
      <c r="E13" s="32">
        <v>0.59799999999999998</v>
      </c>
      <c r="F13" s="32">
        <v>0.53400000000000003</v>
      </c>
      <c r="G13">
        <f t="shared" si="0"/>
        <v>0.59799999999999998</v>
      </c>
      <c r="H13" s="31">
        <v>865224791</v>
      </c>
      <c r="I13" s="31">
        <v>393999</v>
      </c>
      <c r="J13" s="31">
        <v>411055</v>
      </c>
      <c r="K13" s="31">
        <v>418823</v>
      </c>
      <c r="L13" s="31">
        <v>469722</v>
      </c>
    </row>
    <row r="14" spans="1:12" x14ac:dyDescent="0.35">
      <c r="A14">
        <v>11200</v>
      </c>
      <c r="B14" t="s">
        <v>763</v>
      </c>
      <c r="C14" s="31">
        <v>1398</v>
      </c>
      <c r="D14" s="31">
        <v>326416</v>
      </c>
      <c r="E14" s="32">
        <v>0.48799999999999999</v>
      </c>
      <c r="F14" s="32">
        <v>0.77500000000000002</v>
      </c>
      <c r="G14">
        <f t="shared" si="0"/>
        <v>0.77500000000000002</v>
      </c>
      <c r="H14" s="31">
        <v>456330262</v>
      </c>
      <c r="I14" s="31">
        <v>795058</v>
      </c>
      <c r="J14" s="31">
        <v>756489</v>
      </c>
      <c r="K14" s="31">
        <v>680265</v>
      </c>
      <c r="L14" s="31">
        <v>779776</v>
      </c>
    </row>
    <row r="15" spans="1:12" x14ac:dyDescent="0.35">
      <c r="A15">
        <v>20101</v>
      </c>
      <c r="B15" t="s">
        <v>764</v>
      </c>
      <c r="C15" s="31">
        <v>637</v>
      </c>
      <c r="D15" s="31">
        <v>323359</v>
      </c>
      <c r="E15" s="32">
        <v>0.67</v>
      </c>
      <c r="F15" s="32">
        <v>0.77700000000000002</v>
      </c>
      <c r="G15">
        <f t="shared" si="0"/>
        <v>0.77700000000000002</v>
      </c>
      <c r="H15" s="31">
        <v>205979935</v>
      </c>
      <c r="I15" s="31">
        <v>879893</v>
      </c>
      <c r="J15" s="31">
        <v>928512</v>
      </c>
      <c r="K15" s="31">
        <v>946241</v>
      </c>
      <c r="L15" s="31">
        <v>1057607</v>
      </c>
    </row>
    <row r="16" spans="1:12" x14ac:dyDescent="0.35">
      <c r="A16">
        <v>20601</v>
      </c>
      <c r="B16" t="s">
        <v>765</v>
      </c>
      <c r="C16" s="31">
        <v>356</v>
      </c>
      <c r="D16" s="31">
        <v>294196</v>
      </c>
      <c r="E16" s="32">
        <v>0.67100000000000004</v>
      </c>
      <c r="F16" s="32">
        <v>0.79800000000000004</v>
      </c>
      <c r="G16">
        <f t="shared" si="0"/>
        <v>0.79800000000000004</v>
      </c>
      <c r="H16" s="31">
        <v>104733897</v>
      </c>
      <c r="I16" s="31">
        <v>753271</v>
      </c>
      <c r="J16" s="31">
        <v>703487</v>
      </c>
      <c r="K16" s="31">
        <v>786077</v>
      </c>
      <c r="L16" s="31">
        <v>726834</v>
      </c>
    </row>
    <row r="17" spans="1:12" x14ac:dyDescent="0.35">
      <c r="A17">
        <v>20702</v>
      </c>
      <c r="B17" t="s">
        <v>16</v>
      </c>
      <c r="C17" s="31">
        <v>588</v>
      </c>
      <c r="D17" s="31">
        <v>320727</v>
      </c>
      <c r="E17" s="32">
        <v>0.48399999999999999</v>
      </c>
      <c r="F17" s="32">
        <v>0.77900000000000003</v>
      </c>
      <c r="G17">
        <f t="shared" si="0"/>
        <v>0.77900000000000003</v>
      </c>
      <c r="H17" s="31">
        <v>188587879</v>
      </c>
      <c r="I17" s="31">
        <v>970566</v>
      </c>
      <c r="J17" s="31">
        <v>896499</v>
      </c>
      <c r="K17" s="31">
        <v>963447</v>
      </c>
      <c r="L17" s="31">
        <v>925139</v>
      </c>
    </row>
    <row r="18" spans="1:12" x14ac:dyDescent="0.35">
      <c r="A18">
        <v>20801</v>
      </c>
      <c r="B18" t="s">
        <v>766</v>
      </c>
      <c r="C18" s="31">
        <v>379</v>
      </c>
      <c r="D18" s="31">
        <v>281425</v>
      </c>
      <c r="E18" s="32">
        <v>0.53500000000000003</v>
      </c>
      <c r="F18" s="32">
        <v>0.80600000000000005</v>
      </c>
      <c r="G18">
        <f t="shared" si="0"/>
        <v>0.80600000000000005</v>
      </c>
      <c r="H18" s="31">
        <v>106660427</v>
      </c>
      <c r="I18" s="31">
        <v>944252</v>
      </c>
      <c r="J18" s="31">
        <v>860665</v>
      </c>
      <c r="K18" s="31">
        <v>1034385</v>
      </c>
      <c r="L18" s="31">
        <v>947222</v>
      </c>
    </row>
    <row r="19" spans="1:12" x14ac:dyDescent="0.35">
      <c r="A19">
        <v>21102</v>
      </c>
      <c r="B19" t="s">
        <v>767</v>
      </c>
      <c r="C19" s="31">
        <v>243</v>
      </c>
      <c r="D19" s="31">
        <v>407382</v>
      </c>
      <c r="E19" s="32">
        <v>0.59799999999999998</v>
      </c>
      <c r="F19" s="32">
        <v>0.71899999999999997</v>
      </c>
      <c r="G19">
        <f t="shared" si="0"/>
        <v>0.71899999999999997</v>
      </c>
      <c r="H19" s="31">
        <v>98994013</v>
      </c>
      <c r="I19" s="31">
        <v>640277</v>
      </c>
      <c r="J19" s="31">
        <v>539059</v>
      </c>
      <c r="K19" s="31">
        <v>577602</v>
      </c>
      <c r="L19" s="31">
        <v>506471</v>
      </c>
    </row>
    <row r="20" spans="1:12" x14ac:dyDescent="0.35">
      <c r="A20">
        <v>21601</v>
      </c>
      <c r="B20" t="s">
        <v>768</v>
      </c>
      <c r="C20" s="31">
        <v>378</v>
      </c>
      <c r="D20" s="31">
        <v>191814</v>
      </c>
      <c r="E20" s="32">
        <v>0.65400000000000003</v>
      </c>
      <c r="F20" s="32">
        <v>0.86799999999999999</v>
      </c>
      <c r="G20">
        <f t="shared" si="0"/>
        <v>0.86799999999999999</v>
      </c>
      <c r="H20" s="31">
        <v>72505859</v>
      </c>
      <c r="I20" s="31">
        <v>1120413</v>
      </c>
      <c r="J20" s="31">
        <v>1035199</v>
      </c>
      <c r="K20" s="31">
        <v>1143802</v>
      </c>
      <c r="L20" s="31">
        <v>1056687</v>
      </c>
    </row>
    <row r="21" spans="1:12" x14ac:dyDescent="0.35">
      <c r="A21">
        <v>22001</v>
      </c>
      <c r="B21" t="s">
        <v>769</v>
      </c>
      <c r="C21" s="31">
        <v>660</v>
      </c>
      <c r="D21" s="31">
        <v>284856</v>
      </c>
      <c r="E21" s="32">
        <v>0.39</v>
      </c>
      <c r="F21" s="32">
        <v>0.80400000000000005</v>
      </c>
      <c r="G21">
        <f t="shared" si="0"/>
        <v>0.80400000000000005</v>
      </c>
      <c r="H21" s="31">
        <v>188005446</v>
      </c>
      <c r="I21" s="31">
        <v>1240821</v>
      </c>
      <c r="J21" s="31">
        <v>1215982</v>
      </c>
      <c r="K21" s="31">
        <v>1505239</v>
      </c>
      <c r="L21" s="31">
        <v>1178448</v>
      </c>
    </row>
    <row r="22" spans="1:12" x14ac:dyDescent="0.35">
      <c r="A22">
        <v>22101</v>
      </c>
      <c r="B22" t="s">
        <v>770</v>
      </c>
      <c r="C22" s="31">
        <v>219</v>
      </c>
      <c r="D22" s="31">
        <v>344916</v>
      </c>
      <c r="E22" s="32">
        <v>0.56100000000000005</v>
      </c>
      <c r="F22" s="32">
        <v>0.76200000000000001</v>
      </c>
      <c r="G22">
        <f t="shared" si="0"/>
        <v>0.76200000000000001</v>
      </c>
      <c r="H22" s="31">
        <v>75536778</v>
      </c>
      <c r="I22" s="31">
        <v>665948</v>
      </c>
      <c r="J22" s="31">
        <v>643126</v>
      </c>
      <c r="K22" s="31">
        <v>630033</v>
      </c>
      <c r="L22" s="31">
        <v>665437</v>
      </c>
    </row>
    <row r="23" spans="1:12" x14ac:dyDescent="0.35">
      <c r="A23">
        <v>22302</v>
      </c>
      <c r="B23" t="s">
        <v>771</v>
      </c>
      <c r="C23" s="31">
        <v>860</v>
      </c>
      <c r="D23" s="31">
        <v>490445</v>
      </c>
      <c r="E23" s="32">
        <v>0.42899999999999999</v>
      </c>
      <c r="F23" s="32">
        <v>0.66200000000000003</v>
      </c>
      <c r="G23">
        <f t="shared" si="0"/>
        <v>0.66200000000000003</v>
      </c>
      <c r="H23" s="31">
        <v>421783236</v>
      </c>
      <c r="I23" s="31">
        <v>1619458</v>
      </c>
      <c r="J23" s="31">
        <v>1565075</v>
      </c>
      <c r="K23" s="31">
        <v>1681805</v>
      </c>
      <c r="L23" s="31">
        <v>1814818</v>
      </c>
    </row>
    <row r="24" spans="1:12" x14ac:dyDescent="0.35">
      <c r="A24">
        <v>22401</v>
      </c>
      <c r="B24" t="s">
        <v>772</v>
      </c>
      <c r="C24" s="31">
        <v>313</v>
      </c>
      <c r="D24" s="31">
        <v>297200</v>
      </c>
      <c r="E24" s="32">
        <v>0.63900000000000001</v>
      </c>
      <c r="F24" s="32">
        <v>0.79500000000000004</v>
      </c>
      <c r="G24">
        <f t="shared" si="0"/>
        <v>0.79500000000000004</v>
      </c>
      <c r="H24" s="31">
        <v>93023898</v>
      </c>
      <c r="I24" s="31">
        <v>1015074</v>
      </c>
      <c r="J24" s="31">
        <v>916206</v>
      </c>
      <c r="K24" s="31">
        <v>996304</v>
      </c>
      <c r="L24" s="31">
        <v>894655</v>
      </c>
    </row>
    <row r="25" spans="1:12" x14ac:dyDescent="0.35">
      <c r="A25">
        <v>22601</v>
      </c>
      <c r="B25" t="s">
        <v>773</v>
      </c>
      <c r="C25" s="31">
        <v>1332</v>
      </c>
      <c r="D25" s="31">
        <v>284964</v>
      </c>
      <c r="E25" s="32">
        <v>0.63700000000000001</v>
      </c>
      <c r="F25" s="32">
        <v>0.80400000000000005</v>
      </c>
      <c r="G25">
        <f t="shared" si="0"/>
        <v>0.80400000000000005</v>
      </c>
      <c r="H25" s="31">
        <v>379572153</v>
      </c>
      <c r="I25" s="31">
        <v>2177671</v>
      </c>
      <c r="J25" s="31">
        <v>2267387</v>
      </c>
      <c r="K25" s="31">
        <v>2345050</v>
      </c>
      <c r="L25" s="31">
        <v>2136519</v>
      </c>
    </row>
    <row r="26" spans="1:12" x14ac:dyDescent="0.35">
      <c r="A26">
        <v>22902</v>
      </c>
      <c r="B26" t="s">
        <v>25</v>
      </c>
      <c r="C26" s="31">
        <v>804</v>
      </c>
      <c r="D26" s="31">
        <v>200941</v>
      </c>
      <c r="E26" s="32">
        <v>0.52400000000000002</v>
      </c>
      <c r="F26" s="32">
        <v>0.86199999999999999</v>
      </c>
      <c r="G26">
        <f t="shared" si="0"/>
        <v>0.86199999999999999</v>
      </c>
      <c r="H26" s="31">
        <v>161556969</v>
      </c>
      <c r="I26" s="31">
        <v>1713383</v>
      </c>
      <c r="J26" s="31">
        <v>1589502</v>
      </c>
      <c r="K26" s="31">
        <v>1929581</v>
      </c>
      <c r="L26" s="31">
        <v>1799346</v>
      </c>
    </row>
    <row r="27" spans="1:12" x14ac:dyDescent="0.35">
      <c r="A27">
        <v>30101</v>
      </c>
      <c r="B27" t="s">
        <v>26</v>
      </c>
      <c r="C27" s="31">
        <v>1660</v>
      </c>
      <c r="D27" s="31">
        <v>295617</v>
      </c>
      <c r="E27" s="32">
        <v>0.66</v>
      </c>
      <c r="F27" s="32">
        <v>0.79600000000000004</v>
      </c>
      <c r="G27">
        <f t="shared" si="0"/>
        <v>0.79600000000000004</v>
      </c>
      <c r="H27" s="31">
        <v>490724713</v>
      </c>
      <c r="I27" s="31">
        <v>1647720</v>
      </c>
      <c r="J27" s="31">
        <v>1645179</v>
      </c>
      <c r="K27" s="31">
        <v>1740952</v>
      </c>
      <c r="L27" s="31">
        <v>1871333</v>
      </c>
    </row>
    <row r="28" spans="1:12" x14ac:dyDescent="0.35">
      <c r="A28">
        <v>30200</v>
      </c>
      <c r="B28" t="s">
        <v>774</v>
      </c>
      <c r="C28" s="31">
        <v>5159</v>
      </c>
      <c r="D28" s="31">
        <v>296653</v>
      </c>
      <c r="E28" s="32">
        <v>0.70899999999999996</v>
      </c>
      <c r="F28" s="32">
        <v>0.79600000000000004</v>
      </c>
      <c r="G28">
        <f t="shared" si="0"/>
        <v>0.79600000000000004</v>
      </c>
      <c r="H28" s="31">
        <v>1530435485</v>
      </c>
      <c r="I28" s="31">
        <v>6587372</v>
      </c>
      <c r="J28" s="31">
        <v>6471602</v>
      </c>
      <c r="K28" s="31">
        <v>7057708</v>
      </c>
      <c r="L28" s="31">
        <v>7215283</v>
      </c>
    </row>
    <row r="29" spans="1:12" x14ac:dyDescent="0.35">
      <c r="A29">
        <v>30501</v>
      </c>
      <c r="B29" t="s">
        <v>775</v>
      </c>
      <c r="C29" s="31">
        <v>867</v>
      </c>
      <c r="D29" s="31">
        <v>300738</v>
      </c>
      <c r="E29" s="32">
        <v>0.47099999999999997</v>
      </c>
      <c r="F29" s="32">
        <v>0.79300000000000004</v>
      </c>
      <c r="G29">
        <f t="shared" si="0"/>
        <v>0.79300000000000004</v>
      </c>
      <c r="H29" s="31">
        <v>260740622</v>
      </c>
      <c r="I29" s="31">
        <v>1458014</v>
      </c>
      <c r="J29" s="31">
        <v>1447518</v>
      </c>
      <c r="K29" s="31">
        <v>1419102</v>
      </c>
      <c r="L29" s="31">
        <v>1407541</v>
      </c>
    </row>
    <row r="30" spans="1:12" x14ac:dyDescent="0.35">
      <c r="A30">
        <v>30601</v>
      </c>
      <c r="B30" t="s">
        <v>29</v>
      </c>
      <c r="C30" s="31">
        <v>1550</v>
      </c>
      <c r="D30" s="31">
        <v>382494</v>
      </c>
      <c r="E30" s="32">
        <v>0.71299999999999997</v>
      </c>
      <c r="F30" s="32">
        <v>0.73599999999999999</v>
      </c>
      <c r="G30">
        <f t="shared" si="0"/>
        <v>0.73599999999999999</v>
      </c>
      <c r="H30" s="31">
        <v>592866184</v>
      </c>
      <c r="I30" s="31">
        <v>1684396</v>
      </c>
      <c r="J30" s="31">
        <v>1805907</v>
      </c>
      <c r="K30" s="31">
        <v>1721468</v>
      </c>
      <c r="L30" s="31">
        <v>2007521</v>
      </c>
    </row>
    <row r="31" spans="1:12" x14ac:dyDescent="0.35">
      <c r="A31">
        <v>30701</v>
      </c>
      <c r="B31" t="s">
        <v>30</v>
      </c>
      <c r="C31" s="31">
        <v>1811</v>
      </c>
      <c r="D31" s="31">
        <v>376953</v>
      </c>
      <c r="E31" s="32">
        <v>0.71199999999999997</v>
      </c>
      <c r="F31" s="32">
        <v>0.74</v>
      </c>
      <c r="G31">
        <f t="shared" si="0"/>
        <v>0.74</v>
      </c>
      <c r="H31" s="31">
        <v>682662062</v>
      </c>
      <c r="I31" s="31">
        <v>1958553</v>
      </c>
      <c r="J31" s="31">
        <v>2048700</v>
      </c>
      <c r="K31" s="31">
        <v>2200336</v>
      </c>
      <c r="L31" s="31">
        <v>2422067</v>
      </c>
    </row>
    <row r="32" spans="1:12" x14ac:dyDescent="0.35">
      <c r="A32">
        <v>31101</v>
      </c>
      <c r="B32" t="s">
        <v>776</v>
      </c>
      <c r="C32" s="31">
        <v>2591</v>
      </c>
      <c r="D32" s="31">
        <v>321709</v>
      </c>
      <c r="E32" s="32">
        <v>0.71599999999999997</v>
      </c>
      <c r="F32" s="32">
        <v>0.77900000000000003</v>
      </c>
      <c r="G32">
        <f t="shared" si="0"/>
        <v>0.77900000000000003</v>
      </c>
      <c r="H32" s="31">
        <v>833550438</v>
      </c>
      <c r="I32" s="31">
        <v>2665433</v>
      </c>
      <c r="J32" s="31">
        <v>2775010</v>
      </c>
      <c r="K32" s="31">
        <v>2727518</v>
      </c>
      <c r="L32" s="31">
        <v>3071466</v>
      </c>
    </row>
    <row r="33" spans="1:12" x14ac:dyDescent="0.35">
      <c r="A33">
        <v>31301</v>
      </c>
      <c r="B33" t="s">
        <v>777</v>
      </c>
      <c r="C33" s="31">
        <v>563</v>
      </c>
      <c r="D33" s="31">
        <v>1066767</v>
      </c>
      <c r="E33" s="32">
        <v>0.38</v>
      </c>
      <c r="F33" s="32">
        <v>0.26400000000000001</v>
      </c>
      <c r="G33">
        <f t="shared" si="0"/>
        <v>0.38</v>
      </c>
      <c r="H33" s="31">
        <v>600590113</v>
      </c>
      <c r="I33" s="31">
        <v>408052</v>
      </c>
      <c r="J33" s="31">
        <v>399849</v>
      </c>
      <c r="K33" s="31">
        <v>411533</v>
      </c>
      <c r="L33" s="31">
        <v>504004</v>
      </c>
    </row>
    <row r="34" spans="1:12" x14ac:dyDescent="0.35">
      <c r="A34">
        <v>31401</v>
      </c>
      <c r="B34" t="s">
        <v>778</v>
      </c>
      <c r="C34" s="31">
        <v>1422</v>
      </c>
      <c r="D34" s="31">
        <v>294201</v>
      </c>
      <c r="E34" s="32">
        <v>0.57899999999999996</v>
      </c>
      <c r="F34" s="32">
        <v>0.79800000000000004</v>
      </c>
      <c r="G34">
        <f t="shared" si="0"/>
        <v>0.79800000000000004</v>
      </c>
      <c r="H34" s="31">
        <v>418355144</v>
      </c>
      <c r="I34" s="31">
        <v>1897535</v>
      </c>
      <c r="J34" s="31">
        <v>1905927</v>
      </c>
      <c r="K34" s="31">
        <v>2144896</v>
      </c>
      <c r="L34" s="31">
        <v>2202813</v>
      </c>
    </row>
    <row r="35" spans="1:12" x14ac:dyDescent="0.35">
      <c r="A35">
        <v>31501</v>
      </c>
      <c r="B35" t="s">
        <v>34</v>
      </c>
      <c r="C35" s="31">
        <v>4139</v>
      </c>
      <c r="D35" s="31">
        <v>362935</v>
      </c>
      <c r="E35" s="32">
        <v>0.70199999999999996</v>
      </c>
      <c r="F35" s="32">
        <v>0.75</v>
      </c>
      <c r="G35">
        <f t="shared" si="0"/>
        <v>0.75</v>
      </c>
      <c r="H35" s="31">
        <v>1502191446</v>
      </c>
      <c r="I35" s="31">
        <v>4289183</v>
      </c>
      <c r="J35" s="31">
        <v>4088976</v>
      </c>
      <c r="K35" s="31">
        <v>4255258</v>
      </c>
      <c r="L35" s="31">
        <v>4523677</v>
      </c>
    </row>
    <row r="36" spans="1:12" x14ac:dyDescent="0.35">
      <c r="A36">
        <v>31502</v>
      </c>
      <c r="B36" t="s">
        <v>35</v>
      </c>
      <c r="C36" s="31">
        <v>2583</v>
      </c>
      <c r="D36" s="31">
        <v>392659</v>
      </c>
      <c r="E36" s="32">
        <v>0.68200000000000005</v>
      </c>
      <c r="F36" s="32">
        <v>0.72899999999999998</v>
      </c>
      <c r="G36">
        <f t="shared" si="0"/>
        <v>0.72899999999999998</v>
      </c>
      <c r="H36" s="31">
        <v>1014239758</v>
      </c>
      <c r="I36" s="31">
        <v>2040203</v>
      </c>
      <c r="J36" s="31">
        <v>2059800</v>
      </c>
      <c r="K36" s="31">
        <v>2200665</v>
      </c>
      <c r="L36" s="31">
        <v>2163291</v>
      </c>
    </row>
    <row r="37" spans="1:12" x14ac:dyDescent="0.35">
      <c r="A37">
        <v>31601</v>
      </c>
      <c r="B37" t="s">
        <v>779</v>
      </c>
      <c r="C37" s="31">
        <v>3577</v>
      </c>
      <c r="D37" s="31">
        <v>572346</v>
      </c>
      <c r="E37" s="32">
        <v>0.65100000000000002</v>
      </c>
      <c r="F37" s="32">
        <v>0.60499999999999998</v>
      </c>
      <c r="G37">
        <f t="shared" si="0"/>
        <v>0.65100000000000002</v>
      </c>
      <c r="H37" s="31">
        <v>2047283522</v>
      </c>
      <c r="I37" s="31">
        <v>2949887</v>
      </c>
      <c r="J37" s="31">
        <v>2945417</v>
      </c>
      <c r="K37" s="31">
        <v>3026959</v>
      </c>
      <c r="L37" s="31">
        <v>3215931</v>
      </c>
    </row>
    <row r="38" spans="1:12" x14ac:dyDescent="0.35">
      <c r="A38">
        <v>31701</v>
      </c>
      <c r="B38" t="s">
        <v>780</v>
      </c>
      <c r="C38" s="31">
        <v>1705</v>
      </c>
      <c r="D38" s="31">
        <v>396899</v>
      </c>
      <c r="E38" s="32">
        <v>0.623</v>
      </c>
      <c r="F38" s="32">
        <v>0.72699999999999998</v>
      </c>
      <c r="G38">
        <f t="shared" si="0"/>
        <v>0.72699999999999998</v>
      </c>
      <c r="H38" s="31">
        <v>676714477</v>
      </c>
      <c r="I38" s="31">
        <v>2197984</v>
      </c>
      <c r="J38" s="31">
        <v>2394588</v>
      </c>
      <c r="K38" s="31">
        <v>2361346</v>
      </c>
      <c r="L38" s="31">
        <v>2836456</v>
      </c>
    </row>
    <row r="39" spans="1:12" x14ac:dyDescent="0.35">
      <c r="A39">
        <v>40204</v>
      </c>
      <c r="B39" t="s">
        <v>781</v>
      </c>
      <c r="C39" s="31">
        <v>281</v>
      </c>
      <c r="D39" s="31">
        <v>497968</v>
      </c>
      <c r="E39" s="32">
        <v>0.628</v>
      </c>
      <c r="F39" s="32">
        <v>0.65700000000000003</v>
      </c>
      <c r="G39">
        <f t="shared" si="0"/>
        <v>0.65700000000000003</v>
      </c>
      <c r="H39" s="31">
        <v>139929168</v>
      </c>
      <c r="I39" s="31">
        <v>530541</v>
      </c>
      <c r="J39" s="31">
        <v>475384</v>
      </c>
      <c r="K39" s="31">
        <v>560747</v>
      </c>
      <c r="L39" s="31">
        <v>521115</v>
      </c>
    </row>
    <row r="40" spans="1:12" x14ac:dyDescent="0.35">
      <c r="A40">
        <v>40302</v>
      </c>
      <c r="B40" t="s">
        <v>39</v>
      </c>
      <c r="C40" s="31">
        <v>1203</v>
      </c>
      <c r="D40" s="31">
        <v>358314</v>
      </c>
      <c r="E40" s="32">
        <v>0.53300000000000003</v>
      </c>
      <c r="F40" s="32">
        <v>0.753</v>
      </c>
      <c r="G40">
        <f t="shared" si="0"/>
        <v>0.753</v>
      </c>
      <c r="H40" s="31">
        <v>431052859</v>
      </c>
      <c r="I40" s="31">
        <v>1762971</v>
      </c>
      <c r="J40" s="31">
        <v>1718268</v>
      </c>
      <c r="K40" s="31">
        <v>1875341</v>
      </c>
      <c r="L40" s="31">
        <v>1906099</v>
      </c>
    </row>
    <row r="41" spans="1:12" x14ac:dyDescent="0.35">
      <c r="A41">
        <v>40901</v>
      </c>
      <c r="B41" t="s">
        <v>782</v>
      </c>
      <c r="C41" s="31">
        <v>456</v>
      </c>
      <c r="D41" s="31">
        <v>1781927</v>
      </c>
      <c r="E41" s="32">
        <v>0.10199999999999999</v>
      </c>
      <c r="F41" s="32">
        <v>0</v>
      </c>
      <c r="G41">
        <f t="shared" si="0"/>
        <v>0.36</v>
      </c>
      <c r="H41" s="31">
        <v>812558882</v>
      </c>
      <c r="I41" s="31">
        <v>382391</v>
      </c>
      <c r="J41" s="31">
        <v>322492</v>
      </c>
      <c r="K41" s="31">
        <v>398987</v>
      </c>
      <c r="L41" s="31">
        <v>320270</v>
      </c>
    </row>
    <row r="42" spans="1:12" x14ac:dyDescent="0.35">
      <c r="A42">
        <v>41101</v>
      </c>
      <c r="B42" t="s">
        <v>783</v>
      </c>
      <c r="C42" s="31">
        <v>705</v>
      </c>
      <c r="D42" s="31">
        <v>327122</v>
      </c>
      <c r="E42" s="32">
        <v>0.56999999999999995</v>
      </c>
      <c r="F42" s="32">
        <v>0.77500000000000002</v>
      </c>
      <c r="G42">
        <f t="shared" si="0"/>
        <v>0.77500000000000002</v>
      </c>
      <c r="H42" s="31">
        <v>230621634</v>
      </c>
      <c r="I42" s="31">
        <v>1703271</v>
      </c>
      <c r="J42" s="31">
        <v>1732319</v>
      </c>
      <c r="K42" s="31">
        <v>1937715</v>
      </c>
      <c r="L42" s="31">
        <v>1746568</v>
      </c>
    </row>
    <row r="43" spans="1:12" x14ac:dyDescent="0.35">
      <c r="A43">
        <v>41401</v>
      </c>
      <c r="B43" t="s">
        <v>784</v>
      </c>
      <c r="C43" s="31">
        <v>453</v>
      </c>
      <c r="D43" s="31">
        <v>277235</v>
      </c>
      <c r="E43" s="32">
        <v>0.47399999999999998</v>
      </c>
      <c r="F43" s="32">
        <v>0.80900000000000005</v>
      </c>
      <c r="G43">
        <f t="shared" si="0"/>
        <v>0.80900000000000005</v>
      </c>
      <c r="H43" s="31">
        <v>125587876</v>
      </c>
      <c r="I43" s="31">
        <v>1176332</v>
      </c>
      <c r="J43" s="31">
        <v>1111687</v>
      </c>
      <c r="K43" s="31">
        <v>1235710</v>
      </c>
      <c r="L43" s="31">
        <v>1081794</v>
      </c>
    </row>
    <row r="44" spans="1:12" x14ac:dyDescent="0.35">
      <c r="A44">
        <v>42302</v>
      </c>
      <c r="B44" t="s">
        <v>43</v>
      </c>
      <c r="C44" s="31">
        <v>909</v>
      </c>
      <c r="D44" s="31">
        <v>395358</v>
      </c>
      <c r="E44" s="32">
        <v>0.45300000000000001</v>
      </c>
      <c r="F44" s="32">
        <v>0.72799999999999998</v>
      </c>
      <c r="G44">
        <f t="shared" si="0"/>
        <v>0.72799999999999998</v>
      </c>
      <c r="H44" s="31">
        <v>359380828</v>
      </c>
      <c r="I44" s="31">
        <v>1764851</v>
      </c>
      <c r="J44" s="31">
        <v>1593099</v>
      </c>
      <c r="K44" s="31">
        <v>1852295</v>
      </c>
      <c r="L44" s="31">
        <v>1582092</v>
      </c>
    </row>
    <row r="45" spans="1:12" x14ac:dyDescent="0.35">
      <c r="A45">
        <v>42400</v>
      </c>
      <c r="B45" t="s">
        <v>785</v>
      </c>
      <c r="C45" s="31">
        <v>2129</v>
      </c>
      <c r="D45" s="31">
        <v>284659</v>
      </c>
      <c r="E45" s="32">
        <v>0.64800000000000002</v>
      </c>
      <c r="F45" s="32">
        <v>0.80400000000000005</v>
      </c>
      <c r="G45">
        <f t="shared" si="0"/>
        <v>0.80400000000000005</v>
      </c>
      <c r="H45" s="31">
        <v>606039482</v>
      </c>
      <c r="I45" s="31">
        <v>2860438</v>
      </c>
      <c r="J45" s="31">
        <v>2895848</v>
      </c>
      <c r="K45" s="31">
        <v>2879712</v>
      </c>
      <c r="L45" s="31">
        <v>2914677</v>
      </c>
    </row>
    <row r="46" spans="1:12" x14ac:dyDescent="0.35">
      <c r="A46">
        <v>42801</v>
      </c>
      <c r="B46" t="s">
        <v>786</v>
      </c>
      <c r="C46" s="31">
        <v>1280</v>
      </c>
      <c r="D46" s="31">
        <v>246204</v>
      </c>
      <c r="E46" s="32">
        <v>0.56299999999999994</v>
      </c>
      <c r="F46" s="32">
        <v>0.83099999999999996</v>
      </c>
      <c r="G46">
        <f t="shared" si="0"/>
        <v>0.83099999999999996</v>
      </c>
      <c r="H46" s="31">
        <v>315141867</v>
      </c>
      <c r="I46" s="31">
        <v>1808062</v>
      </c>
      <c r="J46" s="31">
        <v>1782128</v>
      </c>
      <c r="K46" s="31">
        <v>1517305</v>
      </c>
      <c r="L46" s="31">
        <v>1878011</v>
      </c>
    </row>
    <row r="47" spans="1:12" x14ac:dyDescent="0.35">
      <c r="A47">
        <v>42901</v>
      </c>
      <c r="B47" t="s">
        <v>787</v>
      </c>
      <c r="C47" s="31">
        <v>845</v>
      </c>
      <c r="D47" s="31">
        <v>233631</v>
      </c>
      <c r="E47" s="32">
        <v>0.65300000000000002</v>
      </c>
      <c r="F47" s="32">
        <v>0.83899999999999997</v>
      </c>
      <c r="G47">
        <f t="shared" si="0"/>
        <v>0.83899999999999997</v>
      </c>
      <c r="H47" s="31">
        <v>197418590</v>
      </c>
      <c r="I47" s="31">
        <v>1408275</v>
      </c>
      <c r="J47" s="31">
        <v>1343987</v>
      </c>
      <c r="K47" s="31">
        <v>1309682</v>
      </c>
      <c r="L47" s="31">
        <v>1199614</v>
      </c>
    </row>
    <row r="48" spans="1:12" x14ac:dyDescent="0.35">
      <c r="A48">
        <v>43001</v>
      </c>
      <c r="B48" t="s">
        <v>788</v>
      </c>
      <c r="C48" s="31">
        <v>949</v>
      </c>
      <c r="D48" s="31">
        <v>469750</v>
      </c>
      <c r="E48" s="32">
        <v>0.224</v>
      </c>
      <c r="F48" s="32">
        <v>0.67600000000000005</v>
      </c>
      <c r="G48">
        <f t="shared" si="0"/>
        <v>0.67600000000000005</v>
      </c>
      <c r="H48" s="31">
        <v>445793393</v>
      </c>
      <c r="I48" s="31">
        <v>1201592</v>
      </c>
      <c r="J48" s="31">
        <v>1137058</v>
      </c>
      <c r="K48" s="31">
        <v>1180260</v>
      </c>
      <c r="L48" s="31">
        <v>1173599</v>
      </c>
    </row>
    <row r="49" spans="1:12" x14ac:dyDescent="0.35">
      <c r="A49">
        <v>43200</v>
      </c>
      <c r="B49" t="s">
        <v>789</v>
      </c>
      <c r="C49" s="31">
        <v>1232</v>
      </c>
      <c r="D49" s="31">
        <v>170663</v>
      </c>
      <c r="E49" s="32">
        <v>0</v>
      </c>
      <c r="F49" s="32">
        <v>0.88300000000000001</v>
      </c>
      <c r="G49">
        <f t="shared" si="0"/>
        <v>0.88300000000000001</v>
      </c>
      <c r="H49" s="31">
        <v>210257995</v>
      </c>
      <c r="I49" s="31">
        <v>2801075</v>
      </c>
      <c r="J49" s="31">
        <v>2837845</v>
      </c>
      <c r="K49" s="31">
        <v>2660666</v>
      </c>
      <c r="L49" s="31">
        <v>2648232</v>
      </c>
    </row>
    <row r="50" spans="1:12" x14ac:dyDescent="0.35">
      <c r="A50">
        <v>43501</v>
      </c>
      <c r="B50" t="s">
        <v>49</v>
      </c>
      <c r="C50" s="31">
        <v>2406</v>
      </c>
      <c r="D50" s="31">
        <v>371733</v>
      </c>
      <c r="E50" s="32">
        <v>0.437</v>
      </c>
      <c r="F50" s="32">
        <v>0.74399999999999999</v>
      </c>
      <c r="G50">
        <f t="shared" si="0"/>
        <v>0.74399999999999999</v>
      </c>
      <c r="H50" s="31">
        <v>894391014</v>
      </c>
      <c r="I50" s="31">
        <v>3199692</v>
      </c>
      <c r="J50" s="31">
        <v>2978562</v>
      </c>
      <c r="K50" s="31">
        <v>3311136</v>
      </c>
      <c r="L50" s="31">
        <v>2996397</v>
      </c>
    </row>
    <row r="51" spans="1:12" x14ac:dyDescent="0.35">
      <c r="A51">
        <v>50100</v>
      </c>
      <c r="B51" t="s">
        <v>790</v>
      </c>
      <c r="C51" s="31">
        <v>4367</v>
      </c>
      <c r="D51" s="31">
        <v>372185</v>
      </c>
      <c r="E51" s="32">
        <v>0.57699999999999996</v>
      </c>
      <c r="F51" s="32">
        <v>0.74299999999999999</v>
      </c>
      <c r="G51">
        <f t="shared" si="0"/>
        <v>0.74299999999999999</v>
      </c>
      <c r="H51" s="31">
        <v>1625335816</v>
      </c>
      <c r="I51" s="31">
        <v>4854899</v>
      </c>
      <c r="J51" s="31">
        <v>4337964</v>
      </c>
      <c r="K51" s="31">
        <v>4662008</v>
      </c>
      <c r="L51" s="31">
        <v>4314537</v>
      </c>
    </row>
    <row r="52" spans="1:12" x14ac:dyDescent="0.35">
      <c r="A52">
        <v>50301</v>
      </c>
      <c r="B52" t="s">
        <v>791</v>
      </c>
      <c r="C52" s="31">
        <v>872</v>
      </c>
      <c r="D52" s="31">
        <v>414970</v>
      </c>
      <c r="E52" s="32">
        <v>0.625</v>
      </c>
      <c r="F52" s="32">
        <v>0.71399999999999997</v>
      </c>
      <c r="G52">
        <f t="shared" si="0"/>
        <v>0.71399999999999997</v>
      </c>
      <c r="H52" s="31">
        <v>361853970</v>
      </c>
      <c r="I52" s="31">
        <v>1134413</v>
      </c>
      <c r="J52" s="31">
        <v>1102388</v>
      </c>
      <c r="K52" s="31">
        <v>1033801</v>
      </c>
      <c r="L52" s="31">
        <v>995612</v>
      </c>
    </row>
    <row r="53" spans="1:12" x14ac:dyDescent="0.35">
      <c r="A53">
        <v>50401</v>
      </c>
      <c r="B53" t="s">
        <v>792</v>
      </c>
      <c r="C53" s="31">
        <v>990</v>
      </c>
      <c r="D53" s="31">
        <v>326372</v>
      </c>
      <c r="E53" s="32">
        <v>0.55600000000000005</v>
      </c>
      <c r="F53" s="32">
        <v>0.77500000000000002</v>
      </c>
      <c r="G53">
        <f t="shared" si="0"/>
        <v>0.77500000000000002</v>
      </c>
      <c r="H53" s="31">
        <v>323108454</v>
      </c>
      <c r="I53" s="31">
        <v>1202968</v>
      </c>
      <c r="J53" s="31">
        <v>1148629</v>
      </c>
      <c r="K53" s="31">
        <v>1272241</v>
      </c>
      <c r="L53" s="31">
        <v>1233011</v>
      </c>
    </row>
    <row r="54" spans="1:12" x14ac:dyDescent="0.35">
      <c r="A54">
        <v>50701</v>
      </c>
      <c r="B54" t="s">
        <v>53</v>
      </c>
      <c r="C54" s="31">
        <v>710</v>
      </c>
      <c r="D54" s="31">
        <v>826684</v>
      </c>
      <c r="E54" s="32">
        <v>0.40799999999999997</v>
      </c>
      <c r="F54" s="32">
        <v>0.42899999999999999</v>
      </c>
      <c r="G54">
        <f t="shared" si="0"/>
        <v>0.42899999999999999</v>
      </c>
      <c r="H54" s="31">
        <v>586945825</v>
      </c>
      <c r="I54" s="31">
        <v>744031</v>
      </c>
      <c r="J54" s="31">
        <v>553606</v>
      </c>
      <c r="K54" s="31">
        <v>691150</v>
      </c>
      <c r="L54" s="31">
        <v>563028</v>
      </c>
    </row>
    <row r="55" spans="1:12" x14ac:dyDescent="0.35">
      <c r="A55">
        <v>51101</v>
      </c>
      <c r="B55" t="s">
        <v>793</v>
      </c>
      <c r="C55" s="31">
        <v>943</v>
      </c>
      <c r="D55" s="31">
        <v>317820</v>
      </c>
      <c r="E55" s="32">
        <v>0.60799999999999998</v>
      </c>
      <c r="F55" s="32">
        <v>0.78100000000000003</v>
      </c>
      <c r="G55">
        <f t="shared" si="0"/>
        <v>0.78100000000000003</v>
      </c>
      <c r="H55" s="31">
        <v>299704736</v>
      </c>
      <c r="I55" s="31">
        <v>1639292</v>
      </c>
      <c r="J55" s="31">
        <v>2078944</v>
      </c>
      <c r="K55" s="31">
        <v>1561547</v>
      </c>
      <c r="L55" s="31">
        <v>1923012</v>
      </c>
    </row>
    <row r="56" spans="1:12" x14ac:dyDescent="0.35">
      <c r="A56">
        <v>51301</v>
      </c>
      <c r="B56" t="s">
        <v>794</v>
      </c>
      <c r="C56" s="31">
        <v>1017</v>
      </c>
      <c r="D56" s="31">
        <v>492376</v>
      </c>
      <c r="E56" s="32">
        <v>0.49099999999999999</v>
      </c>
      <c r="F56" s="32">
        <v>0.66</v>
      </c>
      <c r="G56">
        <f t="shared" si="0"/>
        <v>0.66</v>
      </c>
      <c r="H56" s="31">
        <v>500746878</v>
      </c>
      <c r="I56" s="31">
        <v>1272487</v>
      </c>
      <c r="J56" s="31">
        <v>1212891</v>
      </c>
      <c r="K56" s="31">
        <v>1463744</v>
      </c>
      <c r="L56" s="31">
        <v>1271803</v>
      </c>
    </row>
    <row r="57" spans="1:12" x14ac:dyDescent="0.35">
      <c r="A57">
        <v>51901</v>
      </c>
      <c r="B57" t="s">
        <v>795</v>
      </c>
      <c r="C57" s="31">
        <v>860</v>
      </c>
      <c r="D57" s="31">
        <v>590581</v>
      </c>
      <c r="E57" s="32">
        <v>0.46400000000000002</v>
      </c>
      <c r="F57" s="32">
        <v>0.59199999999999997</v>
      </c>
      <c r="G57">
        <f t="shared" si="0"/>
        <v>0.59199999999999997</v>
      </c>
      <c r="H57" s="31">
        <v>507899704</v>
      </c>
      <c r="I57" s="31">
        <v>1128634</v>
      </c>
      <c r="J57" s="31">
        <v>1067984</v>
      </c>
      <c r="K57" s="31">
        <v>1166928</v>
      </c>
      <c r="L57" s="31">
        <v>1099588</v>
      </c>
    </row>
    <row r="58" spans="1:12" x14ac:dyDescent="0.35">
      <c r="A58">
        <v>60201</v>
      </c>
      <c r="B58" t="s">
        <v>796</v>
      </c>
      <c r="C58" s="31">
        <v>1441</v>
      </c>
      <c r="D58" s="31">
        <v>437267</v>
      </c>
      <c r="E58" s="32">
        <v>0.60399999999999998</v>
      </c>
      <c r="F58" s="32">
        <v>0.69899999999999995</v>
      </c>
      <c r="G58">
        <f t="shared" si="0"/>
        <v>0.69899999999999995</v>
      </c>
      <c r="H58" s="31">
        <v>630102811</v>
      </c>
      <c r="I58" s="31">
        <v>1463787</v>
      </c>
      <c r="J58" s="31">
        <v>1843698</v>
      </c>
      <c r="K58" s="31">
        <v>1257562</v>
      </c>
      <c r="L58" s="31">
        <v>1643481</v>
      </c>
    </row>
    <row r="59" spans="1:12" x14ac:dyDescent="0.35">
      <c r="A59">
        <v>60301</v>
      </c>
      <c r="B59" t="s">
        <v>797</v>
      </c>
      <c r="C59" s="31">
        <v>809</v>
      </c>
      <c r="D59" s="31">
        <v>262739</v>
      </c>
      <c r="E59" s="32">
        <v>0.67800000000000005</v>
      </c>
      <c r="F59" s="32">
        <v>0.81899999999999995</v>
      </c>
      <c r="G59">
        <f t="shared" si="0"/>
        <v>0.81899999999999995</v>
      </c>
      <c r="H59" s="31">
        <v>212556451</v>
      </c>
      <c r="I59" s="31">
        <v>929641</v>
      </c>
      <c r="J59" s="31">
        <v>1092704</v>
      </c>
      <c r="K59" s="31">
        <v>1007906</v>
      </c>
      <c r="L59" s="31">
        <v>1056097</v>
      </c>
    </row>
    <row r="60" spans="1:12" x14ac:dyDescent="0.35">
      <c r="A60">
        <v>60401</v>
      </c>
      <c r="B60" t="s">
        <v>59</v>
      </c>
      <c r="C60" s="31">
        <v>911</v>
      </c>
      <c r="D60" s="31">
        <v>337809</v>
      </c>
      <c r="E60" s="32">
        <v>0.51300000000000001</v>
      </c>
      <c r="F60" s="32">
        <v>0.76700000000000002</v>
      </c>
      <c r="G60">
        <f t="shared" si="0"/>
        <v>0.76700000000000002</v>
      </c>
      <c r="H60" s="31">
        <v>307744406</v>
      </c>
      <c r="I60" s="31">
        <v>1323290</v>
      </c>
      <c r="J60" s="31">
        <v>1171976</v>
      </c>
      <c r="K60" s="31">
        <v>1180558</v>
      </c>
      <c r="L60" s="31">
        <v>1174032</v>
      </c>
    </row>
    <row r="61" spans="1:12" x14ac:dyDescent="0.35">
      <c r="A61">
        <v>60503</v>
      </c>
      <c r="B61" t="s">
        <v>798</v>
      </c>
      <c r="C61" s="31">
        <v>694</v>
      </c>
      <c r="D61" s="31">
        <v>1795016</v>
      </c>
      <c r="E61" s="32">
        <v>0.13100000000000001</v>
      </c>
      <c r="F61" s="32">
        <v>0</v>
      </c>
      <c r="G61">
        <f t="shared" si="0"/>
        <v>0.36</v>
      </c>
      <c r="H61" s="31">
        <v>1245741688</v>
      </c>
      <c r="I61" s="31">
        <v>435824</v>
      </c>
      <c r="J61" s="31">
        <v>398554</v>
      </c>
      <c r="K61" s="31">
        <v>432629</v>
      </c>
      <c r="L61" s="31">
        <v>382134</v>
      </c>
    </row>
    <row r="62" spans="1:12" x14ac:dyDescent="0.35">
      <c r="A62">
        <v>60601</v>
      </c>
      <c r="B62" t="s">
        <v>799</v>
      </c>
      <c r="C62" s="31">
        <v>575</v>
      </c>
      <c r="D62" s="31">
        <v>316452</v>
      </c>
      <c r="E62" s="32">
        <v>0.56599999999999995</v>
      </c>
      <c r="F62" s="32">
        <v>0.78200000000000003</v>
      </c>
      <c r="G62">
        <f t="shared" si="0"/>
        <v>0.78200000000000003</v>
      </c>
      <c r="H62" s="31">
        <v>181960265</v>
      </c>
      <c r="I62" s="31">
        <v>1043552</v>
      </c>
      <c r="J62" s="31">
        <v>978317</v>
      </c>
      <c r="K62" s="31">
        <v>1042031</v>
      </c>
      <c r="L62" s="31">
        <v>1056868</v>
      </c>
    </row>
    <row r="63" spans="1:12" x14ac:dyDescent="0.35">
      <c r="A63">
        <v>60701</v>
      </c>
      <c r="B63" t="s">
        <v>800</v>
      </c>
      <c r="C63" s="31">
        <v>467</v>
      </c>
      <c r="D63" s="31">
        <v>669278</v>
      </c>
      <c r="E63" s="32">
        <v>0.39400000000000002</v>
      </c>
      <c r="F63" s="32">
        <v>0.53800000000000003</v>
      </c>
      <c r="G63">
        <f t="shared" si="0"/>
        <v>0.53800000000000003</v>
      </c>
      <c r="H63" s="31">
        <v>312553031</v>
      </c>
      <c r="I63" s="31">
        <v>337185</v>
      </c>
      <c r="J63" s="31">
        <v>348318</v>
      </c>
      <c r="K63" s="31">
        <v>372338</v>
      </c>
      <c r="L63" s="31">
        <v>360277</v>
      </c>
    </row>
    <row r="64" spans="1:12" x14ac:dyDescent="0.35">
      <c r="A64">
        <v>60800</v>
      </c>
      <c r="B64" t="s">
        <v>801</v>
      </c>
      <c r="C64" s="31">
        <v>2077</v>
      </c>
      <c r="D64" s="31">
        <v>251332</v>
      </c>
      <c r="E64" s="32">
        <v>0.57299999999999995</v>
      </c>
      <c r="F64" s="32">
        <v>0.82699999999999996</v>
      </c>
      <c r="G64">
        <f t="shared" si="0"/>
        <v>0.82699999999999996</v>
      </c>
      <c r="H64" s="31">
        <v>522017311</v>
      </c>
      <c r="I64" s="31">
        <v>1880959</v>
      </c>
      <c r="J64" s="31">
        <v>1827050</v>
      </c>
      <c r="K64" s="31">
        <v>1850609</v>
      </c>
      <c r="L64" s="31">
        <v>1790721</v>
      </c>
    </row>
    <row r="65" spans="1:12" x14ac:dyDescent="0.35">
      <c r="A65">
        <v>61001</v>
      </c>
      <c r="B65" t="s">
        <v>802</v>
      </c>
      <c r="C65" s="31">
        <v>716</v>
      </c>
      <c r="D65" s="31">
        <v>762341</v>
      </c>
      <c r="E65" s="32">
        <v>0.497</v>
      </c>
      <c r="F65" s="32">
        <v>0.47399999999999998</v>
      </c>
      <c r="G65">
        <f t="shared" si="0"/>
        <v>0.497</v>
      </c>
      <c r="H65" s="31">
        <v>545836412</v>
      </c>
      <c r="I65" s="31">
        <v>445367</v>
      </c>
      <c r="J65" s="31">
        <v>417591</v>
      </c>
      <c r="K65" s="31">
        <v>477353</v>
      </c>
      <c r="L65" s="31">
        <v>502039</v>
      </c>
    </row>
    <row r="66" spans="1:12" x14ac:dyDescent="0.35">
      <c r="A66">
        <v>61101</v>
      </c>
      <c r="B66" t="s">
        <v>803</v>
      </c>
      <c r="C66" s="31">
        <v>1181</v>
      </c>
      <c r="D66" s="31">
        <v>305185</v>
      </c>
      <c r="E66" s="32">
        <v>0.58799999999999997</v>
      </c>
      <c r="F66" s="32">
        <v>0.79</v>
      </c>
      <c r="G66">
        <f t="shared" si="0"/>
        <v>0.79</v>
      </c>
      <c r="H66" s="31">
        <v>360424014</v>
      </c>
      <c r="I66" s="31">
        <v>1237272</v>
      </c>
      <c r="J66" s="31">
        <v>1246407</v>
      </c>
      <c r="K66" s="31">
        <v>1173429</v>
      </c>
      <c r="L66" s="31">
        <v>1118569</v>
      </c>
    </row>
    <row r="67" spans="1:12" x14ac:dyDescent="0.35">
      <c r="A67">
        <v>61501</v>
      </c>
      <c r="B67" t="s">
        <v>804</v>
      </c>
      <c r="C67" s="31">
        <v>1072</v>
      </c>
      <c r="D67" s="31">
        <v>324684</v>
      </c>
      <c r="E67" s="32">
        <v>0.53800000000000003</v>
      </c>
      <c r="F67" s="32">
        <v>0.77700000000000002</v>
      </c>
      <c r="G67">
        <f t="shared" si="0"/>
        <v>0.77700000000000002</v>
      </c>
      <c r="H67" s="31">
        <v>348062081</v>
      </c>
      <c r="I67" s="31">
        <v>1421082</v>
      </c>
      <c r="J67" s="31">
        <v>1679998</v>
      </c>
      <c r="K67" s="31">
        <v>1495150</v>
      </c>
      <c r="L67" s="31">
        <v>1327246</v>
      </c>
    </row>
    <row r="68" spans="1:12" x14ac:dyDescent="0.35">
      <c r="A68">
        <v>61503</v>
      </c>
      <c r="B68" t="s">
        <v>805</v>
      </c>
      <c r="C68" s="31">
        <v>494</v>
      </c>
      <c r="D68" s="31">
        <v>422746</v>
      </c>
      <c r="E68" s="32">
        <v>0.56100000000000005</v>
      </c>
      <c r="F68" s="32">
        <v>0.70899999999999996</v>
      </c>
      <c r="G68">
        <f t="shared" ref="G68:G131" si="1">MAX(IF(E68&gt;F68,E68,F68),0.36)</f>
        <v>0.70899999999999996</v>
      </c>
      <c r="H68" s="31">
        <v>208836599</v>
      </c>
      <c r="I68" s="31">
        <v>734726</v>
      </c>
      <c r="J68" s="31">
        <v>711563</v>
      </c>
      <c r="K68" s="31">
        <v>718442</v>
      </c>
      <c r="L68" s="31">
        <v>672950</v>
      </c>
    </row>
    <row r="69" spans="1:12" x14ac:dyDescent="0.35">
      <c r="A69">
        <v>61601</v>
      </c>
      <c r="B69" t="s">
        <v>806</v>
      </c>
      <c r="C69" s="31">
        <v>508</v>
      </c>
      <c r="D69" s="31">
        <v>361691</v>
      </c>
      <c r="E69" s="32">
        <v>0.57699999999999996</v>
      </c>
      <c r="F69" s="32">
        <v>0.751</v>
      </c>
      <c r="G69">
        <f t="shared" si="1"/>
        <v>0.751</v>
      </c>
      <c r="H69" s="31">
        <v>183739444</v>
      </c>
      <c r="I69" s="31">
        <v>656196</v>
      </c>
      <c r="J69" s="31">
        <v>673414</v>
      </c>
      <c r="K69" s="31">
        <v>608429</v>
      </c>
      <c r="L69" s="31">
        <v>593797</v>
      </c>
    </row>
    <row r="70" spans="1:12" x14ac:dyDescent="0.35">
      <c r="A70">
        <v>61700</v>
      </c>
      <c r="B70" t="s">
        <v>807</v>
      </c>
      <c r="C70" s="31">
        <v>4658</v>
      </c>
      <c r="D70" s="31">
        <v>159301</v>
      </c>
      <c r="E70" s="32">
        <v>0.59399999999999997</v>
      </c>
      <c r="F70" s="32">
        <v>0.89100000000000001</v>
      </c>
      <c r="G70">
        <f t="shared" si="1"/>
        <v>0.89100000000000001</v>
      </c>
      <c r="H70" s="31">
        <v>742025029</v>
      </c>
      <c r="I70" s="31">
        <v>4652871</v>
      </c>
      <c r="J70" s="31">
        <v>4371525</v>
      </c>
      <c r="K70" s="31">
        <v>4585739</v>
      </c>
      <c r="L70" s="31">
        <v>4389461</v>
      </c>
    </row>
    <row r="71" spans="1:12" x14ac:dyDescent="0.35">
      <c r="A71">
        <v>62201</v>
      </c>
      <c r="B71" t="s">
        <v>808</v>
      </c>
      <c r="C71" s="31">
        <v>1523</v>
      </c>
      <c r="D71" s="31">
        <v>429307</v>
      </c>
      <c r="E71" s="32">
        <v>0.67</v>
      </c>
      <c r="F71" s="32">
        <v>0.70399999999999996</v>
      </c>
      <c r="G71">
        <f t="shared" si="1"/>
        <v>0.70399999999999996</v>
      </c>
      <c r="H71" s="31">
        <v>653836073</v>
      </c>
      <c r="I71" s="31">
        <v>1181538</v>
      </c>
      <c r="J71" s="31">
        <v>1110428</v>
      </c>
      <c r="K71" s="31">
        <v>1259991</v>
      </c>
      <c r="L71" s="31">
        <v>1177763</v>
      </c>
    </row>
    <row r="72" spans="1:12" x14ac:dyDescent="0.35">
      <c r="A72">
        <v>62301</v>
      </c>
      <c r="B72" t="s">
        <v>809</v>
      </c>
      <c r="C72" s="31">
        <v>571</v>
      </c>
      <c r="D72" s="31">
        <v>315393</v>
      </c>
      <c r="E72" s="32">
        <v>0.69</v>
      </c>
      <c r="F72" s="32">
        <v>0.78300000000000003</v>
      </c>
      <c r="G72">
        <f t="shared" si="1"/>
        <v>0.78300000000000003</v>
      </c>
      <c r="H72" s="31">
        <v>180089744</v>
      </c>
      <c r="I72" s="31">
        <v>955497</v>
      </c>
      <c r="J72" s="31">
        <v>856671</v>
      </c>
      <c r="K72" s="31">
        <v>945218</v>
      </c>
      <c r="L72" s="31">
        <v>883384</v>
      </c>
    </row>
    <row r="73" spans="1:12" x14ac:dyDescent="0.35">
      <c r="A73">
        <v>62401</v>
      </c>
      <c r="B73" t="s">
        <v>810</v>
      </c>
      <c r="C73" s="31">
        <v>316</v>
      </c>
      <c r="D73" s="31">
        <v>258434</v>
      </c>
      <c r="E73" s="32">
        <v>0.65</v>
      </c>
      <c r="F73" s="32">
        <v>0.82199999999999995</v>
      </c>
      <c r="G73">
        <f t="shared" si="1"/>
        <v>0.82199999999999995</v>
      </c>
      <c r="H73" s="31">
        <v>81665289</v>
      </c>
      <c r="I73" s="31">
        <v>721091</v>
      </c>
      <c r="J73" s="31">
        <v>675881</v>
      </c>
      <c r="K73" s="31">
        <v>655777</v>
      </c>
      <c r="L73" s="31">
        <v>628305</v>
      </c>
    </row>
    <row r="74" spans="1:12" x14ac:dyDescent="0.35">
      <c r="A74">
        <v>62601</v>
      </c>
      <c r="B74" t="s">
        <v>811</v>
      </c>
      <c r="C74" s="31">
        <v>409</v>
      </c>
      <c r="D74" s="31">
        <v>347839</v>
      </c>
      <c r="E74" s="32">
        <v>0.56299999999999994</v>
      </c>
      <c r="F74" s="32">
        <v>0.76</v>
      </c>
      <c r="G74">
        <f t="shared" si="1"/>
        <v>0.76</v>
      </c>
      <c r="H74" s="31">
        <v>142266552</v>
      </c>
      <c r="I74" s="31">
        <v>675148</v>
      </c>
      <c r="J74" s="31">
        <v>628859</v>
      </c>
      <c r="K74" s="31">
        <v>697225</v>
      </c>
      <c r="L74" s="31">
        <v>672632</v>
      </c>
    </row>
    <row r="75" spans="1:12" x14ac:dyDescent="0.35">
      <c r="A75">
        <v>62901</v>
      </c>
      <c r="B75" t="s">
        <v>812</v>
      </c>
      <c r="C75" s="31">
        <v>726</v>
      </c>
      <c r="D75" s="31">
        <v>418834</v>
      </c>
      <c r="E75" s="32">
        <v>0.59599999999999997</v>
      </c>
      <c r="F75" s="32">
        <v>0.71099999999999997</v>
      </c>
      <c r="G75">
        <f t="shared" si="1"/>
        <v>0.71099999999999997</v>
      </c>
      <c r="H75" s="31">
        <v>304074030</v>
      </c>
      <c r="I75" s="31">
        <v>783745</v>
      </c>
      <c r="J75" s="31">
        <v>806114</v>
      </c>
      <c r="K75" s="31">
        <v>776878</v>
      </c>
      <c r="L75" s="31">
        <v>816122</v>
      </c>
    </row>
    <row r="76" spans="1:12" x14ac:dyDescent="0.35">
      <c r="A76">
        <v>70600</v>
      </c>
      <c r="B76" t="s">
        <v>813</v>
      </c>
      <c r="C76" s="31">
        <v>6327</v>
      </c>
      <c r="D76" s="31">
        <v>262262</v>
      </c>
      <c r="E76" s="32">
        <v>0.59599999999999997</v>
      </c>
      <c r="F76" s="32">
        <v>0.81899999999999995</v>
      </c>
      <c r="G76">
        <f t="shared" si="1"/>
        <v>0.81899999999999995</v>
      </c>
      <c r="H76" s="31">
        <v>1659332920</v>
      </c>
      <c r="I76" s="31">
        <v>8367467</v>
      </c>
      <c r="J76" s="31">
        <v>8432434</v>
      </c>
      <c r="K76" s="31">
        <v>9114987</v>
      </c>
      <c r="L76" s="31">
        <v>8731470</v>
      </c>
    </row>
    <row r="77" spans="1:12" x14ac:dyDescent="0.35">
      <c r="A77">
        <v>70901</v>
      </c>
      <c r="B77" t="s">
        <v>814</v>
      </c>
      <c r="C77" s="31">
        <v>4338</v>
      </c>
      <c r="D77" s="31">
        <v>450222</v>
      </c>
      <c r="E77" s="32">
        <v>0.56799999999999995</v>
      </c>
      <c r="F77" s="32">
        <v>0.68899999999999995</v>
      </c>
      <c r="G77">
        <f t="shared" si="1"/>
        <v>0.68899999999999995</v>
      </c>
      <c r="H77" s="31">
        <v>1953063871</v>
      </c>
      <c r="I77" s="31">
        <v>4456210</v>
      </c>
      <c r="J77" s="31">
        <v>4380537</v>
      </c>
      <c r="K77" s="31">
        <v>5116293</v>
      </c>
      <c r="L77" s="31">
        <v>4750435</v>
      </c>
    </row>
    <row r="78" spans="1:12" x14ac:dyDescent="0.35">
      <c r="A78">
        <v>70902</v>
      </c>
      <c r="B78" t="s">
        <v>77</v>
      </c>
      <c r="C78" s="31">
        <v>1067</v>
      </c>
      <c r="D78" s="31">
        <v>321748</v>
      </c>
      <c r="E78" s="32">
        <v>0.64</v>
      </c>
      <c r="F78" s="32">
        <v>0.77900000000000003</v>
      </c>
      <c r="G78">
        <f t="shared" si="1"/>
        <v>0.77900000000000003</v>
      </c>
      <c r="H78" s="31">
        <v>343305780</v>
      </c>
      <c r="I78" s="31">
        <v>1795715</v>
      </c>
      <c r="J78" s="31">
        <v>1710895</v>
      </c>
      <c r="K78" s="31">
        <v>2019298</v>
      </c>
      <c r="L78" s="31">
        <v>1835356</v>
      </c>
    </row>
    <row r="79" spans="1:12" x14ac:dyDescent="0.35">
      <c r="A79">
        <v>80101</v>
      </c>
      <c r="B79" t="s">
        <v>815</v>
      </c>
      <c r="C79" s="31">
        <v>586</v>
      </c>
      <c r="D79" s="31">
        <v>372387</v>
      </c>
      <c r="E79" s="32">
        <v>0.60799999999999998</v>
      </c>
      <c r="F79" s="32">
        <v>0.74299999999999999</v>
      </c>
      <c r="G79">
        <f t="shared" si="1"/>
        <v>0.74299999999999999</v>
      </c>
      <c r="H79" s="31">
        <v>218219063</v>
      </c>
      <c r="I79" s="31">
        <v>912988</v>
      </c>
      <c r="J79" s="31">
        <v>978066</v>
      </c>
      <c r="K79" s="31">
        <v>863550</v>
      </c>
      <c r="L79" s="31">
        <v>1006558</v>
      </c>
    </row>
    <row r="80" spans="1:12" x14ac:dyDescent="0.35">
      <c r="A80">
        <v>80201</v>
      </c>
      <c r="B80" t="s">
        <v>79</v>
      </c>
      <c r="C80" s="31">
        <v>787</v>
      </c>
      <c r="D80" s="31">
        <v>388766</v>
      </c>
      <c r="E80" s="32">
        <v>0.60399999999999998</v>
      </c>
      <c r="F80" s="32">
        <v>0.73199999999999998</v>
      </c>
      <c r="G80">
        <f t="shared" si="1"/>
        <v>0.73199999999999998</v>
      </c>
      <c r="H80" s="31">
        <v>305959617</v>
      </c>
      <c r="I80" s="31">
        <v>1316188</v>
      </c>
      <c r="J80" s="31">
        <v>1262579</v>
      </c>
      <c r="K80" s="31">
        <v>1240116</v>
      </c>
      <c r="L80" s="31">
        <v>1220868</v>
      </c>
    </row>
    <row r="81" spans="1:12" x14ac:dyDescent="0.35">
      <c r="A81">
        <v>80601</v>
      </c>
      <c r="B81" t="s">
        <v>816</v>
      </c>
      <c r="C81" s="31">
        <v>990</v>
      </c>
      <c r="D81" s="31">
        <v>386840</v>
      </c>
      <c r="E81" s="32">
        <v>0.54900000000000004</v>
      </c>
      <c r="F81" s="32">
        <v>0.73299999999999998</v>
      </c>
      <c r="G81">
        <f t="shared" si="1"/>
        <v>0.73299999999999998</v>
      </c>
      <c r="H81" s="31">
        <v>382972156</v>
      </c>
      <c r="I81" s="31">
        <v>1933207</v>
      </c>
      <c r="J81" s="31">
        <v>1775283</v>
      </c>
      <c r="K81" s="31">
        <v>1664723</v>
      </c>
      <c r="L81" s="31">
        <v>1813913</v>
      </c>
    </row>
    <row r="82" spans="1:12" x14ac:dyDescent="0.35">
      <c r="A82">
        <v>81003</v>
      </c>
      <c r="B82" t="s">
        <v>817</v>
      </c>
      <c r="C82" s="31">
        <v>766</v>
      </c>
      <c r="D82" s="31">
        <v>383769</v>
      </c>
      <c r="E82" s="32">
        <v>0.44900000000000001</v>
      </c>
      <c r="F82" s="32">
        <v>0.73499999999999999</v>
      </c>
      <c r="G82">
        <f t="shared" si="1"/>
        <v>0.73499999999999999</v>
      </c>
      <c r="H82" s="31">
        <v>293967778</v>
      </c>
      <c r="I82" s="31">
        <v>1296835</v>
      </c>
      <c r="J82" s="31">
        <v>1351272</v>
      </c>
      <c r="K82" s="31">
        <v>1233903</v>
      </c>
      <c r="L82" s="31">
        <v>1452543</v>
      </c>
    </row>
    <row r="83" spans="1:12" x14ac:dyDescent="0.35">
      <c r="A83">
        <v>81200</v>
      </c>
      <c r="B83" t="s">
        <v>818</v>
      </c>
      <c r="C83" s="31">
        <v>1869</v>
      </c>
      <c r="D83" s="31">
        <v>305600</v>
      </c>
      <c r="E83" s="32">
        <v>0.58399999999999996</v>
      </c>
      <c r="F83" s="32">
        <v>0.78900000000000003</v>
      </c>
      <c r="G83">
        <f t="shared" si="1"/>
        <v>0.78900000000000003</v>
      </c>
      <c r="H83" s="31">
        <v>571167338</v>
      </c>
      <c r="I83" s="31">
        <v>3194676</v>
      </c>
      <c r="J83" s="31">
        <v>2866981</v>
      </c>
      <c r="K83" s="31">
        <v>2621824</v>
      </c>
      <c r="L83" s="31">
        <v>3131637</v>
      </c>
    </row>
    <row r="84" spans="1:12" x14ac:dyDescent="0.35">
      <c r="A84">
        <v>81401</v>
      </c>
      <c r="B84" t="s">
        <v>83</v>
      </c>
      <c r="C84" s="31">
        <v>357</v>
      </c>
      <c r="D84" s="31">
        <v>518744</v>
      </c>
      <c r="E84" s="32">
        <v>0.53800000000000003</v>
      </c>
      <c r="F84" s="32">
        <v>0.64200000000000002</v>
      </c>
      <c r="G84">
        <f t="shared" si="1"/>
        <v>0.64200000000000002</v>
      </c>
      <c r="H84" s="31">
        <v>185191735</v>
      </c>
      <c r="I84" s="31">
        <v>887669</v>
      </c>
      <c r="J84" s="31">
        <v>921738</v>
      </c>
      <c r="K84" s="31">
        <v>958570</v>
      </c>
      <c r="L84" s="31">
        <v>879057</v>
      </c>
    </row>
    <row r="85" spans="1:12" x14ac:dyDescent="0.35">
      <c r="A85">
        <v>81501</v>
      </c>
      <c r="B85" t="s">
        <v>819</v>
      </c>
      <c r="C85" s="31">
        <v>774</v>
      </c>
      <c r="D85" s="31">
        <v>323909</v>
      </c>
      <c r="E85" s="32">
        <v>0.57899999999999996</v>
      </c>
      <c r="F85" s="32">
        <v>0.77700000000000002</v>
      </c>
      <c r="G85">
        <f t="shared" si="1"/>
        <v>0.77700000000000002</v>
      </c>
      <c r="H85" s="31">
        <v>250705672</v>
      </c>
      <c r="I85" s="31">
        <v>1388169</v>
      </c>
      <c r="J85" s="31">
        <v>1311322</v>
      </c>
      <c r="K85" s="31">
        <v>1594970</v>
      </c>
      <c r="L85" s="31">
        <v>1411554</v>
      </c>
    </row>
    <row r="86" spans="1:12" x14ac:dyDescent="0.35">
      <c r="A86">
        <v>82001</v>
      </c>
      <c r="B86" t="s">
        <v>85</v>
      </c>
      <c r="C86" s="31">
        <v>1343</v>
      </c>
      <c r="D86" s="31">
        <v>303561</v>
      </c>
      <c r="E86" s="32">
        <v>0.53300000000000003</v>
      </c>
      <c r="F86" s="32">
        <v>0.79100000000000004</v>
      </c>
      <c r="G86">
        <f t="shared" si="1"/>
        <v>0.79100000000000004</v>
      </c>
      <c r="H86" s="31">
        <v>407682968</v>
      </c>
      <c r="I86" s="31">
        <v>2100908</v>
      </c>
      <c r="J86" s="31">
        <v>1988388</v>
      </c>
      <c r="K86" s="31">
        <v>2307154</v>
      </c>
      <c r="L86" s="31">
        <v>2502602</v>
      </c>
    </row>
    <row r="87" spans="1:12" x14ac:dyDescent="0.35">
      <c r="A87">
        <v>90201</v>
      </c>
      <c r="B87" t="s">
        <v>86</v>
      </c>
      <c r="C87" s="31">
        <v>1198</v>
      </c>
      <c r="D87" s="31">
        <v>647188</v>
      </c>
      <c r="E87" s="32">
        <v>0.54100000000000004</v>
      </c>
      <c r="F87" s="32">
        <v>0.55400000000000005</v>
      </c>
      <c r="G87">
        <f t="shared" si="1"/>
        <v>0.55400000000000005</v>
      </c>
      <c r="H87" s="31">
        <v>775331553</v>
      </c>
      <c r="I87" s="31">
        <v>784524</v>
      </c>
      <c r="J87" s="31">
        <v>738518</v>
      </c>
      <c r="K87" s="31">
        <v>731406</v>
      </c>
      <c r="L87" s="31">
        <v>720346</v>
      </c>
    </row>
    <row r="88" spans="1:12" x14ac:dyDescent="0.35">
      <c r="A88">
        <v>90301</v>
      </c>
      <c r="B88" t="s">
        <v>820</v>
      </c>
      <c r="C88" s="31">
        <v>1951</v>
      </c>
      <c r="D88" s="31">
        <v>588815</v>
      </c>
      <c r="E88" s="32">
        <v>0.54300000000000004</v>
      </c>
      <c r="F88" s="32">
        <v>0.59399999999999997</v>
      </c>
      <c r="G88">
        <f t="shared" si="1"/>
        <v>0.59399999999999997</v>
      </c>
      <c r="H88" s="31">
        <v>1148779799</v>
      </c>
      <c r="I88" s="31">
        <v>1124338</v>
      </c>
      <c r="J88" s="31">
        <v>1218403</v>
      </c>
      <c r="K88" s="31">
        <v>1058823</v>
      </c>
      <c r="L88" s="31">
        <v>1263585</v>
      </c>
    </row>
    <row r="89" spans="1:12" x14ac:dyDescent="0.35">
      <c r="A89">
        <v>90501</v>
      </c>
      <c r="B89" t="s">
        <v>821</v>
      </c>
      <c r="C89" s="31">
        <v>1379</v>
      </c>
      <c r="D89" s="31">
        <v>376759</v>
      </c>
      <c r="E89" s="32">
        <v>0.61399999999999999</v>
      </c>
      <c r="F89" s="32">
        <v>0.74</v>
      </c>
      <c r="G89">
        <f t="shared" si="1"/>
        <v>0.74</v>
      </c>
      <c r="H89" s="31">
        <v>519551078</v>
      </c>
      <c r="I89" s="31">
        <v>1355030</v>
      </c>
      <c r="J89" s="31">
        <v>1306236</v>
      </c>
      <c r="K89" s="31">
        <v>1323175</v>
      </c>
      <c r="L89" s="31">
        <v>1316120</v>
      </c>
    </row>
    <row r="90" spans="1:12" x14ac:dyDescent="0.35">
      <c r="A90">
        <v>90601</v>
      </c>
      <c r="B90" t="s">
        <v>822</v>
      </c>
      <c r="C90" s="31">
        <v>504</v>
      </c>
      <c r="D90" s="31">
        <v>435299</v>
      </c>
      <c r="E90" s="32">
        <v>0.623</v>
      </c>
      <c r="F90" s="32">
        <v>0.7</v>
      </c>
      <c r="G90">
        <f t="shared" si="1"/>
        <v>0.7</v>
      </c>
      <c r="H90" s="31">
        <v>219390885</v>
      </c>
      <c r="I90" s="31">
        <v>448209</v>
      </c>
      <c r="J90" s="31">
        <v>413722</v>
      </c>
      <c r="K90" s="31">
        <v>408827</v>
      </c>
      <c r="L90" s="31">
        <v>434242</v>
      </c>
    </row>
    <row r="91" spans="1:12" x14ac:dyDescent="0.35">
      <c r="A91">
        <v>90901</v>
      </c>
      <c r="B91" t="s">
        <v>90</v>
      </c>
      <c r="C91" s="31">
        <v>826</v>
      </c>
      <c r="D91" s="31">
        <v>463939</v>
      </c>
      <c r="E91" s="32">
        <v>0.34499999999999997</v>
      </c>
      <c r="F91" s="32">
        <v>0.68</v>
      </c>
      <c r="G91">
        <f t="shared" si="1"/>
        <v>0.68</v>
      </c>
      <c r="H91" s="31">
        <v>383213711</v>
      </c>
      <c r="I91" s="31">
        <v>845513</v>
      </c>
      <c r="J91" s="31">
        <v>818065</v>
      </c>
      <c r="K91" s="31">
        <v>877519</v>
      </c>
      <c r="L91" s="31">
        <v>877856</v>
      </c>
    </row>
    <row r="92" spans="1:12" x14ac:dyDescent="0.35">
      <c r="A92">
        <v>91101</v>
      </c>
      <c r="B92" t="s">
        <v>823</v>
      </c>
      <c r="C92" s="31">
        <v>2085</v>
      </c>
      <c r="D92" s="31">
        <v>400078</v>
      </c>
      <c r="E92" s="32">
        <v>0.60799999999999998</v>
      </c>
      <c r="F92" s="32">
        <v>0.72399999999999998</v>
      </c>
      <c r="G92">
        <f t="shared" si="1"/>
        <v>0.72399999999999998</v>
      </c>
      <c r="H92" s="31">
        <v>834163078</v>
      </c>
      <c r="I92" s="31">
        <v>1948234</v>
      </c>
      <c r="J92" s="31">
        <v>1847528</v>
      </c>
      <c r="K92" s="31">
        <v>2013861</v>
      </c>
      <c r="L92" s="31">
        <v>1898787</v>
      </c>
    </row>
    <row r="93" spans="1:12" x14ac:dyDescent="0.35">
      <c r="A93">
        <v>91200</v>
      </c>
      <c r="B93" t="s">
        <v>824</v>
      </c>
      <c r="C93" s="31">
        <v>1841</v>
      </c>
      <c r="D93" s="31">
        <v>514527</v>
      </c>
      <c r="E93" s="32">
        <v>0.65100000000000002</v>
      </c>
      <c r="F93" s="32">
        <v>0.64500000000000002</v>
      </c>
      <c r="G93">
        <f t="shared" si="1"/>
        <v>0.65100000000000002</v>
      </c>
      <c r="H93" s="31">
        <v>947245499</v>
      </c>
      <c r="I93" s="31">
        <v>1435260</v>
      </c>
      <c r="J93" s="31">
        <v>1324538</v>
      </c>
      <c r="K93" s="31">
        <v>1302687</v>
      </c>
      <c r="L93" s="31">
        <v>1273619</v>
      </c>
    </row>
    <row r="94" spans="1:12" x14ac:dyDescent="0.35">
      <c r="A94">
        <v>91402</v>
      </c>
      <c r="B94" t="s">
        <v>825</v>
      </c>
      <c r="C94" s="31">
        <v>1535</v>
      </c>
      <c r="D94" s="31">
        <v>404451</v>
      </c>
      <c r="E94" s="32">
        <v>0.61</v>
      </c>
      <c r="F94" s="32">
        <v>0.72099999999999997</v>
      </c>
      <c r="G94">
        <f t="shared" si="1"/>
        <v>0.72099999999999997</v>
      </c>
      <c r="H94" s="31">
        <v>620833781</v>
      </c>
      <c r="I94" s="31">
        <v>1033388</v>
      </c>
      <c r="J94" s="31">
        <v>969504</v>
      </c>
      <c r="K94" s="31">
        <v>1081966</v>
      </c>
      <c r="L94" s="31">
        <v>1027006</v>
      </c>
    </row>
    <row r="95" spans="1:12" x14ac:dyDescent="0.35">
      <c r="A95">
        <v>100501</v>
      </c>
      <c r="B95" t="s">
        <v>94</v>
      </c>
      <c r="C95" s="31">
        <v>1372</v>
      </c>
      <c r="D95" s="31">
        <v>1370650</v>
      </c>
      <c r="E95" s="32">
        <v>0.35499999999999998</v>
      </c>
      <c r="F95" s="32">
        <v>5.2999999999999999E-2</v>
      </c>
      <c r="G95">
        <f t="shared" si="1"/>
        <v>0.36</v>
      </c>
      <c r="H95" s="31">
        <v>1880531801</v>
      </c>
      <c r="I95" s="31">
        <v>411142</v>
      </c>
      <c r="J95" s="31">
        <v>492828</v>
      </c>
      <c r="K95" s="31">
        <v>440958</v>
      </c>
      <c r="L95" s="31">
        <v>417754</v>
      </c>
    </row>
    <row r="96" spans="1:12" x14ac:dyDescent="0.35">
      <c r="A96">
        <v>100902</v>
      </c>
      <c r="B96" t="s">
        <v>826</v>
      </c>
      <c r="C96" s="31">
        <v>542</v>
      </c>
      <c r="D96" s="31">
        <v>1064902</v>
      </c>
      <c r="E96" s="32">
        <v>0.46700000000000003</v>
      </c>
      <c r="F96" s="32">
        <v>0.26500000000000001</v>
      </c>
      <c r="G96">
        <f t="shared" si="1"/>
        <v>0.46700000000000003</v>
      </c>
      <c r="H96" s="31">
        <v>577177254</v>
      </c>
      <c r="I96" s="31">
        <v>305331</v>
      </c>
      <c r="J96" s="31">
        <v>274953</v>
      </c>
      <c r="K96" s="31">
        <v>320359</v>
      </c>
      <c r="L96" s="31">
        <v>313985</v>
      </c>
    </row>
    <row r="97" spans="1:12" x14ac:dyDescent="0.35">
      <c r="A97">
        <v>101001</v>
      </c>
      <c r="B97" t="s">
        <v>827</v>
      </c>
      <c r="C97" s="31">
        <v>1109</v>
      </c>
      <c r="D97" s="31">
        <v>1226774</v>
      </c>
      <c r="E97" s="32">
        <v>0.497</v>
      </c>
      <c r="F97" s="32">
        <v>0.153</v>
      </c>
      <c r="G97">
        <f t="shared" si="1"/>
        <v>0.497</v>
      </c>
      <c r="H97" s="31">
        <v>1360493066</v>
      </c>
      <c r="I97" s="31">
        <v>555034</v>
      </c>
      <c r="J97" s="31">
        <v>478953</v>
      </c>
      <c r="K97" s="31">
        <v>618025</v>
      </c>
      <c r="L97" s="31">
        <v>523648</v>
      </c>
    </row>
    <row r="98" spans="1:12" x14ac:dyDescent="0.35">
      <c r="A98">
        <v>101300</v>
      </c>
      <c r="B98" t="s">
        <v>828</v>
      </c>
      <c r="C98" s="31">
        <v>1867</v>
      </c>
      <c r="D98" s="31">
        <v>677229</v>
      </c>
      <c r="E98" s="32">
        <v>0.56100000000000005</v>
      </c>
      <c r="F98" s="32">
        <v>0.53300000000000003</v>
      </c>
      <c r="G98">
        <f t="shared" si="1"/>
        <v>0.56100000000000005</v>
      </c>
      <c r="H98" s="31">
        <v>1264386645</v>
      </c>
      <c r="I98" s="31">
        <v>787322</v>
      </c>
      <c r="J98" s="31">
        <v>751077</v>
      </c>
      <c r="K98" s="31">
        <v>858332</v>
      </c>
      <c r="L98" s="31">
        <v>829559</v>
      </c>
    </row>
    <row r="99" spans="1:12" x14ac:dyDescent="0.35">
      <c r="A99">
        <v>101401</v>
      </c>
      <c r="B99" t="s">
        <v>829</v>
      </c>
      <c r="C99" s="31">
        <v>1871</v>
      </c>
      <c r="D99" s="31">
        <v>662994</v>
      </c>
      <c r="E99" s="32">
        <v>0.56599999999999995</v>
      </c>
      <c r="F99" s="32">
        <v>0.54300000000000004</v>
      </c>
      <c r="G99">
        <f t="shared" si="1"/>
        <v>0.56599999999999995</v>
      </c>
      <c r="H99" s="31">
        <v>1240463279</v>
      </c>
      <c r="I99" s="31">
        <v>952567</v>
      </c>
      <c r="J99" s="31">
        <v>845578</v>
      </c>
      <c r="K99" s="31">
        <v>972390</v>
      </c>
      <c r="L99" s="31">
        <v>862536</v>
      </c>
    </row>
    <row r="100" spans="1:12" x14ac:dyDescent="0.35">
      <c r="A100">
        <v>101601</v>
      </c>
      <c r="B100" t="s">
        <v>830</v>
      </c>
      <c r="C100" s="31">
        <v>409</v>
      </c>
      <c r="D100" s="31">
        <v>1511580</v>
      </c>
      <c r="E100" s="32">
        <v>0.41199999999999998</v>
      </c>
      <c r="F100" s="32">
        <v>0</v>
      </c>
      <c r="G100">
        <f t="shared" si="1"/>
        <v>0.41199999999999998</v>
      </c>
      <c r="H100" s="31">
        <v>618236452</v>
      </c>
      <c r="I100" s="31">
        <v>204107</v>
      </c>
      <c r="J100" s="31">
        <v>182556</v>
      </c>
      <c r="K100" s="31">
        <v>201608</v>
      </c>
      <c r="L100" s="31">
        <v>166874</v>
      </c>
    </row>
    <row r="101" spans="1:12" x14ac:dyDescent="0.35">
      <c r="A101">
        <v>110101</v>
      </c>
      <c r="B101" t="s">
        <v>831</v>
      </c>
      <c r="C101" s="31">
        <v>582</v>
      </c>
      <c r="D101" s="31">
        <v>360125</v>
      </c>
      <c r="E101" s="32">
        <v>0.54900000000000004</v>
      </c>
      <c r="F101" s="32">
        <v>0.752</v>
      </c>
      <c r="G101">
        <f t="shared" si="1"/>
        <v>0.752</v>
      </c>
      <c r="H101" s="31">
        <v>209592763</v>
      </c>
      <c r="I101" s="31">
        <v>966486</v>
      </c>
      <c r="J101" s="31">
        <v>961043</v>
      </c>
      <c r="K101" s="31">
        <v>1005810</v>
      </c>
      <c r="L101" s="31">
        <v>1048436</v>
      </c>
    </row>
    <row r="102" spans="1:12" x14ac:dyDescent="0.35">
      <c r="A102">
        <v>110200</v>
      </c>
      <c r="B102" t="s">
        <v>832</v>
      </c>
      <c r="C102" s="31">
        <v>2511</v>
      </c>
      <c r="D102" s="31">
        <v>370897</v>
      </c>
      <c r="E102" s="32">
        <v>0.56299999999999994</v>
      </c>
      <c r="F102" s="32">
        <v>0.74399999999999999</v>
      </c>
      <c r="G102">
        <f t="shared" si="1"/>
        <v>0.74399999999999999</v>
      </c>
      <c r="H102" s="31">
        <v>931324412</v>
      </c>
      <c r="I102" s="31">
        <v>2496008</v>
      </c>
      <c r="J102" s="31">
        <v>2408540</v>
      </c>
      <c r="K102" s="31">
        <v>2428258</v>
      </c>
      <c r="L102" s="31">
        <v>2205343</v>
      </c>
    </row>
    <row r="103" spans="1:12" x14ac:dyDescent="0.35">
      <c r="A103">
        <v>110304</v>
      </c>
      <c r="B103" t="s">
        <v>833</v>
      </c>
      <c r="C103" s="31">
        <v>556</v>
      </c>
      <c r="D103" s="31">
        <v>297456</v>
      </c>
      <c r="E103" s="32">
        <v>0.56599999999999995</v>
      </c>
      <c r="F103" s="32">
        <v>0.79500000000000004</v>
      </c>
      <c r="G103">
        <f t="shared" si="1"/>
        <v>0.79500000000000004</v>
      </c>
      <c r="H103" s="31">
        <v>165385565</v>
      </c>
      <c r="I103" s="31">
        <v>1033773</v>
      </c>
      <c r="J103" s="31">
        <v>987244</v>
      </c>
      <c r="K103" s="31">
        <v>1035012</v>
      </c>
      <c r="L103" s="31">
        <v>972200</v>
      </c>
    </row>
    <row r="104" spans="1:12" x14ac:dyDescent="0.35">
      <c r="A104">
        <v>110701</v>
      </c>
      <c r="B104" t="s">
        <v>834</v>
      </c>
      <c r="C104" s="31">
        <v>2066</v>
      </c>
      <c r="D104" s="31">
        <v>386551</v>
      </c>
      <c r="E104" s="32">
        <v>0.6</v>
      </c>
      <c r="F104" s="32">
        <v>0.73399999999999999</v>
      </c>
      <c r="G104">
        <f t="shared" si="1"/>
        <v>0.73399999999999999</v>
      </c>
      <c r="H104" s="31">
        <v>798614945</v>
      </c>
      <c r="I104" s="31">
        <v>1957357</v>
      </c>
      <c r="J104" s="31">
        <v>1819442</v>
      </c>
      <c r="K104" s="31">
        <v>2022838</v>
      </c>
      <c r="L104" s="31">
        <v>1878194</v>
      </c>
    </row>
    <row r="105" spans="1:12" x14ac:dyDescent="0.35">
      <c r="A105">
        <v>110901</v>
      </c>
      <c r="B105" t="s">
        <v>835</v>
      </c>
      <c r="C105" s="31">
        <v>821</v>
      </c>
      <c r="D105" s="31">
        <v>321407</v>
      </c>
      <c r="E105" s="32">
        <v>0.45600000000000002</v>
      </c>
      <c r="F105" s="32">
        <v>0.77900000000000003</v>
      </c>
      <c r="G105">
        <f t="shared" si="1"/>
        <v>0.77900000000000003</v>
      </c>
      <c r="H105" s="31">
        <v>263875579</v>
      </c>
      <c r="I105" s="31">
        <v>1035259</v>
      </c>
      <c r="J105" s="31">
        <v>972426</v>
      </c>
      <c r="K105" s="31">
        <v>994043</v>
      </c>
      <c r="L105" s="31">
        <v>887698</v>
      </c>
    </row>
    <row r="106" spans="1:12" x14ac:dyDescent="0.35">
      <c r="A106">
        <v>120102</v>
      </c>
      <c r="B106" t="s">
        <v>836</v>
      </c>
      <c r="C106" s="31">
        <v>98</v>
      </c>
      <c r="D106" s="31">
        <v>3999241</v>
      </c>
      <c r="E106" s="32">
        <v>0</v>
      </c>
      <c r="F106" s="32">
        <v>0</v>
      </c>
      <c r="G106">
        <f t="shared" si="1"/>
        <v>0.36</v>
      </c>
      <c r="H106" s="31">
        <v>391925618</v>
      </c>
      <c r="I106" s="31">
        <v>132404</v>
      </c>
      <c r="J106" s="31">
        <v>132584</v>
      </c>
      <c r="K106" s="31">
        <v>129933</v>
      </c>
      <c r="L106" s="31">
        <v>107230</v>
      </c>
    </row>
    <row r="107" spans="1:12" x14ac:dyDescent="0.35">
      <c r="A107">
        <v>120301</v>
      </c>
      <c r="B107" t="s">
        <v>837</v>
      </c>
      <c r="C107" s="31">
        <v>248</v>
      </c>
      <c r="D107" s="31">
        <v>3364664</v>
      </c>
      <c r="E107" s="32">
        <v>0.14000000000000001</v>
      </c>
      <c r="F107" s="32">
        <v>0</v>
      </c>
      <c r="G107">
        <f t="shared" si="1"/>
        <v>0.36</v>
      </c>
      <c r="H107" s="31">
        <v>834436913</v>
      </c>
      <c r="I107" s="31">
        <v>264434</v>
      </c>
      <c r="J107" s="31">
        <v>244461</v>
      </c>
      <c r="K107" s="31">
        <v>252573</v>
      </c>
      <c r="L107" s="31">
        <v>278700</v>
      </c>
    </row>
    <row r="108" spans="1:12" x14ac:dyDescent="0.35">
      <c r="A108">
        <v>120401</v>
      </c>
      <c r="B108" t="s">
        <v>107</v>
      </c>
      <c r="C108" s="31">
        <v>405</v>
      </c>
      <c r="D108" s="31">
        <v>576657</v>
      </c>
      <c r="E108" s="32">
        <v>0.41199999999999998</v>
      </c>
      <c r="F108" s="32">
        <v>0.60199999999999998</v>
      </c>
      <c r="G108">
        <f t="shared" si="1"/>
        <v>0.60199999999999998</v>
      </c>
      <c r="H108" s="31">
        <v>233546151</v>
      </c>
      <c r="I108" s="31">
        <v>674904</v>
      </c>
      <c r="J108" s="31">
        <v>616037</v>
      </c>
      <c r="K108" s="31">
        <v>694242</v>
      </c>
      <c r="L108" s="31">
        <v>615789</v>
      </c>
    </row>
    <row r="109" spans="1:12" x14ac:dyDescent="0.35">
      <c r="A109">
        <v>120501</v>
      </c>
      <c r="B109" t="s">
        <v>838</v>
      </c>
      <c r="C109" s="31">
        <v>776</v>
      </c>
      <c r="D109" s="31">
        <v>863963</v>
      </c>
      <c r="E109" s="32">
        <v>0.42099999999999999</v>
      </c>
      <c r="F109" s="32">
        <v>0.40400000000000003</v>
      </c>
      <c r="G109">
        <f t="shared" si="1"/>
        <v>0.42099999999999999</v>
      </c>
      <c r="H109" s="31">
        <v>670435571</v>
      </c>
      <c r="I109" s="31">
        <v>445353</v>
      </c>
      <c r="J109" s="31">
        <v>433258</v>
      </c>
      <c r="K109" s="31">
        <v>450710</v>
      </c>
      <c r="L109" s="31">
        <v>441413</v>
      </c>
    </row>
    <row r="110" spans="1:12" x14ac:dyDescent="0.35">
      <c r="A110">
        <v>120701</v>
      </c>
      <c r="B110" t="s">
        <v>839</v>
      </c>
      <c r="C110" s="31">
        <v>252</v>
      </c>
      <c r="D110" s="31">
        <v>665370</v>
      </c>
      <c r="E110" s="32">
        <v>0.5</v>
      </c>
      <c r="F110" s="32">
        <v>0.54100000000000004</v>
      </c>
      <c r="G110">
        <f t="shared" si="1"/>
        <v>0.54100000000000004</v>
      </c>
      <c r="H110" s="31">
        <v>167673456</v>
      </c>
      <c r="I110" s="31">
        <v>269140</v>
      </c>
      <c r="J110" s="31">
        <v>253616</v>
      </c>
      <c r="K110" s="31">
        <v>286536</v>
      </c>
      <c r="L110" s="31">
        <v>291832</v>
      </c>
    </row>
    <row r="111" spans="1:12" x14ac:dyDescent="0.35">
      <c r="A111">
        <v>120906</v>
      </c>
      <c r="B111" t="s">
        <v>840</v>
      </c>
      <c r="C111" s="31">
        <v>359</v>
      </c>
      <c r="D111" s="31">
        <v>871079</v>
      </c>
      <c r="E111" s="32">
        <v>0.36</v>
      </c>
      <c r="F111" s="32">
        <v>0.39900000000000002</v>
      </c>
      <c r="G111">
        <f t="shared" si="1"/>
        <v>0.39900000000000002</v>
      </c>
      <c r="H111" s="31">
        <v>312717718</v>
      </c>
      <c r="I111" s="31">
        <v>333148</v>
      </c>
      <c r="J111" s="31">
        <v>389560</v>
      </c>
      <c r="K111" s="31">
        <v>319044</v>
      </c>
      <c r="L111" s="31">
        <v>343998</v>
      </c>
    </row>
    <row r="112" spans="1:12" x14ac:dyDescent="0.35">
      <c r="A112">
        <v>121401</v>
      </c>
      <c r="B112" t="s">
        <v>841</v>
      </c>
      <c r="C112" s="31">
        <v>385</v>
      </c>
      <c r="D112" s="31">
        <v>2171105</v>
      </c>
      <c r="E112" s="32">
        <v>0.112</v>
      </c>
      <c r="F112" s="32">
        <v>0</v>
      </c>
      <c r="G112">
        <f t="shared" si="1"/>
        <v>0.36</v>
      </c>
      <c r="H112" s="31">
        <v>835875477</v>
      </c>
      <c r="I112" s="31">
        <v>334218</v>
      </c>
      <c r="J112" s="31">
        <v>298296</v>
      </c>
      <c r="K112" s="31">
        <v>312270</v>
      </c>
      <c r="L112" s="31">
        <v>289590</v>
      </c>
    </row>
    <row r="113" spans="1:12" x14ac:dyDescent="0.35">
      <c r="A113">
        <v>121502</v>
      </c>
      <c r="B113" t="s">
        <v>842</v>
      </c>
      <c r="C113" s="31">
        <v>329</v>
      </c>
      <c r="D113" s="31">
        <v>1387334</v>
      </c>
      <c r="E113" s="32">
        <v>0.38500000000000001</v>
      </c>
      <c r="F113" s="32">
        <v>4.2000000000000003E-2</v>
      </c>
      <c r="G113">
        <f t="shared" si="1"/>
        <v>0.38500000000000001</v>
      </c>
      <c r="H113" s="31">
        <v>456433003</v>
      </c>
      <c r="I113" s="31">
        <v>292621</v>
      </c>
      <c r="J113" s="31">
        <v>310397</v>
      </c>
      <c r="K113" s="31">
        <v>279594</v>
      </c>
      <c r="L113" s="31">
        <v>247208</v>
      </c>
    </row>
    <row r="114" spans="1:12" x14ac:dyDescent="0.35">
      <c r="A114">
        <v>121601</v>
      </c>
      <c r="B114" t="s">
        <v>843</v>
      </c>
      <c r="C114" s="31">
        <v>1122</v>
      </c>
      <c r="D114" s="31">
        <v>343276</v>
      </c>
      <c r="E114" s="32">
        <v>0.48799999999999999</v>
      </c>
      <c r="F114" s="32">
        <v>0.76300000000000001</v>
      </c>
      <c r="G114">
        <f t="shared" si="1"/>
        <v>0.76300000000000001</v>
      </c>
      <c r="H114" s="31">
        <v>385156491</v>
      </c>
      <c r="I114" s="31">
        <v>2321379</v>
      </c>
      <c r="J114" s="31">
        <v>2349615</v>
      </c>
      <c r="K114" s="31">
        <v>2267601</v>
      </c>
      <c r="L114" s="31">
        <v>2611276</v>
      </c>
    </row>
    <row r="115" spans="1:12" x14ac:dyDescent="0.35">
      <c r="A115">
        <v>121701</v>
      </c>
      <c r="B115" t="s">
        <v>844</v>
      </c>
      <c r="C115" s="31">
        <v>326</v>
      </c>
      <c r="D115" s="31">
        <v>628815</v>
      </c>
      <c r="E115" s="32">
        <v>0.53500000000000003</v>
      </c>
      <c r="F115" s="32">
        <v>0.56599999999999995</v>
      </c>
      <c r="G115">
        <f t="shared" si="1"/>
        <v>0.56599999999999995</v>
      </c>
      <c r="H115" s="31">
        <v>204993781</v>
      </c>
      <c r="I115" s="31">
        <v>456122</v>
      </c>
      <c r="J115" s="31">
        <v>456671</v>
      </c>
      <c r="K115" s="31">
        <v>471956</v>
      </c>
      <c r="L115" s="31">
        <v>474602</v>
      </c>
    </row>
    <row r="116" spans="1:12" x14ac:dyDescent="0.35">
      <c r="A116">
        <v>121702</v>
      </c>
      <c r="B116" t="s">
        <v>845</v>
      </c>
      <c r="C116" s="31">
        <v>373</v>
      </c>
      <c r="D116" s="31">
        <v>737847</v>
      </c>
      <c r="E116" s="32">
        <v>0.51</v>
      </c>
      <c r="F116" s="32">
        <v>0.49099999999999999</v>
      </c>
      <c r="G116">
        <f t="shared" si="1"/>
        <v>0.51</v>
      </c>
      <c r="H116" s="31">
        <v>275217284</v>
      </c>
      <c r="I116" s="31">
        <v>362144</v>
      </c>
      <c r="J116" s="31">
        <v>362451</v>
      </c>
      <c r="K116" s="31">
        <v>431324</v>
      </c>
      <c r="L116" s="31">
        <v>397372</v>
      </c>
    </row>
    <row r="117" spans="1:12" x14ac:dyDescent="0.35">
      <c r="A117">
        <v>121901</v>
      </c>
      <c r="B117" t="s">
        <v>846</v>
      </c>
      <c r="C117" s="31">
        <v>1038</v>
      </c>
      <c r="D117" s="31">
        <v>529304</v>
      </c>
      <c r="E117" s="32">
        <v>0.317</v>
      </c>
      <c r="F117" s="32">
        <v>0.63500000000000001</v>
      </c>
      <c r="G117">
        <f t="shared" si="1"/>
        <v>0.63500000000000001</v>
      </c>
      <c r="H117" s="31">
        <v>549418401</v>
      </c>
      <c r="I117" s="31">
        <v>1163160</v>
      </c>
      <c r="J117" s="31">
        <v>1140439</v>
      </c>
      <c r="K117" s="31">
        <v>1116449</v>
      </c>
      <c r="L117" s="31">
        <v>1208652</v>
      </c>
    </row>
    <row r="118" spans="1:12" x14ac:dyDescent="0.35">
      <c r="A118">
        <v>130200</v>
      </c>
      <c r="B118" t="s">
        <v>847</v>
      </c>
      <c r="C118" s="31">
        <v>2994</v>
      </c>
      <c r="D118" s="31">
        <v>670622</v>
      </c>
      <c r="E118" s="32">
        <v>0.56999999999999995</v>
      </c>
      <c r="F118" s="32">
        <v>0.53700000000000003</v>
      </c>
      <c r="G118">
        <f t="shared" si="1"/>
        <v>0.56999999999999995</v>
      </c>
      <c r="H118" s="31">
        <v>2007842621</v>
      </c>
      <c r="I118" s="31">
        <v>831579</v>
      </c>
      <c r="J118" s="31">
        <v>937208</v>
      </c>
      <c r="K118" s="31">
        <v>918439</v>
      </c>
      <c r="L118" s="31">
        <v>957131</v>
      </c>
    </row>
    <row r="119" spans="1:12" x14ac:dyDescent="0.35">
      <c r="A119">
        <v>130502</v>
      </c>
      <c r="B119" t="s">
        <v>848</v>
      </c>
      <c r="C119" s="31">
        <v>1407</v>
      </c>
      <c r="D119" s="31">
        <v>565887</v>
      </c>
      <c r="E119" s="32">
        <v>0.64800000000000002</v>
      </c>
      <c r="F119" s="32">
        <v>0.61</v>
      </c>
      <c r="G119">
        <f t="shared" si="1"/>
        <v>0.64800000000000002</v>
      </c>
      <c r="H119" s="31">
        <v>796203021</v>
      </c>
      <c r="I119" s="31">
        <v>686231</v>
      </c>
      <c r="J119" s="31">
        <v>654817</v>
      </c>
      <c r="K119" s="31">
        <v>597074</v>
      </c>
      <c r="L119" s="31">
        <v>697854</v>
      </c>
    </row>
    <row r="120" spans="1:12" x14ac:dyDescent="0.35">
      <c r="A120">
        <v>130801</v>
      </c>
      <c r="B120" t="s">
        <v>849</v>
      </c>
      <c r="C120" s="31">
        <v>3671</v>
      </c>
      <c r="D120" s="31">
        <v>657461</v>
      </c>
      <c r="E120" s="32">
        <v>0.67100000000000004</v>
      </c>
      <c r="F120" s="32">
        <v>0.54700000000000004</v>
      </c>
      <c r="G120">
        <f t="shared" si="1"/>
        <v>0.67100000000000004</v>
      </c>
      <c r="H120" s="31">
        <v>2413539637</v>
      </c>
      <c r="I120" s="31">
        <v>1888252</v>
      </c>
      <c r="J120" s="31">
        <v>1896518</v>
      </c>
      <c r="K120" s="31">
        <v>2093313</v>
      </c>
      <c r="L120" s="31">
        <v>1977452</v>
      </c>
    </row>
    <row r="121" spans="1:12" x14ac:dyDescent="0.35">
      <c r="A121">
        <v>131101</v>
      </c>
      <c r="B121" t="s">
        <v>850</v>
      </c>
      <c r="C121" s="31">
        <v>740</v>
      </c>
      <c r="D121" s="31">
        <v>1402852</v>
      </c>
      <c r="E121" s="32">
        <v>0.38500000000000001</v>
      </c>
      <c r="F121" s="32">
        <v>3.1E-2</v>
      </c>
      <c r="G121">
        <f t="shared" si="1"/>
        <v>0.38500000000000001</v>
      </c>
      <c r="H121" s="31">
        <v>1038110924</v>
      </c>
      <c r="I121" s="31">
        <v>339876</v>
      </c>
      <c r="J121" s="31">
        <v>300896</v>
      </c>
      <c r="K121" s="31">
        <v>316638</v>
      </c>
      <c r="L121" s="31">
        <v>383694</v>
      </c>
    </row>
    <row r="122" spans="1:12" x14ac:dyDescent="0.35">
      <c r="A122">
        <v>131201</v>
      </c>
      <c r="B122" t="s">
        <v>851</v>
      </c>
      <c r="C122" s="31">
        <v>1272</v>
      </c>
      <c r="D122" s="31">
        <v>872821</v>
      </c>
      <c r="E122" s="32">
        <v>0.69</v>
      </c>
      <c r="F122" s="32">
        <v>0.39800000000000002</v>
      </c>
      <c r="G122">
        <f t="shared" si="1"/>
        <v>0.69</v>
      </c>
      <c r="H122" s="31">
        <v>1110228811</v>
      </c>
      <c r="I122" s="31">
        <v>858542</v>
      </c>
      <c r="J122" s="31">
        <v>917303</v>
      </c>
      <c r="K122" s="31">
        <v>1051382</v>
      </c>
      <c r="L122" s="31">
        <v>1021966</v>
      </c>
    </row>
    <row r="123" spans="1:12" x14ac:dyDescent="0.35">
      <c r="A123">
        <v>131301</v>
      </c>
      <c r="B123" t="s">
        <v>852</v>
      </c>
      <c r="C123" s="31">
        <v>1030</v>
      </c>
      <c r="D123" s="31">
        <v>1579539</v>
      </c>
      <c r="E123" s="32">
        <v>0.42499999999999999</v>
      </c>
      <c r="F123" s="32">
        <v>0</v>
      </c>
      <c r="G123">
        <f t="shared" si="1"/>
        <v>0.42499999999999999</v>
      </c>
      <c r="H123" s="31">
        <v>1626925758</v>
      </c>
      <c r="I123" s="31">
        <v>574210</v>
      </c>
      <c r="J123" s="31">
        <v>551280</v>
      </c>
      <c r="K123" s="31">
        <v>591392</v>
      </c>
      <c r="L123" s="31">
        <v>551412</v>
      </c>
    </row>
    <row r="124" spans="1:12" x14ac:dyDescent="0.35">
      <c r="A124">
        <v>131500</v>
      </c>
      <c r="B124" t="s">
        <v>853</v>
      </c>
      <c r="C124" s="31">
        <v>4483</v>
      </c>
      <c r="D124" s="31">
        <v>363174</v>
      </c>
      <c r="E124" s="32">
        <v>0.52700000000000002</v>
      </c>
      <c r="F124" s="32">
        <v>0.75</v>
      </c>
      <c r="G124">
        <f t="shared" si="1"/>
        <v>0.75</v>
      </c>
      <c r="H124" s="31">
        <v>1628111586</v>
      </c>
      <c r="I124" s="31">
        <v>1487572</v>
      </c>
      <c r="J124" s="31">
        <v>1335483</v>
      </c>
      <c r="K124" s="31">
        <v>1472827</v>
      </c>
      <c r="L124" s="31">
        <v>1570663</v>
      </c>
    </row>
    <row r="125" spans="1:12" x14ac:dyDescent="0.35">
      <c r="A125">
        <v>131601</v>
      </c>
      <c r="B125" t="s">
        <v>854</v>
      </c>
      <c r="C125" s="31">
        <v>8953</v>
      </c>
      <c r="D125" s="31">
        <v>597456</v>
      </c>
      <c r="E125" s="32">
        <v>0.68700000000000006</v>
      </c>
      <c r="F125" s="32">
        <v>0.58799999999999997</v>
      </c>
      <c r="G125">
        <f t="shared" si="1"/>
        <v>0.68700000000000006</v>
      </c>
      <c r="H125" s="31">
        <v>5349024575</v>
      </c>
      <c r="I125" s="31">
        <v>3980388</v>
      </c>
      <c r="J125" s="31">
        <v>3877978</v>
      </c>
      <c r="K125" s="31">
        <v>4028896</v>
      </c>
      <c r="L125" s="31">
        <v>4010042</v>
      </c>
    </row>
    <row r="126" spans="1:12" x14ac:dyDescent="0.35">
      <c r="A126">
        <v>131602</v>
      </c>
      <c r="B126" t="s">
        <v>855</v>
      </c>
      <c r="C126" s="31">
        <v>1552</v>
      </c>
      <c r="D126" s="31">
        <v>550833</v>
      </c>
      <c r="E126" s="32">
        <v>0.76400000000000001</v>
      </c>
      <c r="F126" s="32">
        <v>0.62</v>
      </c>
      <c r="G126">
        <f t="shared" si="1"/>
        <v>0.76400000000000001</v>
      </c>
      <c r="H126" s="31">
        <v>854894242</v>
      </c>
      <c r="I126" s="31">
        <v>1333315</v>
      </c>
      <c r="J126" s="31">
        <v>1120346</v>
      </c>
      <c r="K126" s="31">
        <v>1227777</v>
      </c>
      <c r="L126" s="31">
        <v>1214138</v>
      </c>
    </row>
    <row r="127" spans="1:12" x14ac:dyDescent="0.35">
      <c r="A127">
        <v>131701</v>
      </c>
      <c r="B127" t="s">
        <v>856</v>
      </c>
      <c r="C127" s="31">
        <v>2084</v>
      </c>
      <c r="D127" s="31">
        <v>729634</v>
      </c>
      <c r="E127" s="32">
        <v>0.63</v>
      </c>
      <c r="F127" s="32">
        <v>0.497</v>
      </c>
      <c r="G127">
        <f t="shared" si="1"/>
        <v>0.63</v>
      </c>
      <c r="H127" s="31">
        <v>1520559208</v>
      </c>
      <c r="I127" s="31">
        <v>867949</v>
      </c>
      <c r="J127" s="31">
        <v>790550</v>
      </c>
      <c r="K127" s="31">
        <v>876601</v>
      </c>
      <c r="L127" s="31">
        <v>849709</v>
      </c>
    </row>
    <row r="128" spans="1:12" x14ac:dyDescent="0.35">
      <c r="A128">
        <v>131801</v>
      </c>
      <c r="B128" t="s">
        <v>857</v>
      </c>
      <c r="C128" s="31">
        <v>1127</v>
      </c>
      <c r="D128" s="31">
        <v>1488093</v>
      </c>
      <c r="E128" s="32">
        <v>0.51900000000000002</v>
      </c>
      <c r="F128" s="32">
        <v>0</v>
      </c>
      <c r="G128">
        <f t="shared" si="1"/>
        <v>0.51900000000000002</v>
      </c>
      <c r="H128" s="31">
        <v>1677081425</v>
      </c>
      <c r="I128" s="31">
        <v>505068</v>
      </c>
      <c r="J128" s="31">
        <v>456011</v>
      </c>
      <c r="K128" s="31">
        <v>443059</v>
      </c>
      <c r="L128" s="31">
        <v>457098</v>
      </c>
    </row>
    <row r="129" spans="1:12" x14ac:dyDescent="0.35">
      <c r="A129">
        <v>132101</v>
      </c>
      <c r="B129" t="s">
        <v>858</v>
      </c>
      <c r="C129" s="31">
        <v>11734</v>
      </c>
      <c r="D129" s="31">
        <v>713768</v>
      </c>
      <c r="E129" s="32">
        <v>0.58399999999999996</v>
      </c>
      <c r="F129" s="32">
        <v>0.50700000000000001</v>
      </c>
      <c r="G129">
        <f t="shared" si="1"/>
        <v>0.58399999999999996</v>
      </c>
      <c r="H129" s="31">
        <v>8375358141</v>
      </c>
      <c r="I129" s="31">
        <v>3087979</v>
      </c>
      <c r="J129" s="31">
        <v>3043001</v>
      </c>
      <c r="K129" s="31">
        <v>3088007</v>
      </c>
      <c r="L129" s="31">
        <v>2999614</v>
      </c>
    </row>
    <row r="130" spans="1:12" x14ac:dyDescent="0.35">
      <c r="A130">
        <v>132201</v>
      </c>
      <c r="B130" t="s">
        <v>859</v>
      </c>
      <c r="C130" s="31">
        <v>1031</v>
      </c>
      <c r="D130" s="31">
        <v>1525234</v>
      </c>
      <c r="E130" s="32">
        <v>0.47099999999999997</v>
      </c>
      <c r="F130" s="32">
        <v>0</v>
      </c>
      <c r="G130">
        <f t="shared" si="1"/>
        <v>0.47099999999999997</v>
      </c>
      <c r="H130" s="31">
        <v>1572516838</v>
      </c>
      <c r="I130" s="31">
        <v>486918</v>
      </c>
      <c r="J130" s="31">
        <v>466802</v>
      </c>
      <c r="K130" s="31">
        <v>465380</v>
      </c>
      <c r="L130" s="31">
        <v>481063</v>
      </c>
    </row>
    <row r="131" spans="1:12" x14ac:dyDescent="0.35">
      <c r="A131">
        <v>140101</v>
      </c>
      <c r="B131" t="s">
        <v>860</v>
      </c>
      <c r="C131" s="31">
        <v>1729</v>
      </c>
      <c r="D131" s="31">
        <v>482744</v>
      </c>
      <c r="E131" s="32">
        <v>0.59</v>
      </c>
      <c r="F131" s="32">
        <v>0.66700000000000004</v>
      </c>
      <c r="G131">
        <f t="shared" si="1"/>
        <v>0.66700000000000004</v>
      </c>
      <c r="H131" s="31">
        <v>834664404</v>
      </c>
      <c r="I131" s="31">
        <v>564160</v>
      </c>
      <c r="J131" s="31">
        <v>956270</v>
      </c>
      <c r="K131" s="31">
        <v>993042</v>
      </c>
      <c r="L131" s="31">
        <v>845393</v>
      </c>
    </row>
    <row r="132" spans="1:12" x14ac:dyDescent="0.35">
      <c r="A132">
        <v>140201</v>
      </c>
      <c r="B132" t="s">
        <v>861</v>
      </c>
      <c r="C132" s="31">
        <v>3086</v>
      </c>
      <c r="D132" s="31">
        <v>503697</v>
      </c>
      <c r="E132" s="32">
        <v>0.67700000000000005</v>
      </c>
      <c r="F132" s="32">
        <v>0.65300000000000002</v>
      </c>
      <c r="G132">
        <f t="shared" ref="G132:G195" si="2">MAX(IF(E132&gt;F132,E132,F132),0.36)</f>
        <v>0.67700000000000005</v>
      </c>
      <c r="H132" s="31">
        <v>1554409295</v>
      </c>
      <c r="I132" s="31">
        <v>724236</v>
      </c>
      <c r="J132" s="31">
        <v>1513325</v>
      </c>
      <c r="K132" s="31">
        <v>1152515</v>
      </c>
      <c r="L132" s="31">
        <v>1222495</v>
      </c>
    </row>
    <row r="133" spans="1:12" x14ac:dyDescent="0.35">
      <c r="A133">
        <v>140203</v>
      </c>
      <c r="B133" t="s">
        <v>862</v>
      </c>
      <c r="C133" s="31">
        <v>10785</v>
      </c>
      <c r="D133" s="31">
        <v>579080</v>
      </c>
      <c r="E133" s="32">
        <v>0.62</v>
      </c>
      <c r="F133" s="32">
        <v>0.60099999999999998</v>
      </c>
      <c r="G133">
        <f t="shared" si="2"/>
        <v>0.62</v>
      </c>
      <c r="H133" s="31">
        <v>6245387695</v>
      </c>
      <c r="I133" s="31">
        <v>1512055</v>
      </c>
      <c r="J133" s="31">
        <v>2411711</v>
      </c>
      <c r="K133" s="31">
        <v>2926151</v>
      </c>
      <c r="L133" s="31">
        <v>2412331</v>
      </c>
    </row>
    <row r="134" spans="1:12" x14ac:dyDescent="0.35">
      <c r="A134">
        <v>140207</v>
      </c>
      <c r="B134" t="s">
        <v>863</v>
      </c>
      <c r="C134" s="31">
        <v>3369</v>
      </c>
      <c r="D134" s="31">
        <v>695498</v>
      </c>
      <c r="E134" s="32">
        <v>0.61399999999999999</v>
      </c>
      <c r="F134" s="32">
        <v>0.52</v>
      </c>
      <c r="G134">
        <f t="shared" si="2"/>
        <v>0.61399999999999999</v>
      </c>
      <c r="H134" s="31">
        <v>2343132915</v>
      </c>
      <c r="I134" s="31">
        <v>762286</v>
      </c>
      <c r="J134" s="31">
        <v>1166310</v>
      </c>
      <c r="K134" s="31">
        <v>1399426</v>
      </c>
      <c r="L134" s="31">
        <v>1279006</v>
      </c>
    </row>
    <row r="135" spans="1:12" x14ac:dyDescent="0.35">
      <c r="A135">
        <v>140301</v>
      </c>
      <c r="B135" t="s">
        <v>864</v>
      </c>
      <c r="C135" s="31">
        <v>1964</v>
      </c>
      <c r="D135" s="31">
        <v>642340</v>
      </c>
      <c r="E135" s="32">
        <v>0.55100000000000005</v>
      </c>
      <c r="F135" s="32">
        <v>0.55700000000000005</v>
      </c>
      <c r="G135">
        <f t="shared" si="2"/>
        <v>0.55700000000000005</v>
      </c>
      <c r="H135" s="31">
        <v>1261555939</v>
      </c>
      <c r="I135" s="31">
        <v>939760</v>
      </c>
      <c r="J135" s="31">
        <v>771686</v>
      </c>
      <c r="K135" s="31">
        <v>877914</v>
      </c>
      <c r="L135" s="31">
        <v>914454</v>
      </c>
    </row>
    <row r="136" spans="1:12" x14ac:dyDescent="0.35">
      <c r="A136">
        <v>140600</v>
      </c>
      <c r="B136" t="s">
        <v>865</v>
      </c>
      <c r="C136" s="31">
        <v>40495</v>
      </c>
      <c r="D136" s="31">
        <v>183991</v>
      </c>
      <c r="E136" s="32">
        <v>0.158</v>
      </c>
      <c r="F136" s="32">
        <v>0.874</v>
      </c>
      <c r="G136">
        <f t="shared" si="2"/>
        <v>0.874</v>
      </c>
      <c r="H136" s="31">
        <v>7450748907</v>
      </c>
      <c r="I136" s="31">
        <v>0</v>
      </c>
      <c r="J136" s="31">
        <v>0</v>
      </c>
      <c r="K136" s="31">
        <v>0</v>
      </c>
      <c r="L136" s="31">
        <v>0</v>
      </c>
    </row>
    <row r="137" spans="1:12" x14ac:dyDescent="0.35">
      <c r="A137">
        <v>140701</v>
      </c>
      <c r="B137" t="s">
        <v>866</v>
      </c>
      <c r="C137" s="31">
        <v>2269</v>
      </c>
      <c r="D137" s="31">
        <v>598987</v>
      </c>
      <c r="E137" s="32">
        <v>0.59</v>
      </c>
      <c r="F137" s="32">
        <v>0.58699999999999997</v>
      </c>
      <c r="G137">
        <f t="shared" si="2"/>
        <v>0.59</v>
      </c>
      <c r="H137" s="31">
        <v>1359102246</v>
      </c>
      <c r="I137" s="31">
        <v>713128</v>
      </c>
      <c r="J137" s="31">
        <v>1021925</v>
      </c>
      <c r="K137" s="31">
        <v>1177658</v>
      </c>
      <c r="L137" s="31">
        <v>1072428</v>
      </c>
    </row>
    <row r="138" spans="1:12" x14ac:dyDescent="0.35">
      <c r="A138">
        <v>140702</v>
      </c>
      <c r="B138" t="s">
        <v>867</v>
      </c>
      <c r="C138" s="31">
        <v>2242</v>
      </c>
      <c r="D138" s="31">
        <v>498335</v>
      </c>
      <c r="E138" s="32">
        <v>0.61199999999999999</v>
      </c>
      <c r="F138" s="32">
        <v>0.65600000000000003</v>
      </c>
      <c r="G138">
        <f t="shared" si="2"/>
        <v>0.65600000000000003</v>
      </c>
      <c r="H138" s="31">
        <v>1117269057</v>
      </c>
      <c r="I138" s="31">
        <v>575915</v>
      </c>
      <c r="J138" s="31">
        <v>1125548</v>
      </c>
      <c r="K138" s="31">
        <v>966132</v>
      </c>
      <c r="L138" s="31">
        <v>1162815</v>
      </c>
    </row>
    <row r="139" spans="1:12" x14ac:dyDescent="0.35">
      <c r="A139">
        <v>140703</v>
      </c>
      <c r="B139" t="s">
        <v>138</v>
      </c>
      <c r="C139" s="31">
        <v>1392</v>
      </c>
      <c r="D139" s="31">
        <v>317736</v>
      </c>
      <c r="E139" s="32">
        <v>0.74199999999999999</v>
      </c>
      <c r="F139" s="32">
        <v>0.78100000000000003</v>
      </c>
      <c r="G139">
        <f t="shared" si="2"/>
        <v>0.78100000000000003</v>
      </c>
      <c r="H139" s="31">
        <v>442289353</v>
      </c>
      <c r="I139" s="31">
        <v>533279</v>
      </c>
      <c r="J139" s="31">
        <v>990029</v>
      </c>
      <c r="K139" s="31">
        <v>1037560</v>
      </c>
      <c r="L139" s="31">
        <v>993724</v>
      </c>
    </row>
    <row r="140" spans="1:12" x14ac:dyDescent="0.35">
      <c r="A140">
        <v>140707</v>
      </c>
      <c r="B140" t="s">
        <v>868</v>
      </c>
      <c r="C140" s="31">
        <v>1919</v>
      </c>
      <c r="D140" s="31">
        <v>416605</v>
      </c>
      <c r="E140" s="32">
        <v>0.67300000000000004</v>
      </c>
      <c r="F140" s="32">
        <v>0.71299999999999997</v>
      </c>
      <c r="G140">
        <f t="shared" si="2"/>
        <v>0.71299999999999997</v>
      </c>
      <c r="H140" s="31">
        <v>799466660</v>
      </c>
      <c r="I140" s="31">
        <v>661882</v>
      </c>
      <c r="J140" s="31">
        <v>886262</v>
      </c>
      <c r="K140" s="31">
        <v>974965</v>
      </c>
      <c r="L140" s="31">
        <v>877773</v>
      </c>
    </row>
    <row r="141" spans="1:12" x14ac:dyDescent="0.35">
      <c r="A141">
        <v>140709</v>
      </c>
      <c r="B141" t="s">
        <v>869</v>
      </c>
      <c r="C141" s="31">
        <v>1426</v>
      </c>
      <c r="D141" s="31">
        <v>321055</v>
      </c>
      <c r="E141" s="32">
        <v>0.78</v>
      </c>
      <c r="F141" s="32">
        <v>0.77900000000000003</v>
      </c>
      <c r="G141">
        <f t="shared" si="2"/>
        <v>0.78</v>
      </c>
      <c r="H141" s="31">
        <v>457825510</v>
      </c>
      <c r="I141" s="31">
        <v>826788</v>
      </c>
      <c r="J141" s="31">
        <v>1143695</v>
      </c>
      <c r="K141" s="31">
        <v>1184759</v>
      </c>
      <c r="L141" s="31">
        <v>1038019</v>
      </c>
    </row>
    <row r="142" spans="1:12" x14ac:dyDescent="0.35">
      <c r="A142">
        <v>140801</v>
      </c>
      <c r="B142" t="s">
        <v>870</v>
      </c>
      <c r="C142" s="31">
        <v>4804</v>
      </c>
      <c r="D142" s="31">
        <v>639497</v>
      </c>
      <c r="E142" s="32">
        <v>0.52400000000000002</v>
      </c>
      <c r="F142" s="32">
        <v>0.55900000000000005</v>
      </c>
      <c r="G142">
        <f t="shared" si="2"/>
        <v>0.55900000000000005</v>
      </c>
      <c r="H142" s="31">
        <v>3072145409</v>
      </c>
      <c r="I142" s="31">
        <v>802194</v>
      </c>
      <c r="J142" s="31">
        <v>1111725</v>
      </c>
      <c r="K142" s="31">
        <v>1269428</v>
      </c>
      <c r="L142" s="31">
        <v>1079808</v>
      </c>
    </row>
    <row r="143" spans="1:12" x14ac:dyDescent="0.35">
      <c r="A143">
        <v>141101</v>
      </c>
      <c r="B143" t="s">
        <v>142</v>
      </c>
      <c r="C143" s="31">
        <v>1887</v>
      </c>
      <c r="D143" s="31">
        <v>479304</v>
      </c>
      <c r="E143" s="32">
        <v>0.59199999999999997</v>
      </c>
      <c r="F143" s="32">
        <v>0.67</v>
      </c>
      <c r="G143">
        <f t="shared" si="2"/>
        <v>0.67</v>
      </c>
      <c r="H143" s="31">
        <v>904447735</v>
      </c>
      <c r="I143" s="31">
        <v>1971371</v>
      </c>
      <c r="J143" s="31">
        <v>1965595</v>
      </c>
      <c r="K143" s="31">
        <v>1917390</v>
      </c>
      <c r="L143" s="31">
        <v>1799674</v>
      </c>
    </row>
    <row r="144" spans="1:12" x14ac:dyDescent="0.35">
      <c r="A144">
        <v>141201</v>
      </c>
      <c r="B144" t="s">
        <v>871</v>
      </c>
      <c r="C144" s="31">
        <v>1457</v>
      </c>
      <c r="D144" s="31">
        <v>489767</v>
      </c>
      <c r="E144" s="32">
        <v>0.64</v>
      </c>
      <c r="F144" s="32">
        <v>0.66200000000000003</v>
      </c>
      <c r="G144">
        <f t="shared" si="2"/>
        <v>0.66200000000000003</v>
      </c>
      <c r="H144" s="31">
        <v>713590520</v>
      </c>
      <c r="I144" s="31">
        <v>1321224</v>
      </c>
      <c r="J144" s="31">
        <v>1443637</v>
      </c>
      <c r="K144" s="31">
        <v>1224527</v>
      </c>
      <c r="L144" s="31">
        <v>1088292</v>
      </c>
    </row>
    <row r="145" spans="1:12" x14ac:dyDescent="0.35">
      <c r="A145">
        <v>141301</v>
      </c>
      <c r="B145" t="s">
        <v>872</v>
      </c>
      <c r="C145" s="31">
        <v>2445</v>
      </c>
      <c r="D145" s="31">
        <v>708789</v>
      </c>
      <c r="E145" s="32">
        <v>0.55900000000000005</v>
      </c>
      <c r="F145" s="32">
        <v>0.51100000000000001</v>
      </c>
      <c r="G145">
        <f t="shared" si="2"/>
        <v>0.55900000000000005</v>
      </c>
      <c r="H145" s="31">
        <v>1732989892</v>
      </c>
      <c r="I145" s="31">
        <v>1601530</v>
      </c>
      <c r="J145" s="31">
        <v>1920003</v>
      </c>
      <c r="K145" s="31">
        <v>1409453</v>
      </c>
      <c r="L145" s="31">
        <v>1841071</v>
      </c>
    </row>
    <row r="146" spans="1:12" x14ac:dyDescent="0.35">
      <c r="A146">
        <v>141401</v>
      </c>
      <c r="B146" t="s">
        <v>873</v>
      </c>
      <c r="C146" s="31">
        <v>2509</v>
      </c>
      <c r="D146" s="31">
        <v>410551</v>
      </c>
      <c r="E146" s="32">
        <v>0.58799999999999997</v>
      </c>
      <c r="F146" s="32">
        <v>0.71699999999999997</v>
      </c>
      <c r="G146">
        <f t="shared" si="2"/>
        <v>0.71699999999999997</v>
      </c>
      <c r="H146" s="31">
        <v>1030074285</v>
      </c>
      <c r="I146" s="31">
        <v>2374345</v>
      </c>
      <c r="J146" s="31">
        <v>2302578</v>
      </c>
      <c r="K146" s="31">
        <v>2274911</v>
      </c>
      <c r="L146" s="31">
        <v>2215313</v>
      </c>
    </row>
    <row r="147" spans="1:12" x14ac:dyDescent="0.35">
      <c r="A147">
        <v>141501</v>
      </c>
      <c r="B147" t="s">
        <v>874</v>
      </c>
      <c r="C147" s="31">
        <v>3120</v>
      </c>
      <c r="D147" s="31">
        <v>527510</v>
      </c>
      <c r="E147" s="32">
        <v>0.63500000000000001</v>
      </c>
      <c r="F147" s="32">
        <v>0.63600000000000001</v>
      </c>
      <c r="G147">
        <f t="shared" si="2"/>
        <v>0.63600000000000001</v>
      </c>
      <c r="H147" s="31">
        <v>1645831551</v>
      </c>
      <c r="I147" s="31">
        <v>841414</v>
      </c>
      <c r="J147" s="31">
        <v>1368969</v>
      </c>
      <c r="K147" s="31">
        <v>1494443</v>
      </c>
      <c r="L147" s="31">
        <v>1351016</v>
      </c>
    </row>
    <row r="148" spans="1:12" x14ac:dyDescent="0.35">
      <c r="A148">
        <v>141601</v>
      </c>
      <c r="B148" t="s">
        <v>875</v>
      </c>
      <c r="C148" s="31">
        <v>3726</v>
      </c>
      <c r="D148" s="31">
        <v>484939</v>
      </c>
      <c r="E148" s="32">
        <v>0.627</v>
      </c>
      <c r="F148" s="32">
        <v>0.66500000000000004</v>
      </c>
      <c r="G148">
        <f t="shared" si="2"/>
        <v>0.66500000000000004</v>
      </c>
      <c r="H148" s="31">
        <v>1806882972</v>
      </c>
      <c r="I148" s="31">
        <v>1123897</v>
      </c>
      <c r="J148" s="31">
        <v>1845949</v>
      </c>
      <c r="K148" s="31">
        <v>1976279</v>
      </c>
      <c r="L148" s="31">
        <v>1847946</v>
      </c>
    </row>
    <row r="149" spans="1:12" x14ac:dyDescent="0.35">
      <c r="A149">
        <v>141604</v>
      </c>
      <c r="B149" t="s">
        <v>876</v>
      </c>
      <c r="C149" s="31">
        <v>5051</v>
      </c>
      <c r="D149" s="31">
        <v>507701</v>
      </c>
      <c r="E149" s="32">
        <v>0.53500000000000003</v>
      </c>
      <c r="F149" s="32">
        <v>0.65</v>
      </c>
      <c r="G149">
        <f t="shared" si="2"/>
        <v>0.65</v>
      </c>
      <c r="H149" s="31">
        <v>2564402525</v>
      </c>
      <c r="I149" s="31">
        <v>1079513</v>
      </c>
      <c r="J149" s="31">
        <v>1395690</v>
      </c>
      <c r="K149" s="31">
        <v>1919599</v>
      </c>
      <c r="L149" s="31">
        <v>2254559</v>
      </c>
    </row>
    <row r="150" spans="1:12" x14ac:dyDescent="0.35">
      <c r="A150">
        <v>141701</v>
      </c>
      <c r="B150" t="s">
        <v>877</v>
      </c>
      <c r="C150" s="31">
        <v>942</v>
      </c>
      <c r="D150" s="31">
        <v>557209</v>
      </c>
      <c r="E150" s="32">
        <v>0.48399999999999999</v>
      </c>
      <c r="F150" s="32">
        <v>0.61499999999999999</v>
      </c>
      <c r="G150">
        <f t="shared" si="2"/>
        <v>0.61499999999999999</v>
      </c>
      <c r="H150" s="31">
        <v>524891232</v>
      </c>
      <c r="I150" s="31">
        <v>1573432</v>
      </c>
      <c r="J150" s="31">
        <v>1531891</v>
      </c>
      <c r="K150" s="31">
        <v>1393256</v>
      </c>
      <c r="L150" s="31">
        <v>1532481</v>
      </c>
    </row>
    <row r="151" spans="1:12" x14ac:dyDescent="0.35">
      <c r="A151">
        <v>141800</v>
      </c>
      <c r="B151" t="s">
        <v>878</v>
      </c>
      <c r="C151" s="31">
        <v>2627</v>
      </c>
      <c r="D151" s="31">
        <v>211709</v>
      </c>
      <c r="E151" s="32">
        <v>0.64200000000000002</v>
      </c>
      <c r="F151" s="32">
        <v>0.85499999999999998</v>
      </c>
      <c r="G151">
        <f t="shared" si="2"/>
        <v>0.85499999999999998</v>
      </c>
      <c r="H151" s="31">
        <v>556162080</v>
      </c>
      <c r="I151" s="31">
        <v>799826</v>
      </c>
      <c r="J151" s="31">
        <v>1193722</v>
      </c>
      <c r="K151" s="31">
        <v>1677648</v>
      </c>
      <c r="L151" s="31">
        <v>1541907</v>
      </c>
    </row>
    <row r="152" spans="1:12" x14ac:dyDescent="0.35">
      <c r="A152">
        <v>141901</v>
      </c>
      <c r="B152" t="s">
        <v>879</v>
      </c>
      <c r="C152" s="31">
        <v>6178</v>
      </c>
      <c r="D152" s="31">
        <v>471513</v>
      </c>
      <c r="E152" s="32">
        <v>0.59</v>
      </c>
      <c r="F152" s="32">
        <v>0.67500000000000004</v>
      </c>
      <c r="G152">
        <f t="shared" si="2"/>
        <v>0.67500000000000004</v>
      </c>
      <c r="H152" s="31">
        <v>2913010417</v>
      </c>
      <c r="I152" s="31">
        <v>1673631</v>
      </c>
      <c r="J152" s="31">
        <v>2367168</v>
      </c>
      <c r="K152" s="31">
        <v>2481167</v>
      </c>
      <c r="L152" s="31">
        <v>2460902</v>
      </c>
    </row>
    <row r="153" spans="1:12" x14ac:dyDescent="0.35">
      <c r="A153">
        <v>142101</v>
      </c>
      <c r="B153" t="s">
        <v>880</v>
      </c>
      <c r="C153" s="31">
        <v>1488</v>
      </c>
      <c r="D153" s="31">
        <v>392970</v>
      </c>
      <c r="E153" s="32">
        <v>0.56999999999999995</v>
      </c>
      <c r="F153" s="32">
        <v>0.72899999999999998</v>
      </c>
      <c r="G153">
        <f t="shared" si="2"/>
        <v>0.72899999999999998</v>
      </c>
      <c r="H153" s="31">
        <v>584740055</v>
      </c>
      <c r="I153" s="31">
        <v>568735</v>
      </c>
      <c r="J153" s="31">
        <v>960233</v>
      </c>
      <c r="K153" s="31">
        <v>1013863</v>
      </c>
      <c r="L153" s="31">
        <v>996966</v>
      </c>
    </row>
    <row r="154" spans="1:12" x14ac:dyDescent="0.35">
      <c r="A154">
        <v>142201</v>
      </c>
      <c r="B154" t="s">
        <v>881</v>
      </c>
      <c r="C154" s="31">
        <v>627</v>
      </c>
      <c r="D154" s="31">
        <v>413405</v>
      </c>
      <c r="E154" s="32">
        <v>0.65300000000000002</v>
      </c>
      <c r="F154" s="32">
        <v>0.71499999999999997</v>
      </c>
      <c r="G154">
        <f t="shared" si="2"/>
        <v>0.71499999999999997</v>
      </c>
      <c r="H154" s="31">
        <v>259205148</v>
      </c>
      <c r="I154" s="31">
        <v>766382</v>
      </c>
      <c r="J154" s="31">
        <v>767905</v>
      </c>
      <c r="K154" s="31">
        <v>809908</v>
      </c>
      <c r="L154" s="31">
        <v>771280</v>
      </c>
    </row>
    <row r="155" spans="1:12" x14ac:dyDescent="0.35">
      <c r="A155">
        <v>142301</v>
      </c>
      <c r="B155" t="s">
        <v>882</v>
      </c>
      <c r="C155" s="31">
        <v>5256</v>
      </c>
      <c r="D155" s="31">
        <v>612138</v>
      </c>
      <c r="E155" s="32">
        <v>0.61399999999999999</v>
      </c>
      <c r="F155" s="32">
        <v>0.57799999999999996</v>
      </c>
      <c r="G155">
        <f t="shared" si="2"/>
        <v>0.61399999999999999</v>
      </c>
      <c r="H155" s="31">
        <v>3217400146</v>
      </c>
      <c r="I155" s="31">
        <v>2921071</v>
      </c>
      <c r="J155" s="31">
        <v>2424059</v>
      </c>
      <c r="K155" s="31">
        <v>2176596</v>
      </c>
      <c r="L155" s="31">
        <v>2354515</v>
      </c>
    </row>
    <row r="156" spans="1:12" x14ac:dyDescent="0.35">
      <c r="A156">
        <v>142500</v>
      </c>
      <c r="B156" t="s">
        <v>883</v>
      </c>
      <c r="C156" s="31">
        <v>1857</v>
      </c>
      <c r="D156" s="31">
        <v>356637</v>
      </c>
      <c r="E156" s="32">
        <v>0.61199999999999999</v>
      </c>
      <c r="F156" s="32">
        <v>0.754</v>
      </c>
      <c r="G156">
        <f t="shared" si="2"/>
        <v>0.754</v>
      </c>
      <c r="H156" s="31">
        <v>662275778</v>
      </c>
      <c r="I156" s="31">
        <v>960349</v>
      </c>
      <c r="J156" s="31">
        <v>1665088</v>
      </c>
      <c r="K156" s="31">
        <v>1963991</v>
      </c>
      <c r="L156" s="31">
        <v>1707042</v>
      </c>
    </row>
    <row r="157" spans="1:12" x14ac:dyDescent="0.35">
      <c r="A157">
        <v>142601</v>
      </c>
      <c r="B157" t="s">
        <v>884</v>
      </c>
      <c r="C157" s="31">
        <v>7564</v>
      </c>
      <c r="D157" s="31">
        <v>507642</v>
      </c>
      <c r="E157" s="32">
        <v>0.66200000000000003</v>
      </c>
      <c r="F157" s="32">
        <v>0.65</v>
      </c>
      <c r="G157">
        <f t="shared" si="2"/>
        <v>0.66200000000000003</v>
      </c>
      <c r="H157" s="31">
        <v>3839808788</v>
      </c>
      <c r="I157" s="31">
        <v>2611307</v>
      </c>
      <c r="J157" s="31">
        <v>4227610</v>
      </c>
      <c r="K157" s="31">
        <v>3709908</v>
      </c>
      <c r="L157" s="31">
        <v>3671889</v>
      </c>
    </row>
    <row r="158" spans="1:12" x14ac:dyDescent="0.35">
      <c r="A158">
        <v>142801</v>
      </c>
      <c r="B158" t="s">
        <v>885</v>
      </c>
      <c r="C158" s="31">
        <v>6830</v>
      </c>
      <c r="D158" s="31">
        <v>485096</v>
      </c>
      <c r="E158" s="32">
        <v>0.60599999999999998</v>
      </c>
      <c r="F158" s="32">
        <v>0.66500000000000004</v>
      </c>
      <c r="G158">
        <f t="shared" si="2"/>
        <v>0.66500000000000004</v>
      </c>
      <c r="H158" s="31">
        <v>3313209158</v>
      </c>
      <c r="I158" s="31">
        <v>1161876</v>
      </c>
      <c r="J158" s="31">
        <v>1910558</v>
      </c>
      <c r="K158" s="31">
        <v>2414655</v>
      </c>
      <c r="L158" s="31">
        <v>2093738</v>
      </c>
    </row>
    <row r="159" spans="1:12" x14ac:dyDescent="0.35">
      <c r="A159">
        <v>150203</v>
      </c>
      <c r="B159" t="s">
        <v>886</v>
      </c>
      <c r="C159" s="31">
        <v>284</v>
      </c>
      <c r="D159" s="31">
        <v>547484</v>
      </c>
      <c r="E159" s="32">
        <v>0.224</v>
      </c>
      <c r="F159" s="32">
        <v>0.623</v>
      </c>
      <c r="G159">
        <f t="shared" si="2"/>
        <v>0.623</v>
      </c>
      <c r="H159" s="31">
        <v>155485531</v>
      </c>
      <c r="I159" s="31">
        <v>269857</v>
      </c>
      <c r="J159" s="31">
        <v>272855</v>
      </c>
      <c r="K159" s="31">
        <v>287490</v>
      </c>
      <c r="L159" s="31">
        <v>290966</v>
      </c>
    </row>
    <row r="160" spans="1:12" x14ac:dyDescent="0.35">
      <c r="A160">
        <v>150301</v>
      </c>
      <c r="B160" t="s">
        <v>887</v>
      </c>
      <c r="C160" s="31">
        <v>285</v>
      </c>
      <c r="D160" s="31">
        <v>956606</v>
      </c>
      <c r="E160" s="32">
        <v>0.41699999999999998</v>
      </c>
      <c r="F160" s="32">
        <v>0.34</v>
      </c>
      <c r="G160">
        <f t="shared" si="2"/>
        <v>0.41699999999999998</v>
      </c>
      <c r="H160" s="31">
        <v>272632795</v>
      </c>
      <c r="I160" s="31">
        <v>271300</v>
      </c>
      <c r="J160" s="31">
        <v>264394</v>
      </c>
      <c r="K160" s="31">
        <v>245068</v>
      </c>
      <c r="L160" s="31">
        <v>234470</v>
      </c>
    </row>
    <row r="161" spans="1:12" x14ac:dyDescent="0.35">
      <c r="A161">
        <v>150601</v>
      </c>
      <c r="B161" t="s">
        <v>888</v>
      </c>
      <c r="C161" s="31">
        <v>133</v>
      </c>
      <c r="D161" s="31">
        <v>3957867</v>
      </c>
      <c r="E161" s="32">
        <v>0.158</v>
      </c>
      <c r="F161" s="32">
        <v>0</v>
      </c>
      <c r="G161">
        <f t="shared" si="2"/>
        <v>0.36</v>
      </c>
      <c r="H161" s="31">
        <v>526396360</v>
      </c>
      <c r="I161" s="31">
        <v>85563</v>
      </c>
      <c r="J161" s="31">
        <v>78806</v>
      </c>
      <c r="K161" s="31">
        <v>76924</v>
      </c>
      <c r="L161" s="31">
        <v>75121</v>
      </c>
    </row>
    <row r="162" spans="1:12" x14ac:dyDescent="0.35">
      <c r="A162">
        <v>150801</v>
      </c>
      <c r="B162" t="s">
        <v>889</v>
      </c>
      <c r="C162" s="31">
        <v>121</v>
      </c>
      <c r="D162" s="31">
        <v>2612555</v>
      </c>
      <c r="E162" s="32">
        <v>0.29299999999999998</v>
      </c>
      <c r="F162" s="32">
        <v>0</v>
      </c>
      <c r="G162">
        <f t="shared" si="2"/>
        <v>0.36</v>
      </c>
      <c r="H162" s="31">
        <v>316119268</v>
      </c>
      <c r="I162" s="31">
        <v>60503</v>
      </c>
      <c r="J162" s="31">
        <v>58432</v>
      </c>
      <c r="K162" s="31">
        <v>63475</v>
      </c>
      <c r="L162" s="31">
        <v>54035</v>
      </c>
    </row>
    <row r="163" spans="1:12" x14ac:dyDescent="0.35">
      <c r="A163">
        <v>150901</v>
      </c>
      <c r="B163" t="s">
        <v>890</v>
      </c>
      <c r="C163" s="31">
        <v>718</v>
      </c>
      <c r="D163" s="31">
        <v>290381</v>
      </c>
      <c r="E163" s="32">
        <v>0.57899999999999996</v>
      </c>
      <c r="F163" s="32">
        <v>0.8</v>
      </c>
      <c r="G163">
        <f t="shared" si="2"/>
        <v>0.8</v>
      </c>
      <c r="H163" s="31">
        <v>208493971</v>
      </c>
      <c r="I163" s="31">
        <v>679268</v>
      </c>
      <c r="J163" s="31">
        <v>732157</v>
      </c>
      <c r="K163" s="31">
        <v>772263</v>
      </c>
      <c r="L163" s="31">
        <v>801517</v>
      </c>
    </row>
    <row r="164" spans="1:12" x14ac:dyDescent="0.35">
      <c r="A164">
        <v>151001</v>
      </c>
      <c r="B164" t="s">
        <v>891</v>
      </c>
      <c r="C164" s="31">
        <v>97</v>
      </c>
      <c r="D164" s="31">
        <v>3419926</v>
      </c>
      <c r="E164" s="32">
        <v>0.42499999999999999</v>
      </c>
      <c r="F164" s="32">
        <v>0</v>
      </c>
      <c r="G164">
        <f t="shared" si="2"/>
        <v>0.42499999999999999</v>
      </c>
      <c r="H164" s="31">
        <v>331732872</v>
      </c>
      <c r="I164" s="31">
        <v>91500</v>
      </c>
      <c r="J164" s="31">
        <v>85630</v>
      </c>
      <c r="K164" s="31">
        <v>120052</v>
      </c>
      <c r="L164" s="31">
        <v>106984</v>
      </c>
    </row>
    <row r="165" spans="1:12" x14ac:dyDescent="0.35">
      <c r="A165">
        <v>151102</v>
      </c>
      <c r="B165" t="s">
        <v>892</v>
      </c>
      <c r="C165" s="31">
        <v>701</v>
      </c>
      <c r="D165" s="31">
        <v>3041646</v>
      </c>
      <c r="E165" s="32">
        <v>0</v>
      </c>
      <c r="F165" s="32">
        <v>0</v>
      </c>
      <c r="G165">
        <f t="shared" si="2"/>
        <v>0.36</v>
      </c>
      <c r="H165" s="31">
        <v>2132194127</v>
      </c>
      <c r="I165" s="31">
        <v>352436</v>
      </c>
      <c r="J165" s="31">
        <v>336608</v>
      </c>
      <c r="K165" s="31">
        <v>349383</v>
      </c>
      <c r="L165" s="31">
        <v>330217</v>
      </c>
    </row>
    <row r="166" spans="1:12" x14ac:dyDescent="0.35">
      <c r="A166">
        <v>151401</v>
      </c>
      <c r="B166" t="s">
        <v>893</v>
      </c>
      <c r="C166" s="31">
        <v>224</v>
      </c>
      <c r="D166" s="31">
        <v>3335225</v>
      </c>
      <c r="E166" s="32">
        <v>4.8000000000000001E-2</v>
      </c>
      <c r="F166" s="32">
        <v>0</v>
      </c>
      <c r="G166">
        <f t="shared" si="2"/>
        <v>0.36</v>
      </c>
      <c r="H166" s="31">
        <v>747090482</v>
      </c>
      <c r="I166" s="31">
        <v>79238</v>
      </c>
      <c r="J166" s="31">
        <v>75410</v>
      </c>
      <c r="K166" s="31">
        <v>67183</v>
      </c>
      <c r="L166" s="31">
        <v>69311</v>
      </c>
    </row>
    <row r="167" spans="1:12" x14ac:dyDescent="0.35">
      <c r="A167">
        <v>151501</v>
      </c>
      <c r="B167" t="s">
        <v>894</v>
      </c>
      <c r="C167" s="31">
        <v>789</v>
      </c>
      <c r="D167" s="31">
        <v>1395512</v>
      </c>
      <c r="E167" s="32">
        <v>0.216</v>
      </c>
      <c r="F167" s="32">
        <v>3.6999999999999998E-2</v>
      </c>
      <c r="G167">
        <f t="shared" si="2"/>
        <v>0.36</v>
      </c>
      <c r="H167" s="31">
        <v>1101059442</v>
      </c>
      <c r="I167" s="31">
        <v>225866</v>
      </c>
      <c r="J167" s="31">
        <v>216841</v>
      </c>
      <c r="K167" s="31">
        <v>233364</v>
      </c>
      <c r="L167" s="31">
        <v>240484</v>
      </c>
    </row>
    <row r="168" spans="1:12" x14ac:dyDescent="0.35">
      <c r="A168">
        <v>151601</v>
      </c>
      <c r="B168" t="s">
        <v>895</v>
      </c>
      <c r="C168" s="31">
        <v>196</v>
      </c>
      <c r="D168" s="31">
        <v>1223324</v>
      </c>
      <c r="E168" s="32">
        <v>0.45300000000000001</v>
      </c>
      <c r="F168" s="32">
        <v>0.155</v>
      </c>
      <c r="G168">
        <f t="shared" si="2"/>
        <v>0.45300000000000001</v>
      </c>
      <c r="H168" s="31">
        <v>239771622</v>
      </c>
      <c r="I168" s="31">
        <v>221702</v>
      </c>
      <c r="J168" s="31">
        <v>212496</v>
      </c>
      <c r="K168" s="31">
        <v>224471</v>
      </c>
      <c r="L168" s="31">
        <v>217687</v>
      </c>
    </row>
    <row r="169" spans="1:12" x14ac:dyDescent="0.35">
      <c r="A169">
        <v>151701</v>
      </c>
      <c r="B169" t="s">
        <v>896</v>
      </c>
      <c r="C169" s="31">
        <v>260</v>
      </c>
      <c r="D169" s="31">
        <v>1637962</v>
      </c>
      <c r="E169" s="32">
        <v>0.33900000000000002</v>
      </c>
      <c r="F169" s="32">
        <v>0</v>
      </c>
      <c r="G169">
        <f t="shared" si="2"/>
        <v>0.36</v>
      </c>
      <c r="H169" s="31">
        <v>425870320</v>
      </c>
      <c r="I169" s="31">
        <v>142622</v>
      </c>
      <c r="J169" s="31">
        <v>111300</v>
      </c>
      <c r="K169" s="31">
        <v>118808</v>
      </c>
      <c r="L169" s="31">
        <v>111089</v>
      </c>
    </row>
    <row r="170" spans="1:12" x14ac:dyDescent="0.35">
      <c r="A170">
        <v>160101</v>
      </c>
      <c r="B170" t="s">
        <v>897</v>
      </c>
      <c r="C170" s="31">
        <v>806</v>
      </c>
      <c r="D170" s="31">
        <v>740499</v>
      </c>
      <c r="E170" s="32">
        <v>0.39900000000000002</v>
      </c>
      <c r="F170" s="32">
        <v>0.48899999999999999</v>
      </c>
      <c r="G170">
        <f t="shared" si="2"/>
        <v>0.48899999999999999</v>
      </c>
      <c r="H170" s="31">
        <v>596842372</v>
      </c>
      <c r="I170" s="31">
        <v>705319</v>
      </c>
      <c r="J170" s="31">
        <v>703997</v>
      </c>
      <c r="K170" s="31">
        <v>757806</v>
      </c>
      <c r="L170" s="31">
        <v>822932</v>
      </c>
    </row>
    <row r="171" spans="1:12" x14ac:dyDescent="0.35">
      <c r="A171">
        <v>160801</v>
      </c>
      <c r="B171" t="s">
        <v>898</v>
      </c>
      <c r="C171" s="31">
        <v>487</v>
      </c>
      <c r="D171" s="31">
        <v>409170</v>
      </c>
      <c r="E171" s="32">
        <v>0.45300000000000001</v>
      </c>
      <c r="F171" s="32">
        <v>0.71799999999999997</v>
      </c>
      <c r="G171">
        <f t="shared" si="2"/>
        <v>0.71799999999999997</v>
      </c>
      <c r="H171" s="31">
        <v>199266210</v>
      </c>
      <c r="I171" s="31">
        <v>661250</v>
      </c>
      <c r="J171" s="31">
        <v>638728</v>
      </c>
      <c r="K171" s="31">
        <v>687941</v>
      </c>
      <c r="L171" s="31">
        <v>671289</v>
      </c>
    </row>
    <row r="172" spans="1:12" x14ac:dyDescent="0.35">
      <c r="A172">
        <v>161201</v>
      </c>
      <c r="B172" t="s">
        <v>899</v>
      </c>
      <c r="C172" s="31">
        <v>1495</v>
      </c>
      <c r="D172" s="31">
        <v>116949</v>
      </c>
      <c r="E172" s="32">
        <v>0.32300000000000001</v>
      </c>
      <c r="F172" s="32">
        <v>0.9</v>
      </c>
      <c r="G172">
        <f t="shared" si="2"/>
        <v>0.9</v>
      </c>
      <c r="H172" s="31">
        <v>174839342</v>
      </c>
      <c r="I172" s="31">
        <v>2560748</v>
      </c>
      <c r="J172" s="31">
        <v>3597136</v>
      </c>
      <c r="K172" s="31">
        <v>2910116</v>
      </c>
      <c r="L172" s="31">
        <v>3767795</v>
      </c>
    </row>
    <row r="173" spans="1:12" x14ac:dyDescent="0.35">
      <c r="A173">
        <v>161401</v>
      </c>
      <c r="B173" t="s">
        <v>900</v>
      </c>
      <c r="C173" s="31">
        <v>1284</v>
      </c>
      <c r="D173" s="31">
        <v>1612199</v>
      </c>
      <c r="E173" s="32">
        <v>0.20799999999999999</v>
      </c>
      <c r="F173" s="32">
        <v>0</v>
      </c>
      <c r="G173">
        <f t="shared" si="2"/>
        <v>0.36</v>
      </c>
      <c r="H173" s="31">
        <v>2070064766</v>
      </c>
      <c r="I173" s="31">
        <v>504215</v>
      </c>
      <c r="J173" s="31">
        <v>538241</v>
      </c>
      <c r="K173" s="31">
        <v>509065</v>
      </c>
      <c r="L173" s="31">
        <v>492339</v>
      </c>
    </row>
    <row r="174" spans="1:12" x14ac:dyDescent="0.35">
      <c r="A174">
        <v>161501</v>
      </c>
      <c r="B174" t="s">
        <v>901</v>
      </c>
      <c r="C174" s="31">
        <v>2418</v>
      </c>
      <c r="D174" s="31">
        <v>329458</v>
      </c>
      <c r="E174" s="32">
        <v>0.52700000000000002</v>
      </c>
      <c r="F174" s="32">
        <v>0.77300000000000002</v>
      </c>
      <c r="G174">
        <f t="shared" si="2"/>
        <v>0.77300000000000002</v>
      </c>
      <c r="H174" s="31">
        <v>796629490</v>
      </c>
      <c r="I174" s="31">
        <v>3304589</v>
      </c>
      <c r="J174" s="31">
        <v>3515053</v>
      </c>
      <c r="K174" s="31">
        <v>3536915</v>
      </c>
      <c r="L174" s="31">
        <v>3728736</v>
      </c>
    </row>
    <row r="175" spans="1:12" x14ac:dyDescent="0.35">
      <c r="A175">
        <v>161601</v>
      </c>
      <c r="B175" t="s">
        <v>174</v>
      </c>
      <c r="C175" s="31">
        <v>817</v>
      </c>
      <c r="D175" s="31">
        <v>208219</v>
      </c>
      <c r="E175" s="32">
        <v>0.54100000000000004</v>
      </c>
      <c r="F175" s="32">
        <v>0.85699999999999998</v>
      </c>
      <c r="G175">
        <f t="shared" si="2"/>
        <v>0.85699999999999998</v>
      </c>
      <c r="H175" s="31">
        <v>170115200</v>
      </c>
      <c r="I175" s="31">
        <v>1496847</v>
      </c>
      <c r="J175" s="31">
        <v>1478057</v>
      </c>
      <c r="K175" s="31">
        <v>1650102</v>
      </c>
      <c r="L175" s="31">
        <v>1769596</v>
      </c>
    </row>
    <row r="176" spans="1:12" x14ac:dyDescent="0.35">
      <c r="A176">
        <v>161801</v>
      </c>
      <c r="B176" t="s">
        <v>175</v>
      </c>
      <c r="C176" s="31">
        <v>273</v>
      </c>
      <c r="D176" s="31">
        <v>559894</v>
      </c>
      <c r="E176" s="32">
        <v>0.55600000000000005</v>
      </c>
      <c r="F176" s="32">
        <v>0.61399999999999999</v>
      </c>
      <c r="G176">
        <f t="shared" si="2"/>
        <v>0.61399999999999999</v>
      </c>
      <c r="H176" s="31">
        <v>152851280</v>
      </c>
      <c r="I176" s="31">
        <v>792779</v>
      </c>
      <c r="J176" s="31">
        <v>692577</v>
      </c>
      <c r="K176" s="31">
        <v>677836</v>
      </c>
      <c r="L176" s="31">
        <v>665234</v>
      </c>
    </row>
    <row r="177" spans="1:12" x14ac:dyDescent="0.35">
      <c r="A177">
        <v>170301</v>
      </c>
      <c r="B177" t="s">
        <v>902</v>
      </c>
      <c r="C177" s="31">
        <v>158</v>
      </c>
      <c r="D177" s="31">
        <v>1696953</v>
      </c>
      <c r="E177" s="32">
        <v>3.6999999999999998E-2</v>
      </c>
      <c r="F177" s="32">
        <v>0</v>
      </c>
      <c r="G177">
        <f t="shared" si="2"/>
        <v>0.36</v>
      </c>
      <c r="H177" s="31">
        <v>268118578</v>
      </c>
      <c r="I177" s="31">
        <v>94919</v>
      </c>
      <c r="J177" s="31">
        <v>82795</v>
      </c>
      <c r="K177" s="31">
        <v>96388</v>
      </c>
      <c r="L177" s="31">
        <v>96269</v>
      </c>
    </row>
    <row r="178" spans="1:12" x14ac:dyDescent="0.35">
      <c r="A178">
        <v>170500</v>
      </c>
      <c r="B178" t="s">
        <v>903</v>
      </c>
      <c r="C178" s="31">
        <v>2746</v>
      </c>
      <c r="D178" s="31">
        <v>235698</v>
      </c>
      <c r="E178" s="32">
        <v>0.65300000000000002</v>
      </c>
      <c r="F178" s="32">
        <v>0.83799999999999997</v>
      </c>
      <c r="G178">
        <f t="shared" si="2"/>
        <v>0.83799999999999997</v>
      </c>
      <c r="H178" s="31">
        <v>647226871</v>
      </c>
      <c r="I178" s="31">
        <v>3695567</v>
      </c>
      <c r="J178" s="31">
        <v>3519757</v>
      </c>
      <c r="K178" s="31">
        <v>3151577</v>
      </c>
      <c r="L178" s="31">
        <v>3271097</v>
      </c>
    </row>
    <row r="179" spans="1:12" x14ac:dyDescent="0.35">
      <c r="A179">
        <v>170600</v>
      </c>
      <c r="B179" t="s">
        <v>904</v>
      </c>
      <c r="C179" s="31">
        <v>1640</v>
      </c>
      <c r="D179" s="31">
        <v>337510</v>
      </c>
      <c r="E179" s="32">
        <v>0.49399999999999999</v>
      </c>
      <c r="F179" s="32">
        <v>0.76700000000000002</v>
      </c>
      <c r="G179">
        <f t="shared" si="2"/>
        <v>0.76700000000000002</v>
      </c>
      <c r="H179" s="31">
        <v>553516867</v>
      </c>
      <c r="I179" s="31">
        <v>1789744</v>
      </c>
      <c r="J179" s="31">
        <v>1742573</v>
      </c>
      <c r="K179" s="31">
        <v>1832622</v>
      </c>
      <c r="L179" s="31">
        <v>1692332</v>
      </c>
    </row>
    <row r="180" spans="1:12" x14ac:dyDescent="0.35">
      <c r="A180">
        <v>170801</v>
      </c>
      <c r="B180" t="s">
        <v>905</v>
      </c>
      <c r="C180" s="31">
        <v>954</v>
      </c>
      <c r="D180" s="31">
        <v>463080</v>
      </c>
      <c r="E180" s="32">
        <v>0.53</v>
      </c>
      <c r="F180" s="32">
        <v>0.68100000000000005</v>
      </c>
      <c r="G180">
        <f t="shared" si="2"/>
        <v>0.68100000000000005</v>
      </c>
      <c r="H180" s="31">
        <v>441779027</v>
      </c>
      <c r="I180" s="31">
        <v>792737</v>
      </c>
      <c r="J180" s="31">
        <v>808656</v>
      </c>
      <c r="K180" s="31">
        <v>763376</v>
      </c>
      <c r="L180" s="31">
        <v>972227</v>
      </c>
    </row>
    <row r="181" spans="1:12" x14ac:dyDescent="0.35">
      <c r="A181">
        <v>170901</v>
      </c>
      <c r="B181" t="s">
        <v>906</v>
      </c>
      <c r="C181" s="31">
        <v>415</v>
      </c>
      <c r="D181" s="31">
        <v>1196354</v>
      </c>
      <c r="E181" s="32">
        <v>0.35499999999999998</v>
      </c>
      <c r="F181" s="32">
        <v>0.17399999999999999</v>
      </c>
      <c r="G181">
        <f t="shared" si="2"/>
        <v>0.36</v>
      </c>
      <c r="H181" s="31">
        <v>496486985</v>
      </c>
      <c r="I181" s="31">
        <v>112033</v>
      </c>
      <c r="J181" s="31">
        <v>97644</v>
      </c>
      <c r="K181" s="31">
        <v>125659</v>
      </c>
      <c r="L181" s="31">
        <v>119736</v>
      </c>
    </row>
    <row r="182" spans="1:12" x14ac:dyDescent="0.35">
      <c r="A182">
        <v>171102</v>
      </c>
      <c r="B182" t="s">
        <v>181</v>
      </c>
      <c r="C182" s="31">
        <v>1796</v>
      </c>
      <c r="D182" s="31">
        <v>428944</v>
      </c>
      <c r="E182" s="32">
        <v>0.57499999999999996</v>
      </c>
      <c r="F182" s="32">
        <v>0.70399999999999996</v>
      </c>
      <c r="G182">
        <f t="shared" si="2"/>
        <v>0.70399999999999996</v>
      </c>
      <c r="H182" s="31">
        <v>770384910</v>
      </c>
      <c r="I182" s="31">
        <v>1313145</v>
      </c>
      <c r="J182" s="31">
        <v>1314927</v>
      </c>
      <c r="K182" s="31">
        <v>1494213</v>
      </c>
      <c r="L182" s="31">
        <v>1461639</v>
      </c>
    </row>
    <row r="183" spans="1:12" x14ac:dyDescent="0.35">
      <c r="A183">
        <v>180202</v>
      </c>
      <c r="B183" t="s">
        <v>907</v>
      </c>
      <c r="C183" s="31">
        <v>855</v>
      </c>
      <c r="D183" s="31">
        <v>315160</v>
      </c>
      <c r="E183" s="32">
        <v>0.64300000000000002</v>
      </c>
      <c r="F183" s="32">
        <v>0.78300000000000003</v>
      </c>
      <c r="G183">
        <f t="shared" si="2"/>
        <v>0.78300000000000003</v>
      </c>
      <c r="H183" s="31">
        <v>269461970</v>
      </c>
      <c r="I183" s="31">
        <v>836176</v>
      </c>
      <c r="J183" s="31">
        <v>806597</v>
      </c>
      <c r="K183" s="31">
        <v>926497</v>
      </c>
      <c r="L183" s="31">
        <v>863335</v>
      </c>
    </row>
    <row r="184" spans="1:12" x14ac:dyDescent="0.35">
      <c r="A184">
        <v>180300</v>
      </c>
      <c r="B184" t="s">
        <v>908</v>
      </c>
      <c r="C184" s="31">
        <v>2434</v>
      </c>
      <c r="D184" s="31">
        <v>329977</v>
      </c>
      <c r="E184" s="32">
        <v>0.66700000000000004</v>
      </c>
      <c r="F184" s="32">
        <v>0.77300000000000002</v>
      </c>
      <c r="G184">
        <f t="shared" si="2"/>
        <v>0.77300000000000002</v>
      </c>
      <c r="H184" s="31">
        <v>803164263</v>
      </c>
      <c r="I184" s="31">
        <v>2773480</v>
      </c>
      <c r="J184" s="31">
        <v>3037994</v>
      </c>
      <c r="K184" s="31">
        <v>2919293</v>
      </c>
      <c r="L184" s="31">
        <v>2857951</v>
      </c>
    </row>
    <row r="185" spans="1:12" x14ac:dyDescent="0.35">
      <c r="A185">
        <v>180701</v>
      </c>
      <c r="B185" t="s">
        <v>909</v>
      </c>
      <c r="C185" s="31">
        <v>977</v>
      </c>
      <c r="D185" s="31">
        <v>347339</v>
      </c>
      <c r="E185" s="32">
        <v>0.67800000000000005</v>
      </c>
      <c r="F185" s="32">
        <v>0.76100000000000001</v>
      </c>
      <c r="G185">
        <f t="shared" si="2"/>
        <v>0.76100000000000001</v>
      </c>
      <c r="H185" s="31">
        <v>339350660</v>
      </c>
      <c r="I185" s="31">
        <v>1571730</v>
      </c>
      <c r="J185" s="31">
        <v>1756408</v>
      </c>
      <c r="K185" s="31">
        <v>1598596</v>
      </c>
      <c r="L185" s="31">
        <v>1579335</v>
      </c>
    </row>
    <row r="186" spans="1:12" x14ac:dyDescent="0.35">
      <c r="A186">
        <v>180901</v>
      </c>
      <c r="B186" t="s">
        <v>910</v>
      </c>
      <c r="C186" s="31">
        <v>405</v>
      </c>
      <c r="D186" s="31">
        <v>325463</v>
      </c>
      <c r="E186" s="32">
        <v>0.64500000000000002</v>
      </c>
      <c r="F186" s="32">
        <v>0.77600000000000002</v>
      </c>
      <c r="G186">
        <f t="shared" si="2"/>
        <v>0.77600000000000002</v>
      </c>
      <c r="H186" s="31">
        <v>131812609</v>
      </c>
      <c r="I186" s="31">
        <v>494013</v>
      </c>
      <c r="J186" s="31">
        <v>459960</v>
      </c>
      <c r="K186" s="31">
        <v>531465</v>
      </c>
      <c r="L186" s="31">
        <v>484861</v>
      </c>
    </row>
    <row r="187" spans="1:12" x14ac:dyDescent="0.35">
      <c r="A187">
        <v>181001</v>
      </c>
      <c r="B187" t="s">
        <v>911</v>
      </c>
      <c r="C187" s="31">
        <v>1292</v>
      </c>
      <c r="D187" s="31">
        <v>308363</v>
      </c>
      <c r="E187" s="32">
        <v>0.67400000000000004</v>
      </c>
      <c r="F187" s="32">
        <v>0.78800000000000003</v>
      </c>
      <c r="G187">
        <f t="shared" si="2"/>
        <v>0.78800000000000003</v>
      </c>
      <c r="H187" s="31">
        <v>398406010</v>
      </c>
      <c r="I187" s="31">
        <v>1424695</v>
      </c>
      <c r="J187" s="31">
        <v>1453236</v>
      </c>
      <c r="K187" s="31">
        <v>1436031</v>
      </c>
      <c r="L187" s="31">
        <v>1491771</v>
      </c>
    </row>
    <row r="188" spans="1:12" x14ac:dyDescent="0.35">
      <c r="A188">
        <v>181101</v>
      </c>
      <c r="B188" t="s">
        <v>187</v>
      </c>
      <c r="C188" s="31">
        <v>827</v>
      </c>
      <c r="D188" s="31">
        <v>274097</v>
      </c>
      <c r="E188" s="32">
        <v>0.65300000000000002</v>
      </c>
      <c r="F188" s="32">
        <v>0.81100000000000005</v>
      </c>
      <c r="G188">
        <f t="shared" si="2"/>
        <v>0.81100000000000005</v>
      </c>
      <c r="H188" s="31">
        <v>226678755</v>
      </c>
      <c r="I188" s="31">
        <v>1126764</v>
      </c>
      <c r="J188" s="31">
        <v>1107733</v>
      </c>
      <c r="K188" s="31">
        <v>1052721</v>
      </c>
      <c r="L188" s="31">
        <v>963761</v>
      </c>
    </row>
    <row r="189" spans="1:12" x14ac:dyDescent="0.35">
      <c r="A189">
        <v>181201</v>
      </c>
      <c r="B189" t="s">
        <v>912</v>
      </c>
      <c r="C189" s="31">
        <v>688</v>
      </c>
      <c r="D189" s="31">
        <v>358880</v>
      </c>
      <c r="E189" s="32">
        <v>0.628</v>
      </c>
      <c r="F189" s="32">
        <v>0.753</v>
      </c>
      <c r="G189">
        <f t="shared" si="2"/>
        <v>0.753</v>
      </c>
      <c r="H189" s="31">
        <v>246909589</v>
      </c>
      <c r="I189" s="31">
        <v>1174816</v>
      </c>
      <c r="J189" s="31">
        <v>1269868</v>
      </c>
      <c r="K189" s="31">
        <v>1174425</v>
      </c>
      <c r="L189" s="31">
        <v>1297948</v>
      </c>
    </row>
    <row r="190" spans="1:12" x14ac:dyDescent="0.35">
      <c r="A190">
        <v>181302</v>
      </c>
      <c r="B190" t="s">
        <v>913</v>
      </c>
      <c r="C190" s="31">
        <v>1011</v>
      </c>
      <c r="D190" s="31">
        <v>389365</v>
      </c>
      <c r="E190" s="32">
        <v>0.60399999999999998</v>
      </c>
      <c r="F190" s="32">
        <v>0.73199999999999998</v>
      </c>
      <c r="G190">
        <f t="shared" si="2"/>
        <v>0.73199999999999998</v>
      </c>
      <c r="H190" s="31">
        <v>393648801</v>
      </c>
      <c r="I190" s="31">
        <v>918570</v>
      </c>
      <c r="J190" s="31">
        <v>969323</v>
      </c>
      <c r="K190" s="31">
        <v>1043080</v>
      </c>
      <c r="L190" s="31">
        <v>1169079</v>
      </c>
    </row>
    <row r="191" spans="1:12" x14ac:dyDescent="0.35">
      <c r="A191">
        <v>190301</v>
      </c>
      <c r="B191" t="s">
        <v>914</v>
      </c>
      <c r="C191" s="31">
        <v>1256</v>
      </c>
      <c r="D191" s="31">
        <v>694655</v>
      </c>
      <c r="E191" s="32">
        <v>0.48399999999999999</v>
      </c>
      <c r="F191" s="32">
        <v>0.52100000000000002</v>
      </c>
      <c r="G191">
        <f t="shared" si="2"/>
        <v>0.52100000000000002</v>
      </c>
      <c r="H191" s="31">
        <v>872487328</v>
      </c>
      <c r="I191" s="31">
        <v>742159</v>
      </c>
      <c r="J191" s="31">
        <v>865226</v>
      </c>
      <c r="K191" s="31">
        <v>828150</v>
      </c>
      <c r="L191" s="31">
        <v>915799</v>
      </c>
    </row>
    <row r="192" spans="1:12" x14ac:dyDescent="0.35">
      <c r="A192">
        <v>190401</v>
      </c>
      <c r="B192" t="s">
        <v>915</v>
      </c>
      <c r="C192" s="31">
        <v>1485</v>
      </c>
      <c r="D192" s="31">
        <v>721702</v>
      </c>
      <c r="E192" s="32">
        <v>0.51900000000000002</v>
      </c>
      <c r="F192" s="32">
        <v>0.502</v>
      </c>
      <c r="G192">
        <f t="shared" si="2"/>
        <v>0.51900000000000002</v>
      </c>
      <c r="H192" s="31">
        <v>1071728224</v>
      </c>
      <c r="I192" s="31">
        <v>1139802</v>
      </c>
      <c r="J192" s="31">
        <v>1127613</v>
      </c>
      <c r="K192" s="31">
        <v>1023039</v>
      </c>
      <c r="L192" s="31">
        <v>981742</v>
      </c>
    </row>
    <row r="193" spans="1:12" x14ac:dyDescent="0.35">
      <c r="A193">
        <v>190501</v>
      </c>
      <c r="B193" t="s">
        <v>192</v>
      </c>
      <c r="C193" s="31">
        <v>1388</v>
      </c>
      <c r="D193" s="31">
        <v>667448</v>
      </c>
      <c r="E193" s="32">
        <v>0.56299999999999994</v>
      </c>
      <c r="F193" s="32">
        <v>0.53900000000000003</v>
      </c>
      <c r="G193">
        <f t="shared" si="2"/>
        <v>0.56299999999999994</v>
      </c>
      <c r="H193" s="31">
        <v>926418014</v>
      </c>
      <c r="I193" s="31">
        <v>817442</v>
      </c>
      <c r="J193" s="31">
        <v>1050065</v>
      </c>
      <c r="K193" s="31">
        <v>982727</v>
      </c>
      <c r="L193" s="31">
        <v>1253917</v>
      </c>
    </row>
    <row r="194" spans="1:12" x14ac:dyDescent="0.35">
      <c r="A194">
        <v>190701</v>
      </c>
      <c r="B194" t="s">
        <v>916</v>
      </c>
      <c r="C194" s="31">
        <v>1174</v>
      </c>
      <c r="D194" s="31">
        <v>636104</v>
      </c>
      <c r="E194" s="32">
        <v>0.64</v>
      </c>
      <c r="F194" s="32">
        <v>0.56100000000000005</v>
      </c>
      <c r="G194">
        <f t="shared" si="2"/>
        <v>0.64</v>
      </c>
      <c r="H194" s="31">
        <v>746786173</v>
      </c>
      <c r="I194" s="31">
        <v>850771</v>
      </c>
      <c r="J194" s="31">
        <v>927628</v>
      </c>
      <c r="K194" s="31">
        <v>941074</v>
      </c>
      <c r="L194" s="31">
        <v>925803</v>
      </c>
    </row>
    <row r="195" spans="1:12" x14ac:dyDescent="0.35">
      <c r="A195">
        <v>190901</v>
      </c>
      <c r="B195" t="s">
        <v>194</v>
      </c>
      <c r="C195" s="31">
        <v>370</v>
      </c>
      <c r="D195" s="31">
        <v>2478961</v>
      </c>
      <c r="E195" s="32">
        <v>0.32800000000000001</v>
      </c>
      <c r="F195" s="32">
        <v>0</v>
      </c>
      <c r="G195">
        <f t="shared" si="2"/>
        <v>0.36</v>
      </c>
      <c r="H195" s="31">
        <v>917215625</v>
      </c>
      <c r="I195" s="31">
        <v>231386</v>
      </c>
      <c r="J195" s="31">
        <v>202189</v>
      </c>
      <c r="K195" s="31">
        <v>204157</v>
      </c>
      <c r="L195" s="31">
        <v>171521</v>
      </c>
    </row>
    <row r="196" spans="1:12" x14ac:dyDescent="0.35">
      <c r="A196">
        <v>191401</v>
      </c>
      <c r="B196" t="s">
        <v>195</v>
      </c>
      <c r="C196" s="31">
        <v>317</v>
      </c>
      <c r="D196" s="31">
        <v>3628941</v>
      </c>
      <c r="E196" s="32">
        <v>7.0000000000000007E-2</v>
      </c>
      <c r="F196" s="32">
        <v>0</v>
      </c>
      <c r="G196">
        <f t="shared" ref="G196:G259" si="3">MAX(IF(E196&gt;F196,E196,F196),0.36)</f>
        <v>0.36</v>
      </c>
      <c r="H196" s="31">
        <v>1150374303</v>
      </c>
      <c r="I196" s="31">
        <v>178480</v>
      </c>
      <c r="J196" s="31">
        <v>162234</v>
      </c>
      <c r="K196" s="31">
        <v>124162</v>
      </c>
      <c r="L196" s="31">
        <v>127498</v>
      </c>
    </row>
    <row r="197" spans="1:12" x14ac:dyDescent="0.35">
      <c r="A197">
        <v>200401</v>
      </c>
      <c r="B197" t="s">
        <v>917</v>
      </c>
      <c r="C197" s="31">
        <v>104</v>
      </c>
      <c r="D197" s="31">
        <v>6201470</v>
      </c>
      <c r="E197" s="32">
        <v>0</v>
      </c>
      <c r="F197" s="32">
        <v>0</v>
      </c>
      <c r="G197">
        <f t="shared" si="3"/>
        <v>0.36</v>
      </c>
      <c r="H197" s="31">
        <v>644952912</v>
      </c>
      <c r="I197" s="31">
        <v>96295</v>
      </c>
      <c r="J197" s="31">
        <v>85128</v>
      </c>
      <c r="K197" s="31">
        <v>98865</v>
      </c>
      <c r="L197" s="31">
        <v>95863</v>
      </c>
    </row>
    <row r="198" spans="1:12" x14ac:dyDescent="0.35">
      <c r="A198">
        <v>200601</v>
      </c>
      <c r="B198" t="s">
        <v>918</v>
      </c>
      <c r="C198" s="31">
        <v>84</v>
      </c>
      <c r="D198" s="31">
        <v>5428325</v>
      </c>
      <c r="E198" s="32">
        <v>1.2999999999999999E-2</v>
      </c>
      <c r="F198" s="32">
        <v>0</v>
      </c>
      <c r="G198">
        <f t="shared" si="3"/>
        <v>0.36</v>
      </c>
      <c r="H198" s="31">
        <v>455979354</v>
      </c>
      <c r="I198" s="31">
        <v>25144</v>
      </c>
      <c r="J198" s="31">
        <v>26856</v>
      </c>
      <c r="K198" s="31">
        <v>23949</v>
      </c>
      <c r="L198" s="31">
        <v>21158</v>
      </c>
    </row>
    <row r="199" spans="1:12" x14ac:dyDescent="0.35">
      <c r="A199">
        <v>200701</v>
      </c>
      <c r="B199" t="s">
        <v>919</v>
      </c>
      <c r="C199" s="31">
        <v>69</v>
      </c>
      <c r="D199" s="31">
        <v>8961330</v>
      </c>
      <c r="E199" s="32">
        <v>0</v>
      </c>
      <c r="F199" s="32">
        <v>0</v>
      </c>
      <c r="G199">
        <f t="shared" si="3"/>
        <v>0.36</v>
      </c>
      <c r="H199" s="31">
        <v>618331773</v>
      </c>
      <c r="I199" s="31">
        <v>59941</v>
      </c>
      <c r="J199" s="31">
        <v>61945</v>
      </c>
      <c r="K199" s="31">
        <v>64391</v>
      </c>
      <c r="L199" s="31">
        <v>59023</v>
      </c>
    </row>
    <row r="200" spans="1:12" x14ac:dyDescent="0.35">
      <c r="A200">
        <v>200901</v>
      </c>
      <c r="B200" t="s">
        <v>920</v>
      </c>
      <c r="C200" s="31">
        <v>147</v>
      </c>
      <c r="D200" s="31">
        <v>2674937</v>
      </c>
      <c r="E200" s="32">
        <v>0.23899999999999999</v>
      </c>
      <c r="F200" s="32">
        <v>0</v>
      </c>
      <c r="G200">
        <f t="shared" si="3"/>
        <v>0.36</v>
      </c>
      <c r="H200" s="31">
        <v>393215741</v>
      </c>
      <c r="I200" s="31">
        <v>104846</v>
      </c>
      <c r="J200" s="31">
        <v>92039</v>
      </c>
      <c r="K200" s="31">
        <v>84302</v>
      </c>
      <c r="L200" s="31">
        <v>84376</v>
      </c>
    </row>
    <row r="201" spans="1:12" x14ac:dyDescent="0.35">
      <c r="A201">
        <v>210302</v>
      </c>
      <c r="B201" t="s">
        <v>200</v>
      </c>
      <c r="C201" s="31">
        <v>745</v>
      </c>
      <c r="D201" s="31">
        <v>365142</v>
      </c>
      <c r="E201" s="32">
        <v>0.55900000000000005</v>
      </c>
      <c r="F201" s="32">
        <v>0.749</v>
      </c>
      <c r="G201">
        <f t="shared" si="3"/>
        <v>0.749</v>
      </c>
      <c r="H201" s="31">
        <v>272031456</v>
      </c>
      <c r="I201" s="31">
        <v>1009661</v>
      </c>
      <c r="J201" s="31">
        <v>951465</v>
      </c>
      <c r="K201" s="31">
        <v>1170995</v>
      </c>
      <c r="L201" s="31">
        <v>1066745</v>
      </c>
    </row>
    <row r="202" spans="1:12" x14ac:dyDescent="0.35">
      <c r="A202">
        <v>210402</v>
      </c>
      <c r="B202" t="s">
        <v>201</v>
      </c>
      <c r="C202" s="31">
        <v>1011</v>
      </c>
      <c r="D202" s="31">
        <v>354830</v>
      </c>
      <c r="E202" s="32">
        <v>0.61399999999999999</v>
      </c>
      <c r="F202" s="32">
        <v>0.75600000000000001</v>
      </c>
      <c r="G202">
        <f t="shared" si="3"/>
        <v>0.75600000000000001</v>
      </c>
      <c r="H202" s="31">
        <v>358733340</v>
      </c>
      <c r="I202" s="31">
        <v>1321422</v>
      </c>
      <c r="J202" s="31">
        <v>1396091</v>
      </c>
      <c r="K202" s="31">
        <v>1457199</v>
      </c>
      <c r="L202" s="31">
        <v>1428188</v>
      </c>
    </row>
    <row r="203" spans="1:12" x14ac:dyDescent="0.35">
      <c r="A203">
        <v>210601</v>
      </c>
      <c r="B203" t="s">
        <v>921</v>
      </c>
      <c r="C203" s="31">
        <v>1209</v>
      </c>
      <c r="D203" s="31">
        <v>303465</v>
      </c>
      <c r="E203" s="32">
        <v>0.65600000000000003</v>
      </c>
      <c r="F203" s="32">
        <v>0.79100000000000004</v>
      </c>
      <c r="G203">
        <f t="shared" si="3"/>
        <v>0.79100000000000004</v>
      </c>
      <c r="H203" s="31">
        <v>366890001</v>
      </c>
      <c r="I203" s="31">
        <v>1927990</v>
      </c>
      <c r="J203" s="31">
        <v>1741298</v>
      </c>
      <c r="K203" s="31">
        <v>2005926</v>
      </c>
      <c r="L203" s="31">
        <v>1807239</v>
      </c>
    </row>
    <row r="204" spans="1:12" x14ac:dyDescent="0.35">
      <c r="A204">
        <v>210800</v>
      </c>
      <c r="B204" t="s">
        <v>922</v>
      </c>
      <c r="C204" s="31">
        <v>1070</v>
      </c>
      <c r="D204" s="31">
        <v>282054</v>
      </c>
      <c r="E204" s="32">
        <v>0.72099999999999997</v>
      </c>
      <c r="F204" s="32">
        <v>0.80600000000000005</v>
      </c>
      <c r="G204">
        <f t="shared" si="3"/>
        <v>0.80600000000000005</v>
      </c>
      <c r="H204" s="31">
        <v>301797962</v>
      </c>
      <c r="I204" s="31">
        <v>1352431</v>
      </c>
      <c r="J204" s="31">
        <v>1300194</v>
      </c>
      <c r="K204" s="31">
        <v>1323265</v>
      </c>
      <c r="L204" s="31">
        <v>1310538</v>
      </c>
    </row>
    <row r="205" spans="1:12" x14ac:dyDescent="0.35">
      <c r="A205">
        <v>211003</v>
      </c>
      <c r="B205" t="s">
        <v>923</v>
      </c>
      <c r="C205" s="31">
        <v>847</v>
      </c>
      <c r="D205" s="31">
        <v>404291</v>
      </c>
      <c r="E205" s="32">
        <v>0.42499999999999999</v>
      </c>
      <c r="F205" s="32">
        <v>0.72199999999999998</v>
      </c>
      <c r="G205">
        <f t="shared" si="3"/>
        <v>0.72199999999999998</v>
      </c>
      <c r="H205" s="31">
        <v>342435108</v>
      </c>
      <c r="I205" s="31">
        <v>1016397</v>
      </c>
      <c r="J205" s="31">
        <v>956966</v>
      </c>
      <c r="K205" s="31">
        <v>1061279</v>
      </c>
      <c r="L205" s="31">
        <v>952035</v>
      </c>
    </row>
    <row r="206" spans="1:12" x14ac:dyDescent="0.35">
      <c r="A206">
        <v>211103</v>
      </c>
      <c r="B206" t="s">
        <v>924</v>
      </c>
      <c r="C206" s="31">
        <v>592</v>
      </c>
      <c r="D206" s="31">
        <v>837590</v>
      </c>
      <c r="E206" s="32">
        <v>0.39400000000000002</v>
      </c>
      <c r="F206" s="32">
        <v>0.42199999999999999</v>
      </c>
      <c r="G206">
        <f t="shared" si="3"/>
        <v>0.42199999999999999</v>
      </c>
      <c r="H206" s="31">
        <v>495853646</v>
      </c>
      <c r="I206" s="31">
        <v>570822</v>
      </c>
      <c r="J206" s="31">
        <v>602166</v>
      </c>
      <c r="K206" s="31">
        <v>499975</v>
      </c>
      <c r="L206" s="31">
        <v>537469</v>
      </c>
    </row>
    <row r="207" spans="1:12" x14ac:dyDescent="0.35">
      <c r="A207">
        <v>211701</v>
      </c>
      <c r="B207" t="s">
        <v>206</v>
      </c>
      <c r="C207" s="31">
        <v>202</v>
      </c>
      <c r="D207" s="31">
        <v>511330</v>
      </c>
      <c r="E207" s="32">
        <v>0.54300000000000004</v>
      </c>
      <c r="F207" s="32">
        <v>0.64800000000000002</v>
      </c>
      <c r="G207">
        <f t="shared" si="3"/>
        <v>0.64800000000000002</v>
      </c>
      <c r="H207" s="31">
        <v>103288800</v>
      </c>
      <c r="I207" s="31">
        <v>461833</v>
      </c>
      <c r="J207" s="31">
        <v>420357</v>
      </c>
      <c r="K207" s="31">
        <v>513880</v>
      </c>
      <c r="L207" s="31">
        <v>419737</v>
      </c>
    </row>
    <row r="208" spans="1:12" x14ac:dyDescent="0.35">
      <c r="A208">
        <v>211901</v>
      </c>
      <c r="B208" t="s">
        <v>925</v>
      </c>
      <c r="C208" s="31">
        <v>239</v>
      </c>
      <c r="D208" s="31">
        <v>7848245</v>
      </c>
      <c r="E208" s="32">
        <v>0</v>
      </c>
      <c r="F208" s="32">
        <v>0</v>
      </c>
      <c r="G208">
        <f t="shared" si="3"/>
        <v>0.36</v>
      </c>
      <c r="H208" s="31">
        <v>1875730596</v>
      </c>
      <c r="I208" s="31">
        <v>120976</v>
      </c>
      <c r="J208" s="31">
        <v>100671</v>
      </c>
      <c r="K208" s="31">
        <v>121474</v>
      </c>
      <c r="L208" s="31">
        <v>132380</v>
      </c>
    </row>
    <row r="209" spans="1:12" x14ac:dyDescent="0.35">
      <c r="A209">
        <v>212001</v>
      </c>
      <c r="B209" t="s">
        <v>208</v>
      </c>
      <c r="C209" s="31">
        <v>1153</v>
      </c>
      <c r="D209" s="31">
        <v>312939</v>
      </c>
      <c r="E209" s="32">
        <v>0.56599999999999995</v>
      </c>
      <c r="F209" s="32">
        <v>0.78400000000000003</v>
      </c>
      <c r="G209">
        <f t="shared" si="3"/>
        <v>0.78400000000000003</v>
      </c>
      <c r="H209" s="31">
        <v>360819403</v>
      </c>
      <c r="I209" s="31">
        <v>1514795</v>
      </c>
      <c r="J209" s="31">
        <v>1378472</v>
      </c>
      <c r="K209" s="31">
        <v>1478493</v>
      </c>
      <c r="L209" s="31">
        <v>1368121</v>
      </c>
    </row>
    <row r="210" spans="1:12" x14ac:dyDescent="0.35">
      <c r="A210">
        <v>212101</v>
      </c>
      <c r="B210" t="s">
        <v>209</v>
      </c>
      <c r="C210" s="31">
        <v>2284</v>
      </c>
      <c r="D210" s="31">
        <v>200077</v>
      </c>
      <c r="E210" s="32">
        <v>0.56799999999999995</v>
      </c>
      <c r="F210" s="32">
        <v>0.86199999999999999</v>
      </c>
      <c r="G210">
        <f t="shared" si="3"/>
        <v>0.86199999999999999</v>
      </c>
      <c r="H210" s="31">
        <v>456976775</v>
      </c>
      <c r="I210" s="31">
        <v>3570379</v>
      </c>
      <c r="J210" s="31">
        <v>4335823</v>
      </c>
      <c r="K210" s="31">
        <v>3846033</v>
      </c>
      <c r="L210" s="31">
        <v>3660147</v>
      </c>
    </row>
    <row r="211" spans="1:12" x14ac:dyDescent="0.35">
      <c r="A211">
        <v>220101</v>
      </c>
      <c r="B211" t="s">
        <v>926</v>
      </c>
      <c r="C211" s="31">
        <v>1925</v>
      </c>
      <c r="D211" s="31">
        <v>338185</v>
      </c>
      <c r="E211" s="32">
        <v>0.29899999999999999</v>
      </c>
      <c r="F211" s="32">
        <v>0.76700000000000002</v>
      </c>
      <c r="G211">
        <f t="shared" si="3"/>
        <v>0.76700000000000002</v>
      </c>
      <c r="H211" s="31">
        <v>651007811</v>
      </c>
      <c r="I211" s="31">
        <v>1471079</v>
      </c>
      <c r="J211" s="31">
        <v>1338939</v>
      </c>
      <c r="K211" s="31">
        <v>1547729</v>
      </c>
      <c r="L211" s="31">
        <v>1513753</v>
      </c>
    </row>
    <row r="212" spans="1:12" x14ac:dyDescent="0.35">
      <c r="A212">
        <v>220202</v>
      </c>
      <c r="B212" t="s">
        <v>927</v>
      </c>
      <c r="C212" s="31">
        <v>571</v>
      </c>
      <c r="D212" s="31">
        <v>1079866</v>
      </c>
      <c r="E212" s="32">
        <v>0.317</v>
      </c>
      <c r="F212" s="32">
        <v>0.254</v>
      </c>
      <c r="G212">
        <f t="shared" si="3"/>
        <v>0.36</v>
      </c>
      <c r="H212" s="31">
        <v>616603787</v>
      </c>
      <c r="I212" s="31">
        <v>292276</v>
      </c>
      <c r="J212" s="31">
        <v>314782</v>
      </c>
      <c r="K212" s="31">
        <v>334810</v>
      </c>
      <c r="L212" s="31">
        <v>305780</v>
      </c>
    </row>
    <row r="213" spans="1:12" x14ac:dyDescent="0.35">
      <c r="A213">
        <v>220301</v>
      </c>
      <c r="B213" t="s">
        <v>928</v>
      </c>
      <c r="C213" s="31">
        <v>3744</v>
      </c>
      <c r="D213" s="31">
        <v>208628</v>
      </c>
      <c r="E213" s="32">
        <v>0</v>
      </c>
      <c r="F213" s="32">
        <v>0.85699999999999998</v>
      </c>
      <c r="G213">
        <f t="shared" si="3"/>
        <v>0.85699999999999998</v>
      </c>
      <c r="H213" s="31">
        <v>781103489</v>
      </c>
      <c r="I213" s="31">
        <v>3507143</v>
      </c>
      <c r="J213" s="31">
        <v>2737123</v>
      </c>
      <c r="K213" s="31">
        <v>3052757</v>
      </c>
      <c r="L213" s="31">
        <v>4998042</v>
      </c>
    </row>
    <row r="214" spans="1:12" x14ac:dyDescent="0.35">
      <c r="A214">
        <v>220401</v>
      </c>
      <c r="B214" t="s">
        <v>929</v>
      </c>
      <c r="C214" s="31">
        <v>1523</v>
      </c>
      <c r="D214" s="31">
        <v>501728</v>
      </c>
      <c r="E214" s="32">
        <v>0.2</v>
      </c>
      <c r="F214" s="32">
        <v>0.65400000000000003</v>
      </c>
      <c r="G214">
        <f t="shared" si="3"/>
        <v>0.65400000000000003</v>
      </c>
      <c r="H214" s="31">
        <v>764131903</v>
      </c>
      <c r="I214" s="31">
        <v>1004369</v>
      </c>
      <c r="J214" s="31">
        <v>923348</v>
      </c>
      <c r="K214" s="31">
        <v>1093023</v>
      </c>
      <c r="L214" s="31">
        <v>968553</v>
      </c>
    </row>
    <row r="215" spans="1:12" x14ac:dyDescent="0.35">
      <c r="A215">
        <v>220701</v>
      </c>
      <c r="B215" t="s">
        <v>214</v>
      </c>
      <c r="C215" s="31">
        <v>1003</v>
      </c>
      <c r="D215" s="31">
        <v>1085324</v>
      </c>
      <c r="E215" s="32">
        <v>0.26700000000000002</v>
      </c>
      <c r="F215" s="32">
        <v>0.251</v>
      </c>
      <c r="G215">
        <f t="shared" si="3"/>
        <v>0.36</v>
      </c>
      <c r="H215" s="31">
        <v>1088580203</v>
      </c>
      <c r="I215" s="31">
        <v>590398</v>
      </c>
      <c r="J215" s="31">
        <v>421367</v>
      </c>
      <c r="K215" s="31">
        <v>474042</v>
      </c>
      <c r="L215" s="31">
        <v>531911</v>
      </c>
    </row>
    <row r="216" spans="1:12" x14ac:dyDescent="0.35">
      <c r="A216">
        <v>220909</v>
      </c>
      <c r="B216" t="s">
        <v>215</v>
      </c>
      <c r="C216" s="31">
        <v>489</v>
      </c>
      <c r="D216" s="31">
        <v>1053617</v>
      </c>
      <c r="E216" s="32">
        <v>3.6999999999999998E-2</v>
      </c>
      <c r="F216" s="32">
        <v>0.27300000000000002</v>
      </c>
      <c r="G216">
        <f t="shared" si="3"/>
        <v>0.36</v>
      </c>
      <c r="H216" s="31">
        <v>515219066</v>
      </c>
      <c r="I216" s="31">
        <v>239265</v>
      </c>
      <c r="J216" s="31">
        <v>221288</v>
      </c>
      <c r="K216" s="31">
        <v>267126</v>
      </c>
      <c r="L216" s="31">
        <v>259038</v>
      </c>
    </row>
    <row r="217" spans="1:12" x14ac:dyDescent="0.35">
      <c r="A217">
        <v>221001</v>
      </c>
      <c r="B217" t="s">
        <v>216</v>
      </c>
      <c r="C217" s="31">
        <v>431</v>
      </c>
      <c r="D217" s="31">
        <v>762532</v>
      </c>
      <c r="E217" s="32">
        <v>0.35499999999999998</v>
      </c>
      <c r="F217" s="32">
        <v>0.47399999999999998</v>
      </c>
      <c r="G217">
        <f t="shared" si="3"/>
        <v>0.47399999999999998</v>
      </c>
      <c r="H217" s="31">
        <v>328651390</v>
      </c>
      <c r="I217" s="31">
        <v>238363</v>
      </c>
      <c r="J217" s="31">
        <v>208104</v>
      </c>
      <c r="K217" s="31">
        <v>244460</v>
      </c>
      <c r="L217" s="31">
        <v>235108</v>
      </c>
    </row>
    <row r="218" spans="1:12" x14ac:dyDescent="0.35">
      <c r="A218">
        <v>221301</v>
      </c>
      <c r="B218" t="s">
        <v>930</v>
      </c>
      <c r="C218" s="31">
        <v>374</v>
      </c>
      <c r="D218" s="31">
        <v>1059956</v>
      </c>
      <c r="E218" s="32">
        <v>0.2</v>
      </c>
      <c r="F218" s="32">
        <v>0.26800000000000002</v>
      </c>
      <c r="G218">
        <f t="shared" si="3"/>
        <v>0.36</v>
      </c>
      <c r="H218" s="31">
        <v>396423864</v>
      </c>
      <c r="I218" s="31">
        <v>207588</v>
      </c>
      <c r="J218" s="31">
        <v>190427</v>
      </c>
      <c r="K218" s="31">
        <v>246753</v>
      </c>
      <c r="L218" s="31">
        <v>176041</v>
      </c>
    </row>
    <row r="219" spans="1:12" x14ac:dyDescent="0.35">
      <c r="A219">
        <v>221401</v>
      </c>
      <c r="B219" t="s">
        <v>931</v>
      </c>
      <c r="C219" s="31">
        <v>563</v>
      </c>
      <c r="D219" s="31">
        <v>766818</v>
      </c>
      <c r="E219" s="32">
        <v>0.112</v>
      </c>
      <c r="F219" s="32">
        <v>0.47099999999999997</v>
      </c>
      <c r="G219">
        <f t="shared" si="3"/>
        <v>0.47099999999999997</v>
      </c>
      <c r="H219" s="31">
        <v>431718581</v>
      </c>
      <c r="I219" s="31">
        <v>287982</v>
      </c>
      <c r="J219" s="31">
        <v>273042</v>
      </c>
      <c r="K219" s="31">
        <v>307707</v>
      </c>
      <c r="L219" s="31">
        <v>289956</v>
      </c>
    </row>
    <row r="220" spans="1:12" x14ac:dyDescent="0.35">
      <c r="A220">
        <v>222000</v>
      </c>
      <c r="B220" t="s">
        <v>932</v>
      </c>
      <c r="C220" s="31">
        <v>3984</v>
      </c>
      <c r="D220" s="31">
        <v>420704</v>
      </c>
      <c r="E220" s="32">
        <v>0.192</v>
      </c>
      <c r="F220" s="32">
        <v>0.71</v>
      </c>
      <c r="G220">
        <f t="shared" si="3"/>
        <v>0.71</v>
      </c>
      <c r="H220" s="31">
        <v>1676087782</v>
      </c>
      <c r="I220" s="31">
        <v>2379771</v>
      </c>
      <c r="J220" s="31">
        <v>2115164</v>
      </c>
      <c r="K220" s="31">
        <v>2476755</v>
      </c>
      <c r="L220" s="31">
        <v>2391343</v>
      </c>
    </row>
    <row r="221" spans="1:12" x14ac:dyDescent="0.35">
      <c r="A221">
        <v>222201</v>
      </c>
      <c r="B221" t="s">
        <v>933</v>
      </c>
      <c r="C221" s="31">
        <v>3312</v>
      </c>
      <c r="D221" s="31">
        <v>247080</v>
      </c>
      <c r="E221" s="32">
        <v>1.2999999999999999E-2</v>
      </c>
      <c r="F221" s="32">
        <v>0.83</v>
      </c>
      <c r="G221">
        <f t="shared" si="3"/>
        <v>0.83</v>
      </c>
      <c r="H221" s="31">
        <v>818330705</v>
      </c>
      <c r="I221" s="31">
        <v>2159336</v>
      </c>
      <c r="J221" s="31">
        <v>2414457</v>
      </c>
      <c r="K221" s="31">
        <v>2656636</v>
      </c>
      <c r="L221" s="31">
        <v>2563920</v>
      </c>
    </row>
    <row r="222" spans="1:12" x14ac:dyDescent="0.35">
      <c r="A222">
        <v>230201</v>
      </c>
      <c r="B222" t="s">
        <v>934</v>
      </c>
      <c r="C222" s="31">
        <v>480</v>
      </c>
      <c r="D222" s="31">
        <v>381880</v>
      </c>
      <c r="E222" s="32">
        <v>0.14899999999999999</v>
      </c>
      <c r="F222" s="32">
        <v>0.73699999999999999</v>
      </c>
      <c r="G222">
        <f t="shared" si="3"/>
        <v>0.73699999999999999</v>
      </c>
      <c r="H222" s="31">
        <v>183302778</v>
      </c>
      <c r="I222" s="31">
        <v>513637</v>
      </c>
      <c r="J222" s="31">
        <v>457356</v>
      </c>
      <c r="K222" s="31">
        <v>547935</v>
      </c>
      <c r="L222" s="31">
        <v>463122</v>
      </c>
    </row>
    <row r="223" spans="1:12" x14ac:dyDescent="0.35">
      <c r="A223">
        <v>230301</v>
      </c>
      <c r="B223" t="s">
        <v>935</v>
      </c>
      <c r="C223" s="31">
        <v>430</v>
      </c>
      <c r="D223" s="31">
        <v>498639</v>
      </c>
      <c r="E223" s="32">
        <v>0.53300000000000003</v>
      </c>
      <c r="F223" s="32">
        <v>0.65600000000000003</v>
      </c>
      <c r="G223">
        <f t="shared" si="3"/>
        <v>0.65600000000000003</v>
      </c>
      <c r="H223" s="31">
        <v>214415180</v>
      </c>
      <c r="I223" s="31">
        <v>792574</v>
      </c>
      <c r="J223" s="31">
        <v>742745</v>
      </c>
      <c r="K223" s="31">
        <v>816418</v>
      </c>
      <c r="L223" s="31">
        <v>826698</v>
      </c>
    </row>
    <row r="224" spans="1:12" x14ac:dyDescent="0.35">
      <c r="A224">
        <v>230901</v>
      </c>
      <c r="B224" t="s">
        <v>936</v>
      </c>
      <c r="C224" s="31">
        <v>1353</v>
      </c>
      <c r="D224" s="31">
        <v>398699</v>
      </c>
      <c r="E224" s="32">
        <v>0</v>
      </c>
      <c r="F224" s="32">
        <v>0.72499999999999998</v>
      </c>
      <c r="G224">
        <f t="shared" si="3"/>
        <v>0.72499999999999998</v>
      </c>
      <c r="H224" s="31">
        <v>539440368</v>
      </c>
      <c r="I224" s="31">
        <v>1158196</v>
      </c>
      <c r="J224" s="31">
        <v>1034876</v>
      </c>
      <c r="K224" s="31">
        <v>1118368</v>
      </c>
      <c r="L224" s="31">
        <v>1084845</v>
      </c>
    </row>
    <row r="225" spans="1:12" x14ac:dyDescent="0.35">
      <c r="A225">
        <v>231101</v>
      </c>
      <c r="B225" t="s">
        <v>937</v>
      </c>
      <c r="C225" s="31">
        <v>1077</v>
      </c>
      <c r="D225" s="31">
        <v>588353</v>
      </c>
      <c r="E225" s="32">
        <v>0.39900000000000002</v>
      </c>
      <c r="F225" s="32">
        <v>0.59399999999999997</v>
      </c>
      <c r="G225">
        <f t="shared" si="3"/>
        <v>0.59399999999999997</v>
      </c>
      <c r="H225" s="31">
        <v>633657245</v>
      </c>
      <c r="I225" s="31">
        <v>830178</v>
      </c>
      <c r="J225" s="31">
        <v>718503</v>
      </c>
      <c r="K225" s="31">
        <v>824028</v>
      </c>
      <c r="L225" s="31">
        <v>824535</v>
      </c>
    </row>
    <row r="226" spans="1:12" x14ac:dyDescent="0.35">
      <c r="A226">
        <v>231301</v>
      </c>
      <c r="B226" t="s">
        <v>938</v>
      </c>
      <c r="C226" s="31">
        <v>905</v>
      </c>
      <c r="D226" s="31">
        <v>512593</v>
      </c>
      <c r="E226" s="32">
        <v>0.29299999999999998</v>
      </c>
      <c r="F226" s="32">
        <v>0.64700000000000002</v>
      </c>
      <c r="G226">
        <f t="shared" si="3"/>
        <v>0.64700000000000002</v>
      </c>
      <c r="H226" s="31">
        <v>463897446</v>
      </c>
      <c r="I226" s="31">
        <v>737114</v>
      </c>
      <c r="J226" s="31">
        <v>651226</v>
      </c>
      <c r="K226" s="31">
        <v>725693</v>
      </c>
      <c r="L226" s="31">
        <v>722310</v>
      </c>
    </row>
    <row r="227" spans="1:12" x14ac:dyDescent="0.35">
      <c r="A227">
        <v>240101</v>
      </c>
      <c r="B227" t="s">
        <v>939</v>
      </c>
      <c r="C227" s="31">
        <v>1084</v>
      </c>
      <c r="D227" s="31">
        <v>368142</v>
      </c>
      <c r="E227" s="32">
        <v>0.67700000000000005</v>
      </c>
      <c r="F227" s="32">
        <v>0.747</v>
      </c>
      <c r="G227">
        <f t="shared" si="3"/>
        <v>0.747</v>
      </c>
      <c r="H227" s="31">
        <v>399066859</v>
      </c>
      <c r="I227" s="31">
        <v>942880</v>
      </c>
      <c r="J227" s="31">
        <v>906111</v>
      </c>
      <c r="K227" s="31">
        <v>911829</v>
      </c>
      <c r="L227" s="31">
        <v>899205</v>
      </c>
    </row>
    <row r="228" spans="1:12" x14ac:dyDescent="0.35">
      <c r="A228">
        <v>240201</v>
      </c>
      <c r="B228" t="s">
        <v>227</v>
      </c>
      <c r="C228" s="31">
        <v>841</v>
      </c>
      <c r="D228" s="31">
        <v>401211</v>
      </c>
      <c r="E228" s="32">
        <v>0.62</v>
      </c>
      <c r="F228" s="32">
        <v>0.72399999999999998</v>
      </c>
      <c r="G228">
        <f t="shared" si="3"/>
        <v>0.72399999999999998</v>
      </c>
      <c r="H228" s="31">
        <v>337418603</v>
      </c>
      <c r="I228" s="31">
        <v>1161285</v>
      </c>
      <c r="J228" s="31">
        <v>943974</v>
      </c>
      <c r="K228" s="31">
        <v>880065</v>
      </c>
      <c r="L228" s="31">
        <v>931017</v>
      </c>
    </row>
    <row r="229" spans="1:12" x14ac:dyDescent="0.35">
      <c r="A229">
        <v>240401</v>
      </c>
      <c r="B229" t="s">
        <v>940</v>
      </c>
      <c r="C229" s="31">
        <v>948</v>
      </c>
      <c r="D229" s="31">
        <v>658061</v>
      </c>
      <c r="E229" s="32">
        <v>0.53500000000000003</v>
      </c>
      <c r="F229" s="32">
        <v>0.54600000000000004</v>
      </c>
      <c r="G229">
        <f t="shared" si="3"/>
        <v>0.54600000000000004</v>
      </c>
      <c r="H229" s="31">
        <v>623842112</v>
      </c>
      <c r="I229" s="31">
        <v>546139</v>
      </c>
      <c r="J229" s="31">
        <v>512210</v>
      </c>
      <c r="K229" s="31">
        <v>567069</v>
      </c>
      <c r="L229" s="31">
        <v>545468</v>
      </c>
    </row>
    <row r="230" spans="1:12" x14ac:dyDescent="0.35">
      <c r="A230">
        <v>240801</v>
      </c>
      <c r="B230" t="s">
        <v>941</v>
      </c>
      <c r="C230" s="31">
        <v>1625</v>
      </c>
      <c r="D230" s="31">
        <v>479854</v>
      </c>
      <c r="E230" s="32">
        <v>0.63200000000000001</v>
      </c>
      <c r="F230" s="32">
        <v>0.66900000000000004</v>
      </c>
      <c r="G230">
        <f t="shared" si="3"/>
        <v>0.66900000000000004</v>
      </c>
      <c r="H230" s="31">
        <v>779763720</v>
      </c>
      <c r="I230" s="31">
        <v>1192854</v>
      </c>
      <c r="J230" s="31">
        <v>1555846</v>
      </c>
      <c r="K230" s="31">
        <v>1207090</v>
      </c>
      <c r="L230" s="31">
        <v>1554033</v>
      </c>
    </row>
    <row r="231" spans="1:12" x14ac:dyDescent="0.35">
      <c r="A231">
        <v>240901</v>
      </c>
      <c r="B231" t="s">
        <v>942</v>
      </c>
      <c r="C231" s="31">
        <v>550</v>
      </c>
      <c r="D231" s="31">
        <v>279547</v>
      </c>
      <c r="E231" s="32">
        <v>0.70499999999999996</v>
      </c>
      <c r="F231" s="32">
        <v>0.80800000000000005</v>
      </c>
      <c r="G231">
        <f t="shared" si="3"/>
        <v>0.80800000000000005</v>
      </c>
      <c r="H231" s="31">
        <v>153750979</v>
      </c>
      <c r="I231" s="31">
        <v>989704</v>
      </c>
      <c r="J231" s="31">
        <v>849636</v>
      </c>
      <c r="K231" s="31">
        <v>983095</v>
      </c>
      <c r="L231" s="31">
        <v>912517</v>
      </c>
    </row>
    <row r="232" spans="1:12" x14ac:dyDescent="0.35">
      <c r="A232">
        <v>241001</v>
      </c>
      <c r="B232" t="s">
        <v>943</v>
      </c>
      <c r="C232" s="31">
        <v>1499</v>
      </c>
      <c r="D232" s="31">
        <v>313822</v>
      </c>
      <c r="E232" s="32">
        <v>0.54300000000000004</v>
      </c>
      <c r="F232" s="32">
        <v>0.78400000000000003</v>
      </c>
      <c r="G232">
        <f t="shared" si="3"/>
        <v>0.78400000000000003</v>
      </c>
      <c r="H232" s="31">
        <v>470419776</v>
      </c>
      <c r="I232" s="31">
        <v>1809923</v>
      </c>
      <c r="J232" s="31">
        <v>1699216</v>
      </c>
      <c r="K232" s="31">
        <v>1842199</v>
      </c>
      <c r="L232" s="31">
        <v>1740517</v>
      </c>
    </row>
    <row r="233" spans="1:12" x14ac:dyDescent="0.35">
      <c r="A233">
        <v>241101</v>
      </c>
      <c r="B233" t="s">
        <v>944</v>
      </c>
      <c r="C233" s="31">
        <v>689</v>
      </c>
      <c r="D233" s="31">
        <v>340536</v>
      </c>
      <c r="E233" s="32">
        <v>0.61</v>
      </c>
      <c r="F233" s="32">
        <v>0.76500000000000001</v>
      </c>
      <c r="G233">
        <f t="shared" si="3"/>
        <v>0.76500000000000001</v>
      </c>
      <c r="H233" s="31">
        <v>234629846</v>
      </c>
      <c r="I233" s="31">
        <v>1042850</v>
      </c>
      <c r="J233" s="31">
        <v>972808</v>
      </c>
      <c r="K233" s="31">
        <v>966062</v>
      </c>
      <c r="L233" s="31">
        <v>861858</v>
      </c>
    </row>
    <row r="234" spans="1:12" x14ac:dyDescent="0.35">
      <c r="A234">
        <v>241701</v>
      </c>
      <c r="B234" t="s">
        <v>945</v>
      </c>
      <c r="C234" s="31">
        <v>787</v>
      </c>
      <c r="D234" s="31">
        <v>346973</v>
      </c>
      <c r="E234" s="32">
        <v>0.61799999999999999</v>
      </c>
      <c r="F234" s="32">
        <v>0.76100000000000001</v>
      </c>
      <c r="G234">
        <f t="shared" si="3"/>
        <v>0.76100000000000001</v>
      </c>
      <c r="H234" s="31">
        <v>273068048</v>
      </c>
      <c r="I234" s="31">
        <v>839508</v>
      </c>
      <c r="J234" s="31">
        <v>809335</v>
      </c>
      <c r="K234" s="31">
        <v>954348</v>
      </c>
      <c r="L234" s="31">
        <v>999087</v>
      </c>
    </row>
    <row r="235" spans="1:12" x14ac:dyDescent="0.35">
      <c r="A235">
        <v>250109</v>
      </c>
      <c r="B235" t="s">
        <v>946</v>
      </c>
      <c r="C235" s="31">
        <v>216</v>
      </c>
      <c r="D235" s="31">
        <v>379020</v>
      </c>
      <c r="E235" s="32">
        <v>0.55600000000000005</v>
      </c>
      <c r="F235" s="32">
        <v>0.73899999999999999</v>
      </c>
      <c r="G235">
        <f t="shared" si="3"/>
        <v>0.73899999999999999</v>
      </c>
      <c r="H235" s="31">
        <v>81868456</v>
      </c>
      <c r="I235" s="31">
        <v>414144</v>
      </c>
      <c r="J235" s="31">
        <v>379632</v>
      </c>
      <c r="K235" s="31">
        <v>409269</v>
      </c>
      <c r="L235" s="31">
        <v>400602</v>
      </c>
    </row>
    <row r="236" spans="1:12" x14ac:dyDescent="0.35">
      <c r="A236">
        <v>250201</v>
      </c>
      <c r="B236" t="s">
        <v>947</v>
      </c>
      <c r="C236" s="31">
        <v>1575</v>
      </c>
      <c r="D236" s="31">
        <v>626505</v>
      </c>
      <c r="E236" s="32">
        <v>0.56299999999999994</v>
      </c>
      <c r="F236" s="32">
        <v>0.56799999999999995</v>
      </c>
      <c r="G236">
        <f t="shared" si="3"/>
        <v>0.56799999999999995</v>
      </c>
      <c r="H236" s="31">
        <v>986746135</v>
      </c>
      <c r="I236" s="31">
        <v>533605</v>
      </c>
      <c r="J236" s="31">
        <v>445881</v>
      </c>
      <c r="K236" s="31">
        <v>664378</v>
      </c>
      <c r="L236" s="31">
        <v>582237</v>
      </c>
    </row>
    <row r="237" spans="1:12" x14ac:dyDescent="0.35">
      <c r="A237">
        <v>250301</v>
      </c>
      <c r="B237" t="s">
        <v>948</v>
      </c>
      <c r="C237" s="31">
        <v>401</v>
      </c>
      <c r="D237" s="31">
        <v>477399</v>
      </c>
      <c r="E237" s="32">
        <v>0.60399999999999998</v>
      </c>
      <c r="F237" s="32">
        <v>0.67100000000000004</v>
      </c>
      <c r="G237">
        <f t="shared" si="3"/>
        <v>0.67100000000000004</v>
      </c>
      <c r="H237" s="31">
        <v>191437332</v>
      </c>
      <c r="I237" s="31">
        <v>497632</v>
      </c>
      <c r="J237" s="31">
        <v>465215</v>
      </c>
      <c r="K237" s="31">
        <v>504976</v>
      </c>
      <c r="L237" s="31">
        <v>444088</v>
      </c>
    </row>
    <row r="238" spans="1:12" x14ac:dyDescent="0.35">
      <c r="A238">
        <v>250401</v>
      </c>
      <c r="B238" t="s">
        <v>237</v>
      </c>
      <c r="C238" s="31">
        <v>697</v>
      </c>
      <c r="D238" s="31">
        <v>411822</v>
      </c>
      <c r="E238" s="32">
        <v>0.49399999999999999</v>
      </c>
      <c r="F238" s="32">
        <v>0.71599999999999997</v>
      </c>
      <c r="G238">
        <f t="shared" si="3"/>
        <v>0.71599999999999997</v>
      </c>
      <c r="H238" s="31">
        <v>287039961</v>
      </c>
      <c r="I238" s="31">
        <v>796797</v>
      </c>
      <c r="J238" s="31">
        <v>775302</v>
      </c>
      <c r="K238" s="31">
        <v>844858</v>
      </c>
      <c r="L238" s="31">
        <v>807730</v>
      </c>
    </row>
    <row r="239" spans="1:12" x14ac:dyDescent="0.35">
      <c r="A239">
        <v>250701</v>
      </c>
      <c r="B239" t="s">
        <v>949</v>
      </c>
      <c r="C239" s="31">
        <v>562</v>
      </c>
      <c r="D239" s="31">
        <v>674372</v>
      </c>
      <c r="E239" s="32">
        <v>0.57499999999999996</v>
      </c>
      <c r="F239" s="32">
        <v>0.53500000000000003</v>
      </c>
      <c r="G239">
        <f t="shared" si="3"/>
        <v>0.57499999999999996</v>
      </c>
      <c r="H239" s="31">
        <v>378997157</v>
      </c>
      <c r="I239" s="31">
        <v>411444</v>
      </c>
      <c r="J239" s="31">
        <v>434134</v>
      </c>
      <c r="K239" s="31">
        <v>505602</v>
      </c>
      <c r="L239" s="31">
        <v>465536</v>
      </c>
    </row>
    <row r="240" spans="1:12" x14ac:dyDescent="0.35">
      <c r="A240">
        <v>250901</v>
      </c>
      <c r="B240" t="s">
        <v>950</v>
      </c>
      <c r="C240" s="31">
        <v>1484</v>
      </c>
      <c r="D240" s="31">
        <v>328046</v>
      </c>
      <c r="E240" s="32">
        <v>0.66900000000000004</v>
      </c>
      <c r="F240" s="32">
        <v>0.77400000000000002</v>
      </c>
      <c r="G240">
        <f t="shared" si="3"/>
        <v>0.77400000000000002</v>
      </c>
      <c r="H240" s="31">
        <v>486821113</v>
      </c>
      <c r="I240" s="31">
        <v>1581941</v>
      </c>
      <c r="J240" s="31">
        <v>1467004</v>
      </c>
      <c r="K240" s="31">
        <v>1689810</v>
      </c>
      <c r="L240" s="31">
        <v>1596949</v>
      </c>
    </row>
    <row r="241" spans="1:12" x14ac:dyDescent="0.35">
      <c r="A241">
        <v>251101</v>
      </c>
      <c r="B241" t="s">
        <v>951</v>
      </c>
      <c r="C241" s="31">
        <v>466</v>
      </c>
      <c r="D241" s="31">
        <v>345260</v>
      </c>
      <c r="E241" s="32">
        <v>0.6</v>
      </c>
      <c r="F241" s="32">
        <v>0.76200000000000001</v>
      </c>
      <c r="G241">
        <f t="shared" si="3"/>
        <v>0.76200000000000001</v>
      </c>
      <c r="H241" s="31">
        <v>160891477</v>
      </c>
      <c r="I241" s="31">
        <v>590176</v>
      </c>
      <c r="J241" s="31">
        <v>574880</v>
      </c>
      <c r="K241" s="31">
        <v>547759</v>
      </c>
      <c r="L241" s="31">
        <v>516085</v>
      </c>
    </row>
    <row r="242" spans="1:12" x14ac:dyDescent="0.35">
      <c r="A242">
        <v>251400</v>
      </c>
      <c r="B242" t="s">
        <v>952</v>
      </c>
      <c r="C242" s="31">
        <v>2215</v>
      </c>
      <c r="D242" s="31">
        <v>324201</v>
      </c>
      <c r="E242" s="32">
        <v>0.66300000000000003</v>
      </c>
      <c r="F242" s="32">
        <v>0.77700000000000002</v>
      </c>
      <c r="G242">
        <f t="shared" si="3"/>
        <v>0.77700000000000002</v>
      </c>
      <c r="H242" s="31">
        <v>718105451</v>
      </c>
      <c r="I242" s="31">
        <v>2010850</v>
      </c>
      <c r="J242" s="31">
        <v>1928287</v>
      </c>
      <c r="K242" s="31">
        <v>2268752</v>
      </c>
      <c r="L242" s="31">
        <v>2166089</v>
      </c>
    </row>
    <row r="243" spans="1:12" x14ac:dyDescent="0.35">
      <c r="A243">
        <v>251501</v>
      </c>
      <c r="B243" t="s">
        <v>242</v>
      </c>
      <c r="C243" s="31">
        <v>445</v>
      </c>
      <c r="D243" s="31">
        <v>260238</v>
      </c>
      <c r="E243" s="32">
        <v>0.58599999999999997</v>
      </c>
      <c r="F243" s="32">
        <v>0.82099999999999995</v>
      </c>
      <c r="G243">
        <f t="shared" si="3"/>
        <v>0.82099999999999995</v>
      </c>
      <c r="H243" s="31">
        <v>115806050</v>
      </c>
      <c r="I243" s="31">
        <v>875767</v>
      </c>
      <c r="J243" s="31">
        <v>853561</v>
      </c>
      <c r="K243" s="31">
        <v>909788</v>
      </c>
      <c r="L243" s="31">
        <v>863084</v>
      </c>
    </row>
    <row r="244" spans="1:12" x14ac:dyDescent="0.35">
      <c r="A244">
        <v>251601</v>
      </c>
      <c r="B244" t="s">
        <v>953</v>
      </c>
      <c r="C244" s="31">
        <v>2036</v>
      </c>
      <c r="D244" s="31">
        <v>383544</v>
      </c>
      <c r="E244" s="32">
        <v>0.64500000000000002</v>
      </c>
      <c r="F244" s="32">
        <v>0.73599999999999999</v>
      </c>
      <c r="G244">
        <f t="shared" si="3"/>
        <v>0.73599999999999999</v>
      </c>
      <c r="H244" s="31">
        <v>780895638</v>
      </c>
      <c r="I244" s="31">
        <v>1374492</v>
      </c>
      <c r="J244" s="31">
        <v>1312364</v>
      </c>
      <c r="K244" s="31">
        <v>1369245</v>
      </c>
      <c r="L244" s="31">
        <v>1251087</v>
      </c>
    </row>
    <row r="245" spans="1:12" x14ac:dyDescent="0.35">
      <c r="A245">
        <v>260101</v>
      </c>
      <c r="B245" t="s">
        <v>954</v>
      </c>
      <c r="C245" s="31">
        <v>3819</v>
      </c>
      <c r="D245" s="31">
        <v>506668</v>
      </c>
      <c r="E245" s="32">
        <v>0.71499999999999997</v>
      </c>
      <c r="F245" s="32">
        <v>0.65100000000000002</v>
      </c>
      <c r="G245">
        <f t="shared" si="3"/>
        <v>0.71499999999999997</v>
      </c>
      <c r="H245" s="31">
        <v>1934967495</v>
      </c>
      <c r="I245" s="31">
        <v>1770857</v>
      </c>
      <c r="J245" s="31">
        <v>1731040</v>
      </c>
      <c r="K245" s="31">
        <v>1863608</v>
      </c>
      <c r="L245" s="31">
        <v>1660041</v>
      </c>
    </row>
    <row r="246" spans="1:12" x14ac:dyDescent="0.35">
      <c r="A246">
        <v>260401</v>
      </c>
      <c r="B246" t="s">
        <v>955</v>
      </c>
      <c r="C246" s="31">
        <v>4307</v>
      </c>
      <c r="D246" s="31">
        <v>442587</v>
      </c>
      <c r="E246" s="32">
        <v>0.72699999999999998</v>
      </c>
      <c r="F246" s="32">
        <v>0.69499999999999995</v>
      </c>
      <c r="G246">
        <f t="shared" si="3"/>
        <v>0.72699999999999998</v>
      </c>
      <c r="H246" s="31">
        <v>1906224711</v>
      </c>
      <c r="I246" s="31">
        <v>4515879</v>
      </c>
      <c r="J246" s="31">
        <v>3673553</v>
      </c>
      <c r="K246" s="31">
        <v>3950208</v>
      </c>
      <c r="L246" s="31">
        <v>3807825</v>
      </c>
    </row>
    <row r="247" spans="1:12" x14ac:dyDescent="0.35">
      <c r="A247">
        <v>260501</v>
      </c>
      <c r="B247" t="s">
        <v>956</v>
      </c>
      <c r="C247" s="31">
        <v>11730</v>
      </c>
      <c r="D247" s="31">
        <v>370942</v>
      </c>
      <c r="E247" s="32">
        <v>0.70099999999999996</v>
      </c>
      <c r="F247" s="32">
        <v>0.74399999999999999</v>
      </c>
      <c r="G247">
        <f t="shared" si="3"/>
        <v>0.74399999999999999</v>
      </c>
      <c r="H247" s="31">
        <v>4351156915</v>
      </c>
      <c r="I247" s="31">
        <v>9076649</v>
      </c>
      <c r="J247" s="31">
        <v>8636818</v>
      </c>
      <c r="K247" s="31">
        <v>7100711</v>
      </c>
      <c r="L247" s="31">
        <v>7022551</v>
      </c>
    </row>
    <row r="248" spans="1:12" x14ac:dyDescent="0.35">
      <c r="A248">
        <v>260801</v>
      </c>
      <c r="B248" t="s">
        <v>247</v>
      </c>
      <c r="C248" s="31">
        <v>3208</v>
      </c>
      <c r="D248" s="31">
        <v>415793</v>
      </c>
      <c r="E248" s="32">
        <v>0.75900000000000001</v>
      </c>
      <c r="F248" s="32">
        <v>0.71299999999999997</v>
      </c>
      <c r="G248">
        <f t="shared" si="3"/>
        <v>0.75900000000000001</v>
      </c>
      <c r="H248" s="31">
        <v>1333864576</v>
      </c>
      <c r="I248" s="31">
        <v>2545904</v>
      </c>
      <c r="J248" s="31">
        <v>3624102</v>
      </c>
      <c r="K248" s="31">
        <v>3332669</v>
      </c>
      <c r="L248" s="31">
        <v>4350233</v>
      </c>
    </row>
    <row r="249" spans="1:12" x14ac:dyDescent="0.35">
      <c r="A249">
        <v>260803</v>
      </c>
      <c r="B249" t="s">
        <v>248</v>
      </c>
      <c r="C249" s="31">
        <v>3849</v>
      </c>
      <c r="D249" s="31">
        <v>344006</v>
      </c>
      <c r="E249" s="32">
        <v>0.74399999999999999</v>
      </c>
      <c r="F249" s="32">
        <v>0.76300000000000001</v>
      </c>
      <c r="G249">
        <f t="shared" si="3"/>
        <v>0.76300000000000001</v>
      </c>
      <c r="H249" s="31">
        <v>1324080786</v>
      </c>
      <c r="I249" s="31">
        <v>2988002</v>
      </c>
      <c r="J249" s="31">
        <v>2571859</v>
      </c>
      <c r="K249" s="31">
        <v>3135949</v>
      </c>
      <c r="L249" s="31">
        <v>2832057</v>
      </c>
    </row>
    <row r="250" spans="1:12" x14ac:dyDescent="0.35">
      <c r="A250">
        <v>260901</v>
      </c>
      <c r="B250" t="s">
        <v>957</v>
      </c>
      <c r="C250" s="31">
        <v>2463</v>
      </c>
      <c r="D250" s="31">
        <v>462585</v>
      </c>
      <c r="E250" s="32">
        <v>0.68799999999999994</v>
      </c>
      <c r="F250" s="32">
        <v>0.68100000000000005</v>
      </c>
      <c r="G250">
        <f t="shared" si="3"/>
        <v>0.68799999999999994</v>
      </c>
      <c r="H250" s="31">
        <v>1139348216</v>
      </c>
      <c r="I250" s="31">
        <v>1477036</v>
      </c>
      <c r="J250" s="31">
        <v>1523975</v>
      </c>
      <c r="K250" s="31">
        <v>1689909</v>
      </c>
      <c r="L250" s="31">
        <v>1630178</v>
      </c>
    </row>
    <row r="251" spans="1:12" x14ac:dyDescent="0.35">
      <c r="A251">
        <v>261001</v>
      </c>
      <c r="B251" t="s">
        <v>958</v>
      </c>
      <c r="C251" s="31">
        <v>3959</v>
      </c>
      <c r="D251" s="31">
        <v>370488</v>
      </c>
      <c r="E251" s="32">
        <v>0.70299999999999996</v>
      </c>
      <c r="F251" s="32">
        <v>0.74399999999999999</v>
      </c>
      <c r="G251">
        <f t="shared" si="3"/>
        <v>0.74399999999999999</v>
      </c>
      <c r="H251" s="31">
        <v>1466763538</v>
      </c>
      <c r="I251" s="31">
        <v>3340453</v>
      </c>
      <c r="J251" s="31">
        <v>3418638</v>
      </c>
      <c r="K251" s="31">
        <v>2785698</v>
      </c>
      <c r="L251" s="31">
        <v>3071980</v>
      </c>
    </row>
    <row r="252" spans="1:12" x14ac:dyDescent="0.35">
      <c r="A252">
        <v>261101</v>
      </c>
      <c r="B252" t="s">
        <v>959</v>
      </c>
      <c r="C252" s="31">
        <v>4618</v>
      </c>
      <c r="D252" s="31">
        <v>343941</v>
      </c>
      <c r="E252" s="32">
        <v>0.69199999999999995</v>
      </c>
      <c r="F252" s="32">
        <v>0.76300000000000001</v>
      </c>
      <c r="G252">
        <f t="shared" si="3"/>
        <v>0.76300000000000001</v>
      </c>
      <c r="H252" s="31">
        <v>1588320028</v>
      </c>
      <c r="I252" s="31">
        <v>4057691</v>
      </c>
      <c r="J252" s="31">
        <v>3768348</v>
      </c>
      <c r="K252" s="31">
        <v>3578167</v>
      </c>
      <c r="L252" s="31">
        <v>3428745</v>
      </c>
    </row>
    <row r="253" spans="1:12" x14ac:dyDescent="0.35">
      <c r="A253">
        <v>261201</v>
      </c>
      <c r="B253" t="s">
        <v>960</v>
      </c>
      <c r="C253" s="31">
        <v>4779</v>
      </c>
      <c r="D253" s="31">
        <v>489977</v>
      </c>
      <c r="E253" s="32">
        <v>0.71399999999999997</v>
      </c>
      <c r="F253" s="32">
        <v>0.66200000000000003</v>
      </c>
      <c r="G253">
        <f t="shared" si="3"/>
        <v>0.71399999999999997</v>
      </c>
      <c r="H253" s="31">
        <v>2341602659</v>
      </c>
      <c r="I253" s="31">
        <v>3010317</v>
      </c>
      <c r="J253" s="31">
        <v>3287172</v>
      </c>
      <c r="K253" s="31">
        <v>2946103</v>
      </c>
      <c r="L253" s="31">
        <v>3089374</v>
      </c>
    </row>
    <row r="254" spans="1:12" x14ac:dyDescent="0.35">
      <c r="A254">
        <v>261301</v>
      </c>
      <c r="B254" t="s">
        <v>961</v>
      </c>
      <c r="C254" s="31">
        <v>6491</v>
      </c>
      <c r="D254" s="31">
        <v>475182</v>
      </c>
      <c r="E254" s="32">
        <v>0.68600000000000005</v>
      </c>
      <c r="F254" s="32">
        <v>0.67300000000000004</v>
      </c>
      <c r="G254">
        <f t="shared" si="3"/>
        <v>0.68600000000000005</v>
      </c>
      <c r="H254" s="31">
        <v>3084410687</v>
      </c>
      <c r="I254" s="31">
        <v>3677627</v>
      </c>
      <c r="J254" s="31">
        <v>3463323</v>
      </c>
      <c r="K254" s="31">
        <v>3457743</v>
      </c>
      <c r="L254" s="31">
        <v>3196068</v>
      </c>
    </row>
    <row r="255" spans="1:12" x14ac:dyDescent="0.35">
      <c r="A255">
        <v>261313</v>
      </c>
      <c r="B255" t="s">
        <v>254</v>
      </c>
      <c r="C255" s="31">
        <v>1010</v>
      </c>
      <c r="D255" s="31">
        <v>511098</v>
      </c>
      <c r="E255" s="32">
        <v>0.71699999999999997</v>
      </c>
      <c r="F255" s="32">
        <v>0.64800000000000002</v>
      </c>
      <c r="G255">
        <f t="shared" si="3"/>
        <v>0.71699999999999997</v>
      </c>
      <c r="H255" s="31">
        <v>516209046</v>
      </c>
      <c r="I255" s="31">
        <v>1021382</v>
      </c>
      <c r="J255" s="31">
        <v>954906</v>
      </c>
      <c r="K255" s="31">
        <v>1105933</v>
      </c>
      <c r="L255" s="31">
        <v>1059483</v>
      </c>
    </row>
    <row r="256" spans="1:12" x14ac:dyDescent="0.35">
      <c r="A256">
        <v>261401</v>
      </c>
      <c r="B256" t="s">
        <v>962</v>
      </c>
      <c r="C256" s="31">
        <v>5901</v>
      </c>
      <c r="D256" s="31">
        <v>627662</v>
      </c>
      <c r="E256" s="32">
        <v>0.71299999999999997</v>
      </c>
      <c r="F256" s="32">
        <v>0.56699999999999995</v>
      </c>
      <c r="G256">
        <f t="shared" si="3"/>
        <v>0.71299999999999997</v>
      </c>
      <c r="H256" s="31">
        <v>3703836953</v>
      </c>
      <c r="I256" s="31">
        <v>2535643</v>
      </c>
      <c r="J256" s="31">
        <v>2343531</v>
      </c>
      <c r="K256" s="31">
        <v>2298431</v>
      </c>
      <c r="L256" s="31">
        <v>2296045</v>
      </c>
    </row>
    <row r="257" spans="1:12" x14ac:dyDescent="0.35">
      <c r="A257">
        <v>261501</v>
      </c>
      <c r="B257" t="s">
        <v>256</v>
      </c>
      <c r="C257" s="31">
        <v>4260</v>
      </c>
      <c r="D257" s="31">
        <v>341999</v>
      </c>
      <c r="E257" s="32">
        <v>0.70199999999999996</v>
      </c>
      <c r="F257" s="32">
        <v>0.76400000000000001</v>
      </c>
      <c r="G257">
        <f t="shared" si="3"/>
        <v>0.76400000000000001</v>
      </c>
      <c r="H257" s="31">
        <v>1456917670</v>
      </c>
      <c r="I257" s="31">
        <v>3563114</v>
      </c>
      <c r="J257" s="31">
        <v>3266370</v>
      </c>
      <c r="K257" s="31">
        <v>2916468</v>
      </c>
      <c r="L257" s="31">
        <v>2876217</v>
      </c>
    </row>
    <row r="258" spans="1:12" x14ac:dyDescent="0.35">
      <c r="A258">
        <v>261600</v>
      </c>
      <c r="B258" t="s">
        <v>963</v>
      </c>
      <c r="C258" s="31">
        <v>31888</v>
      </c>
      <c r="D258" s="31">
        <v>187647</v>
      </c>
      <c r="E258" s="32">
        <v>0.65</v>
      </c>
      <c r="F258" s="32">
        <v>0.871</v>
      </c>
      <c r="G258">
        <f t="shared" si="3"/>
        <v>0.871</v>
      </c>
      <c r="H258" s="31">
        <v>5983716044</v>
      </c>
      <c r="I258" s="31">
        <v>0</v>
      </c>
      <c r="J258" s="31">
        <v>0</v>
      </c>
      <c r="K258" s="31">
        <v>0</v>
      </c>
      <c r="L258" s="31">
        <v>0</v>
      </c>
    </row>
    <row r="259" spans="1:12" x14ac:dyDescent="0.35">
      <c r="A259">
        <v>261701</v>
      </c>
      <c r="B259" t="s">
        <v>258</v>
      </c>
      <c r="C259" s="31">
        <v>5533</v>
      </c>
      <c r="D259" s="31">
        <v>645025</v>
      </c>
      <c r="E259" s="32">
        <v>0.64200000000000002</v>
      </c>
      <c r="F259" s="32">
        <v>0.55500000000000005</v>
      </c>
      <c r="G259">
        <f t="shared" si="3"/>
        <v>0.64200000000000002</v>
      </c>
      <c r="H259" s="31">
        <v>3568926695</v>
      </c>
      <c r="I259" s="31">
        <v>2862700</v>
      </c>
      <c r="J259" s="31">
        <v>3049631</v>
      </c>
      <c r="K259" s="31">
        <v>3268492</v>
      </c>
      <c r="L259" s="31">
        <v>3418568</v>
      </c>
    </row>
    <row r="260" spans="1:12" x14ac:dyDescent="0.35">
      <c r="A260">
        <v>261801</v>
      </c>
      <c r="B260" t="s">
        <v>964</v>
      </c>
      <c r="C260" s="31">
        <v>3568</v>
      </c>
      <c r="D260" s="31">
        <v>341197</v>
      </c>
      <c r="E260" s="32">
        <v>0.71299999999999997</v>
      </c>
      <c r="F260" s="32">
        <v>0.76500000000000001</v>
      </c>
      <c r="G260">
        <f t="shared" ref="G260:G323" si="4">MAX(IF(E260&gt;F260,E260,F260),0.36)</f>
        <v>0.76500000000000001</v>
      </c>
      <c r="H260" s="31">
        <v>1217392679</v>
      </c>
      <c r="I260" s="31">
        <v>3750849</v>
      </c>
      <c r="J260" s="31">
        <v>3995033</v>
      </c>
      <c r="K260" s="31">
        <v>3247687</v>
      </c>
      <c r="L260" s="31">
        <v>3460263</v>
      </c>
    </row>
    <row r="261" spans="1:12" x14ac:dyDescent="0.35">
      <c r="A261">
        <v>261901</v>
      </c>
      <c r="B261" t="s">
        <v>965</v>
      </c>
      <c r="C261" s="31">
        <v>8777</v>
      </c>
      <c r="D261" s="31">
        <v>512169</v>
      </c>
      <c r="E261" s="32">
        <v>0.66900000000000004</v>
      </c>
      <c r="F261" s="32">
        <v>0.64700000000000002</v>
      </c>
      <c r="G261">
        <f t="shared" si="4"/>
        <v>0.66900000000000004</v>
      </c>
      <c r="H261" s="31">
        <v>4495310204</v>
      </c>
      <c r="I261" s="31">
        <v>4398179</v>
      </c>
      <c r="J261" s="31">
        <v>5426016</v>
      </c>
      <c r="K261" s="31">
        <v>5260411</v>
      </c>
      <c r="L261" s="31">
        <v>6375257</v>
      </c>
    </row>
    <row r="262" spans="1:12" x14ac:dyDescent="0.35">
      <c r="A262">
        <v>262001</v>
      </c>
      <c r="B262" t="s">
        <v>261</v>
      </c>
      <c r="C262" s="31">
        <v>697</v>
      </c>
      <c r="D262" s="31">
        <v>554594</v>
      </c>
      <c r="E262" s="32">
        <v>0.68700000000000006</v>
      </c>
      <c r="F262" s="32">
        <v>0.61699999999999999</v>
      </c>
      <c r="G262">
        <f t="shared" si="4"/>
        <v>0.68700000000000006</v>
      </c>
      <c r="H262" s="31">
        <v>386552376</v>
      </c>
      <c r="I262" s="31">
        <v>983936</v>
      </c>
      <c r="J262" s="31">
        <v>1026985</v>
      </c>
      <c r="K262" s="31">
        <v>1084982</v>
      </c>
      <c r="L262" s="31">
        <v>1121259</v>
      </c>
    </row>
    <row r="263" spans="1:12" x14ac:dyDescent="0.35">
      <c r="A263">
        <v>270100</v>
      </c>
      <c r="B263" t="s">
        <v>966</v>
      </c>
      <c r="C263" s="31">
        <v>3702</v>
      </c>
      <c r="D263" s="31">
        <v>274574</v>
      </c>
      <c r="E263" s="32">
        <v>0.61399999999999999</v>
      </c>
      <c r="F263" s="32">
        <v>0.81100000000000005</v>
      </c>
      <c r="G263">
        <f t="shared" si="4"/>
        <v>0.81100000000000005</v>
      </c>
      <c r="H263" s="31">
        <v>1016475156</v>
      </c>
      <c r="I263" s="31">
        <v>3240535</v>
      </c>
      <c r="J263" s="31">
        <v>2981448</v>
      </c>
      <c r="K263" s="31">
        <v>3464573</v>
      </c>
      <c r="L263" s="31">
        <v>3275838</v>
      </c>
    </row>
    <row r="264" spans="1:12" x14ac:dyDescent="0.35">
      <c r="A264">
        <v>270301</v>
      </c>
      <c r="B264" t="s">
        <v>967</v>
      </c>
      <c r="C264" s="31">
        <v>969</v>
      </c>
      <c r="D264" s="31">
        <v>371054</v>
      </c>
      <c r="E264" s="32">
        <v>0.59399999999999997</v>
      </c>
      <c r="F264" s="32">
        <v>0.74399999999999999</v>
      </c>
      <c r="G264">
        <f t="shared" si="4"/>
        <v>0.74399999999999999</v>
      </c>
      <c r="H264" s="31">
        <v>359551426</v>
      </c>
      <c r="I264" s="31">
        <v>1097123</v>
      </c>
      <c r="J264" s="31">
        <v>1071130</v>
      </c>
      <c r="K264" s="31">
        <v>1257963</v>
      </c>
      <c r="L264" s="31">
        <v>1225656</v>
      </c>
    </row>
    <row r="265" spans="1:12" x14ac:dyDescent="0.35">
      <c r="A265">
        <v>270601</v>
      </c>
      <c r="B265" t="s">
        <v>264</v>
      </c>
      <c r="C265" s="31">
        <v>1413</v>
      </c>
      <c r="D265" s="31">
        <v>415331</v>
      </c>
      <c r="E265" s="32">
        <v>0.54600000000000004</v>
      </c>
      <c r="F265" s="32">
        <v>0.71399999999999997</v>
      </c>
      <c r="G265">
        <f t="shared" si="4"/>
        <v>0.71399999999999997</v>
      </c>
      <c r="H265" s="31">
        <v>586862763</v>
      </c>
      <c r="I265" s="31">
        <v>1191838</v>
      </c>
      <c r="J265" s="31">
        <v>1141636</v>
      </c>
      <c r="K265" s="31">
        <v>1371619</v>
      </c>
      <c r="L265" s="31">
        <v>1397702</v>
      </c>
    </row>
    <row r="266" spans="1:12" x14ac:dyDescent="0.35">
      <c r="A266">
        <v>270701</v>
      </c>
      <c r="B266" t="s">
        <v>968</v>
      </c>
      <c r="C266" s="31">
        <v>797</v>
      </c>
      <c r="D266" s="31">
        <v>278078</v>
      </c>
      <c r="E266" s="32">
        <v>0.68300000000000005</v>
      </c>
      <c r="F266" s="32">
        <v>0.80900000000000005</v>
      </c>
      <c r="G266">
        <f t="shared" si="4"/>
        <v>0.80900000000000005</v>
      </c>
      <c r="H266" s="31">
        <v>221628876</v>
      </c>
      <c r="I266" s="31">
        <v>1005046</v>
      </c>
      <c r="J266" s="31">
        <v>968011</v>
      </c>
      <c r="K266" s="31">
        <v>1122806</v>
      </c>
      <c r="L266" s="31">
        <v>1094045</v>
      </c>
    </row>
    <row r="267" spans="1:12" x14ac:dyDescent="0.35">
      <c r="A267">
        <v>271201</v>
      </c>
      <c r="B267" t="s">
        <v>266</v>
      </c>
      <c r="C267" s="31">
        <v>871</v>
      </c>
      <c r="D267" s="31">
        <v>343586</v>
      </c>
      <c r="E267" s="32">
        <v>0.5</v>
      </c>
      <c r="F267" s="32">
        <v>0.76300000000000001</v>
      </c>
      <c r="G267">
        <f t="shared" si="4"/>
        <v>0.76300000000000001</v>
      </c>
      <c r="H267" s="31">
        <v>299263795</v>
      </c>
      <c r="I267" s="31">
        <v>758961</v>
      </c>
      <c r="J267" s="31">
        <v>882050</v>
      </c>
      <c r="K267" s="31">
        <v>947017</v>
      </c>
      <c r="L267" s="31">
        <v>1028682</v>
      </c>
    </row>
    <row r="268" spans="1:12" x14ac:dyDescent="0.35">
      <c r="A268">
        <v>280100</v>
      </c>
      <c r="B268" t="s">
        <v>969</v>
      </c>
      <c r="C268" s="31">
        <v>3563</v>
      </c>
      <c r="D268" s="31">
        <v>1022950</v>
      </c>
      <c r="E268" s="32">
        <v>0.57299999999999995</v>
      </c>
      <c r="F268" s="32">
        <v>0.29399999999999998</v>
      </c>
      <c r="G268">
        <f t="shared" si="4"/>
        <v>0.57299999999999995</v>
      </c>
      <c r="H268" s="31">
        <v>3644772301</v>
      </c>
      <c r="I268" s="31">
        <v>914390</v>
      </c>
      <c r="J268" s="31">
        <v>887751</v>
      </c>
      <c r="K268" s="31">
        <v>1061157</v>
      </c>
      <c r="L268" s="31">
        <v>919392</v>
      </c>
    </row>
    <row r="269" spans="1:12" x14ac:dyDescent="0.35">
      <c r="A269">
        <v>280201</v>
      </c>
      <c r="B269" t="s">
        <v>970</v>
      </c>
      <c r="C269" s="31">
        <v>9540</v>
      </c>
      <c r="D269" s="31">
        <v>186965</v>
      </c>
      <c r="E269" s="32">
        <v>0.81299999999999994</v>
      </c>
      <c r="F269" s="32">
        <v>0.871</v>
      </c>
      <c r="G269">
        <f t="shared" si="4"/>
        <v>0.871</v>
      </c>
      <c r="H269" s="31">
        <v>1783650576</v>
      </c>
      <c r="I269" s="31">
        <v>4593472</v>
      </c>
      <c r="J269" s="31">
        <v>4204524</v>
      </c>
      <c r="K269" s="31">
        <v>4451182</v>
      </c>
      <c r="L269" s="31">
        <v>6687725</v>
      </c>
    </row>
    <row r="270" spans="1:12" x14ac:dyDescent="0.35">
      <c r="A270">
        <v>280202</v>
      </c>
      <c r="B270" t="s">
        <v>971</v>
      </c>
      <c r="C270" s="31">
        <v>7801</v>
      </c>
      <c r="D270" s="31">
        <v>541617</v>
      </c>
      <c r="E270" s="32">
        <v>0.72199999999999998</v>
      </c>
      <c r="F270" s="32">
        <v>0.627</v>
      </c>
      <c r="G270">
        <f t="shared" si="4"/>
        <v>0.72199999999999998</v>
      </c>
      <c r="H270" s="31">
        <v>4225159811</v>
      </c>
      <c r="I270" s="31">
        <v>3030093</v>
      </c>
      <c r="J270" s="31">
        <v>3339756</v>
      </c>
      <c r="K270" s="31">
        <v>3624076</v>
      </c>
      <c r="L270" s="31">
        <v>3407757</v>
      </c>
    </row>
    <row r="271" spans="1:12" x14ac:dyDescent="0.35">
      <c r="A271">
        <v>280203</v>
      </c>
      <c r="B271" t="s">
        <v>972</v>
      </c>
      <c r="C271" s="31">
        <v>7902</v>
      </c>
      <c r="D271" s="31">
        <v>689593</v>
      </c>
      <c r="E271" s="32">
        <v>0.67100000000000004</v>
      </c>
      <c r="F271" s="32">
        <v>0.52400000000000002</v>
      </c>
      <c r="G271">
        <f t="shared" si="4"/>
        <v>0.67100000000000004</v>
      </c>
      <c r="H271" s="31">
        <v>5449171034</v>
      </c>
      <c r="I271" s="31">
        <v>3255917</v>
      </c>
      <c r="J271" s="31">
        <v>3238673</v>
      </c>
      <c r="K271" s="31">
        <v>3646871</v>
      </c>
      <c r="L271" s="31">
        <v>3763926</v>
      </c>
    </row>
    <row r="272" spans="1:12" x14ac:dyDescent="0.35">
      <c r="A272">
        <v>280204</v>
      </c>
      <c r="B272" t="s">
        <v>271</v>
      </c>
      <c r="C272" s="31">
        <v>4389</v>
      </c>
      <c r="D272" s="31">
        <v>618683</v>
      </c>
      <c r="E272" s="32">
        <v>0.78</v>
      </c>
      <c r="F272" s="32">
        <v>0.57299999999999995</v>
      </c>
      <c r="G272">
        <f t="shared" si="4"/>
        <v>0.78</v>
      </c>
      <c r="H272" s="31">
        <v>2715403448</v>
      </c>
      <c r="I272" s="31">
        <v>918183</v>
      </c>
      <c r="J272" s="31">
        <v>838108</v>
      </c>
      <c r="K272" s="31">
        <v>830403</v>
      </c>
      <c r="L272" s="31">
        <v>798708</v>
      </c>
    </row>
    <row r="273" spans="1:12" x14ac:dyDescent="0.35">
      <c r="A273">
        <v>280205</v>
      </c>
      <c r="B273" t="s">
        <v>973</v>
      </c>
      <c r="C273" s="31">
        <v>7675</v>
      </c>
      <c r="D273" s="31">
        <v>549411</v>
      </c>
      <c r="E273" s="32">
        <v>0.753</v>
      </c>
      <c r="F273" s="32">
        <v>0.621</v>
      </c>
      <c r="G273">
        <f t="shared" si="4"/>
        <v>0.753</v>
      </c>
      <c r="H273" s="31">
        <v>4216735517</v>
      </c>
      <c r="I273" s="31">
        <v>2687690</v>
      </c>
      <c r="J273" s="31">
        <v>2609667</v>
      </c>
      <c r="K273" s="31">
        <v>2744274</v>
      </c>
      <c r="L273" s="31">
        <v>2782691</v>
      </c>
    </row>
    <row r="274" spans="1:12" x14ac:dyDescent="0.35">
      <c r="A274">
        <v>280206</v>
      </c>
      <c r="B274" t="s">
        <v>974</v>
      </c>
      <c r="C274" s="31">
        <v>2484</v>
      </c>
      <c r="D274" s="31">
        <v>792667</v>
      </c>
      <c r="E274" s="32">
        <v>0.68700000000000006</v>
      </c>
      <c r="F274" s="32">
        <v>0.45300000000000001</v>
      </c>
      <c r="G274">
        <f t="shared" si="4"/>
        <v>0.68700000000000006</v>
      </c>
      <c r="H274" s="31">
        <v>1968987241</v>
      </c>
      <c r="I274" s="31">
        <v>1153167</v>
      </c>
      <c r="J274" s="31">
        <v>1257022</v>
      </c>
      <c r="K274" s="31">
        <v>1469140</v>
      </c>
      <c r="L274" s="31">
        <v>1540113</v>
      </c>
    </row>
    <row r="275" spans="1:12" x14ac:dyDescent="0.35">
      <c r="A275">
        <v>280207</v>
      </c>
      <c r="B275" t="s">
        <v>975</v>
      </c>
      <c r="C275" s="31">
        <v>2129</v>
      </c>
      <c r="D275" s="31">
        <v>884330</v>
      </c>
      <c r="E275" s="32">
        <v>0.76600000000000001</v>
      </c>
      <c r="F275" s="32">
        <v>0.39</v>
      </c>
      <c r="G275">
        <f t="shared" si="4"/>
        <v>0.76600000000000001</v>
      </c>
      <c r="H275" s="31">
        <v>1882738965</v>
      </c>
      <c r="I275" s="31">
        <v>782380</v>
      </c>
      <c r="J275" s="31">
        <v>947571</v>
      </c>
      <c r="K275" s="31">
        <v>879809</v>
      </c>
      <c r="L275" s="31">
        <v>967363</v>
      </c>
    </row>
    <row r="276" spans="1:12" x14ac:dyDescent="0.35">
      <c r="A276">
        <v>280208</v>
      </c>
      <c r="B276" t="s">
        <v>976</v>
      </c>
      <c r="C276" s="31">
        <v>3573</v>
      </c>
      <c r="D276" s="31">
        <v>251473</v>
      </c>
      <c r="E276" s="32">
        <v>0.67100000000000004</v>
      </c>
      <c r="F276" s="32">
        <v>0.82699999999999996</v>
      </c>
      <c r="G276">
        <f t="shared" si="4"/>
        <v>0.82699999999999996</v>
      </c>
      <c r="H276" s="31">
        <v>898513437</v>
      </c>
      <c r="I276" s="31">
        <v>1814940</v>
      </c>
      <c r="J276" s="31">
        <v>1588836</v>
      </c>
      <c r="K276" s="31">
        <v>1923465</v>
      </c>
      <c r="L276" s="31">
        <v>1722421</v>
      </c>
    </row>
    <row r="277" spans="1:12" x14ac:dyDescent="0.35">
      <c r="A277">
        <v>280209</v>
      </c>
      <c r="B277" t="s">
        <v>977</v>
      </c>
      <c r="C277" s="31">
        <v>7355</v>
      </c>
      <c r="D277" s="31">
        <v>370366</v>
      </c>
      <c r="E277" s="32">
        <v>0.75</v>
      </c>
      <c r="F277" s="32">
        <v>0.745</v>
      </c>
      <c r="G277">
        <f t="shared" si="4"/>
        <v>0.75</v>
      </c>
      <c r="H277" s="31">
        <v>2724043111</v>
      </c>
      <c r="I277" s="31">
        <v>4064038</v>
      </c>
      <c r="J277" s="31">
        <v>5269630</v>
      </c>
      <c r="K277" s="31">
        <v>4005070</v>
      </c>
      <c r="L277" s="31">
        <v>4708928</v>
      </c>
    </row>
    <row r="278" spans="1:12" x14ac:dyDescent="0.35">
      <c r="A278">
        <v>280210</v>
      </c>
      <c r="B278" t="s">
        <v>978</v>
      </c>
      <c r="C278" s="31">
        <v>5023</v>
      </c>
      <c r="D278" s="31">
        <v>641858</v>
      </c>
      <c r="E278" s="32">
        <v>0.72</v>
      </c>
      <c r="F278" s="32">
        <v>0.55700000000000005</v>
      </c>
      <c r="G278">
        <f t="shared" si="4"/>
        <v>0.72</v>
      </c>
      <c r="H278" s="31">
        <v>3224057586</v>
      </c>
      <c r="I278" s="31">
        <v>2394750</v>
      </c>
      <c r="J278" s="31">
        <v>3312851</v>
      </c>
      <c r="K278" s="31">
        <v>2812421</v>
      </c>
      <c r="L278" s="31">
        <v>3024346</v>
      </c>
    </row>
    <row r="279" spans="1:12" x14ac:dyDescent="0.35">
      <c r="A279">
        <v>280211</v>
      </c>
      <c r="B279" t="s">
        <v>979</v>
      </c>
      <c r="C279" s="31">
        <v>6189</v>
      </c>
      <c r="D279" s="31">
        <v>935869</v>
      </c>
      <c r="E279" s="32">
        <v>0.61399999999999999</v>
      </c>
      <c r="F279" s="32">
        <v>0.35399999999999998</v>
      </c>
      <c r="G279">
        <f t="shared" si="4"/>
        <v>0.61399999999999999</v>
      </c>
      <c r="H279" s="31">
        <v>5792094827</v>
      </c>
      <c r="I279" s="31">
        <v>1449704</v>
      </c>
      <c r="J279" s="31">
        <v>1336254</v>
      </c>
      <c r="K279" s="31">
        <v>1501937</v>
      </c>
      <c r="L279" s="31">
        <v>1443255</v>
      </c>
    </row>
    <row r="280" spans="1:12" x14ac:dyDescent="0.35">
      <c r="A280">
        <v>280212</v>
      </c>
      <c r="B280" t="s">
        <v>980</v>
      </c>
      <c r="C280" s="31">
        <v>1858</v>
      </c>
      <c r="D280" s="31">
        <v>826937</v>
      </c>
      <c r="E280" s="32">
        <v>0.70699999999999996</v>
      </c>
      <c r="F280" s="32">
        <v>0.42899999999999999</v>
      </c>
      <c r="G280">
        <f t="shared" si="4"/>
        <v>0.70699999999999996</v>
      </c>
      <c r="H280" s="31">
        <v>1536450344</v>
      </c>
      <c r="I280" s="31">
        <v>823794</v>
      </c>
      <c r="J280" s="31">
        <v>840857</v>
      </c>
      <c r="K280" s="31">
        <v>820731</v>
      </c>
      <c r="L280" s="31">
        <v>914002</v>
      </c>
    </row>
    <row r="281" spans="1:12" x14ac:dyDescent="0.35">
      <c r="A281">
        <v>280213</v>
      </c>
      <c r="B281" t="s">
        <v>280</v>
      </c>
      <c r="C281" s="31">
        <v>4361</v>
      </c>
      <c r="D281" s="31">
        <v>631435</v>
      </c>
      <c r="E281" s="32">
        <v>0.76800000000000002</v>
      </c>
      <c r="F281" s="32">
        <v>0.56399999999999995</v>
      </c>
      <c r="G281">
        <f t="shared" si="4"/>
        <v>0.76800000000000002</v>
      </c>
      <c r="H281" s="31">
        <v>2753688965</v>
      </c>
      <c r="I281" s="31">
        <v>472927</v>
      </c>
      <c r="J281" s="31">
        <v>486597</v>
      </c>
      <c r="K281" s="31">
        <v>798627</v>
      </c>
      <c r="L281" s="31">
        <v>769121</v>
      </c>
    </row>
    <row r="282" spans="1:12" x14ac:dyDescent="0.35">
      <c r="A282">
        <v>280214</v>
      </c>
      <c r="B282" t="s">
        <v>281</v>
      </c>
      <c r="C282" s="31">
        <v>3248</v>
      </c>
      <c r="D282" s="31">
        <v>968426</v>
      </c>
      <c r="E282" s="32">
        <v>0.75</v>
      </c>
      <c r="F282" s="32">
        <v>0.33100000000000002</v>
      </c>
      <c r="G282">
        <f t="shared" si="4"/>
        <v>0.75</v>
      </c>
      <c r="H282" s="31">
        <v>3145449655</v>
      </c>
      <c r="I282" s="31">
        <v>1123719</v>
      </c>
      <c r="J282" s="31">
        <v>1202335</v>
      </c>
      <c r="K282" s="31">
        <v>1518902</v>
      </c>
      <c r="L282" s="31">
        <v>1459692</v>
      </c>
    </row>
    <row r="283" spans="1:12" x14ac:dyDescent="0.35">
      <c r="A283">
        <v>280215</v>
      </c>
      <c r="B283" t="s">
        <v>981</v>
      </c>
      <c r="C283" s="31">
        <v>2763</v>
      </c>
      <c r="D283" s="31">
        <v>2454821</v>
      </c>
      <c r="E283" s="32">
        <v>0.36599999999999999</v>
      </c>
      <c r="F283" s="32">
        <v>0</v>
      </c>
      <c r="G283">
        <f t="shared" si="4"/>
        <v>0.36599999999999999</v>
      </c>
      <c r="H283" s="31">
        <v>6782673103</v>
      </c>
      <c r="I283" s="31">
        <v>255579</v>
      </c>
      <c r="J283" s="31">
        <v>235735</v>
      </c>
      <c r="K283" s="31">
        <v>308826</v>
      </c>
      <c r="L283" s="31">
        <v>299557</v>
      </c>
    </row>
    <row r="284" spans="1:12" x14ac:dyDescent="0.35">
      <c r="A284">
        <v>280216</v>
      </c>
      <c r="B284" t="s">
        <v>982</v>
      </c>
      <c r="C284" s="31">
        <v>7413</v>
      </c>
      <c r="D284" s="31">
        <v>578381</v>
      </c>
      <c r="E284" s="32">
        <v>0.75900000000000001</v>
      </c>
      <c r="F284" s="32">
        <v>0.60099999999999998</v>
      </c>
      <c r="G284">
        <f t="shared" si="4"/>
        <v>0.75900000000000001</v>
      </c>
      <c r="H284" s="31">
        <v>4287542758</v>
      </c>
      <c r="I284" s="31">
        <v>1325299</v>
      </c>
      <c r="J284" s="31">
        <v>1520090</v>
      </c>
      <c r="K284" s="31">
        <v>1526396</v>
      </c>
      <c r="L284" s="31">
        <v>1388521</v>
      </c>
    </row>
    <row r="285" spans="1:12" x14ac:dyDescent="0.35">
      <c r="A285">
        <v>280217</v>
      </c>
      <c r="B285" t="s">
        <v>284</v>
      </c>
      <c r="C285" s="31">
        <v>3752</v>
      </c>
      <c r="D285" s="31">
        <v>749601</v>
      </c>
      <c r="E285" s="32">
        <v>0.68799999999999994</v>
      </c>
      <c r="F285" s="32">
        <v>0.48299999999999998</v>
      </c>
      <c r="G285">
        <f t="shared" si="4"/>
        <v>0.68799999999999994</v>
      </c>
      <c r="H285" s="31">
        <v>2812503103</v>
      </c>
      <c r="I285" s="31">
        <v>382943</v>
      </c>
      <c r="J285" s="31">
        <v>345931</v>
      </c>
      <c r="K285" s="31">
        <v>364219</v>
      </c>
      <c r="L285" s="31">
        <v>309796</v>
      </c>
    </row>
    <row r="286" spans="1:12" x14ac:dyDescent="0.35">
      <c r="A286">
        <v>280218</v>
      </c>
      <c r="B286" t="s">
        <v>983</v>
      </c>
      <c r="C286" s="31">
        <v>4118</v>
      </c>
      <c r="D286" s="31">
        <v>1518850</v>
      </c>
      <c r="E286" s="32">
        <v>0.48399999999999999</v>
      </c>
      <c r="F286" s="32">
        <v>0</v>
      </c>
      <c r="G286">
        <f t="shared" si="4"/>
        <v>0.48399999999999999</v>
      </c>
      <c r="H286" s="31">
        <v>6254625862</v>
      </c>
      <c r="I286" s="31">
        <v>461591</v>
      </c>
      <c r="J286" s="31">
        <v>449600</v>
      </c>
      <c r="K286" s="31">
        <v>457188</v>
      </c>
      <c r="L286" s="31">
        <v>451707</v>
      </c>
    </row>
    <row r="287" spans="1:12" x14ac:dyDescent="0.35">
      <c r="A287">
        <v>280219</v>
      </c>
      <c r="B287" t="s">
        <v>984</v>
      </c>
      <c r="C287" s="31">
        <v>1226</v>
      </c>
      <c r="D287" s="31">
        <v>921215</v>
      </c>
      <c r="E287" s="32">
        <v>0.69</v>
      </c>
      <c r="F287" s="32">
        <v>0.36399999999999999</v>
      </c>
      <c r="G287">
        <f t="shared" si="4"/>
        <v>0.69</v>
      </c>
      <c r="H287" s="31">
        <v>1129410000</v>
      </c>
      <c r="I287" s="31">
        <v>745361</v>
      </c>
      <c r="J287" s="31">
        <v>708408</v>
      </c>
      <c r="K287" s="31">
        <v>960982</v>
      </c>
      <c r="L287" s="31">
        <v>882584</v>
      </c>
    </row>
    <row r="288" spans="1:12" x14ac:dyDescent="0.35">
      <c r="A288">
        <v>280220</v>
      </c>
      <c r="B288" t="s">
        <v>985</v>
      </c>
      <c r="C288" s="31">
        <v>2994</v>
      </c>
      <c r="D288" s="31">
        <v>878212</v>
      </c>
      <c r="E288" s="32">
        <v>0.68</v>
      </c>
      <c r="F288" s="32">
        <v>0.39400000000000002</v>
      </c>
      <c r="G288">
        <f t="shared" si="4"/>
        <v>0.68</v>
      </c>
      <c r="H288" s="31">
        <v>2629368620</v>
      </c>
      <c r="I288" s="31">
        <v>1348987</v>
      </c>
      <c r="J288" s="31">
        <v>1203801</v>
      </c>
      <c r="K288" s="31">
        <v>1315485</v>
      </c>
      <c r="L288" s="31">
        <v>1208607</v>
      </c>
    </row>
    <row r="289" spans="1:12" x14ac:dyDescent="0.35">
      <c r="A289">
        <v>280221</v>
      </c>
      <c r="B289" t="s">
        <v>288</v>
      </c>
      <c r="C289" s="31">
        <v>3810</v>
      </c>
      <c r="D289" s="31">
        <v>977757</v>
      </c>
      <c r="E289" s="32">
        <v>0.67800000000000005</v>
      </c>
      <c r="F289" s="32">
        <v>0.32500000000000001</v>
      </c>
      <c r="G289">
        <f t="shared" si="4"/>
        <v>0.67800000000000005</v>
      </c>
      <c r="H289" s="31">
        <v>3725257586</v>
      </c>
      <c r="I289" s="31">
        <v>2494944</v>
      </c>
      <c r="J289" s="31">
        <v>2368925</v>
      </c>
      <c r="K289" s="31">
        <v>2449016</v>
      </c>
      <c r="L289" s="31">
        <v>2338120</v>
      </c>
    </row>
    <row r="290" spans="1:12" x14ac:dyDescent="0.35">
      <c r="A290">
        <v>280222</v>
      </c>
      <c r="B290" t="s">
        <v>986</v>
      </c>
      <c r="C290" s="31">
        <v>3126</v>
      </c>
      <c r="D290" s="31">
        <v>809998</v>
      </c>
      <c r="E290" s="32">
        <v>0.66700000000000004</v>
      </c>
      <c r="F290" s="32">
        <v>0.441</v>
      </c>
      <c r="G290">
        <f t="shared" si="4"/>
        <v>0.66700000000000004</v>
      </c>
      <c r="H290" s="31">
        <v>2532054359</v>
      </c>
      <c r="I290" s="31">
        <v>491268</v>
      </c>
      <c r="J290" s="31">
        <v>685137</v>
      </c>
      <c r="K290" s="31">
        <v>459990</v>
      </c>
      <c r="L290" s="31">
        <v>612208</v>
      </c>
    </row>
    <row r="291" spans="1:12" x14ac:dyDescent="0.35">
      <c r="A291">
        <v>280223</v>
      </c>
      <c r="B291" t="s">
        <v>987</v>
      </c>
      <c r="C291" s="31">
        <v>3206</v>
      </c>
      <c r="D291" s="31">
        <v>731816</v>
      </c>
      <c r="E291" s="32">
        <v>0.66600000000000004</v>
      </c>
      <c r="F291" s="32">
        <v>0.495</v>
      </c>
      <c r="G291">
        <f t="shared" si="4"/>
        <v>0.66600000000000004</v>
      </c>
      <c r="H291" s="31">
        <v>2346205172</v>
      </c>
      <c r="I291" s="31">
        <v>1213517</v>
      </c>
      <c r="J291" s="31">
        <v>1427616</v>
      </c>
      <c r="K291" s="31">
        <v>1339344</v>
      </c>
      <c r="L291" s="31">
        <v>1306219</v>
      </c>
    </row>
    <row r="292" spans="1:12" x14ac:dyDescent="0.35">
      <c r="A292">
        <v>280224</v>
      </c>
      <c r="B292" t="s">
        <v>291</v>
      </c>
      <c r="C292" s="31">
        <v>2378</v>
      </c>
      <c r="D292" s="31">
        <v>655662</v>
      </c>
      <c r="E292" s="32">
        <v>0.76800000000000002</v>
      </c>
      <c r="F292" s="32">
        <v>0.54800000000000004</v>
      </c>
      <c r="G292">
        <f t="shared" si="4"/>
        <v>0.76800000000000002</v>
      </c>
      <c r="H292" s="31">
        <v>1559165517</v>
      </c>
      <c r="I292" s="31">
        <v>370517</v>
      </c>
      <c r="J292" s="31">
        <v>367658</v>
      </c>
      <c r="K292" s="31">
        <v>513128</v>
      </c>
      <c r="L292" s="31">
        <v>515115</v>
      </c>
    </row>
    <row r="293" spans="1:12" x14ac:dyDescent="0.35">
      <c r="A293">
        <v>280225</v>
      </c>
      <c r="B293" t="s">
        <v>988</v>
      </c>
      <c r="C293" s="31">
        <v>3131</v>
      </c>
      <c r="D293" s="31">
        <v>886089</v>
      </c>
      <c r="E293" s="32">
        <v>0.78600000000000003</v>
      </c>
      <c r="F293" s="32">
        <v>0.38800000000000001</v>
      </c>
      <c r="G293">
        <f t="shared" si="4"/>
        <v>0.78600000000000003</v>
      </c>
      <c r="H293" s="31">
        <v>2774344827</v>
      </c>
      <c r="I293" s="31">
        <v>1234146</v>
      </c>
      <c r="J293" s="31">
        <v>1473237</v>
      </c>
      <c r="K293" s="31">
        <v>1223797</v>
      </c>
      <c r="L293" s="31">
        <v>1470860</v>
      </c>
    </row>
    <row r="294" spans="1:12" x14ac:dyDescent="0.35">
      <c r="A294">
        <v>280226</v>
      </c>
      <c r="B294" t="s">
        <v>989</v>
      </c>
      <c r="C294" s="31">
        <v>2492</v>
      </c>
      <c r="D294" s="31">
        <v>682852</v>
      </c>
      <c r="E294" s="32">
        <v>0.67700000000000005</v>
      </c>
      <c r="F294" s="32">
        <v>0.52900000000000003</v>
      </c>
      <c r="G294">
        <f t="shared" si="4"/>
        <v>0.67700000000000005</v>
      </c>
      <c r="H294" s="31">
        <v>1701668620</v>
      </c>
      <c r="I294" s="31">
        <v>1278584</v>
      </c>
      <c r="J294" s="31">
        <v>1243701</v>
      </c>
      <c r="K294" s="31">
        <v>1315030</v>
      </c>
      <c r="L294" s="31">
        <v>1259007</v>
      </c>
    </row>
    <row r="295" spans="1:12" x14ac:dyDescent="0.35">
      <c r="A295">
        <v>280227</v>
      </c>
      <c r="B295" t="s">
        <v>294</v>
      </c>
      <c r="C295" s="31">
        <v>2035</v>
      </c>
      <c r="D295" s="31">
        <v>934729</v>
      </c>
      <c r="E295" s="32">
        <v>0.66600000000000004</v>
      </c>
      <c r="F295" s="32">
        <v>0.35499999999999998</v>
      </c>
      <c r="G295">
        <f t="shared" si="4"/>
        <v>0.66600000000000004</v>
      </c>
      <c r="H295" s="31">
        <v>1902174827</v>
      </c>
      <c r="I295" s="31">
        <v>612739</v>
      </c>
      <c r="J295" s="31">
        <v>587561</v>
      </c>
      <c r="K295" s="31">
        <v>690998</v>
      </c>
      <c r="L295" s="31">
        <v>672490</v>
      </c>
    </row>
    <row r="296" spans="1:12" x14ac:dyDescent="0.35">
      <c r="A296">
        <v>280229</v>
      </c>
      <c r="B296" t="s">
        <v>990</v>
      </c>
      <c r="C296" s="31">
        <v>2566</v>
      </c>
      <c r="D296" s="31">
        <v>578623</v>
      </c>
      <c r="E296" s="32">
        <v>0.79800000000000004</v>
      </c>
      <c r="F296" s="32">
        <v>0.60099999999999998</v>
      </c>
      <c r="G296">
        <f t="shared" si="4"/>
        <v>0.79800000000000004</v>
      </c>
      <c r="H296" s="31">
        <v>1484748620</v>
      </c>
      <c r="I296" s="31">
        <v>547240</v>
      </c>
      <c r="J296" s="31">
        <v>525507</v>
      </c>
      <c r="K296" s="31">
        <v>629550</v>
      </c>
      <c r="L296" s="31">
        <v>653836</v>
      </c>
    </row>
    <row r="297" spans="1:12" x14ac:dyDescent="0.35">
      <c r="A297">
        <v>280230</v>
      </c>
      <c r="B297" t="s">
        <v>991</v>
      </c>
      <c r="C297" s="31">
        <v>3210</v>
      </c>
      <c r="D297" s="31">
        <v>809300</v>
      </c>
      <c r="E297" s="32">
        <v>0.6</v>
      </c>
      <c r="F297" s="32">
        <v>0.442</v>
      </c>
      <c r="G297">
        <f t="shared" si="4"/>
        <v>0.6</v>
      </c>
      <c r="H297" s="31">
        <v>2597854137</v>
      </c>
      <c r="I297" s="31">
        <v>1208307</v>
      </c>
      <c r="J297" s="31">
        <v>1116317</v>
      </c>
      <c r="K297" s="31">
        <v>1007356</v>
      </c>
      <c r="L297" s="31">
        <v>1052524</v>
      </c>
    </row>
    <row r="298" spans="1:12" x14ac:dyDescent="0.35">
      <c r="A298">
        <v>280231</v>
      </c>
      <c r="B298" t="s">
        <v>992</v>
      </c>
      <c r="C298" s="31">
        <v>1101</v>
      </c>
      <c r="D298" s="31">
        <v>2042914</v>
      </c>
      <c r="E298" s="32">
        <v>0.44500000000000001</v>
      </c>
      <c r="F298" s="32">
        <v>0</v>
      </c>
      <c r="G298">
        <f t="shared" si="4"/>
        <v>0.44500000000000001</v>
      </c>
      <c r="H298" s="31">
        <v>2249248965</v>
      </c>
      <c r="I298" s="31">
        <v>454558</v>
      </c>
      <c r="J298" s="31">
        <v>469650</v>
      </c>
      <c r="K298" s="31">
        <v>421055</v>
      </c>
      <c r="L298" s="31">
        <v>467619</v>
      </c>
    </row>
    <row r="299" spans="1:12" x14ac:dyDescent="0.35">
      <c r="A299">
        <v>280251</v>
      </c>
      <c r="B299" t="s">
        <v>298</v>
      </c>
      <c r="C299" s="31">
        <v>9949</v>
      </c>
      <c r="D299" s="31">
        <v>694613</v>
      </c>
      <c r="E299" s="32">
        <v>0.74399999999999999</v>
      </c>
      <c r="F299" s="32">
        <v>0.52100000000000002</v>
      </c>
      <c r="G299">
        <f t="shared" si="4"/>
        <v>0.74399999999999999</v>
      </c>
      <c r="H299" s="31">
        <v>6910708619</v>
      </c>
      <c r="I299" s="31">
        <v>2454316</v>
      </c>
      <c r="J299" s="31">
        <v>3074835</v>
      </c>
      <c r="K299" s="31">
        <v>2368994</v>
      </c>
      <c r="L299" s="31">
        <v>3330839</v>
      </c>
    </row>
    <row r="300" spans="1:12" x14ac:dyDescent="0.35">
      <c r="A300">
        <v>280252</v>
      </c>
      <c r="B300" t="s">
        <v>993</v>
      </c>
      <c r="C300" s="31">
        <v>18064</v>
      </c>
      <c r="D300" s="31">
        <v>725361</v>
      </c>
      <c r="E300" s="32">
        <v>0.72499999999999998</v>
      </c>
      <c r="F300" s="32">
        <v>0.5</v>
      </c>
      <c r="G300">
        <f t="shared" si="4"/>
        <v>0.72499999999999998</v>
      </c>
      <c r="H300" s="31">
        <v>13102938754</v>
      </c>
      <c r="I300" s="31">
        <v>1350713</v>
      </c>
      <c r="J300" s="31">
        <v>1366860</v>
      </c>
      <c r="K300" s="31">
        <v>1398255</v>
      </c>
      <c r="L300" s="31">
        <v>1329769</v>
      </c>
    </row>
    <row r="301" spans="1:12" x14ac:dyDescent="0.35">
      <c r="A301">
        <v>280253</v>
      </c>
      <c r="B301" t="s">
        <v>300</v>
      </c>
      <c r="C301" s="31">
        <v>12214</v>
      </c>
      <c r="D301" s="31">
        <v>725170</v>
      </c>
      <c r="E301" s="32">
        <v>0.76800000000000002</v>
      </c>
      <c r="F301" s="32">
        <v>0.5</v>
      </c>
      <c r="G301">
        <f t="shared" si="4"/>
        <v>0.76800000000000002</v>
      </c>
      <c r="H301" s="31">
        <v>8857235860</v>
      </c>
      <c r="I301" s="31">
        <v>3081961</v>
      </c>
      <c r="J301" s="31">
        <v>2755567</v>
      </c>
      <c r="K301" s="31">
        <v>3209010</v>
      </c>
      <c r="L301" s="31">
        <v>3057995</v>
      </c>
    </row>
    <row r="302" spans="1:12" x14ac:dyDescent="0.35">
      <c r="A302">
        <v>280300</v>
      </c>
      <c r="B302" t="s">
        <v>994</v>
      </c>
      <c r="C302" s="31">
        <v>4060</v>
      </c>
      <c r="D302" s="31">
        <v>1457896</v>
      </c>
      <c r="E302" s="32">
        <v>0.53</v>
      </c>
      <c r="F302" s="32">
        <v>0</v>
      </c>
      <c r="G302">
        <f t="shared" si="4"/>
        <v>0.53</v>
      </c>
      <c r="H302" s="31">
        <v>5919060053</v>
      </c>
      <c r="I302" s="31">
        <v>1631455</v>
      </c>
      <c r="J302" s="31">
        <v>1470245</v>
      </c>
      <c r="K302" s="31">
        <v>1717443</v>
      </c>
      <c r="L302" s="31">
        <v>1532398</v>
      </c>
    </row>
    <row r="303" spans="1:12" x14ac:dyDescent="0.35">
      <c r="A303">
        <v>280401</v>
      </c>
      <c r="B303" t="s">
        <v>995</v>
      </c>
      <c r="C303" s="31">
        <v>5421</v>
      </c>
      <c r="D303" s="31">
        <v>447925</v>
      </c>
      <c r="E303" s="32">
        <v>0.749</v>
      </c>
      <c r="F303" s="32">
        <v>0.69099999999999995</v>
      </c>
      <c r="G303">
        <f t="shared" si="4"/>
        <v>0.749</v>
      </c>
      <c r="H303" s="31">
        <v>2428206388</v>
      </c>
      <c r="I303" s="31">
        <v>2383772</v>
      </c>
      <c r="J303" s="31">
        <v>2641189</v>
      </c>
      <c r="K303" s="31">
        <v>2985712</v>
      </c>
      <c r="L303" s="31">
        <v>2441322</v>
      </c>
    </row>
    <row r="304" spans="1:12" x14ac:dyDescent="0.35">
      <c r="A304">
        <v>280402</v>
      </c>
      <c r="B304" t="s">
        <v>303</v>
      </c>
      <c r="C304" s="31">
        <v>1878</v>
      </c>
      <c r="D304" s="31">
        <v>1246160</v>
      </c>
      <c r="E304" s="32">
        <v>0.64700000000000002</v>
      </c>
      <c r="F304" s="32">
        <v>0.14000000000000001</v>
      </c>
      <c r="G304">
        <f t="shared" si="4"/>
        <v>0.64700000000000002</v>
      </c>
      <c r="H304" s="31">
        <v>2340288571</v>
      </c>
      <c r="I304" s="31">
        <v>685481</v>
      </c>
      <c r="J304" s="31">
        <v>729847</v>
      </c>
      <c r="K304" s="31">
        <v>779800</v>
      </c>
      <c r="L304" s="31">
        <v>732680</v>
      </c>
    </row>
    <row r="305" spans="1:12" x14ac:dyDescent="0.35">
      <c r="A305">
        <v>280403</v>
      </c>
      <c r="B305" t="s">
        <v>996</v>
      </c>
      <c r="C305" s="31">
        <v>3407</v>
      </c>
      <c r="D305" s="31">
        <v>1356715</v>
      </c>
      <c r="E305" s="32">
        <v>0.59599999999999997</v>
      </c>
      <c r="F305" s="32">
        <v>6.3E-2</v>
      </c>
      <c r="G305">
        <f t="shared" si="4"/>
        <v>0.59599999999999997</v>
      </c>
      <c r="H305" s="31">
        <v>4622329351</v>
      </c>
      <c r="I305" s="31">
        <v>968098</v>
      </c>
      <c r="J305" s="31">
        <v>955292</v>
      </c>
      <c r="K305" s="31">
        <v>898394</v>
      </c>
      <c r="L305" s="31">
        <v>940062</v>
      </c>
    </row>
    <row r="306" spans="1:12" x14ac:dyDescent="0.35">
      <c r="A306">
        <v>280404</v>
      </c>
      <c r="B306" t="s">
        <v>305</v>
      </c>
      <c r="C306" s="31">
        <v>5774</v>
      </c>
      <c r="D306" s="31">
        <v>1324059</v>
      </c>
      <c r="E306" s="32">
        <v>0.54100000000000004</v>
      </c>
      <c r="F306" s="32">
        <v>8.5999999999999993E-2</v>
      </c>
      <c r="G306">
        <f t="shared" si="4"/>
        <v>0.54100000000000004</v>
      </c>
      <c r="H306" s="31">
        <v>7645116785</v>
      </c>
      <c r="I306" s="31">
        <v>837770</v>
      </c>
      <c r="J306" s="31">
        <v>819149</v>
      </c>
      <c r="K306" s="31">
        <v>840182</v>
      </c>
      <c r="L306" s="31">
        <v>818093</v>
      </c>
    </row>
    <row r="307" spans="1:12" x14ac:dyDescent="0.35">
      <c r="A307">
        <v>280405</v>
      </c>
      <c r="B307" t="s">
        <v>997</v>
      </c>
      <c r="C307" s="31">
        <v>3774</v>
      </c>
      <c r="D307" s="31">
        <v>919671</v>
      </c>
      <c r="E307" s="32">
        <v>0.65200000000000002</v>
      </c>
      <c r="F307" s="32">
        <v>0.36499999999999999</v>
      </c>
      <c r="G307">
        <f t="shared" si="4"/>
        <v>0.65200000000000002</v>
      </c>
      <c r="H307" s="31">
        <v>3470838534</v>
      </c>
      <c r="I307" s="31">
        <v>594720</v>
      </c>
      <c r="J307" s="31">
        <v>649703</v>
      </c>
      <c r="K307" s="31">
        <v>639106</v>
      </c>
      <c r="L307" s="31">
        <v>644961</v>
      </c>
    </row>
    <row r="308" spans="1:12" x14ac:dyDescent="0.35">
      <c r="A308">
        <v>280406</v>
      </c>
      <c r="B308" t="s">
        <v>998</v>
      </c>
      <c r="C308" s="31">
        <v>3600</v>
      </c>
      <c r="D308" s="31">
        <v>1857402</v>
      </c>
      <c r="E308" s="32">
        <v>0.375</v>
      </c>
      <c r="F308" s="32">
        <v>0</v>
      </c>
      <c r="G308">
        <f t="shared" si="4"/>
        <v>0.375</v>
      </c>
      <c r="H308" s="31">
        <v>6686650357</v>
      </c>
      <c r="I308" s="31">
        <v>528015</v>
      </c>
      <c r="J308" s="31">
        <v>504553</v>
      </c>
      <c r="K308" s="31">
        <v>512368</v>
      </c>
      <c r="L308" s="31">
        <v>506011</v>
      </c>
    </row>
    <row r="309" spans="1:12" x14ac:dyDescent="0.35">
      <c r="A309">
        <v>280407</v>
      </c>
      <c r="B309" t="s">
        <v>999</v>
      </c>
      <c r="C309" s="31">
        <v>7203</v>
      </c>
      <c r="D309" s="31">
        <v>2000041</v>
      </c>
      <c r="E309" s="32">
        <v>0.42099999999999999</v>
      </c>
      <c r="F309" s="32">
        <v>0</v>
      </c>
      <c r="G309">
        <f t="shared" si="4"/>
        <v>0.42099999999999999</v>
      </c>
      <c r="H309" s="31">
        <v>14406302142</v>
      </c>
      <c r="I309" s="31">
        <v>804009</v>
      </c>
      <c r="J309" s="31">
        <v>751186</v>
      </c>
      <c r="K309" s="31">
        <v>815249</v>
      </c>
      <c r="L309" s="31">
        <v>743878</v>
      </c>
    </row>
    <row r="310" spans="1:12" x14ac:dyDescent="0.35">
      <c r="A310">
        <v>280409</v>
      </c>
      <c r="B310" t="s">
        <v>1000</v>
      </c>
      <c r="C310" s="31">
        <v>4341</v>
      </c>
      <c r="D310" s="31">
        <v>976211</v>
      </c>
      <c r="E310" s="32">
        <v>0.64</v>
      </c>
      <c r="F310" s="32">
        <v>0.32600000000000001</v>
      </c>
      <c r="G310">
        <f t="shared" si="4"/>
        <v>0.64</v>
      </c>
      <c r="H310" s="31">
        <v>4237735357</v>
      </c>
      <c r="I310" s="31">
        <v>1129939</v>
      </c>
      <c r="J310" s="31">
        <v>1078696</v>
      </c>
      <c r="K310" s="31">
        <v>1203864</v>
      </c>
      <c r="L310" s="31">
        <v>1125960</v>
      </c>
    </row>
    <row r="311" spans="1:12" x14ac:dyDescent="0.35">
      <c r="A311">
        <v>280410</v>
      </c>
      <c r="B311" t="s">
        <v>1001</v>
      </c>
      <c r="C311" s="31">
        <v>2887</v>
      </c>
      <c r="D311" s="31">
        <v>1468755</v>
      </c>
      <c r="E311" s="32">
        <v>0.57299999999999995</v>
      </c>
      <c r="F311" s="32">
        <v>0</v>
      </c>
      <c r="G311">
        <f t="shared" si="4"/>
        <v>0.57299999999999995</v>
      </c>
      <c r="H311" s="31">
        <v>4240297500</v>
      </c>
      <c r="I311" s="31">
        <v>1089105</v>
      </c>
      <c r="J311" s="31">
        <v>1012091</v>
      </c>
      <c r="K311" s="31">
        <v>1073924</v>
      </c>
      <c r="L311" s="31">
        <v>1052551</v>
      </c>
    </row>
    <row r="312" spans="1:12" x14ac:dyDescent="0.35">
      <c r="A312">
        <v>280411</v>
      </c>
      <c r="B312" t="s">
        <v>1002</v>
      </c>
      <c r="C312" s="31">
        <v>1481</v>
      </c>
      <c r="D312" s="31">
        <v>1457464</v>
      </c>
      <c r="E312" s="32">
        <v>0.58599999999999997</v>
      </c>
      <c r="F312" s="32">
        <v>0</v>
      </c>
      <c r="G312">
        <f t="shared" si="4"/>
        <v>0.58599999999999997</v>
      </c>
      <c r="H312" s="31">
        <v>2158505000</v>
      </c>
      <c r="I312" s="31">
        <v>694105</v>
      </c>
      <c r="J312" s="31">
        <v>633181</v>
      </c>
      <c r="K312" s="31">
        <v>736727</v>
      </c>
      <c r="L312" s="31">
        <v>686237</v>
      </c>
    </row>
    <row r="313" spans="1:12" x14ac:dyDescent="0.35">
      <c r="A313">
        <v>280501</v>
      </c>
      <c r="B313" t="s">
        <v>1003</v>
      </c>
      <c r="C313" s="31">
        <v>2931</v>
      </c>
      <c r="D313" s="31">
        <v>1535964</v>
      </c>
      <c r="E313" s="32">
        <v>0.57499999999999996</v>
      </c>
      <c r="F313" s="32">
        <v>0</v>
      </c>
      <c r="G313">
        <f t="shared" si="4"/>
        <v>0.57499999999999996</v>
      </c>
      <c r="H313" s="31">
        <v>4501910833</v>
      </c>
      <c r="I313" s="31">
        <v>933821</v>
      </c>
      <c r="J313" s="31">
        <v>836789</v>
      </c>
      <c r="K313" s="31">
        <v>897676</v>
      </c>
      <c r="L313" s="31">
        <v>853261</v>
      </c>
    </row>
    <row r="314" spans="1:12" x14ac:dyDescent="0.35">
      <c r="A314">
        <v>280502</v>
      </c>
      <c r="B314" t="s">
        <v>1004</v>
      </c>
      <c r="C314" s="31">
        <v>6982</v>
      </c>
      <c r="D314" s="31">
        <v>1251895</v>
      </c>
      <c r="E314" s="32">
        <v>0.63500000000000001</v>
      </c>
      <c r="F314" s="32">
        <v>0.13600000000000001</v>
      </c>
      <c r="G314">
        <f t="shared" si="4"/>
        <v>0.63500000000000001</v>
      </c>
      <c r="H314" s="31">
        <v>8740735193</v>
      </c>
      <c r="I314" s="31">
        <v>2068022</v>
      </c>
      <c r="J314" s="31">
        <v>2967371</v>
      </c>
      <c r="K314" s="31">
        <v>3414030</v>
      </c>
      <c r="L314" s="31">
        <v>4035251</v>
      </c>
    </row>
    <row r="315" spans="1:12" x14ac:dyDescent="0.35">
      <c r="A315">
        <v>280503</v>
      </c>
      <c r="B315" t="s">
        <v>1005</v>
      </c>
      <c r="C315" s="31">
        <v>2169</v>
      </c>
      <c r="D315" s="31">
        <v>2127900</v>
      </c>
      <c r="E315" s="32">
        <v>0.53</v>
      </c>
      <c r="F315" s="32">
        <v>0</v>
      </c>
      <c r="G315">
        <f t="shared" si="4"/>
        <v>0.53</v>
      </c>
      <c r="H315" s="31">
        <v>4615416666</v>
      </c>
      <c r="I315" s="31">
        <v>628639</v>
      </c>
      <c r="J315" s="31">
        <v>572593</v>
      </c>
      <c r="K315" s="31">
        <v>596590</v>
      </c>
      <c r="L315" s="31">
        <v>604917</v>
      </c>
    </row>
    <row r="316" spans="1:12" x14ac:dyDescent="0.35">
      <c r="A316">
        <v>280504</v>
      </c>
      <c r="B316" t="s">
        <v>1006</v>
      </c>
      <c r="C316" s="31">
        <v>5520</v>
      </c>
      <c r="D316" s="31">
        <v>984549</v>
      </c>
      <c r="E316" s="32">
        <v>0.64200000000000002</v>
      </c>
      <c r="F316" s="32">
        <v>0.32</v>
      </c>
      <c r="G316">
        <f t="shared" si="4"/>
        <v>0.64200000000000002</v>
      </c>
      <c r="H316" s="31">
        <v>5434711481</v>
      </c>
      <c r="I316" s="31">
        <v>1984259</v>
      </c>
      <c r="J316" s="31">
        <v>2080114</v>
      </c>
      <c r="K316" s="31">
        <v>2142400</v>
      </c>
      <c r="L316" s="31">
        <v>2138312</v>
      </c>
    </row>
    <row r="317" spans="1:12" x14ac:dyDescent="0.35">
      <c r="A317">
        <v>280506</v>
      </c>
      <c r="B317" t="s">
        <v>1007</v>
      </c>
      <c r="C317" s="31">
        <v>1689</v>
      </c>
      <c r="D317" s="31">
        <v>2337288</v>
      </c>
      <c r="E317" s="32">
        <v>0.38</v>
      </c>
      <c r="F317" s="32">
        <v>0</v>
      </c>
      <c r="G317">
        <f t="shared" si="4"/>
        <v>0.38</v>
      </c>
      <c r="H317" s="31">
        <v>3947680370</v>
      </c>
      <c r="I317" s="31">
        <v>426834</v>
      </c>
      <c r="J317" s="31">
        <v>521781</v>
      </c>
      <c r="K317" s="31">
        <v>466325</v>
      </c>
      <c r="L317" s="31">
        <v>592901</v>
      </c>
    </row>
    <row r="318" spans="1:12" x14ac:dyDescent="0.35">
      <c r="A318">
        <v>280515</v>
      </c>
      <c r="B318" t="s">
        <v>1008</v>
      </c>
      <c r="C318" s="31">
        <v>3404</v>
      </c>
      <c r="D318" s="31">
        <v>1630283</v>
      </c>
      <c r="E318" s="32">
        <v>0.58199999999999996</v>
      </c>
      <c r="F318" s="32">
        <v>0</v>
      </c>
      <c r="G318">
        <f t="shared" si="4"/>
        <v>0.58199999999999996</v>
      </c>
      <c r="H318" s="31">
        <v>5549484576</v>
      </c>
      <c r="I318" s="31">
        <v>845554</v>
      </c>
      <c r="J318" s="31">
        <v>1047601</v>
      </c>
      <c r="K318" s="31">
        <v>832729</v>
      </c>
      <c r="L318" s="31">
        <v>1021330</v>
      </c>
    </row>
    <row r="319" spans="1:12" x14ac:dyDescent="0.35">
      <c r="A319">
        <v>280517</v>
      </c>
      <c r="B319" t="s">
        <v>1009</v>
      </c>
      <c r="C319" s="31">
        <v>5443</v>
      </c>
      <c r="D319" s="31">
        <v>1156183</v>
      </c>
      <c r="E319" s="32">
        <v>0.5</v>
      </c>
      <c r="F319" s="32">
        <v>0.20200000000000001</v>
      </c>
      <c r="G319">
        <f t="shared" si="4"/>
        <v>0.5</v>
      </c>
      <c r="H319" s="31">
        <v>6293106296</v>
      </c>
      <c r="I319" s="31">
        <v>983593</v>
      </c>
      <c r="J319" s="31">
        <v>1220444</v>
      </c>
      <c r="K319" s="31">
        <v>1243451</v>
      </c>
      <c r="L319" s="31">
        <v>1538783</v>
      </c>
    </row>
    <row r="320" spans="1:12" x14ac:dyDescent="0.35">
      <c r="A320">
        <v>280518</v>
      </c>
      <c r="B320" t="s">
        <v>1010</v>
      </c>
      <c r="C320" s="31">
        <v>3199</v>
      </c>
      <c r="D320" s="31">
        <v>731961</v>
      </c>
      <c r="E320" s="32">
        <v>0.70899999999999996</v>
      </c>
      <c r="F320" s="32">
        <v>0.495</v>
      </c>
      <c r="G320">
        <f t="shared" si="4"/>
        <v>0.70899999999999996</v>
      </c>
      <c r="H320" s="31">
        <v>2341546296</v>
      </c>
      <c r="I320" s="31">
        <v>1305529</v>
      </c>
      <c r="J320" s="31">
        <v>1731529</v>
      </c>
      <c r="K320" s="31">
        <v>1471365</v>
      </c>
      <c r="L320" s="31">
        <v>1643269</v>
      </c>
    </row>
    <row r="321" spans="1:12" x14ac:dyDescent="0.35">
      <c r="A321">
        <v>280521</v>
      </c>
      <c r="B321" t="s">
        <v>1011</v>
      </c>
      <c r="C321" s="31">
        <v>3155</v>
      </c>
      <c r="D321" s="31">
        <v>950962</v>
      </c>
      <c r="E321" s="32">
        <v>0.61199999999999999</v>
      </c>
      <c r="F321" s="32">
        <v>0.34399999999999997</v>
      </c>
      <c r="G321">
        <f t="shared" si="4"/>
        <v>0.61199999999999999</v>
      </c>
      <c r="H321" s="31">
        <v>3000287777</v>
      </c>
      <c r="I321" s="31">
        <v>1269273</v>
      </c>
      <c r="J321" s="31">
        <v>1205115</v>
      </c>
      <c r="K321" s="31">
        <v>1376837</v>
      </c>
      <c r="L321" s="31">
        <v>1276252</v>
      </c>
    </row>
    <row r="322" spans="1:12" x14ac:dyDescent="0.35">
      <c r="A322">
        <v>280522</v>
      </c>
      <c r="B322" t="s">
        <v>1012</v>
      </c>
      <c r="C322" s="31">
        <v>6143</v>
      </c>
      <c r="D322" s="31">
        <v>873124</v>
      </c>
      <c r="E322" s="32">
        <v>0.64500000000000002</v>
      </c>
      <c r="F322" s="32">
        <v>0.39700000000000002</v>
      </c>
      <c r="G322">
        <f t="shared" si="4"/>
        <v>0.64500000000000002</v>
      </c>
      <c r="H322" s="31">
        <v>5363602983</v>
      </c>
      <c r="I322" s="31">
        <v>2076359</v>
      </c>
      <c r="J322" s="31">
        <v>2016336</v>
      </c>
      <c r="K322" s="31">
        <v>1613889</v>
      </c>
      <c r="L322" s="31">
        <v>1549092</v>
      </c>
    </row>
    <row r="323" spans="1:12" x14ac:dyDescent="0.35">
      <c r="A323">
        <v>280523</v>
      </c>
      <c r="B323" t="s">
        <v>1013</v>
      </c>
      <c r="C323" s="31">
        <v>7546</v>
      </c>
      <c r="D323" s="31">
        <v>947323</v>
      </c>
      <c r="E323" s="32">
        <v>0.63400000000000001</v>
      </c>
      <c r="F323" s="32">
        <v>0.34599999999999997</v>
      </c>
      <c r="G323">
        <f t="shared" si="4"/>
        <v>0.63400000000000001</v>
      </c>
      <c r="H323" s="31">
        <v>7148505555</v>
      </c>
      <c r="I323" s="31">
        <v>3090216</v>
      </c>
      <c r="J323" s="31">
        <v>4003534</v>
      </c>
      <c r="K323" s="31">
        <v>3031946</v>
      </c>
      <c r="L323" s="31">
        <v>2688051</v>
      </c>
    </row>
    <row r="324" spans="1:12" x14ac:dyDescent="0.35">
      <c r="A324">
        <v>300000</v>
      </c>
      <c r="B324" t="s">
        <v>1014</v>
      </c>
      <c r="C324" s="31">
        <v>1079679</v>
      </c>
      <c r="D324" s="31">
        <v>816280</v>
      </c>
      <c r="E324" s="32">
        <v>0.57299999999999995</v>
      </c>
      <c r="F324" s="32">
        <v>0.436</v>
      </c>
      <c r="G324">
        <f t="shared" ref="G324:G387" si="5">MAX(IF(E324&gt;F324,E324,F324),0.36)</f>
        <v>0.57299999999999995</v>
      </c>
      <c r="H324" s="31">
        <v>881321274856</v>
      </c>
      <c r="I324" s="31">
        <v>0</v>
      </c>
      <c r="J324" s="31">
        <v>0</v>
      </c>
      <c r="K324" s="31">
        <v>0</v>
      </c>
      <c r="L324" s="31">
        <v>0</v>
      </c>
    </row>
    <row r="325" spans="1:12" x14ac:dyDescent="0.35">
      <c r="A325">
        <v>400301</v>
      </c>
      <c r="B325" t="s">
        <v>329</v>
      </c>
      <c r="C325" s="31">
        <v>2133</v>
      </c>
      <c r="D325" s="31">
        <v>640266</v>
      </c>
      <c r="E325" s="32">
        <v>0.57899999999999996</v>
      </c>
      <c r="F325" s="32">
        <v>0.55800000000000005</v>
      </c>
      <c r="G325">
        <f t="shared" si="5"/>
        <v>0.57899999999999996</v>
      </c>
      <c r="H325" s="31">
        <v>1365688368</v>
      </c>
      <c r="I325" s="31">
        <v>1332858</v>
      </c>
      <c r="J325" s="31">
        <v>1301772</v>
      </c>
      <c r="K325" s="31">
        <v>1243708</v>
      </c>
      <c r="L325" s="31">
        <v>1186380</v>
      </c>
    </row>
    <row r="326" spans="1:12" x14ac:dyDescent="0.35">
      <c r="A326">
        <v>400400</v>
      </c>
      <c r="B326" t="s">
        <v>1015</v>
      </c>
      <c r="C326" s="31">
        <v>4760</v>
      </c>
      <c r="D326" s="31">
        <v>311986</v>
      </c>
      <c r="E326" s="32">
        <v>0.68600000000000005</v>
      </c>
      <c r="F326" s="32">
        <v>0.78500000000000003</v>
      </c>
      <c r="G326">
        <f t="shared" si="5"/>
        <v>0.78500000000000003</v>
      </c>
      <c r="H326" s="31">
        <v>1485056750</v>
      </c>
      <c r="I326" s="31">
        <v>3220060</v>
      </c>
      <c r="J326" s="31">
        <v>3301455</v>
      </c>
      <c r="K326" s="31">
        <v>3131941</v>
      </c>
      <c r="L326" s="31">
        <v>3523212</v>
      </c>
    </row>
    <row r="327" spans="1:12" x14ac:dyDescent="0.35">
      <c r="A327">
        <v>400601</v>
      </c>
      <c r="B327" t="s">
        <v>1016</v>
      </c>
      <c r="C327" s="31">
        <v>1615</v>
      </c>
      <c r="D327" s="31">
        <v>316558</v>
      </c>
      <c r="E327" s="32">
        <v>0.68700000000000006</v>
      </c>
      <c r="F327" s="32">
        <v>0.78200000000000003</v>
      </c>
      <c r="G327">
        <f t="shared" si="5"/>
        <v>0.78200000000000003</v>
      </c>
      <c r="H327" s="31">
        <v>511241857</v>
      </c>
      <c r="I327" s="31">
        <v>1242338</v>
      </c>
      <c r="J327" s="31">
        <v>1210444</v>
      </c>
      <c r="K327" s="31">
        <v>1186268</v>
      </c>
      <c r="L327" s="31">
        <v>1290766</v>
      </c>
    </row>
    <row r="328" spans="1:12" x14ac:dyDescent="0.35">
      <c r="A328">
        <v>400701</v>
      </c>
      <c r="B328" t="s">
        <v>332</v>
      </c>
      <c r="C328" s="31">
        <v>3830</v>
      </c>
      <c r="D328" s="31">
        <v>457357</v>
      </c>
      <c r="E328" s="32">
        <v>0.57499999999999996</v>
      </c>
      <c r="F328" s="32">
        <v>0.68500000000000005</v>
      </c>
      <c r="G328">
        <f t="shared" si="5"/>
        <v>0.68500000000000005</v>
      </c>
      <c r="H328" s="31">
        <v>1751678185</v>
      </c>
      <c r="I328" s="31">
        <v>2640174</v>
      </c>
      <c r="J328" s="31">
        <v>2603569</v>
      </c>
      <c r="K328" s="31">
        <v>2784169</v>
      </c>
      <c r="L328" s="31">
        <v>2880603</v>
      </c>
    </row>
    <row r="329" spans="1:12" x14ac:dyDescent="0.35">
      <c r="A329">
        <v>400800</v>
      </c>
      <c r="B329" t="s">
        <v>1017</v>
      </c>
      <c r="C329" s="31">
        <v>7060</v>
      </c>
      <c r="D329" s="31">
        <v>222959</v>
      </c>
      <c r="E329" s="32">
        <v>0.54300000000000004</v>
      </c>
      <c r="F329" s="32">
        <v>0.84599999999999997</v>
      </c>
      <c r="G329">
        <f t="shared" si="5"/>
        <v>0.84599999999999997</v>
      </c>
      <c r="H329" s="31">
        <v>1574093597</v>
      </c>
      <c r="I329" s="31">
        <v>6925807</v>
      </c>
      <c r="J329" s="31">
        <v>4811319</v>
      </c>
      <c r="K329" s="31">
        <v>5174760</v>
      </c>
      <c r="L329" s="31">
        <v>4364564</v>
      </c>
    </row>
    <row r="330" spans="1:12" x14ac:dyDescent="0.35">
      <c r="A330">
        <v>400900</v>
      </c>
      <c r="B330" t="s">
        <v>1018</v>
      </c>
      <c r="C330" s="31">
        <v>3705</v>
      </c>
      <c r="D330" s="31">
        <v>372341</v>
      </c>
      <c r="E330" s="32">
        <v>0.60599999999999998</v>
      </c>
      <c r="F330" s="32">
        <v>0.74299999999999999</v>
      </c>
      <c r="G330">
        <f t="shared" si="5"/>
        <v>0.74299999999999999</v>
      </c>
      <c r="H330" s="31">
        <v>1379525605</v>
      </c>
      <c r="I330" s="31">
        <v>2340587</v>
      </c>
      <c r="J330" s="31">
        <v>2390017</v>
      </c>
      <c r="K330" s="31">
        <v>2431852</v>
      </c>
      <c r="L330" s="31">
        <v>2609877</v>
      </c>
    </row>
    <row r="331" spans="1:12" x14ac:dyDescent="0.35">
      <c r="A331">
        <v>401001</v>
      </c>
      <c r="B331" t="s">
        <v>1019</v>
      </c>
      <c r="C331" s="31">
        <v>2911</v>
      </c>
      <c r="D331" s="31">
        <v>442728</v>
      </c>
      <c r="E331" s="32">
        <v>0.63700000000000001</v>
      </c>
      <c r="F331" s="32">
        <v>0.69499999999999995</v>
      </c>
      <c r="G331">
        <f t="shared" si="5"/>
        <v>0.69499999999999995</v>
      </c>
      <c r="H331" s="31">
        <v>1288783264</v>
      </c>
      <c r="I331" s="31">
        <v>1210028</v>
      </c>
      <c r="J331" s="31">
        <v>1249483</v>
      </c>
      <c r="K331" s="31">
        <v>1199503</v>
      </c>
      <c r="L331" s="31">
        <v>1190395</v>
      </c>
    </row>
    <row r="332" spans="1:12" x14ac:dyDescent="0.35">
      <c r="A332">
        <v>401201</v>
      </c>
      <c r="B332" t="s">
        <v>336</v>
      </c>
      <c r="C332" s="31">
        <v>1345</v>
      </c>
      <c r="D332" s="31">
        <v>321618</v>
      </c>
      <c r="E332" s="32">
        <v>0.65300000000000002</v>
      </c>
      <c r="F332" s="32">
        <v>0.77900000000000003</v>
      </c>
      <c r="G332">
        <f t="shared" si="5"/>
        <v>0.77900000000000003</v>
      </c>
      <c r="H332" s="31">
        <v>432577108</v>
      </c>
      <c r="I332" s="31">
        <v>1472427</v>
      </c>
      <c r="J332" s="31">
        <v>1275113</v>
      </c>
      <c r="K332" s="31">
        <v>1393319</v>
      </c>
      <c r="L332" s="31">
        <v>1340186</v>
      </c>
    </row>
    <row r="333" spans="1:12" x14ac:dyDescent="0.35">
      <c r="A333">
        <v>401301</v>
      </c>
      <c r="B333" t="s">
        <v>1020</v>
      </c>
      <c r="C333" s="31">
        <v>783</v>
      </c>
      <c r="D333" s="31">
        <v>320283</v>
      </c>
      <c r="E333" s="32">
        <v>0.52700000000000002</v>
      </c>
      <c r="F333" s="32">
        <v>0.78</v>
      </c>
      <c r="G333">
        <f t="shared" si="5"/>
        <v>0.78</v>
      </c>
      <c r="H333" s="31">
        <v>250781748</v>
      </c>
      <c r="I333" s="31">
        <v>836650</v>
      </c>
      <c r="J333" s="31">
        <v>683489</v>
      </c>
      <c r="K333" s="31">
        <v>621634</v>
      </c>
      <c r="L333" s="31">
        <v>632840</v>
      </c>
    </row>
    <row r="334" spans="1:12" x14ac:dyDescent="0.35">
      <c r="A334">
        <v>401501</v>
      </c>
      <c r="B334" t="s">
        <v>1021</v>
      </c>
      <c r="C334" s="31">
        <v>1229</v>
      </c>
      <c r="D334" s="31">
        <v>404852</v>
      </c>
      <c r="E334" s="32">
        <v>0.65600000000000003</v>
      </c>
      <c r="F334" s="32">
        <v>0.72099999999999997</v>
      </c>
      <c r="G334">
        <f t="shared" si="5"/>
        <v>0.72099999999999997</v>
      </c>
      <c r="H334" s="31">
        <v>497563715</v>
      </c>
      <c r="I334" s="31">
        <v>979077</v>
      </c>
      <c r="J334" s="31">
        <v>922547</v>
      </c>
      <c r="K334" s="31">
        <v>1003688</v>
      </c>
      <c r="L334" s="31">
        <v>936156</v>
      </c>
    </row>
    <row r="335" spans="1:12" x14ac:dyDescent="0.35">
      <c r="A335">
        <v>410401</v>
      </c>
      <c r="B335" t="s">
        <v>1022</v>
      </c>
      <c r="C335" s="31">
        <v>1293</v>
      </c>
      <c r="D335" s="31">
        <v>526284</v>
      </c>
      <c r="E335" s="32">
        <v>0.441</v>
      </c>
      <c r="F335" s="32">
        <v>0.63700000000000001</v>
      </c>
      <c r="G335">
        <f t="shared" si="5"/>
        <v>0.63700000000000001</v>
      </c>
      <c r="H335" s="31">
        <v>680486481</v>
      </c>
      <c r="I335" s="31">
        <v>1116304</v>
      </c>
      <c r="J335" s="31">
        <v>875035</v>
      </c>
      <c r="K335" s="31">
        <v>956135</v>
      </c>
      <c r="L335" s="31">
        <v>965716</v>
      </c>
    </row>
    <row r="336" spans="1:12" x14ac:dyDescent="0.35">
      <c r="A336">
        <v>410601</v>
      </c>
      <c r="B336" t="s">
        <v>1023</v>
      </c>
      <c r="C336" s="31">
        <v>2237</v>
      </c>
      <c r="D336" s="31">
        <v>321323</v>
      </c>
      <c r="E336" s="32">
        <v>0.45300000000000001</v>
      </c>
      <c r="F336" s="32">
        <v>0.77900000000000003</v>
      </c>
      <c r="G336">
        <f t="shared" si="5"/>
        <v>0.77900000000000003</v>
      </c>
      <c r="H336" s="31">
        <v>718799965</v>
      </c>
      <c r="I336" s="31">
        <v>2573916</v>
      </c>
      <c r="J336" s="31">
        <v>2337968</v>
      </c>
      <c r="K336" s="31">
        <v>2618727</v>
      </c>
      <c r="L336" s="31">
        <v>2292983</v>
      </c>
    </row>
    <row r="337" spans="1:12" x14ac:dyDescent="0.35">
      <c r="A337">
        <v>411101</v>
      </c>
      <c r="B337" t="s">
        <v>1024</v>
      </c>
      <c r="C337" s="31">
        <v>1318</v>
      </c>
      <c r="D337" s="31">
        <v>450263</v>
      </c>
      <c r="E337" s="32">
        <v>0.68600000000000005</v>
      </c>
      <c r="F337" s="32">
        <v>0.68899999999999995</v>
      </c>
      <c r="G337">
        <f t="shared" si="5"/>
        <v>0.68899999999999995</v>
      </c>
      <c r="H337" s="31">
        <v>593446902</v>
      </c>
      <c r="I337" s="31">
        <v>1382112</v>
      </c>
      <c r="J337" s="31">
        <v>1263604</v>
      </c>
      <c r="K337" s="31">
        <v>1339077</v>
      </c>
      <c r="L337" s="31">
        <v>1350054</v>
      </c>
    </row>
    <row r="338" spans="1:12" x14ac:dyDescent="0.35">
      <c r="A338">
        <v>411501</v>
      </c>
      <c r="B338" t="s">
        <v>1025</v>
      </c>
      <c r="C338" s="31">
        <v>2751</v>
      </c>
      <c r="D338" s="31">
        <v>514617</v>
      </c>
      <c r="E338" s="32">
        <v>0.67500000000000004</v>
      </c>
      <c r="F338" s="32">
        <v>0.64500000000000002</v>
      </c>
      <c r="G338">
        <f t="shared" si="5"/>
        <v>0.67500000000000004</v>
      </c>
      <c r="H338" s="31">
        <v>1415711574</v>
      </c>
      <c r="I338" s="31">
        <v>1962929</v>
      </c>
      <c r="J338" s="31">
        <v>1821835</v>
      </c>
      <c r="K338" s="31">
        <v>1671631</v>
      </c>
      <c r="L338" s="31">
        <v>1724283</v>
      </c>
    </row>
    <row r="339" spans="1:12" x14ac:dyDescent="0.35">
      <c r="A339">
        <v>411504</v>
      </c>
      <c r="B339" t="s">
        <v>343</v>
      </c>
      <c r="C339" s="31">
        <v>588</v>
      </c>
      <c r="D339" s="31">
        <v>560338</v>
      </c>
      <c r="E339" s="32">
        <v>0.64800000000000002</v>
      </c>
      <c r="F339" s="32">
        <v>0.61299999999999999</v>
      </c>
      <c r="G339">
        <f t="shared" si="5"/>
        <v>0.64800000000000002</v>
      </c>
      <c r="H339" s="31">
        <v>329479020</v>
      </c>
      <c r="I339" s="31">
        <v>789759</v>
      </c>
      <c r="J339" s="31">
        <v>871829</v>
      </c>
      <c r="K339" s="31">
        <v>932529</v>
      </c>
      <c r="L339" s="31">
        <v>917338</v>
      </c>
    </row>
    <row r="340" spans="1:12" x14ac:dyDescent="0.35">
      <c r="A340">
        <v>411603</v>
      </c>
      <c r="B340" t="s">
        <v>344</v>
      </c>
      <c r="C340" s="31">
        <v>1084</v>
      </c>
      <c r="D340" s="31">
        <v>333933</v>
      </c>
      <c r="E340" s="32">
        <v>0.61399999999999999</v>
      </c>
      <c r="F340" s="32">
        <v>0.77</v>
      </c>
      <c r="G340">
        <f t="shared" si="5"/>
        <v>0.77</v>
      </c>
      <c r="H340" s="31">
        <v>361983830</v>
      </c>
      <c r="I340" s="31">
        <v>974701</v>
      </c>
      <c r="J340" s="31">
        <v>935825</v>
      </c>
      <c r="K340" s="31">
        <v>1030622</v>
      </c>
      <c r="L340" s="31">
        <v>949223</v>
      </c>
    </row>
    <row r="341" spans="1:12" x14ac:dyDescent="0.35">
      <c r="A341">
        <v>411701</v>
      </c>
      <c r="B341" t="s">
        <v>1026</v>
      </c>
      <c r="C341" s="31">
        <v>436</v>
      </c>
      <c r="D341" s="31">
        <v>545953</v>
      </c>
      <c r="E341" s="32">
        <v>0.627</v>
      </c>
      <c r="F341" s="32">
        <v>0.624</v>
      </c>
      <c r="G341">
        <f t="shared" si="5"/>
        <v>0.627</v>
      </c>
      <c r="H341" s="31">
        <v>238035851</v>
      </c>
      <c r="I341" s="31">
        <v>573066</v>
      </c>
      <c r="J341" s="31">
        <v>637574</v>
      </c>
      <c r="K341" s="31">
        <v>708504</v>
      </c>
      <c r="L341" s="31">
        <v>691079</v>
      </c>
    </row>
    <row r="342" spans="1:12" x14ac:dyDescent="0.35">
      <c r="A342">
        <v>411800</v>
      </c>
      <c r="B342" t="s">
        <v>1027</v>
      </c>
      <c r="C342" s="31">
        <v>5421</v>
      </c>
      <c r="D342" s="31">
        <v>263271</v>
      </c>
      <c r="E342" s="32">
        <v>0.65100000000000002</v>
      </c>
      <c r="F342" s="32">
        <v>0.81899999999999995</v>
      </c>
      <c r="G342">
        <f t="shared" si="5"/>
        <v>0.81899999999999995</v>
      </c>
      <c r="H342" s="31">
        <v>1427196940</v>
      </c>
      <c r="I342" s="31">
        <v>7276692</v>
      </c>
      <c r="J342" s="31">
        <v>6795129</v>
      </c>
      <c r="K342" s="31">
        <v>7258810</v>
      </c>
      <c r="L342" s="31">
        <v>7969166</v>
      </c>
    </row>
    <row r="343" spans="1:12" x14ac:dyDescent="0.35">
      <c r="A343">
        <v>411902</v>
      </c>
      <c r="B343" t="s">
        <v>1028</v>
      </c>
      <c r="C343" s="31">
        <v>845</v>
      </c>
      <c r="D343" s="31">
        <v>318075</v>
      </c>
      <c r="E343" s="32">
        <v>0.57499999999999996</v>
      </c>
      <c r="F343" s="32">
        <v>0.78100000000000003</v>
      </c>
      <c r="G343">
        <f t="shared" si="5"/>
        <v>0.78100000000000003</v>
      </c>
      <c r="H343" s="31">
        <v>268773458</v>
      </c>
      <c r="I343" s="31">
        <v>1360518</v>
      </c>
      <c r="J343" s="31">
        <v>1218516</v>
      </c>
      <c r="K343" s="31">
        <v>1293032</v>
      </c>
      <c r="L343" s="31">
        <v>1295817</v>
      </c>
    </row>
    <row r="344" spans="1:12" x14ac:dyDescent="0.35">
      <c r="A344">
        <v>412000</v>
      </c>
      <c r="B344" t="s">
        <v>1029</v>
      </c>
      <c r="C344" s="31">
        <v>1965</v>
      </c>
      <c r="D344" s="31">
        <v>335476</v>
      </c>
      <c r="E344" s="32">
        <v>0.61399999999999999</v>
      </c>
      <c r="F344" s="32">
        <v>0.76900000000000002</v>
      </c>
      <c r="G344">
        <f t="shared" si="5"/>
        <v>0.76900000000000002</v>
      </c>
      <c r="H344" s="31">
        <v>659211734</v>
      </c>
      <c r="I344" s="31">
        <v>1595639</v>
      </c>
      <c r="J344" s="31">
        <v>1862532</v>
      </c>
      <c r="K344" s="31">
        <v>1613458</v>
      </c>
      <c r="L344" s="31">
        <v>1714162</v>
      </c>
    </row>
    <row r="345" spans="1:12" x14ac:dyDescent="0.35">
      <c r="A345">
        <v>412201</v>
      </c>
      <c r="B345" t="s">
        <v>349</v>
      </c>
      <c r="C345" s="31">
        <v>1495</v>
      </c>
      <c r="D345" s="31">
        <v>367888</v>
      </c>
      <c r="E345" s="32">
        <v>0.64700000000000002</v>
      </c>
      <c r="F345" s="32">
        <v>0.747</v>
      </c>
      <c r="G345">
        <f t="shared" si="5"/>
        <v>0.747</v>
      </c>
      <c r="H345" s="31">
        <v>549993170</v>
      </c>
      <c r="I345" s="31">
        <v>1482384</v>
      </c>
      <c r="J345" s="31">
        <v>1645685</v>
      </c>
      <c r="K345" s="31">
        <v>1710597</v>
      </c>
      <c r="L345" s="31">
        <v>1765476</v>
      </c>
    </row>
    <row r="346" spans="1:12" x14ac:dyDescent="0.35">
      <c r="A346">
        <v>412300</v>
      </c>
      <c r="B346" t="s">
        <v>1030</v>
      </c>
      <c r="C346" s="31">
        <v>10648</v>
      </c>
      <c r="D346" s="31">
        <v>148655</v>
      </c>
      <c r="E346" s="32">
        <v>0.59599999999999997</v>
      </c>
      <c r="F346" s="32">
        <v>0.89800000000000002</v>
      </c>
      <c r="G346">
        <f t="shared" si="5"/>
        <v>0.89800000000000002</v>
      </c>
      <c r="H346" s="31">
        <v>1582878517</v>
      </c>
      <c r="I346" s="31">
        <v>11364402</v>
      </c>
      <c r="J346" s="31">
        <v>10698248</v>
      </c>
      <c r="K346" s="31">
        <v>10940426</v>
      </c>
      <c r="L346" s="31">
        <v>10724425</v>
      </c>
    </row>
    <row r="347" spans="1:12" x14ac:dyDescent="0.35">
      <c r="A347">
        <v>412801</v>
      </c>
      <c r="B347" t="s">
        <v>1031</v>
      </c>
      <c r="C347" s="31">
        <v>991</v>
      </c>
      <c r="D347" s="31">
        <v>347121</v>
      </c>
      <c r="E347" s="32">
        <v>0.65400000000000003</v>
      </c>
      <c r="F347" s="32">
        <v>0.76100000000000001</v>
      </c>
      <c r="G347">
        <f t="shared" si="5"/>
        <v>0.76100000000000001</v>
      </c>
      <c r="H347" s="31">
        <v>343997866</v>
      </c>
      <c r="I347" s="31">
        <v>1548579</v>
      </c>
      <c r="J347" s="31">
        <v>1485622</v>
      </c>
      <c r="K347" s="31">
        <v>1507532</v>
      </c>
      <c r="L347" s="31">
        <v>1347051</v>
      </c>
    </row>
    <row r="348" spans="1:12" x14ac:dyDescent="0.35">
      <c r="A348">
        <v>412901</v>
      </c>
      <c r="B348" t="s">
        <v>1032</v>
      </c>
      <c r="C348" s="31">
        <v>631</v>
      </c>
      <c r="D348" s="31">
        <v>446910</v>
      </c>
      <c r="E348" s="32">
        <v>0.61</v>
      </c>
      <c r="F348" s="32">
        <v>0.69199999999999995</v>
      </c>
      <c r="G348">
        <f t="shared" si="5"/>
        <v>0.69199999999999995</v>
      </c>
      <c r="H348" s="31">
        <v>282000609</v>
      </c>
      <c r="I348" s="31">
        <v>999542</v>
      </c>
      <c r="J348" s="31">
        <v>1052011</v>
      </c>
      <c r="K348" s="31">
        <v>1169157</v>
      </c>
      <c r="L348" s="31">
        <v>1064702</v>
      </c>
    </row>
    <row r="349" spans="1:12" x14ac:dyDescent="0.35">
      <c r="A349">
        <v>412902</v>
      </c>
      <c r="B349" t="s">
        <v>1033</v>
      </c>
      <c r="C349" s="31">
        <v>3471</v>
      </c>
      <c r="D349" s="31">
        <v>377568</v>
      </c>
      <c r="E349" s="32">
        <v>0.66</v>
      </c>
      <c r="F349" s="32">
        <v>0.74</v>
      </c>
      <c r="G349">
        <f t="shared" si="5"/>
        <v>0.74</v>
      </c>
      <c r="H349" s="31">
        <v>1310540372</v>
      </c>
      <c r="I349" s="31">
        <v>3327896</v>
      </c>
      <c r="J349" s="31">
        <v>3272640</v>
      </c>
      <c r="K349" s="31">
        <v>3003621</v>
      </c>
      <c r="L349" s="31">
        <v>3064982</v>
      </c>
    </row>
    <row r="350" spans="1:12" x14ac:dyDescent="0.35">
      <c r="A350">
        <v>420101</v>
      </c>
      <c r="B350" t="s">
        <v>1034</v>
      </c>
      <c r="C350" s="31">
        <v>4970</v>
      </c>
      <c r="D350" s="31">
        <v>399401</v>
      </c>
      <c r="E350" s="32">
        <v>0.66900000000000004</v>
      </c>
      <c r="F350" s="32">
        <v>0.72499999999999998</v>
      </c>
      <c r="G350">
        <f t="shared" si="5"/>
        <v>0.72499999999999998</v>
      </c>
      <c r="H350" s="31">
        <v>1985023175</v>
      </c>
      <c r="I350" s="31">
        <v>2915617</v>
      </c>
      <c r="J350" s="31">
        <v>2904839</v>
      </c>
      <c r="K350" s="31">
        <v>2853959</v>
      </c>
      <c r="L350" s="31">
        <v>2515774</v>
      </c>
    </row>
    <row r="351" spans="1:12" x14ac:dyDescent="0.35">
      <c r="A351">
        <v>420303</v>
      </c>
      <c r="B351" t="s">
        <v>355</v>
      </c>
      <c r="C351" s="31">
        <v>9414</v>
      </c>
      <c r="D351" s="31">
        <v>373846</v>
      </c>
      <c r="E351" s="32">
        <v>0.67100000000000004</v>
      </c>
      <c r="F351" s="32">
        <v>0.74199999999999999</v>
      </c>
      <c r="G351">
        <f t="shared" si="5"/>
        <v>0.74199999999999999</v>
      </c>
      <c r="H351" s="31">
        <v>3519390686</v>
      </c>
      <c r="I351" s="31">
        <v>5119460</v>
      </c>
      <c r="J351" s="31">
        <v>4675405</v>
      </c>
      <c r="K351" s="31">
        <v>4922982</v>
      </c>
      <c r="L351" s="31">
        <v>4689081</v>
      </c>
    </row>
    <row r="352" spans="1:12" x14ac:dyDescent="0.35">
      <c r="A352">
        <v>420401</v>
      </c>
      <c r="B352" t="s">
        <v>356</v>
      </c>
      <c r="C352" s="31">
        <v>3384</v>
      </c>
      <c r="D352" s="31">
        <v>531772</v>
      </c>
      <c r="E352" s="32">
        <v>0.68600000000000005</v>
      </c>
      <c r="F352" s="32">
        <v>0.63300000000000001</v>
      </c>
      <c r="G352">
        <f t="shared" si="5"/>
        <v>0.68600000000000005</v>
      </c>
      <c r="H352" s="31">
        <v>1799517367</v>
      </c>
      <c r="I352" s="31">
        <v>2442151</v>
      </c>
      <c r="J352" s="31">
        <v>2355008</v>
      </c>
      <c r="K352" s="31">
        <v>1903599</v>
      </c>
      <c r="L352" s="31">
        <v>1870998</v>
      </c>
    </row>
    <row r="353" spans="1:12" x14ac:dyDescent="0.35">
      <c r="A353">
        <v>420411</v>
      </c>
      <c r="B353" t="s">
        <v>357</v>
      </c>
      <c r="C353" s="31">
        <v>3136</v>
      </c>
      <c r="D353" s="31">
        <v>516286</v>
      </c>
      <c r="E353" s="32">
        <v>0.66600000000000004</v>
      </c>
      <c r="F353" s="32">
        <v>0.64400000000000002</v>
      </c>
      <c r="G353">
        <f t="shared" si="5"/>
        <v>0.66600000000000004</v>
      </c>
      <c r="H353" s="31">
        <v>1619074599</v>
      </c>
      <c r="I353" s="31">
        <v>1116895</v>
      </c>
      <c r="J353" s="31">
        <v>1209129</v>
      </c>
      <c r="K353" s="31">
        <v>1204363</v>
      </c>
      <c r="L353" s="31">
        <v>1106797</v>
      </c>
    </row>
    <row r="354" spans="1:12" x14ac:dyDescent="0.35">
      <c r="A354">
        <v>420501</v>
      </c>
      <c r="B354" t="s">
        <v>358</v>
      </c>
      <c r="C354" s="31">
        <v>1327</v>
      </c>
      <c r="D354" s="31">
        <v>350868</v>
      </c>
      <c r="E354" s="32">
        <v>0.69699999999999995</v>
      </c>
      <c r="F354" s="32">
        <v>0.75800000000000001</v>
      </c>
      <c r="G354">
        <f t="shared" si="5"/>
        <v>0.75800000000000001</v>
      </c>
      <c r="H354" s="31">
        <v>465602576</v>
      </c>
      <c r="I354" s="31">
        <v>1729176</v>
      </c>
      <c r="J354" s="31">
        <v>1596840</v>
      </c>
      <c r="K354" s="31">
        <v>1829320</v>
      </c>
      <c r="L354" s="31">
        <v>1624278</v>
      </c>
    </row>
    <row r="355" spans="1:12" x14ac:dyDescent="0.35">
      <c r="A355">
        <v>420601</v>
      </c>
      <c r="B355" t="s">
        <v>1035</v>
      </c>
      <c r="C355" s="31">
        <v>731</v>
      </c>
      <c r="D355" s="31">
        <v>426955</v>
      </c>
      <c r="E355" s="32">
        <v>0.69899999999999995</v>
      </c>
      <c r="F355" s="32">
        <v>0.70599999999999996</v>
      </c>
      <c r="G355">
        <f t="shared" si="5"/>
        <v>0.70599999999999996</v>
      </c>
      <c r="H355" s="31">
        <v>312104648</v>
      </c>
      <c r="I355" s="31">
        <v>753699</v>
      </c>
      <c r="J355" s="31">
        <v>752252</v>
      </c>
      <c r="K355" s="31">
        <v>809908</v>
      </c>
      <c r="L355" s="31">
        <v>752230</v>
      </c>
    </row>
    <row r="356" spans="1:12" x14ac:dyDescent="0.35">
      <c r="A356">
        <v>420701</v>
      </c>
      <c r="B356" t="s">
        <v>1036</v>
      </c>
      <c r="C356" s="31">
        <v>1913</v>
      </c>
      <c r="D356" s="31">
        <v>378700</v>
      </c>
      <c r="E356" s="32">
        <v>0.72299999999999998</v>
      </c>
      <c r="F356" s="32">
        <v>0.73899999999999999</v>
      </c>
      <c r="G356">
        <f t="shared" si="5"/>
        <v>0.73899999999999999</v>
      </c>
      <c r="H356" s="31">
        <v>724453191</v>
      </c>
      <c r="I356" s="31">
        <v>1293250</v>
      </c>
      <c r="J356" s="31">
        <v>1397041</v>
      </c>
      <c r="K356" s="31">
        <v>1406707</v>
      </c>
      <c r="L356" s="31">
        <v>1330249</v>
      </c>
    </row>
    <row r="357" spans="1:12" x14ac:dyDescent="0.35">
      <c r="A357">
        <v>420702</v>
      </c>
      <c r="B357" t="s">
        <v>1037</v>
      </c>
      <c r="C357" s="31">
        <v>1366</v>
      </c>
      <c r="D357" s="31">
        <v>373379</v>
      </c>
      <c r="E357" s="32">
        <v>0.72399999999999998</v>
      </c>
      <c r="F357" s="32">
        <v>0.74299999999999999</v>
      </c>
      <c r="G357">
        <f t="shared" si="5"/>
        <v>0.74299999999999999</v>
      </c>
      <c r="H357" s="31">
        <v>510036039</v>
      </c>
      <c r="I357" s="31">
        <v>998520</v>
      </c>
      <c r="J357" s="31">
        <v>985764</v>
      </c>
      <c r="K357" s="31">
        <v>970003</v>
      </c>
      <c r="L357" s="31">
        <v>890681</v>
      </c>
    </row>
    <row r="358" spans="1:12" x14ac:dyDescent="0.35">
      <c r="A358">
        <v>420807</v>
      </c>
      <c r="B358" t="s">
        <v>1038</v>
      </c>
      <c r="C358" s="31">
        <v>953</v>
      </c>
      <c r="D358" s="31">
        <v>325571</v>
      </c>
      <c r="E358" s="32">
        <v>0.57699999999999996</v>
      </c>
      <c r="F358" s="32">
        <v>0.77600000000000002</v>
      </c>
      <c r="G358">
        <f t="shared" si="5"/>
        <v>0.77600000000000002</v>
      </c>
      <c r="H358" s="31">
        <v>310269660</v>
      </c>
      <c r="I358" s="31">
        <v>953862</v>
      </c>
      <c r="J358" s="31">
        <v>878507</v>
      </c>
      <c r="K358" s="31">
        <v>940194</v>
      </c>
      <c r="L358" s="31">
        <v>895678</v>
      </c>
    </row>
    <row r="359" spans="1:12" x14ac:dyDescent="0.35">
      <c r="A359">
        <v>420901</v>
      </c>
      <c r="B359" t="s">
        <v>1039</v>
      </c>
      <c r="C359" s="31">
        <v>5934</v>
      </c>
      <c r="D359" s="31">
        <v>373900</v>
      </c>
      <c r="E359" s="32">
        <v>0.67700000000000005</v>
      </c>
      <c r="F359" s="32">
        <v>0.74199999999999999</v>
      </c>
      <c r="G359">
        <f t="shared" si="5"/>
        <v>0.74199999999999999</v>
      </c>
      <c r="H359" s="31">
        <v>2218723856</v>
      </c>
      <c r="I359" s="31">
        <v>3164174</v>
      </c>
      <c r="J359" s="31">
        <v>3015738</v>
      </c>
      <c r="K359" s="31">
        <v>3349452</v>
      </c>
      <c r="L359" s="31">
        <v>3245328</v>
      </c>
    </row>
    <row r="360" spans="1:12" x14ac:dyDescent="0.35">
      <c r="A360">
        <v>421001</v>
      </c>
      <c r="B360" t="s">
        <v>1040</v>
      </c>
      <c r="C360" s="31">
        <v>4596</v>
      </c>
      <c r="D360" s="31">
        <v>481215</v>
      </c>
      <c r="E360" s="32">
        <v>0.70399999999999996</v>
      </c>
      <c r="F360" s="32">
        <v>0.66800000000000004</v>
      </c>
      <c r="G360">
        <f t="shared" si="5"/>
        <v>0.70399999999999996</v>
      </c>
      <c r="H360" s="31">
        <v>2211668203</v>
      </c>
      <c r="I360" s="31">
        <v>2538449</v>
      </c>
      <c r="J360" s="31">
        <v>2403304</v>
      </c>
      <c r="K360" s="31">
        <v>2114461</v>
      </c>
      <c r="L360" s="31">
        <v>2017993</v>
      </c>
    </row>
    <row r="361" spans="1:12" x14ac:dyDescent="0.35">
      <c r="A361">
        <v>421101</v>
      </c>
      <c r="B361" t="s">
        <v>1041</v>
      </c>
      <c r="C361" s="31">
        <v>1763</v>
      </c>
      <c r="D361" s="31">
        <v>432398</v>
      </c>
      <c r="E361" s="32">
        <v>0.67400000000000004</v>
      </c>
      <c r="F361" s="32">
        <v>0.70199999999999996</v>
      </c>
      <c r="G361">
        <f t="shared" si="5"/>
        <v>0.70199999999999996</v>
      </c>
      <c r="H361" s="31">
        <v>762319028</v>
      </c>
      <c r="I361" s="31">
        <v>1131791</v>
      </c>
      <c r="J361" s="31">
        <v>1134211</v>
      </c>
      <c r="K361" s="31">
        <v>1492881</v>
      </c>
      <c r="L361" s="31">
        <v>1233168</v>
      </c>
    </row>
    <row r="362" spans="1:12" x14ac:dyDescent="0.35">
      <c r="A362">
        <v>421201</v>
      </c>
      <c r="B362" t="s">
        <v>1042</v>
      </c>
      <c r="C362" s="31">
        <v>906</v>
      </c>
      <c r="D362" s="31">
        <v>375693</v>
      </c>
      <c r="E362" s="32">
        <v>0.73199999999999998</v>
      </c>
      <c r="F362" s="32">
        <v>0.74099999999999999</v>
      </c>
      <c r="G362">
        <f t="shared" si="5"/>
        <v>0.74099999999999999</v>
      </c>
      <c r="H362" s="31">
        <v>340378465</v>
      </c>
      <c r="I362" s="31">
        <v>962885</v>
      </c>
      <c r="J362" s="31">
        <v>911379</v>
      </c>
      <c r="K362" s="31">
        <v>1004081</v>
      </c>
      <c r="L362" s="31">
        <v>925381</v>
      </c>
    </row>
    <row r="363" spans="1:12" x14ac:dyDescent="0.35">
      <c r="A363">
        <v>421501</v>
      </c>
      <c r="B363" t="s">
        <v>1043</v>
      </c>
      <c r="C363" s="31">
        <v>7589</v>
      </c>
      <c r="D363" s="31">
        <v>392551</v>
      </c>
      <c r="E363" s="32">
        <v>0.71399999999999997</v>
      </c>
      <c r="F363" s="32">
        <v>0.73</v>
      </c>
      <c r="G363">
        <f t="shared" si="5"/>
        <v>0.73</v>
      </c>
      <c r="H363" s="31">
        <v>2979076304</v>
      </c>
      <c r="I363" s="31">
        <v>4141210</v>
      </c>
      <c r="J363" s="31">
        <v>4067628</v>
      </c>
      <c r="K363" s="31">
        <v>4281235</v>
      </c>
      <c r="L363" s="31">
        <v>3988907</v>
      </c>
    </row>
    <row r="364" spans="1:12" x14ac:dyDescent="0.35">
      <c r="A364">
        <v>421504</v>
      </c>
      <c r="B364" t="s">
        <v>1044</v>
      </c>
      <c r="C364" s="31">
        <v>527</v>
      </c>
      <c r="D364" s="31">
        <v>321473</v>
      </c>
      <c r="E364" s="32">
        <v>0.752</v>
      </c>
      <c r="F364" s="32">
        <v>0.77900000000000003</v>
      </c>
      <c r="G364">
        <f t="shared" si="5"/>
        <v>0.77900000000000003</v>
      </c>
      <c r="H364" s="31">
        <v>169416509</v>
      </c>
      <c r="I364" s="31">
        <v>374469</v>
      </c>
      <c r="J364" s="31">
        <v>340487</v>
      </c>
      <c r="K364" s="31">
        <v>418753</v>
      </c>
      <c r="L364" s="31">
        <v>405452</v>
      </c>
    </row>
    <row r="365" spans="1:12" x14ac:dyDescent="0.35">
      <c r="A365">
        <v>421601</v>
      </c>
      <c r="B365" t="s">
        <v>1045</v>
      </c>
      <c r="C365" s="31">
        <v>1442</v>
      </c>
      <c r="D365" s="31">
        <v>1124532</v>
      </c>
      <c r="E365" s="32">
        <v>0.46</v>
      </c>
      <c r="F365" s="32">
        <v>0.224</v>
      </c>
      <c r="G365">
        <f t="shared" si="5"/>
        <v>0.46</v>
      </c>
      <c r="H365" s="31">
        <v>1621575727</v>
      </c>
      <c r="I365" s="31">
        <v>896605</v>
      </c>
      <c r="J365" s="31">
        <v>810557</v>
      </c>
      <c r="K365" s="31">
        <v>932002</v>
      </c>
      <c r="L365" s="31">
        <v>823574</v>
      </c>
    </row>
    <row r="366" spans="1:12" x14ac:dyDescent="0.35">
      <c r="A366">
        <v>421800</v>
      </c>
      <c r="B366" t="s">
        <v>1046</v>
      </c>
      <c r="C366" s="31">
        <v>21523</v>
      </c>
      <c r="D366" s="31">
        <v>211559</v>
      </c>
      <c r="E366" s="32">
        <v>0.48399999999999999</v>
      </c>
      <c r="F366" s="32">
        <v>0.85499999999999998</v>
      </c>
      <c r="G366">
        <f t="shared" si="5"/>
        <v>0.85499999999999998</v>
      </c>
      <c r="H366" s="31">
        <v>4553405282</v>
      </c>
      <c r="I366" s="31">
        <v>0</v>
      </c>
      <c r="J366" s="31">
        <v>0</v>
      </c>
      <c r="K366" s="31">
        <v>0</v>
      </c>
      <c r="L366" s="31">
        <v>0</v>
      </c>
    </row>
    <row r="367" spans="1:12" x14ac:dyDescent="0.35">
      <c r="A367">
        <v>421902</v>
      </c>
      <c r="B367" t="s">
        <v>1047</v>
      </c>
      <c r="C367" s="31">
        <v>886</v>
      </c>
      <c r="D367" s="31">
        <v>526041</v>
      </c>
      <c r="E367" s="32">
        <v>0.621</v>
      </c>
      <c r="F367" s="32">
        <v>0.63700000000000001</v>
      </c>
      <c r="G367">
        <f t="shared" si="5"/>
        <v>0.63700000000000001</v>
      </c>
      <c r="H367" s="31">
        <v>466072899</v>
      </c>
      <c r="I367" s="31">
        <v>832729</v>
      </c>
      <c r="J367" s="31">
        <v>797063</v>
      </c>
      <c r="K367" s="31">
        <v>842707</v>
      </c>
      <c r="L367" s="31">
        <v>783100</v>
      </c>
    </row>
    <row r="368" spans="1:12" x14ac:dyDescent="0.35">
      <c r="A368">
        <v>430300</v>
      </c>
      <c r="B368" t="s">
        <v>1048</v>
      </c>
      <c r="C368" s="31">
        <v>3708</v>
      </c>
      <c r="D368" s="31">
        <v>600278</v>
      </c>
      <c r="E368" s="32">
        <v>0.59799999999999998</v>
      </c>
      <c r="F368" s="32">
        <v>0.58599999999999997</v>
      </c>
      <c r="G368">
        <f t="shared" si="5"/>
        <v>0.59799999999999998</v>
      </c>
      <c r="H368" s="31">
        <v>2225833495</v>
      </c>
      <c r="I368" s="31">
        <v>1370645</v>
      </c>
      <c r="J368" s="31">
        <v>1350509</v>
      </c>
      <c r="K368" s="31">
        <v>1422224</v>
      </c>
      <c r="L368" s="31">
        <v>1494601</v>
      </c>
    </row>
    <row r="369" spans="1:12" x14ac:dyDescent="0.35">
      <c r="A369">
        <v>430501</v>
      </c>
      <c r="B369" t="s">
        <v>373</v>
      </c>
      <c r="C369" s="31">
        <v>959</v>
      </c>
      <c r="D369" s="31">
        <v>442514</v>
      </c>
      <c r="E369" s="32">
        <v>0.65</v>
      </c>
      <c r="F369" s="32">
        <v>0.69499999999999995</v>
      </c>
      <c r="G369">
        <f t="shared" si="5"/>
        <v>0.69499999999999995</v>
      </c>
      <c r="H369" s="31">
        <v>424371803</v>
      </c>
      <c r="I369" s="31">
        <v>558366</v>
      </c>
      <c r="J369" s="31">
        <v>570911</v>
      </c>
      <c r="K369" s="31">
        <v>668737</v>
      </c>
      <c r="L369" s="31">
        <v>778214</v>
      </c>
    </row>
    <row r="370" spans="1:12" x14ac:dyDescent="0.35">
      <c r="A370">
        <v>430700</v>
      </c>
      <c r="B370" t="s">
        <v>1049</v>
      </c>
      <c r="C370" s="31">
        <v>2210</v>
      </c>
      <c r="D370" s="31">
        <v>376560</v>
      </c>
      <c r="E370" s="32">
        <v>0.64800000000000002</v>
      </c>
      <c r="F370" s="32">
        <v>0.74</v>
      </c>
      <c r="G370">
        <f t="shared" si="5"/>
        <v>0.74</v>
      </c>
      <c r="H370" s="31">
        <v>832197691</v>
      </c>
      <c r="I370" s="31">
        <v>1862308</v>
      </c>
      <c r="J370" s="31">
        <v>2171563</v>
      </c>
      <c r="K370" s="31">
        <v>2139269</v>
      </c>
      <c r="L370" s="31">
        <v>2416132</v>
      </c>
    </row>
    <row r="371" spans="1:12" x14ac:dyDescent="0.35">
      <c r="A371">
        <v>430901</v>
      </c>
      <c r="B371" t="s">
        <v>375</v>
      </c>
      <c r="C371" s="31">
        <v>1250</v>
      </c>
      <c r="D371" s="31">
        <v>777519</v>
      </c>
      <c r="E371" s="32">
        <v>0.44500000000000001</v>
      </c>
      <c r="F371" s="32">
        <v>0.46300000000000002</v>
      </c>
      <c r="G371">
        <f t="shared" si="5"/>
        <v>0.46300000000000002</v>
      </c>
      <c r="H371" s="31">
        <v>971899466</v>
      </c>
      <c r="I371" s="31">
        <v>775220</v>
      </c>
      <c r="J371" s="31">
        <v>876667</v>
      </c>
      <c r="K371" s="31">
        <v>808509</v>
      </c>
      <c r="L371" s="31">
        <v>800561</v>
      </c>
    </row>
    <row r="372" spans="1:12" x14ac:dyDescent="0.35">
      <c r="A372">
        <v>431101</v>
      </c>
      <c r="B372" t="s">
        <v>376</v>
      </c>
      <c r="C372" s="31">
        <v>847</v>
      </c>
      <c r="D372" s="31">
        <v>316854</v>
      </c>
      <c r="E372" s="32">
        <v>0.70699999999999996</v>
      </c>
      <c r="F372" s="32">
        <v>0.78200000000000003</v>
      </c>
      <c r="G372">
        <f t="shared" si="5"/>
        <v>0.78200000000000003</v>
      </c>
      <c r="H372" s="31">
        <v>268375624</v>
      </c>
      <c r="I372" s="31">
        <v>691457</v>
      </c>
      <c r="J372" s="31">
        <v>937760</v>
      </c>
      <c r="K372" s="31">
        <v>809692</v>
      </c>
      <c r="L372" s="31">
        <v>1039923</v>
      </c>
    </row>
    <row r="373" spans="1:12" x14ac:dyDescent="0.35">
      <c r="A373">
        <v>431201</v>
      </c>
      <c r="B373" t="s">
        <v>1050</v>
      </c>
      <c r="C373" s="31">
        <v>763</v>
      </c>
      <c r="D373" s="31">
        <v>898138</v>
      </c>
      <c r="E373" s="32">
        <v>0.5</v>
      </c>
      <c r="F373" s="32">
        <v>0.38</v>
      </c>
      <c r="G373">
        <f t="shared" si="5"/>
        <v>0.5</v>
      </c>
      <c r="H373" s="31">
        <v>685279676</v>
      </c>
      <c r="I373" s="31">
        <v>455680</v>
      </c>
      <c r="J373" s="31">
        <v>611722</v>
      </c>
      <c r="K373" s="31">
        <v>473839</v>
      </c>
      <c r="L373" s="31">
        <v>593078</v>
      </c>
    </row>
    <row r="374" spans="1:12" x14ac:dyDescent="0.35">
      <c r="A374">
        <v>431301</v>
      </c>
      <c r="B374" t="s">
        <v>378</v>
      </c>
      <c r="C374" s="31">
        <v>1687</v>
      </c>
      <c r="D374" s="31">
        <v>337567</v>
      </c>
      <c r="E374" s="32">
        <v>0.67300000000000004</v>
      </c>
      <c r="F374" s="32">
        <v>0.76700000000000002</v>
      </c>
      <c r="G374">
        <f t="shared" si="5"/>
        <v>0.76700000000000002</v>
      </c>
      <c r="H374" s="31">
        <v>569477134</v>
      </c>
      <c r="I374" s="31">
        <v>1844853</v>
      </c>
      <c r="J374" s="31">
        <v>1668063</v>
      </c>
      <c r="K374" s="31">
        <v>1806869</v>
      </c>
      <c r="L374" s="31">
        <v>2323694</v>
      </c>
    </row>
    <row r="375" spans="1:12" x14ac:dyDescent="0.35">
      <c r="A375">
        <v>431401</v>
      </c>
      <c r="B375" t="s">
        <v>1051</v>
      </c>
      <c r="C375" s="31">
        <v>690</v>
      </c>
      <c r="D375" s="31">
        <v>842391</v>
      </c>
      <c r="E375" s="32">
        <v>0.49099999999999999</v>
      </c>
      <c r="F375" s="32">
        <v>0.41899999999999998</v>
      </c>
      <c r="G375">
        <f t="shared" si="5"/>
        <v>0.49099999999999999</v>
      </c>
      <c r="H375" s="31">
        <v>581250123</v>
      </c>
      <c r="I375" s="31">
        <v>357733</v>
      </c>
      <c r="J375" s="31">
        <v>347974</v>
      </c>
      <c r="K375" s="31">
        <v>364388</v>
      </c>
      <c r="L375" s="31">
        <v>400282</v>
      </c>
    </row>
    <row r="376" spans="1:12" x14ac:dyDescent="0.35">
      <c r="A376">
        <v>431701</v>
      </c>
      <c r="B376" t="s">
        <v>1052</v>
      </c>
      <c r="C376" s="31">
        <v>4606</v>
      </c>
      <c r="D376" s="31">
        <v>531350</v>
      </c>
      <c r="E376" s="32">
        <v>0.53500000000000003</v>
      </c>
      <c r="F376" s="32">
        <v>0.63400000000000001</v>
      </c>
      <c r="G376">
        <f t="shared" si="5"/>
        <v>0.63400000000000001</v>
      </c>
      <c r="H376" s="31">
        <v>2447399960</v>
      </c>
      <c r="I376" s="31">
        <v>1432219</v>
      </c>
      <c r="J376" s="31">
        <v>1498017</v>
      </c>
      <c r="K376" s="31">
        <v>1345085</v>
      </c>
      <c r="L376" s="31">
        <v>1638725</v>
      </c>
    </row>
    <row r="377" spans="1:12" x14ac:dyDescent="0.35">
      <c r="A377">
        <v>440102</v>
      </c>
      <c r="B377" t="s">
        <v>381</v>
      </c>
      <c r="C377" s="31">
        <v>4215</v>
      </c>
      <c r="D377" s="31">
        <v>499416</v>
      </c>
      <c r="E377" s="32">
        <v>0.68899999999999995</v>
      </c>
      <c r="F377" s="32">
        <v>0.65600000000000003</v>
      </c>
      <c r="G377">
        <f t="shared" si="5"/>
        <v>0.68899999999999995</v>
      </c>
      <c r="H377" s="31">
        <v>2105039772</v>
      </c>
      <c r="I377" s="31">
        <v>2059372</v>
      </c>
      <c r="J377" s="31">
        <v>1883354</v>
      </c>
      <c r="K377" s="31">
        <v>1926156</v>
      </c>
      <c r="L377" s="31">
        <v>2076022</v>
      </c>
    </row>
    <row r="378" spans="1:12" x14ac:dyDescent="0.35">
      <c r="A378">
        <v>440201</v>
      </c>
      <c r="B378" t="s">
        <v>1053</v>
      </c>
      <c r="C378" s="31">
        <v>1066</v>
      </c>
      <c r="D378" s="31">
        <v>624842</v>
      </c>
      <c r="E378" s="32">
        <v>0.68200000000000005</v>
      </c>
      <c r="F378" s="32">
        <v>0.56899999999999995</v>
      </c>
      <c r="G378">
        <f t="shared" si="5"/>
        <v>0.68200000000000005</v>
      </c>
      <c r="H378" s="31">
        <v>666081729</v>
      </c>
      <c r="I378" s="31">
        <v>653977</v>
      </c>
      <c r="J378" s="31">
        <v>656624</v>
      </c>
      <c r="K378" s="31">
        <v>618969</v>
      </c>
      <c r="L378" s="31">
        <v>603295</v>
      </c>
    </row>
    <row r="379" spans="1:12" x14ac:dyDescent="0.35">
      <c r="A379">
        <v>440301</v>
      </c>
      <c r="B379" t="s">
        <v>1054</v>
      </c>
      <c r="C379" s="31">
        <v>3472</v>
      </c>
      <c r="D379" s="31">
        <v>487016</v>
      </c>
      <c r="E379" s="32">
        <v>0.71199999999999997</v>
      </c>
      <c r="F379" s="32">
        <v>0.66400000000000003</v>
      </c>
      <c r="G379">
        <f t="shared" si="5"/>
        <v>0.71199999999999997</v>
      </c>
      <c r="H379" s="31">
        <v>1690922749</v>
      </c>
      <c r="I379" s="31">
        <v>1266142</v>
      </c>
      <c r="J379" s="31">
        <v>1091872</v>
      </c>
      <c r="K379" s="31">
        <v>1097589</v>
      </c>
      <c r="L379" s="31">
        <v>1463082</v>
      </c>
    </row>
    <row r="380" spans="1:12" x14ac:dyDescent="0.35">
      <c r="A380">
        <v>440401</v>
      </c>
      <c r="B380" t="s">
        <v>1055</v>
      </c>
      <c r="C380" s="31">
        <v>5554</v>
      </c>
      <c r="D380" s="31">
        <v>412780</v>
      </c>
      <c r="E380" s="32">
        <v>0.67900000000000005</v>
      </c>
      <c r="F380" s="32">
        <v>0.71499999999999997</v>
      </c>
      <c r="G380">
        <f t="shared" si="5"/>
        <v>0.71499999999999997</v>
      </c>
      <c r="H380" s="31">
        <v>2292581563</v>
      </c>
      <c r="I380" s="31">
        <v>2494996</v>
      </c>
      <c r="J380" s="31">
        <v>2197881</v>
      </c>
      <c r="K380" s="31">
        <v>2239866</v>
      </c>
      <c r="L380" s="31">
        <v>2491000</v>
      </c>
    </row>
    <row r="381" spans="1:12" x14ac:dyDescent="0.35">
      <c r="A381">
        <v>440601</v>
      </c>
      <c r="B381" t="s">
        <v>1056</v>
      </c>
      <c r="C381" s="31">
        <v>3107</v>
      </c>
      <c r="D381" s="31">
        <v>634416</v>
      </c>
      <c r="E381" s="32">
        <v>0.68300000000000005</v>
      </c>
      <c r="F381" s="32">
        <v>0.56200000000000006</v>
      </c>
      <c r="G381">
        <f t="shared" si="5"/>
        <v>0.68300000000000005</v>
      </c>
      <c r="H381" s="31">
        <v>1971131620</v>
      </c>
      <c r="I381" s="31">
        <v>1267476</v>
      </c>
      <c r="J381" s="31">
        <v>1384177</v>
      </c>
      <c r="K381" s="31">
        <v>1450620</v>
      </c>
      <c r="L381" s="31">
        <v>1662633</v>
      </c>
    </row>
    <row r="382" spans="1:12" x14ac:dyDescent="0.35">
      <c r="A382">
        <v>440901</v>
      </c>
      <c r="B382" t="s">
        <v>386</v>
      </c>
      <c r="C382" s="31">
        <v>1058</v>
      </c>
      <c r="D382" s="31">
        <v>458456</v>
      </c>
      <c r="E382" s="32">
        <v>0.63500000000000001</v>
      </c>
      <c r="F382" s="32">
        <v>0.68400000000000005</v>
      </c>
      <c r="G382">
        <f t="shared" si="5"/>
        <v>0.68400000000000005</v>
      </c>
      <c r="H382" s="31">
        <v>485047500</v>
      </c>
      <c r="I382" s="31">
        <v>684388</v>
      </c>
      <c r="J382" s="31">
        <v>828396</v>
      </c>
      <c r="K382" s="31">
        <v>795467</v>
      </c>
      <c r="L382" s="31">
        <v>984374</v>
      </c>
    </row>
    <row r="383" spans="1:12" x14ac:dyDescent="0.35">
      <c r="A383">
        <v>441000</v>
      </c>
      <c r="B383" t="s">
        <v>1057</v>
      </c>
      <c r="C383" s="31">
        <v>7591</v>
      </c>
      <c r="D383" s="31">
        <v>340571</v>
      </c>
      <c r="E383" s="32">
        <v>0.72799999999999998</v>
      </c>
      <c r="F383" s="32">
        <v>0.76500000000000001</v>
      </c>
      <c r="G383">
        <f t="shared" si="5"/>
        <v>0.76500000000000001</v>
      </c>
      <c r="H383" s="31">
        <v>2585278223</v>
      </c>
      <c r="I383" s="31">
        <v>3559401</v>
      </c>
      <c r="J383" s="31">
        <v>3664209</v>
      </c>
      <c r="K383" s="31">
        <v>4261579</v>
      </c>
      <c r="L383" s="31">
        <v>5141777</v>
      </c>
    </row>
    <row r="384" spans="1:12" x14ac:dyDescent="0.35">
      <c r="A384">
        <v>441101</v>
      </c>
      <c r="B384" t="s">
        <v>388</v>
      </c>
      <c r="C384" s="31">
        <v>4057</v>
      </c>
      <c r="D384" s="31">
        <v>465824</v>
      </c>
      <c r="E384" s="32">
        <v>0.65400000000000003</v>
      </c>
      <c r="F384" s="32">
        <v>0.67900000000000005</v>
      </c>
      <c r="G384">
        <f t="shared" si="5"/>
        <v>0.67900000000000005</v>
      </c>
      <c r="H384" s="31">
        <v>1889848515</v>
      </c>
      <c r="I384" s="31">
        <v>1653240</v>
      </c>
      <c r="J384" s="31">
        <v>1874507</v>
      </c>
      <c r="K384" s="31">
        <v>1891231</v>
      </c>
      <c r="L384" s="31">
        <v>2407739</v>
      </c>
    </row>
    <row r="385" spans="1:12" x14ac:dyDescent="0.35">
      <c r="A385">
        <v>441201</v>
      </c>
      <c r="B385" t="s">
        <v>389</v>
      </c>
      <c r="C385" s="31">
        <v>7198</v>
      </c>
      <c r="D385" s="31">
        <v>598373</v>
      </c>
      <c r="E385" s="32">
        <v>0.70399999999999996</v>
      </c>
      <c r="F385" s="32">
        <v>0.58699999999999997</v>
      </c>
      <c r="G385">
        <f t="shared" si="5"/>
        <v>0.70399999999999996</v>
      </c>
      <c r="H385" s="31">
        <v>4307092330</v>
      </c>
      <c r="I385" s="31">
        <v>1892698</v>
      </c>
      <c r="J385" s="31">
        <v>2373528</v>
      </c>
      <c r="K385" s="31">
        <v>2488572</v>
      </c>
      <c r="L385" s="31">
        <v>2806346</v>
      </c>
    </row>
    <row r="386" spans="1:12" x14ac:dyDescent="0.35">
      <c r="A386">
        <v>441202</v>
      </c>
      <c r="B386" t="s">
        <v>1058</v>
      </c>
      <c r="C386" s="31">
        <v>115</v>
      </c>
      <c r="D386" s="31">
        <v>6455956</v>
      </c>
      <c r="E386" s="32">
        <v>0.40799999999999997</v>
      </c>
      <c r="F386" s="32">
        <v>0</v>
      </c>
      <c r="G386">
        <f t="shared" si="5"/>
        <v>0.40799999999999997</v>
      </c>
      <c r="H386" s="31">
        <v>742434942</v>
      </c>
      <c r="I386" s="31">
        <v>35876</v>
      </c>
      <c r="J386" s="31">
        <v>28771</v>
      </c>
      <c r="K386" s="31">
        <v>27972</v>
      </c>
      <c r="L386" s="31">
        <v>26784</v>
      </c>
    </row>
    <row r="387" spans="1:12" x14ac:dyDescent="0.35">
      <c r="A387">
        <v>441301</v>
      </c>
      <c r="B387" t="s">
        <v>391</v>
      </c>
      <c r="C387" s="31">
        <v>4478</v>
      </c>
      <c r="D387" s="31">
        <v>509234</v>
      </c>
      <c r="E387" s="32">
        <v>0.69199999999999995</v>
      </c>
      <c r="F387" s="32">
        <v>0.64900000000000002</v>
      </c>
      <c r="G387">
        <f t="shared" si="5"/>
        <v>0.69199999999999995</v>
      </c>
      <c r="H387" s="31">
        <v>2280351017</v>
      </c>
      <c r="I387" s="31">
        <v>1943186</v>
      </c>
      <c r="J387" s="31">
        <v>2089349</v>
      </c>
      <c r="K387" s="31">
        <v>2019230</v>
      </c>
      <c r="L387" s="31">
        <v>1879825</v>
      </c>
    </row>
    <row r="388" spans="1:12" x14ac:dyDescent="0.35">
      <c r="A388">
        <v>441600</v>
      </c>
      <c r="B388" t="s">
        <v>1059</v>
      </c>
      <c r="C388" s="31">
        <v>11488</v>
      </c>
      <c r="D388" s="31">
        <v>345662</v>
      </c>
      <c r="E388" s="32">
        <v>0.71799999999999997</v>
      </c>
      <c r="F388" s="32">
        <v>0.76200000000000001</v>
      </c>
      <c r="G388">
        <f t="shared" ref="G388:G451" si="6">MAX(IF(E388&gt;F388,E388,F388),0.36)</f>
        <v>0.76200000000000001</v>
      </c>
      <c r="H388" s="31">
        <v>3970969090</v>
      </c>
      <c r="I388" s="31">
        <v>0</v>
      </c>
      <c r="J388" s="31">
        <v>0</v>
      </c>
      <c r="K388" s="31">
        <v>0</v>
      </c>
      <c r="L388" s="31">
        <v>0</v>
      </c>
    </row>
    <row r="389" spans="1:12" x14ac:dyDescent="0.35">
      <c r="A389">
        <v>441800</v>
      </c>
      <c r="B389" t="s">
        <v>1060</v>
      </c>
      <c r="C389" s="31">
        <v>2762</v>
      </c>
      <c r="D389" s="31">
        <v>343820</v>
      </c>
      <c r="E389" s="32">
        <v>0.72799999999999998</v>
      </c>
      <c r="F389" s="32">
        <v>0.76300000000000001</v>
      </c>
      <c r="G389">
        <f t="shared" si="6"/>
        <v>0.76300000000000001</v>
      </c>
      <c r="H389" s="31">
        <v>949632174</v>
      </c>
      <c r="I389" s="31">
        <v>1250875</v>
      </c>
      <c r="J389" s="31">
        <v>1287385</v>
      </c>
      <c r="K389" s="31">
        <v>1377619</v>
      </c>
      <c r="L389" s="31">
        <v>1612845</v>
      </c>
    </row>
    <row r="390" spans="1:12" x14ac:dyDescent="0.35">
      <c r="A390">
        <v>441903</v>
      </c>
      <c r="B390" t="s">
        <v>1061</v>
      </c>
      <c r="C390" s="31">
        <v>265</v>
      </c>
      <c r="D390" s="31">
        <v>3132842</v>
      </c>
      <c r="E390" s="32">
        <v>0.42499999999999999</v>
      </c>
      <c r="F390" s="32">
        <v>0</v>
      </c>
      <c r="G390">
        <f t="shared" si="6"/>
        <v>0.42499999999999999</v>
      </c>
      <c r="H390" s="31">
        <v>830203390</v>
      </c>
      <c r="I390" s="31">
        <v>266713</v>
      </c>
      <c r="J390" s="31">
        <v>191432</v>
      </c>
      <c r="K390" s="31">
        <v>184792</v>
      </c>
      <c r="L390" s="31">
        <v>188368</v>
      </c>
    </row>
    <row r="391" spans="1:12" x14ac:dyDescent="0.35">
      <c r="A391">
        <v>442101</v>
      </c>
      <c r="B391" t="s">
        <v>395</v>
      </c>
      <c r="C391" s="31">
        <v>3635</v>
      </c>
      <c r="D391" s="31">
        <v>705576</v>
      </c>
      <c r="E391" s="32">
        <v>0.65700000000000003</v>
      </c>
      <c r="F391" s="32">
        <v>0.51300000000000001</v>
      </c>
      <c r="G391">
        <f t="shared" si="6"/>
        <v>0.65700000000000003</v>
      </c>
      <c r="H391" s="31">
        <v>2564769034</v>
      </c>
      <c r="I391" s="31">
        <v>2451399</v>
      </c>
      <c r="J391" s="31">
        <v>2099247</v>
      </c>
      <c r="K391" s="31">
        <v>1987168</v>
      </c>
      <c r="L391" s="31">
        <v>1838914</v>
      </c>
    </row>
    <row r="392" spans="1:12" x14ac:dyDescent="0.35">
      <c r="A392">
        <v>442111</v>
      </c>
      <c r="B392" t="s">
        <v>396</v>
      </c>
      <c r="C392" s="31">
        <v>913</v>
      </c>
      <c r="D392" s="31">
        <v>756188</v>
      </c>
      <c r="E392" s="32">
        <v>0.66</v>
      </c>
      <c r="F392" s="32">
        <v>0.47799999999999998</v>
      </c>
      <c r="G392">
        <f t="shared" si="6"/>
        <v>0.66</v>
      </c>
      <c r="H392" s="31">
        <v>690400086</v>
      </c>
      <c r="I392" s="31">
        <v>637521</v>
      </c>
      <c r="J392" s="31">
        <v>616039</v>
      </c>
      <c r="K392" s="31">
        <v>564180</v>
      </c>
      <c r="L392" s="31">
        <v>639708</v>
      </c>
    </row>
    <row r="393" spans="1:12" x14ac:dyDescent="0.35">
      <c r="A393">
        <v>442115</v>
      </c>
      <c r="B393" t="s">
        <v>1062</v>
      </c>
      <c r="C393" s="31">
        <v>872</v>
      </c>
      <c r="D393" s="31">
        <v>620676</v>
      </c>
      <c r="E393" s="32">
        <v>0.70399999999999996</v>
      </c>
      <c r="F393" s="32">
        <v>0.57199999999999995</v>
      </c>
      <c r="G393">
        <f t="shared" si="6"/>
        <v>0.70399999999999996</v>
      </c>
      <c r="H393" s="31">
        <v>541229703</v>
      </c>
      <c r="I393" s="31">
        <v>815270</v>
      </c>
      <c r="J393" s="31">
        <v>547968</v>
      </c>
      <c r="K393" s="31">
        <v>631007</v>
      </c>
      <c r="L393" s="31">
        <v>839979</v>
      </c>
    </row>
    <row r="394" spans="1:12" x14ac:dyDescent="0.35">
      <c r="A394">
        <v>450101</v>
      </c>
      <c r="B394" t="s">
        <v>1063</v>
      </c>
      <c r="C394" s="31">
        <v>1947</v>
      </c>
      <c r="D394" s="31">
        <v>267240</v>
      </c>
      <c r="E394" s="32">
        <v>0.51</v>
      </c>
      <c r="F394" s="32">
        <v>0.81599999999999995</v>
      </c>
      <c r="G394">
        <f t="shared" si="6"/>
        <v>0.81599999999999995</v>
      </c>
      <c r="H394" s="31">
        <v>520317194</v>
      </c>
      <c r="I394" s="31">
        <v>551047</v>
      </c>
      <c r="J394" s="31">
        <v>516809</v>
      </c>
      <c r="K394" s="31">
        <v>561231</v>
      </c>
      <c r="L394" s="31">
        <v>493968</v>
      </c>
    </row>
    <row r="395" spans="1:12" x14ac:dyDescent="0.35">
      <c r="A395">
        <v>450607</v>
      </c>
      <c r="B395" t="s">
        <v>1064</v>
      </c>
      <c r="C395" s="31">
        <v>737</v>
      </c>
      <c r="D395" s="31">
        <v>374178</v>
      </c>
      <c r="E395" s="32">
        <v>0.54600000000000004</v>
      </c>
      <c r="F395" s="32">
        <v>0.74199999999999999</v>
      </c>
      <c r="G395">
        <f t="shared" si="6"/>
        <v>0.74199999999999999</v>
      </c>
      <c r="H395" s="31">
        <v>275769749</v>
      </c>
      <c r="I395" s="31">
        <v>983629</v>
      </c>
      <c r="J395" s="31">
        <v>1119363</v>
      </c>
      <c r="K395" s="31">
        <v>831917</v>
      </c>
      <c r="L395" s="31">
        <v>952441</v>
      </c>
    </row>
    <row r="396" spans="1:12" x14ac:dyDescent="0.35">
      <c r="A396">
        <v>450704</v>
      </c>
      <c r="B396" t="s">
        <v>1065</v>
      </c>
      <c r="C396" s="31">
        <v>1099</v>
      </c>
      <c r="D396" s="31">
        <v>274292</v>
      </c>
      <c r="E396" s="32">
        <v>0.65400000000000003</v>
      </c>
      <c r="F396" s="32">
        <v>0.81100000000000005</v>
      </c>
      <c r="G396">
        <f t="shared" si="6"/>
        <v>0.81100000000000005</v>
      </c>
      <c r="H396" s="31">
        <v>301447357</v>
      </c>
      <c r="I396" s="31">
        <v>1617518</v>
      </c>
      <c r="J396" s="31">
        <v>1473254</v>
      </c>
      <c r="K396" s="31">
        <v>1560971</v>
      </c>
      <c r="L396" s="31">
        <v>1592075</v>
      </c>
    </row>
    <row r="397" spans="1:12" x14ac:dyDescent="0.35">
      <c r="A397">
        <v>450801</v>
      </c>
      <c r="B397" t="s">
        <v>1066</v>
      </c>
      <c r="C397" s="31">
        <v>1592</v>
      </c>
      <c r="D397" s="31">
        <v>239330</v>
      </c>
      <c r="E397" s="32">
        <v>0.64800000000000002</v>
      </c>
      <c r="F397" s="32">
        <v>0.83499999999999996</v>
      </c>
      <c r="G397">
        <f t="shared" si="6"/>
        <v>0.83499999999999996</v>
      </c>
      <c r="H397" s="31">
        <v>381014873</v>
      </c>
      <c r="I397" s="31">
        <v>1576076</v>
      </c>
      <c r="J397" s="31">
        <v>1477438</v>
      </c>
      <c r="K397" s="31">
        <v>1756831</v>
      </c>
      <c r="L397" s="31">
        <v>1640710</v>
      </c>
    </row>
    <row r="398" spans="1:12" x14ac:dyDescent="0.35">
      <c r="A398">
        <v>451001</v>
      </c>
      <c r="B398" t="s">
        <v>1067</v>
      </c>
      <c r="C398" s="31">
        <v>661</v>
      </c>
      <c r="D398" s="31">
        <v>387165</v>
      </c>
      <c r="E398" s="32">
        <v>0.52100000000000002</v>
      </c>
      <c r="F398" s="32">
        <v>0.73299999999999998</v>
      </c>
      <c r="G398">
        <f t="shared" si="6"/>
        <v>0.73299999999999998</v>
      </c>
      <c r="H398" s="31">
        <v>255916592</v>
      </c>
      <c r="I398" s="31">
        <v>527228</v>
      </c>
      <c r="J398" s="31">
        <v>516034</v>
      </c>
      <c r="K398" s="31">
        <v>575673</v>
      </c>
      <c r="L398" s="31">
        <v>573103</v>
      </c>
    </row>
    <row r="399" spans="1:12" x14ac:dyDescent="0.35">
      <c r="A399">
        <v>460102</v>
      </c>
      <c r="B399" t="s">
        <v>1068</v>
      </c>
      <c r="C399" s="31">
        <v>1242</v>
      </c>
      <c r="D399" s="31">
        <v>302062</v>
      </c>
      <c r="E399" s="32">
        <v>0.51300000000000001</v>
      </c>
      <c r="F399" s="32">
        <v>0.79200000000000004</v>
      </c>
      <c r="G399">
        <f t="shared" si="6"/>
        <v>0.79200000000000004</v>
      </c>
      <c r="H399" s="31">
        <v>375161733</v>
      </c>
      <c r="I399" s="31">
        <v>1673207</v>
      </c>
      <c r="J399" s="31">
        <v>1684092</v>
      </c>
      <c r="K399" s="31">
        <v>2607373</v>
      </c>
      <c r="L399" s="31">
        <v>2221909</v>
      </c>
    </row>
    <row r="400" spans="1:12" x14ac:dyDescent="0.35">
      <c r="A400">
        <v>460500</v>
      </c>
      <c r="B400" t="s">
        <v>1069</v>
      </c>
      <c r="C400" s="31">
        <v>3487</v>
      </c>
      <c r="D400" s="31">
        <v>212370</v>
      </c>
      <c r="E400" s="32">
        <v>0.70699999999999996</v>
      </c>
      <c r="F400" s="32">
        <v>0.85399999999999998</v>
      </c>
      <c r="G400">
        <f t="shared" si="6"/>
        <v>0.85399999999999998</v>
      </c>
      <c r="H400" s="31">
        <v>740534904</v>
      </c>
      <c r="I400" s="31">
        <v>4027099</v>
      </c>
      <c r="J400" s="31">
        <v>3910321</v>
      </c>
      <c r="K400" s="31">
        <v>4301100</v>
      </c>
      <c r="L400" s="31">
        <v>4407785</v>
      </c>
    </row>
    <row r="401" spans="1:12" x14ac:dyDescent="0.35">
      <c r="A401">
        <v>460701</v>
      </c>
      <c r="B401" t="s">
        <v>1070</v>
      </c>
      <c r="C401" s="31">
        <v>1381</v>
      </c>
      <c r="D401" s="31">
        <v>198827</v>
      </c>
      <c r="E401" s="32">
        <v>0.66900000000000004</v>
      </c>
      <c r="F401" s="32">
        <v>0.86299999999999999</v>
      </c>
      <c r="G401">
        <f t="shared" si="6"/>
        <v>0.86299999999999999</v>
      </c>
      <c r="H401" s="31">
        <v>274581375</v>
      </c>
      <c r="I401" s="31">
        <v>1845963</v>
      </c>
      <c r="J401" s="31">
        <v>1909021</v>
      </c>
      <c r="K401" s="31">
        <v>2432149</v>
      </c>
      <c r="L401" s="31">
        <v>2487203</v>
      </c>
    </row>
    <row r="402" spans="1:12" x14ac:dyDescent="0.35">
      <c r="A402">
        <v>460801</v>
      </c>
      <c r="B402" t="s">
        <v>406</v>
      </c>
      <c r="C402" s="31">
        <v>3982</v>
      </c>
      <c r="D402" s="31">
        <v>353745</v>
      </c>
      <c r="E402" s="32">
        <v>0.59</v>
      </c>
      <c r="F402" s="32">
        <v>0.75600000000000001</v>
      </c>
      <c r="G402">
        <f t="shared" si="6"/>
        <v>0.75600000000000001</v>
      </c>
      <c r="H402" s="31">
        <v>1408613373</v>
      </c>
      <c r="I402" s="31">
        <v>3475773</v>
      </c>
      <c r="J402" s="31">
        <v>3240230</v>
      </c>
      <c r="K402" s="31">
        <v>3973580</v>
      </c>
      <c r="L402" s="31">
        <v>3977564</v>
      </c>
    </row>
    <row r="403" spans="1:12" x14ac:dyDescent="0.35">
      <c r="A403">
        <v>460901</v>
      </c>
      <c r="B403" t="s">
        <v>1071</v>
      </c>
      <c r="C403" s="31">
        <v>2147</v>
      </c>
      <c r="D403" s="31">
        <v>528245</v>
      </c>
      <c r="E403" s="32">
        <v>0.49099999999999999</v>
      </c>
      <c r="F403" s="32">
        <v>0.63600000000000001</v>
      </c>
      <c r="G403">
        <f t="shared" si="6"/>
        <v>0.63600000000000001</v>
      </c>
      <c r="H403" s="31">
        <v>1134142721</v>
      </c>
      <c r="I403" s="31">
        <v>2476901</v>
      </c>
      <c r="J403" s="31">
        <v>2546105</v>
      </c>
      <c r="K403" s="31">
        <v>2909199</v>
      </c>
      <c r="L403" s="31">
        <v>2747937</v>
      </c>
    </row>
    <row r="404" spans="1:12" x14ac:dyDescent="0.35">
      <c r="A404">
        <v>461300</v>
      </c>
      <c r="B404" t="s">
        <v>1072</v>
      </c>
      <c r="C404" s="31">
        <v>3964</v>
      </c>
      <c r="D404" s="31">
        <v>336439</v>
      </c>
      <c r="E404" s="32">
        <v>0.64</v>
      </c>
      <c r="F404" s="32">
        <v>0.76800000000000002</v>
      </c>
      <c r="G404">
        <f t="shared" si="6"/>
        <v>0.76800000000000002</v>
      </c>
      <c r="H404" s="31">
        <v>1333646031</v>
      </c>
      <c r="I404" s="31">
        <v>2409197</v>
      </c>
      <c r="J404" s="31">
        <v>2256935</v>
      </c>
      <c r="K404" s="31">
        <v>3944799</v>
      </c>
      <c r="L404" s="31">
        <v>3619038</v>
      </c>
    </row>
    <row r="405" spans="1:12" x14ac:dyDescent="0.35">
      <c r="A405">
        <v>461801</v>
      </c>
      <c r="B405" t="s">
        <v>1073</v>
      </c>
      <c r="C405" s="31">
        <v>1100</v>
      </c>
      <c r="D405" s="31">
        <v>279430</v>
      </c>
      <c r="E405" s="32">
        <v>0.63400000000000001</v>
      </c>
      <c r="F405" s="32">
        <v>0.80800000000000005</v>
      </c>
      <c r="G405">
        <f t="shared" si="6"/>
        <v>0.80800000000000005</v>
      </c>
      <c r="H405" s="31">
        <v>307373892</v>
      </c>
      <c r="I405" s="31">
        <v>1254163</v>
      </c>
      <c r="J405" s="31">
        <v>1215734</v>
      </c>
      <c r="K405" s="31">
        <v>1424122</v>
      </c>
      <c r="L405" s="31">
        <v>1470379</v>
      </c>
    </row>
    <row r="406" spans="1:12" x14ac:dyDescent="0.35">
      <c r="A406">
        <v>461901</v>
      </c>
      <c r="B406" t="s">
        <v>1074</v>
      </c>
      <c r="C406" s="31">
        <v>804</v>
      </c>
      <c r="D406" s="31">
        <v>526278</v>
      </c>
      <c r="E406" s="32">
        <v>0.46400000000000002</v>
      </c>
      <c r="F406" s="32">
        <v>0.63700000000000001</v>
      </c>
      <c r="G406">
        <f t="shared" si="6"/>
        <v>0.63700000000000001</v>
      </c>
      <c r="H406" s="31">
        <v>423127585</v>
      </c>
      <c r="I406" s="31">
        <v>1336596</v>
      </c>
      <c r="J406" s="31">
        <v>1252649</v>
      </c>
      <c r="K406" s="31">
        <v>1278104</v>
      </c>
      <c r="L406" s="31">
        <v>1072985</v>
      </c>
    </row>
    <row r="407" spans="1:12" x14ac:dyDescent="0.35">
      <c r="A407">
        <v>462001</v>
      </c>
      <c r="B407" t="s">
        <v>1075</v>
      </c>
      <c r="C407" s="31">
        <v>1864</v>
      </c>
      <c r="D407" s="31">
        <v>319634</v>
      </c>
      <c r="E407" s="32">
        <v>0.72</v>
      </c>
      <c r="F407" s="32">
        <v>0.78</v>
      </c>
      <c r="G407">
        <f t="shared" si="6"/>
        <v>0.78</v>
      </c>
      <c r="H407" s="31">
        <v>595799374</v>
      </c>
      <c r="I407" s="31">
        <v>2463677</v>
      </c>
      <c r="J407" s="31">
        <v>2791999</v>
      </c>
      <c r="K407" s="31">
        <v>2577076</v>
      </c>
      <c r="L407" s="31">
        <v>2755181</v>
      </c>
    </row>
    <row r="408" spans="1:12" x14ac:dyDescent="0.35">
      <c r="A408">
        <v>470202</v>
      </c>
      <c r="B408" t="s">
        <v>412</v>
      </c>
      <c r="C408" s="31">
        <v>387</v>
      </c>
      <c r="D408" s="31">
        <v>466170</v>
      </c>
      <c r="E408" s="32">
        <v>0.39400000000000002</v>
      </c>
      <c r="F408" s="32">
        <v>0.67900000000000005</v>
      </c>
      <c r="G408">
        <f t="shared" si="6"/>
        <v>0.67900000000000005</v>
      </c>
      <c r="H408" s="31">
        <v>180407990</v>
      </c>
      <c r="I408" s="31">
        <v>556418</v>
      </c>
      <c r="J408" s="31">
        <v>536249</v>
      </c>
      <c r="K408" s="31">
        <v>625643</v>
      </c>
      <c r="L408" s="31">
        <v>557745</v>
      </c>
    </row>
    <row r="409" spans="1:12" x14ac:dyDescent="0.35">
      <c r="A409">
        <v>470501</v>
      </c>
      <c r="B409" t="s">
        <v>1076</v>
      </c>
      <c r="C409" s="31">
        <v>431</v>
      </c>
      <c r="D409" s="31">
        <v>461599</v>
      </c>
      <c r="E409" s="32">
        <v>0.375</v>
      </c>
      <c r="F409" s="32">
        <v>0.68200000000000005</v>
      </c>
      <c r="G409">
        <f t="shared" si="6"/>
        <v>0.68200000000000005</v>
      </c>
      <c r="H409" s="31">
        <v>198949298</v>
      </c>
      <c r="I409" s="31">
        <v>562143</v>
      </c>
      <c r="J409" s="31">
        <v>515706</v>
      </c>
      <c r="K409" s="31">
        <v>544229</v>
      </c>
      <c r="L409" s="31">
        <v>495173</v>
      </c>
    </row>
    <row r="410" spans="1:12" x14ac:dyDescent="0.35">
      <c r="A410">
        <v>470801</v>
      </c>
      <c r="B410" t="s">
        <v>1077</v>
      </c>
      <c r="C410" s="31">
        <v>360</v>
      </c>
      <c r="D410" s="31">
        <v>407620</v>
      </c>
      <c r="E410" s="32">
        <v>0.56299999999999994</v>
      </c>
      <c r="F410" s="32">
        <v>0.71899999999999997</v>
      </c>
      <c r="G410">
        <f t="shared" si="6"/>
        <v>0.71899999999999997</v>
      </c>
      <c r="H410" s="31">
        <v>146743209</v>
      </c>
      <c r="I410" s="31">
        <v>472150</v>
      </c>
      <c r="J410" s="31">
        <v>475338</v>
      </c>
      <c r="K410" s="31">
        <v>494914</v>
      </c>
      <c r="L410" s="31">
        <v>442892</v>
      </c>
    </row>
    <row r="411" spans="1:12" x14ac:dyDescent="0.35">
      <c r="A411">
        <v>470901</v>
      </c>
      <c r="B411" t="s">
        <v>1078</v>
      </c>
      <c r="C411" s="31">
        <v>395</v>
      </c>
      <c r="D411" s="31">
        <v>423450</v>
      </c>
      <c r="E411" s="32">
        <v>0.57499999999999996</v>
      </c>
      <c r="F411" s="32">
        <v>0.70799999999999996</v>
      </c>
      <c r="G411">
        <f t="shared" si="6"/>
        <v>0.70799999999999996</v>
      </c>
      <c r="H411" s="31">
        <v>167262855</v>
      </c>
      <c r="I411" s="31">
        <v>576083</v>
      </c>
      <c r="J411" s="31">
        <v>550833</v>
      </c>
      <c r="K411" s="31">
        <v>561462</v>
      </c>
      <c r="L411" s="31">
        <v>531197</v>
      </c>
    </row>
    <row r="412" spans="1:12" x14ac:dyDescent="0.35">
      <c r="A412">
        <v>471101</v>
      </c>
      <c r="B412" t="s">
        <v>1079</v>
      </c>
      <c r="C412" s="31">
        <v>405</v>
      </c>
      <c r="D412" s="31">
        <v>609157</v>
      </c>
      <c r="E412" s="32">
        <v>0.51900000000000002</v>
      </c>
      <c r="F412" s="32">
        <v>0.57999999999999996</v>
      </c>
      <c r="G412">
        <f t="shared" si="6"/>
        <v>0.57999999999999996</v>
      </c>
      <c r="H412" s="31">
        <v>246708932</v>
      </c>
      <c r="I412" s="31">
        <v>601338</v>
      </c>
      <c r="J412" s="31">
        <v>597286</v>
      </c>
      <c r="K412" s="31">
        <v>575969</v>
      </c>
      <c r="L412" s="31">
        <v>511035</v>
      </c>
    </row>
    <row r="413" spans="1:12" x14ac:dyDescent="0.35">
      <c r="A413">
        <v>471201</v>
      </c>
      <c r="B413" t="s">
        <v>1080</v>
      </c>
      <c r="C413" s="31">
        <v>403</v>
      </c>
      <c r="D413" s="31">
        <v>415015</v>
      </c>
      <c r="E413" s="32">
        <v>0.54600000000000004</v>
      </c>
      <c r="F413" s="32">
        <v>0.71399999999999997</v>
      </c>
      <c r="G413">
        <f t="shared" si="6"/>
        <v>0.71399999999999997</v>
      </c>
      <c r="H413" s="31">
        <v>167251235</v>
      </c>
      <c r="I413" s="31">
        <v>597544</v>
      </c>
      <c r="J413" s="31">
        <v>573889</v>
      </c>
      <c r="K413" s="31">
        <v>573109</v>
      </c>
      <c r="L413" s="31">
        <v>546412</v>
      </c>
    </row>
    <row r="414" spans="1:12" x14ac:dyDescent="0.35">
      <c r="A414">
        <v>471400</v>
      </c>
      <c r="B414" t="s">
        <v>1081</v>
      </c>
      <c r="C414" s="31">
        <v>1758</v>
      </c>
      <c r="D414" s="31">
        <v>593491</v>
      </c>
      <c r="E414" s="32">
        <v>0.59799999999999998</v>
      </c>
      <c r="F414" s="32">
        <v>0.59</v>
      </c>
      <c r="G414">
        <f t="shared" si="6"/>
        <v>0.59799999999999998</v>
      </c>
      <c r="H414" s="31">
        <v>1043357776</v>
      </c>
      <c r="I414" s="31">
        <v>1369664</v>
      </c>
      <c r="J414" s="31">
        <v>1283860</v>
      </c>
      <c r="K414" s="31">
        <v>1295662</v>
      </c>
      <c r="L414" s="31">
        <v>1213960</v>
      </c>
    </row>
    <row r="415" spans="1:12" x14ac:dyDescent="0.35">
      <c r="A415">
        <v>471601</v>
      </c>
      <c r="B415" t="s">
        <v>419</v>
      </c>
      <c r="C415" s="31">
        <v>901</v>
      </c>
      <c r="D415" s="31">
        <v>389704</v>
      </c>
      <c r="E415" s="32">
        <v>0.61</v>
      </c>
      <c r="F415" s="32">
        <v>0.73099999999999998</v>
      </c>
      <c r="G415">
        <f t="shared" si="6"/>
        <v>0.73099999999999998</v>
      </c>
      <c r="H415" s="31">
        <v>351123851</v>
      </c>
      <c r="I415" s="31">
        <v>1648950</v>
      </c>
      <c r="J415" s="31">
        <v>1678228</v>
      </c>
      <c r="K415" s="31">
        <v>1475934</v>
      </c>
      <c r="L415" s="31">
        <v>1613844</v>
      </c>
    </row>
    <row r="416" spans="1:12" x14ac:dyDescent="0.35">
      <c r="A416">
        <v>471701</v>
      </c>
      <c r="B416" t="s">
        <v>1082</v>
      </c>
      <c r="C416" s="31">
        <v>949</v>
      </c>
      <c r="D416" s="31">
        <v>1088316</v>
      </c>
      <c r="E416" s="32">
        <v>0.29299999999999998</v>
      </c>
      <c r="F416" s="32">
        <v>0.249</v>
      </c>
      <c r="G416">
        <f t="shared" si="6"/>
        <v>0.36</v>
      </c>
      <c r="H416" s="31">
        <v>1032812462</v>
      </c>
      <c r="I416" s="31">
        <v>406266</v>
      </c>
      <c r="J416" s="31">
        <v>380763</v>
      </c>
      <c r="K416" s="31">
        <v>401476</v>
      </c>
      <c r="L416" s="31">
        <v>367538</v>
      </c>
    </row>
    <row r="417" spans="1:12" x14ac:dyDescent="0.35">
      <c r="A417">
        <v>472001</v>
      </c>
      <c r="B417" t="s">
        <v>421</v>
      </c>
      <c r="C417" s="31">
        <v>473</v>
      </c>
      <c r="D417" s="31">
        <v>673838</v>
      </c>
      <c r="E417" s="32">
        <v>0.253</v>
      </c>
      <c r="F417" s="32">
        <v>0.53500000000000003</v>
      </c>
      <c r="G417">
        <f t="shared" si="6"/>
        <v>0.53500000000000003</v>
      </c>
      <c r="H417" s="31">
        <v>318725465</v>
      </c>
      <c r="I417" s="31">
        <v>673109</v>
      </c>
      <c r="J417" s="31">
        <v>735832</v>
      </c>
      <c r="K417" s="31">
        <v>705788</v>
      </c>
      <c r="L417" s="31">
        <v>647400</v>
      </c>
    </row>
    <row r="418" spans="1:12" x14ac:dyDescent="0.35">
      <c r="A418">
        <v>472202</v>
      </c>
      <c r="B418" t="s">
        <v>422</v>
      </c>
      <c r="C418" s="31">
        <v>483</v>
      </c>
      <c r="D418" s="31">
        <v>807765</v>
      </c>
      <c r="E418" s="32">
        <v>0.39400000000000002</v>
      </c>
      <c r="F418" s="32">
        <v>0.443</v>
      </c>
      <c r="G418">
        <f t="shared" si="6"/>
        <v>0.443</v>
      </c>
      <c r="H418" s="31">
        <v>390150600</v>
      </c>
      <c r="I418" s="31">
        <v>400357</v>
      </c>
      <c r="J418" s="31">
        <v>364717</v>
      </c>
      <c r="K418" s="31">
        <v>357780</v>
      </c>
      <c r="L418" s="31">
        <v>329833</v>
      </c>
    </row>
    <row r="419" spans="1:12" x14ac:dyDescent="0.35">
      <c r="A419">
        <v>472506</v>
      </c>
      <c r="B419" t="s">
        <v>1083</v>
      </c>
      <c r="C419" s="31">
        <v>337</v>
      </c>
      <c r="D419" s="31">
        <v>464152</v>
      </c>
      <c r="E419" s="32">
        <v>0.61199999999999999</v>
      </c>
      <c r="F419" s="32">
        <v>0.68</v>
      </c>
      <c r="G419">
        <f t="shared" si="6"/>
        <v>0.68</v>
      </c>
      <c r="H419" s="31">
        <v>156419279</v>
      </c>
      <c r="I419" s="31">
        <v>566170</v>
      </c>
      <c r="J419" s="31">
        <v>501951</v>
      </c>
      <c r="K419" s="31">
        <v>548123</v>
      </c>
      <c r="L419" s="31">
        <v>478921</v>
      </c>
    </row>
    <row r="420" spans="1:12" x14ac:dyDescent="0.35">
      <c r="A420">
        <v>480101</v>
      </c>
      <c r="B420" t="s">
        <v>1084</v>
      </c>
      <c r="C420" s="31">
        <v>4601</v>
      </c>
      <c r="D420" s="31">
        <v>751340</v>
      </c>
      <c r="E420" s="32">
        <v>0.67100000000000004</v>
      </c>
      <c r="F420" s="32">
        <v>0.48099999999999998</v>
      </c>
      <c r="G420">
        <f t="shared" si="6"/>
        <v>0.67100000000000004</v>
      </c>
      <c r="H420" s="31">
        <v>3456915551</v>
      </c>
      <c r="I420" s="31">
        <v>2848723</v>
      </c>
      <c r="J420" s="31">
        <v>3172421</v>
      </c>
      <c r="K420" s="31">
        <v>2873756</v>
      </c>
      <c r="L420" s="31">
        <v>3021293</v>
      </c>
    </row>
    <row r="421" spans="1:12" x14ac:dyDescent="0.35">
      <c r="A421">
        <v>480102</v>
      </c>
      <c r="B421" t="s">
        <v>1085</v>
      </c>
      <c r="C421" s="31">
        <v>4627</v>
      </c>
      <c r="D421" s="31">
        <v>718431</v>
      </c>
      <c r="E421" s="32">
        <v>0.71199999999999997</v>
      </c>
      <c r="F421" s="32">
        <v>0.504</v>
      </c>
      <c r="G421">
        <f t="shared" si="6"/>
        <v>0.71199999999999997</v>
      </c>
      <c r="H421" s="31">
        <v>3324183331</v>
      </c>
      <c r="I421" s="31">
        <v>2059198</v>
      </c>
      <c r="J421" s="31">
        <v>2064618</v>
      </c>
      <c r="K421" s="31">
        <v>2042077</v>
      </c>
      <c r="L421" s="31">
        <v>2128419</v>
      </c>
    </row>
    <row r="422" spans="1:12" x14ac:dyDescent="0.35">
      <c r="A422">
        <v>480401</v>
      </c>
      <c r="B422" t="s">
        <v>1086</v>
      </c>
      <c r="C422" s="31">
        <v>847</v>
      </c>
      <c r="D422" s="31">
        <v>1336844</v>
      </c>
      <c r="E422" s="32">
        <v>0.52100000000000002</v>
      </c>
      <c r="F422" s="32">
        <v>7.6999999999999999E-2</v>
      </c>
      <c r="G422">
        <f t="shared" si="6"/>
        <v>0.52100000000000002</v>
      </c>
      <c r="H422" s="31">
        <v>1132307252</v>
      </c>
      <c r="I422" s="31">
        <v>253035</v>
      </c>
      <c r="J422" s="31">
        <v>260488</v>
      </c>
      <c r="K422" s="31">
        <v>232587</v>
      </c>
      <c r="L422" s="31">
        <v>272116</v>
      </c>
    </row>
    <row r="423" spans="1:12" x14ac:dyDescent="0.35">
      <c r="A423">
        <v>480404</v>
      </c>
      <c r="B423" t="s">
        <v>1087</v>
      </c>
      <c r="C423" s="31">
        <v>333</v>
      </c>
      <c r="D423" s="31">
        <v>2791537</v>
      </c>
      <c r="E423" s="32">
        <v>0.16700000000000001</v>
      </c>
      <c r="F423" s="32">
        <v>0</v>
      </c>
      <c r="G423">
        <f t="shared" si="6"/>
        <v>0.36</v>
      </c>
      <c r="H423" s="31">
        <v>929582037</v>
      </c>
      <c r="I423" s="31">
        <v>62230</v>
      </c>
      <c r="J423" s="31">
        <v>70302</v>
      </c>
      <c r="K423" s="31">
        <v>70390</v>
      </c>
      <c r="L423" s="31">
        <v>102181</v>
      </c>
    </row>
    <row r="424" spans="1:12" x14ac:dyDescent="0.35">
      <c r="A424">
        <v>480503</v>
      </c>
      <c r="B424" t="s">
        <v>1088</v>
      </c>
      <c r="C424" s="31">
        <v>1837</v>
      </c>
      <c r="D424" s="31">
        <v>718683</v>
      </c>
      <c r="E424" s="32">
        <v>0.70499999999999996</v>
      </c>
      <c r="F424" s="32">
        <v>0.504</v>
      </c>
      <c r="G424">
        <f t="shared" si="6"/>
        <v>0.70499999999999996</v>
      </c>
      <c r="H424" s="31">
        <v>1320220724</v>
      </c>
      <c r="I424" s="31">
        <v>1225617</v>
      </c>
      <c r="J424" s="31">
        <v>1387352</v>
      </c>
      <c r="K424" s="31">
        <v>1247639</v>
      </c>
      <c r="L424" s="31">
        <v>1536960</v>
      </c>
    </row>
    <row r="425" spans="1:12" x14ac:dyDescent="0.35">
      <c r="A425">
        <v>480601</v>
      </c>
      <c r="B425" t="s">
        <v>1089</v>
      </c>
      <c r="C425" s="31">
        <v>3375</v>
      </c>
      <c r="D425" s="31">
        <v>871517</v>
      </c>
      <c r="E425" s="32">
        <v>0.68300000000000005</v>
      </c>
      <c r="F425" s="32">
        <v>0.39900000000000002</v>
      </c>
      <c r="G425">
        <f t="shared" si="6"/>
        <v>0.68300000000000005</v>
      </c>
      <c r="H425" s="31">
        <v>2941372681</v>
      </c>
      <c r="I425" s="31">
        <v>1195079</v>
      </c>
      <c r="J425" s="31">
        <v>1364147</v>
      </c>
      <c r="K425" s="31">
        <v>1062626</v>
      </c>
      <c r="L425" s="31">
        <v>1205839</v>
      </c>
    </row>
    <row r="426" spans="1:12" x14ac:dyDescent="0.35">
      <c r="A426">
        <v>490101</v>
      </c>
      <c r="B426" t="s">
        <v>1090</v>
      </c>
      <c r="C426" s="31">
        <v>742</v>
      </c>
      <c r="D426" s="31">
        <v>762096</v>
      </c>
      <c r="E426" s="32">
        <v>0.51</v>
      </c>
      <c r="F426" s="32">
        <v>0.47399999999999998</v>
      </c>
      <c r="G426">
        <f t="shared" si="6"/>
        <v>0.51</v>
      </c>
      <c r="H426" s="31">
        <v>565475879</v>
      </c>
      <c r="I426" s="31">
        <v>498150</v>
      </c>
      <c r="J426" s="31">
        <v>498074</v>
      </c>
      <c r="K426" s="31">
        <v>566158</v>
      </c>
      <c r="L426" s="31">
        <v>540443</v>
      </c>
    </row>
    <row r="427" spans="1:12" x14ac:dyDescent="0.35">
      <c r="A427">
        <v>490202</v>
      </c>
      <c r="B427" t="s">
        <v>431</v>
      </c>
      <c r="C427" s="31">
        <v>1178</v>
      </c>
      <c r="D427" s="31">
        <v>536923</v>
      </c>
      <c r="E427" s="32">
        <v>0.58799999999999997</v>
      </c>
      <c r="F427" s="32">
        <v>0.63</v>
      </c>
      <c r="G427">
        <f t="shared" si="6"/>
        <v>0.63</v>
      </c>
      <c r="H427" s="31">
        <v>632495487</v>
      </c>
      <c r="I427" s="31">
        <v>611153</v>
      </c>
      <c r="J427" s="31">
        <v>613896</v>
      </c>
      <c r="K427" s="31">
        <v>663248</v>
      </c>
      <c r="L427" s="31">
        <v>675663</v>
      </c>
    </row>
    <row r="428" spans="1:12" x14ac:dyDescent="0.35">
      <c r="A428">
        <v>490301</v>
      </c>
      <c r="B428" t="s">
        <v>432</v>
      </c>
      <c r="C428" s="31">
        <v>4341</v>
      </c>
      <c r="D428" s="31">
        <v>619429</v>
      </c>
      <c r="E428" s="32">
        <v>0.59599999999999997</v>
      </c>
      <c r="F428" s="32">
        <v>0.57299999999999995</v>
      </c>
      <c r="G428">
        <f t="shared" si="6"/>
        <v>0.59599999999999997</v>
      </c>
      <c r="H428" s="31">
        <v>2688943413</v>
      </c>
      <c r="I428" s="31">
        <v>1308355</v>
      </c>
      <c r="J428" s="31">
        <v>1380939</v>
      </c>
      <c r="K428" s="31">
        <v>1394155</v>
      </c>
      <c r="L428" s="31">
        <v>1406891</v>
      </c>
    </row>
    <row r="429" spans="1:12" x14ac:dyDescent="0.35">
      <c r="A429">
        <v>490501</v>
      </c>
      <c r="B429" t="s">
        <v>1091</v>
      </c>
      <c r="C429" s="31">
        <v>1162</v>
      </c>
      <c r="D429" s="31">
        <v>410057</v>
      </c>
      <c r="E429" s="32">
        <v>0.60199999999999998</v>
      </c>
      <c r="F429" s="32">
        <v>0.71699999999999997</v>
      </c>
      <c r="G429">
        <f t="shared" si="6"/>
        <v>0.71699999999999997</v>
      </c>
      <c r="H429" s="31">
        <v>476486774</v>
      </c>
      <c r="I429" s="31">
        <v>0</v>
      </c>
      <c r="J429" s="31">
        <v>0</v>
      </c>
      <c r="K429" s="31">
        <v>0</v>
      </c>
      <c r="L429" s="31">
        <v>0</v>
      </c>
    </row>
    <row r="430" spans="1:12" x14ac:dyDescent="0.35">
      <c r="A430">
        <v>490601</v>
      </c>
      <c r="B430" t="s">
        <v>1092</v>
      </c>
      <c r="C430" s="31">
        <v>2436</v>
      </c>
      <c r="D430" s="31">
        <v>307882</v>
      </c>
      <c r="E430" s="32">
        <v>0.61</v>
      </c>
      <c r="F430" s="32">
        <v>0.78800000000000003</v>
      </c>
      <c r="G430">
        <f t="shared" si="6"/>
        <v>0.78800000000000003</v>
      </c>
      <c r="H430" s="31">
        <v>750002315</v>
      </c>
      <c r="I430" s="31">
        <v>1223778</v>
      </c>
      <c r="J430" s="31">
        <v>1125541</v>
      </c>
      <c r="K430" s="31">
        <v>1454546</v>
      </c>
      <c r="L430" s="31">
        <v>1323656</v>
      </c>
    </row>
    <row r="431" spans="1:12" x14ac:dyDescent="0.35">
      <c r="A431">
        <v>490804</v>
      </c>
      <c r="B431" t="s">
        <v>1093</v>
      </c>
      <c r="C431" s="31">
        <v>479</v>
      </c>
      <c r="D431" s="31">
        <v>498158</v>
      </c>
      <c r="E431" s="32">
        <v>0.63400000000000001</v>
      </c>
      <c r="F431" s="32">
        <v>0.65600000000000003</v>
      </c>
      <c r="G431">
        <f t="shared" si="6"/>
        <v>0.65600000000000003</v>
      </c>
      <c r="H431" s="31">
        <v>238617775</v>
      </c>
      <c r="I431" s="31">
        <v>260383</v>
      </c>
      <c r="J431" s="31">
        <v>259402</v>
      </c>
      <c r="K431" s="31">
        <v>244099</v>
      </c>
      <c r="L431" s="31">
        <v>262329</v>
      </c>
    </row>
    <row r="432" spans="1:12" x14ac:dyDescent="0.35">
      <c r="A432">
        <v>491200</v>
      </c>
      <c r="B432" t="s">
        <v>1094</v>
      </c>
      <c r="C432" s="31">
        <v>1161</v>
      </c>
      <c r="D432" s="31">
        <v>360231</v>
      </c>
      <c r="E432" s="32">
        <v>0.53</v>
      </c>
      <c r="F432" s="32">
        <v>0.752</v>
      </c>
      <c r="G432">
        <f t="shared" si="6"/>
        <v>0.752</v>
      </c>
      <c r="H432" s="31">
        <v>418228850</v>
      </c>
      <c r="I432" s="31">
        <v>635534</v>
      </c>
      <c r="J432" s="31">
        <v>635132</v>
      </c>
      <c r="K432" s="31">
        <v>600989</v>
      </c>
      <c r="L432" s="31">
        <v>612443</v>
      </c>
    </row>
    <row r="433" spans="1:12" x14ac:dyDescent="0.35">
      <c r="A433">
        <v>491302</v>
      </c>
      <c r="B433" t="s">
        <v>1095</v>
      </c>
      <c r="C433" s="31">
        <v>3025</v>
      </c>
      <c r="D433" s="31">
        <v>494997</v>
      </c>
      <c r="E433" s="32">
        <v>0.60199999999999998</v>
      </c>
      <c r="F433" s="32">
        <v>0.65900000000000003</v>
      </c>
      <c r="G433">
        <f t="shared" si="6"/>
        <v>0.65900000000000003</v>
      </c>
      <c r="H433" s="31">
        <v>1497367026</v>
      </c>
      <c r="I433" s="31">
        <v>1440190</v>
      </c>
      <c r="J433" s="31">
        <v>1534859</v>
      </c>
      <c r="K433" s="31">
        <v>1569596</v>
      </c>
      <c r="L433" s="31">
        <v>1605415</v>
      </c>
    </row>
    <row r="434" spans="1:12" x14ac:dyDescent="0.35">
      <c r="A434">
        <v>491401</v>
      </c>
      <c r="B434" t="s">
        <v>1096</v>
      </c>
      <c r="C434" s="31">
        <v>1003</v>
      </c>
      <c r="D434" s="31">
        <v>491203</v>
      </c>
      <c r="E434" s="32">
        <v>0.54300000000000004</v>
      </c>
      <c r="F434" s="32">
        <v>0.66100000000000003</v>
      </c>
      <c r="G434">
        <f t="shared" si="6"/>
        <v>0.66100000000000003</v>
      </c>
      <c r="H434" s="31">
        <v>492676975</v>
      </c>
      <c r="I434" s="31">
        <v>737489</v>
      </c>
      <c r="J434" s="31">
        <v>756830</v>
      </c>
      <c r="K434" s="31">
        <v>732562</v>
      </c>
      <c r="L434" s="31">
        <v>799898</v>
      </c>
    </row>
    <row r="435" spans="1:12" x14ac:dyDescent="0.35">
      <c r="A435">
        <v>491501</v>
      </c>
      <c r="B435" t="s">
        <v>1097</v>
      </c>
      <c r="C435" s="31">
        <v>961</v>
      </c>
      <c r="D435" s="31">
        <v>572523</v>
      </c>
      <c r="E435" s="32">
        <v>0.66300000000000003</v>
      </c>
      <c r="F435" s="32">
        <v>0.60499999999999998</v>
      </c>
      <c r="G435">
        <f t="shared" si="6"/>
        <v>0.66300000000000003</v>
      </c>
      <c r="H435" s="31">
        <v>550194793</v>
      </c>
      <c r="I435" s="31">
        <v>684876</v>
      </c>
      <c r="J435" s="31">
        <v>754198</v>
      </c>
      <c r="K435" s="31">
        <v>639527</v>
      </c>
      <c r="L435" s="31">
        <v>753474</v>
      </c>
    </row>
    <row r="436" spans="1:12" x14ac:dyDescent="0.35">
      <c r="A436">
        <v>491700</v>
      </c>
      <c r="B436" t="s">
        <v>1098</v>
      </c>
      <c r="C436" s="31">
        <v>4699</v>
      </c>
      <c r="D436" s="31">
        <v>353228</v>
      </c>
      <c r="E436" s="32">
        <v>0.65</v>
      </c>
      <c r="F436" s="32">
        <v>0.75700000000000001</v>
      </c>
      <c r="G436">
        <f t="shared" si="6"/>
        <v>0.75700000000000001</v>
      </c>
      <c r="H436" s="31">
        <v>1659819905</v>
      </c>
      <c r="I436" s="31">
        <v>2817024</v>
      </c>
      <c r="J436" s="31">
        <v>2886607</v>
      </c>
      <c r="K436" s="31">
        <v>2820389</v>
      </c>
      <c r="L436" s="31">
        <v>2806792</v>
      </c>
    </row>
    <row r="437" spans="1:12" x14ac:dyDescent="0.35">
      <c r="A437">
        <v>500101</v>
      </c>
      <c r="B437" t="s">
        <v>1099</v>
      </c>
      <c r="C437" s="31">
        <v>8778</v>
      </c>
      <c r="D437" s="31">
        <v>938646</v>
      </c>
      <c r="E437" s="32">
        <v>0.59</v>
      </c>
      <c r="F437" s="32">
        <v>0.35199999999999998</v>
      </c>
      <c r="G437">
        <f t="shared" si="6"/>
        <v>0.59</v>
      </c>
      <c r="H437" s="31">
        <v>8239436221</v>
      </c>
      <c r="I437" s="31">
        <v>1527810</v>
      </c>
      <c r="J437" s="31">
        <v>1653391</v>
      </c>
      <c r="K437" s="31">
        <v>1667869</v>
      </c>
      <c r="L437" s="31">
        <v>1891171</v>
      </c>
    </row>
    <row r="438" spans="1:12" x14ac:dyDescent="0.35">
      <c r="A438">
        <v>500108</v>
      </c>
      <c r="B438" t="s">
        <v>1100</v>
      </c>
      <c r="C438" s="31">
        <v>2500</v>
      </c>
      <c r="D438" s="31">
        <v>852052</v>
      </c>
      <c r="E438" s="32">
        <v>0.68700000000000006</v>
      </c>
      <c r="F438" s="32">
        <v>0.41199999999999998</v>
      </c>
      <c r="G438">
        <f t="shared" si="6"/>
        <v>0.68700000000000006</v>
      </c>
      <c r="H438" s="31">
        <v>2130131921</v>
      </c>
      <c r="I438" s="31">
        <v>1318514</v>
      </c>
      <c r="J438" s="31">
        <v>1472157</v>
      </c>
      <c r="K438" s="31">
        <v>1538883</v>
      </c>
      <c r="L438" s="31">
        <v>1559395</v>
      </c>
    </row>
    <row r="439" spans="1:12" x14ac:dyDescent="0.35">
      <c r="A439">
        <v>500201</v>
      </c>
      <c r="B439" t="s">
        <v>1101</v>
      </c>
      <c r="C439" s="31">
        <v>8427</v>
      </c>
      <c r="D439" s="31">
        <v>464327</v>
      </c>
      <c r="E439" s="32">
        <v>0.77900000000000003</v>
      </c>
      <c r="F439" s="32">
        <v>0.68</v>
      </c>
      <c r="G439">
        <f t="shared" si="6"/>
        <v>0.77900000000000003</v>
      </c>
      <c r="H439" s="31">
        <v>3912888240</v>
      </c>
      <c r="I439" s="31">
        <v>2092130</v>
      </c>
      <c r="J439" s="31">
        <v>2387638</v>
      </c>
      <c r="K439" s="31">
        <v>2254336</v>
      </c>
      <c r="L439" s="31">
        <v>2591848</v>
      </c>
    </row>
    <row r="440" spans="1:12" x14ac:dyDescent="0.35">
      <c r="A440">
        <v>500301</v>
      </c>
      <c r="B440" t="s">
        <v>1102</v>
      </c>
      <c r="C440" s="31">
        <v>3277</v>
      </c>
      <c r="D440" s="31">
        <v>1091092</v>
      </c>
      <c r="E440" s="32">
        <v>0.621</v>
      </c>
      <c r="F440" s="32">
        <v>0.247</v>
      </c>
      <c r="G440">
        <f t="shared" si="6"/>
        <v>0.621</v>
      </c>
      <c r="H440" s="31">
        <v>3575511203</v>
      </c>
      <c r="I440" s="31">
        <v>1448655</v>
      </c>
      <c r="J440" s="31">
        <v>1979567</v>
      </c>
      <c r="K440" s="31">
        <v>1397306</v>
      </c>
      <c r="L440" s="31">
        <v>1888869</v>
      </c>
    </row>
    <row r="441" spans="1:12" x14ac:dyDescent="0.35">
      <c r="A441">
        <v>500304</v>
      </c>
      <c r="B441" t="s">
        <v>1103</v>
      </c>
      <c r="C441" s="31">
        <v>3244</v>
      </c>
      <c r="D441" s="31">
        <v>907690</v>
      </c>
      <c r="E441" s="32">
        <v>0.65900000000000003</v>
      </c>
      <c r="F441" s="32">
        <v>0.374</v>
      </c>
      <c r="G441">
        <f t="shared" si="6"/>
        <v>0.65900000000000003</v>
      </c>
      <c r="H441" s="31">
        <v>2944547505</v>
      </c>
      <c r="I441" s="31">
        <v>1377968</v>
      </c>
      <c r="J441" s="31">
        <v>1549829</v>
      </c>
      <c r="K441" s="31">
        <v>1291160</v>
      </c>
      <c r="L441" s="31">
        <v>1497464</v>
      </c>
    </row>
    <row r="442" spans="1:12" x14ac:dyDescent="0.35">
      <c r="A442">
        <v>500308</v>
      </c>
      <c r="B442" t="s">
        <v>1104</v>
      </c>
      <c r="C442" s="31">
        <v>2713</v>
      </c>
      <c r="D442" s="31">
        <v>866497</v>
      </c>
      <c r="E442" s="32">
        <v>0.65100000000000002</v>
      </c>
      <c r="F442" s="32">
        <v>0.40200000000000002</v>
      </c>
      <c r="G442">
        <f t="shared" si="6"/>
        <v>0.65100000000000002</v>
      </c>
      <c r="H442" s="31">
        <v>2350807460</v>
      </c>
      <c r="I442" s="31">
        <v>1396652</v>
      </c>
      <c r="J442" s="31">
        <v>1379538</v>
      </c>
      <c r="K442" s="31">
        <v>1460034</v>
      </c>
      <c r="L442" s="31">
        <v>1461293</v>
      </c>
    </row>
    <row r="443" spans="1:12" x14ac:dyDescent="0.35">
      <c r="A443">
        <v>500401</v>
      </c>
      <c r="B443" t="s">
        <v>1313</v>
      </c>
      <c r="C443" s="31">
        <v>4648</v>
      </c>
      <c r="D443" s="31">
        <v>886323</v>
      </c>
      <c r="E443" s="32">
        <v>0.69599999999999995</v>
      </c>
      <c r="F443" s="32">
        <v>0.38800000000000001</v>
      </c>
      <c r="G443">
        <f t="shared" si="6"/>
        <v>0.69599999999999995</v>
      </c>
      <c r="H443" s="31">
        <v>4119630549</v>
      </c>
      <c r="I443" s="31">
        <v>2781011</v>
      </c>
      <c r="J443" s="31">
        <v>3228784</v>
      </c>
      <c r="K443" s="31">
        <v>2466923</v>
      </c>
      <c r="L443" s="31">
        <v>3176417</v>
      </c>
    </row>
    <row r="444" spans="1:12" x14ac:dyDescent="0.35">
      <c r="A444">
        <v>500402</v>
      </c>
      <c r="B444" t="s">
        <v>1106</v>
      </c>
      <c r="C444" s="31">
        <v>9043</v>
      </c>
      <c r="D444" s="31">
        <v>958455</v>
      </c>
      <c r="E444" s="32">
        <v>0.54300000000000004</v>
      </c>
      <c r="F444" s="32">
        <v>0.33900000000000002</v>
      </c>
      <c r="G444">
        <f t="shared" si="6"/>
        <v>0.54300000000000004</v>
      </c>
      <c r="H444" s="31">
        <v>8667315171</v>
      </c>
      <c r="I444" s="31">
        <v>2405310</v>
      </c>
      <c r="J444" s="31">
        <v>2326881</v>
      </c>
      <c r="K444" s="31">
        <v>2576237</v>
      </c>
      <c r="L444" s="31">
        <v>2797341</v>
      </c>
    </row>
    <row r="445" spans="1:12" x14ac:dyDescent="0.35">
      <c r="A445">
        <v>510101</v>
      </c>
      <c r="B445" t="s">
        <v>1107</v>
      </c>
      <c r="C445" s="31">
        <v>1053</v>
      </c>
      <c r="D445" s="31">
        <v>208939</v>
      </c>
      <c r="E445" s="32">
        <v>0.65</v>
      </c>
      <c r="F445" s="32">
        <v>0.85599999999999998</v>
      </c>
      <c r="G445">
        <f t="shared" si="6"/>
        <v>0.85599999999999998</v>
      </c>
      <c r="H445" s="31">
        <v>220013810</v>
      </c>
      <c r="I445" s="31">
        <v>1772763</v>
      </c>
      <c r="J445" s="31">
        <v>1744131</v>
      </c>
      <c r="K445" s="31">
        <v>1849977</v>
      </c>
      <c r="L445" s="31">
        <v>1780543</v>
      </c>
    </row>
    <row r="446" spans="1:12" x14ac:dyDescent="0.35">
      <c r="A446">
        <v>510201</v>
      </c>
      <c r="B446" t="s">
        <v>1108</v>
      </c>
      <c r="C446" s="31">
        <v>1340</v>
      </c>
      <c r="D446" s="31">
        <v>322113</v>
      </c>
      <c r="E446" s="32">
        <v>0.63400000000000001</v>
      </c>
      <c r="F446" s="32">
        <v>0.77800000000000002</v>
      </c>
      <c r="G446">
        <f t="shared" si="6"/>
        <v>0.77800000000000002</v>
      </c>
      <c r="H446" s="31">
        <v>431632481</v>
      </c>
      <c r="I446" s="31">
        <v>1489366</v>
      </c>
      <c r="J446" s="31">
        <v>1418135</v>
      </c>
      <c r="K446" s="31">
        <v>1554393</v>
      </c>
      <c r="L446" s="31">
        <v>1527302</v>
      </c>
    </row>
    <row r="447" spans="1:12" x14ac:dyDescent="0.35">
      <c r="A447">
        <v>510401</v>
      </c>
      <c r="B447" t="s">
        <v>1109</v>
      </c>
      <c r="C447" s="31">
        <v>303</v>
      </c>
      <c r="D447" s="31">
        <v>1198274</v>
      </c>
      <c r="E447" s="32">
        <v>0.29299999999999998</v>
      </c>
      <c r="F447" s="32">
        <v>0.17299999999999999</v>
      </c>
      <c r="G447">
        <f t="shared" si="6"/>
        <v>0.36</v>
      </c>
      <c r="H447" s="31">
        <v>363077209</v>
      </c>
      <c r="I447" s="31">
        <v>297521</v>
      </c>
      <c r="J447" s="31">
        <v>297973</v>
      </c>
      <c r="K447" s="31">
        <v>329969</v>
      </c>
      <c r="L447" s="31">
        <v>309469</v>
      </c>
    </row>
    <row r="448" spans="1:12" x14ac:dyDescent="0.35">
      <c r="A448">
        <v>510501</v>
      </c>
      <c r="B448" t="s">
        <v>452</v>
      </c>
      <c r="C448" s="31">
        <v>335</v>
      </c>
      <c r="D448" s="31">
        <v>1450170</v>
      </c>
      <c r="E448" s="32">
        <v>0.47399999999999998</v>
      </c>
      <c r="F448" s="32">
        <v>0</v>
      </c>
      <c r="G448">
        <f t="shared" si="6"/>
        <v>0.47399999999999998</v>
      </c>
      <c r="H448" s="31">
        <v>485806981</v>
      </c>
      <c r="I448" s="31">
        <v>289253</v>
      </c>
      <c r="J448" s="31">
        <v>325489</v>
      </c>
      <c r="K448" s="31">
        <v>285236</v>
      </c>
      <c r="L448" s="31">
        <v>326344</v>
      </c>
    </row>
    <row r="449" spans="1:12" x14ac:dyDescent="0.35">
      <c r="A449">
        <v>511101</v>
      </c>
      <c r="B449" t="s">
        <v>1110</v>
      </c>
      <c r="C449" s="31">
        <v>1555</v>
      </c>
      <c r="D449" s="31">
        <v>291551</v>
      </c>
      <c r="E449" s="32">
        <v>0.38500000000000001</v>
      </c>
      <c r="F449" s="32">
        <v>0.79900000000000004</v>
      </c>
      <c r="G449">
        <f t="shared" si="6"/>
        <v>0.79900000000000004</v>
      </c>
      <c r="H449" s="31">
        <v>453362355</v>
      </c>
      <c r="I449" s="31">
        <v>2543044</v>
      </c>
      <c r="J449" s="31">
        <v>2654521</v>
      </c>
      <c r="K449" s="31">
        <v>2533709</v>
      </c>
      <c r="L449" s="31">
        <v>2753980</v>
      </c>
    </row>
    <row r="450" spans="1:12" x14ac:dyDescent="0.35">
      <c r="A450">
        <v>511201</v>
      </c>
      <c r="B450" t="s">
        <v>1111</v>
      </c>
      <c r="C450" s="31">
        <v>289</v>
      </c>
      <c r="D450" s="31">
        <v>842432</v>
      </c>
      <c r="E450" s="32">
        <v>0.433</v>
      </c>
      <c r="F450" s="32">
        <v>0.41899999999999998</v>
      </c>
      <c r="G450">
        <f t="shared" si="6"/>
        <v>0.433</v>
      </c>
      <c r="H450" s="31">
        <v>243463114</v>
      </c>
      <c r="I450" s="31">
        <v>281352</v>
      </c>
      <c r="J450" s="31">
        <v>267486</v>
      </c>
      <c r="K450" s="31">
        <v>294133</v>
      </c>
      <c r="L450" s="31">
        <v>278795</v>
      </c>
    </row>
    <row r="451" spans="1:12" x14ac:dyDescent="0.35">
      <c r="A451">
        <v>511301</v>
      </c>
      <c r="B451" t="s">
        <v>1112</v>
      </c>
      <c r="C451" s="31">
        <v>403</v>
      </c>
      <c r="D451" s="31">
        <v>345731</v>
      </c>
      <c r="E451" s="32">
        <v>0.54900000000000004</v>
      </c>
      <c r="F451" s="32">
        <v>0.76200000000000001</v>
      </c>
      <c r="G451">
        <f t="shared" si="6"/>
        <v>0.76200000000000001</v>
      </c>
      <c r="H451" s="31">
        <v>139329944</v>
      </c>
      <c r="I451" s="31">
        <v>699328</v>
      </c>
      <c r="J451" s="31">
        <v>640537</v>
      </c>
      <c r="K451" s="31">
        <v>744562</v>
      </c>
      <c r="L451" s="31">
        <v>662408</v>
      </c>
    </row>
    <row r="452" spans="1:12" x14ac:dyDescent="0.35">
      <c r="A452">
        <v>511602</v>
      </c>
      <c r="B452" t="s">
        <v>1113</v>
      </c>
      <c r="C452" s="31">
        <v>570</v>
      </c>
      <c r="D452" s="31">
        <v>308880</v>
      </c>
      <c r="E452" s="32">
        <v>0.58799999999999997</v>
      </c>
      <c r="F452" s="32">
        <v>0.78700000000000003</v>
      </c>
      <c r="G452">
        <f t="shared" ref="G452:G515" si="7">MAX(IF(E452&gt;F452,E452,F452),0.36)</f>
        <v>0.78700000000000003</v>
      </c>
      <c r="H452" s="31">
        <v>176062094</v>
      </c>
      <c r="I452" s="31">
        <v>781224</v>
      </c>
      <c r="J452" s="31">
        <v>822834</v>
      </c>
      <c r="K452" s="31">
        <v>835758</v>
      </c>
      <c r="L452" s="31">
        <v>856273</v>
      </c>
    </row>
    <row r="453" spans="1:12" x14ac:dyDescent="0.35">
      <c r="A453">
        <v>511901</v>
      </c>
      <c r="B453" t="s">
        <v>457</v>
      </c>
      <c r="C453" s="31">
        <v>707</v>
      </c>
      <c r="D453" s="31">
        <v>335395</v>
      </c>
      <c r="E453" s="32">
        <v>0.54900000000000004</v>
      </c>
      <c r="F453" s="32">
        <v>0.76900000000000002</v>
      </c>
      <c r="G453">
        <f t="shared" si="7"/>
        <v>0.76900000000000002</v>
      </c>
      <c r="H453" s="31">
        <v>237124647</v>
      </c>
      <c r="I453" s="31">
        <v>867973</v>
      </c>
      <c r="J453" s="31">
        <v>905475</v>
      </c>
      <c r="K453" s="31">
        <v>932428</v>
      </c>
      <c r="L453" s="31">
        <v>891989</v>
      </c>
    </row>
    <row r="454" spans="1:12" x14ac:dyDescent="0.35">
      <c r="A454">
        <v>512001</v>
      </c>
      <c r="B454" t="s">
        <v>1114</v>
      </c>
      <c r="C454" s="31">
        <v>2751</v>
      </c>
      <c r="D454" s="31">
        <v>285053</v>
      </c>
      <c r="E454" s="32">
        <v>0.56599999999999995</v>
      </c>
      <c r="F454" s="32">
        <v>0.80400000000000005</v>
      </c>
      <c r="G454">
        <f t="shared" si="7"/>
        <v>0.80400000000000005</v>
      </c>
      <c r="H454" s="31">
        <v>784180864</v>
      </c>
      <c r="I454" s="31">
        <v>3281868</v>
      </c>
      <c r="J454" s="31">
        <v>3321596</v>
      </c>
      <c r="K454" s="31">
        <v>3424735</v>
      </c>
      <c r="L454" s="31">
        <v>3421486</v>
      </c>
    </row>
    <row r="455" spans="1:12" x14ac:dyDescent="0.35">
      <c r="A455">
        <v>512101</v>
      </c>
      <c r="B455" t="s">
        <v>1115</v>
      </c>
      <c r="C455" s="31">
        <v>341</v>
      </c>
      <c r="D455" s="31">
        <v>706206</v>
      </c>
      <c r="E455" s="32">
        <v>0.48799999999999999</v>
      </c>
      <c r="F455" s="32">
        <v>0.51300000000000001</v>
      </c>
      <c r="G455">
        <f t="shared" si="7"/>
        <v>0.51300000000000001</v>
      </c>
      <c r="H455" s="31">
        <v>240816416</v>
      </c>
      <c r="I455" s="31">
        <v>520339</v>
      </c>
      <c r="J455" s="31">
        <v>522261</v>
      </c>
      <c r="K455" s="31">
        <v>520511</v>
      </c>
      <c r="L455" s="31">
        <v>512747</v>
      </c>
    </row>
    <row r="456" spans="1:12" x14ac:dyDescent="0.35">
      <c r="A456">
        <v>512201</v>
      </c>
      <c r="B456" t="s">
        <v>460</v>
      </c>
      <c r="C456" s="31">
        <v>1025</v>
      </c>
      <c r="D456" s="31">
        <v>244168</v>
      </c>
      <c r="E456" s="32">
        <v>0.68700000000000006</v>
      </c>
      <c r="F456" s="32">
        <v>0.83199999999999996</v>
      </c>
      <c r="G456">
        <f t="shared" si="7"/>
        <v>0.83199999999999996</v>
      </c>
      <c r="H456" s="31">
        <v>250272349</v>
      </c>
      <c r="I456" s="31">
        <v>1440849</v>
      </c>
      <c r="J456" s="31">
        <v>1371526</v>
      </c>
      <c r="K456" s="31">
        <v>1450699</v>
      </c>
      <c r="L456" s="31">
        <v>1370850</v>
      </c>
    </row>
    <row r="457" spans="1:12" x14ac:dyDescent="0.35">
      <c r="A457">
        <v>512300</v>
      </c>
      <c r="B457" t="s">
        <v>1116</v>
      </c>
      <c r="C457" s="31">
        <v>1723</v>
      </c>
      <c r="D457" s="31">
        <v>213221</v>
      </c>
      <c r="E457" s="32">
        <v>0.71399999999999997</v>
      </c>
      <c r="F457" s="32">
        <v>0.85399999999999998</v>
      </c>
      <c r="G457">
        <f t="shared" si="7"/>
        <v>0.85399999999999998</v>
      </c>
      <c r="H457" s="31">
        <v>367380404</v>
      </c>
      <c r="I457" s="31">
        <v>2803949</v>
      </c>
      <c r="J457" s="31">
        <v>2695542</v>
      </c>
      <c r="K457" s="31">
        <v>2676336</v>
      </c>
      <c r="L457" s="31">
        <v>2713925</v>
      </c>
    </row>
    <row r="458" spans="1:12" x14ac:dyDescent="0.35">
      <c r="A458">
        <v>512404</v>
      </c>
      <c r="B458" t="s">
        <v>1117</v>
      </c>
      <c r="C458" s="31">
        <v>545</v>
      </c>
      <c r="D458" s="31">
        <v>285925</v>
      </c>
      <c r="E458" s="32">
        <v>0.63</v>
      </c>
      <c r="F458" s="32">
        <v>0.80300000000000005</v>
      </c>
      <c r="G458">
        <f t="shared" si="7"/>
        <v>0.80300000000000005</v>
      </c>
      <c r="H458" s="31">
        <v>155829323</v>
      </c>
      <c r="I458" s="31">
        <v>1156708</v>
      </c>
      <c r="J458" s="31">
        <v>1176540</v>
      </c>
      <c r="K458" s="31">
        <v>1180802</v>
      </c>
      <c r="L458" s="31">
        <v>1209082</v>
      </c>
    </row>
    <row r="459" spans="1:12" x14ac:dyDescent="0.35">
      <c r="A459">
        <v>512501</v>
      </c>
      <c r="B459" t="s">
        <v>1118</v>
      </c>
      <c r="C459" s="31">
        <v>461</v>
      </c>
      <c r="D459" s="31">
        <v>538750</v>
      </c>
      <c r="E459" s="32">
        <v>0.46700000000000003</v>
      </c>
      <c r="F459" s="32">
        <v>0.628</v>
      </c>
      <c r="G459">
        <f t="shared" si="7"/>
        <v>0.628</v>
      </c>
      <c r="H459" s="31">
        <v>248364120</v>
      </c>
      <c r="I459" s="31">
        <v>640773</v>
      </c>
      <c r="J459" s="31">
        <v>619474</v>
      </c>
      <c r="K459" s="31">
        <v>663020</v>
      </c>
      <c r="L459" s="31">
        <v>627690</v>
      </c>
    </row>
    <row r="460" spans="1:12" x14ac:dyDescent="0.35">
      <c r="A460">
        <v>512902</v>
      </c>
      <c r="B460" t="s">
        <v>1119</v>
      </c>
      <c r="C460" s="31">
        <v>1345</v>
      </c>
      <c r="D460" s="31">
        <v>402219</v>
      </c>
      <c r="E460" s="32">
        <v>0.66300000000000003</v>
      </c>
      <c r="F460" s="32">
        <v>0.72299999999999998</v>
      </c>
      <c r="G460">
        <f t="shared" si="7"/>
        <v>0.72299999999999998</v>
      </c>
      <c r="H460" s="31">
        <v>540984665</v>
      </c>
      <c r="I460" s="31">
        <v>1629396</v>
      </c>
      <c r="J460" s="31">
        <v>1580233</v>
      </c>
      <c r="K460" s="31">
        <v>1559254</v>
      </c>
      <c r="L460" s="31">
        <v>1525513</v>
      </c>
    </row>
    <row r="461" spans="1:12" x14ac:dyDescent="0.35">
      <c r="A461">
        <v>513102</v>
      </c>
      <c r="B461" t="s">
        <v>1120</v>
      </c>
      <c r="C461" s="31">
        <v>569</v>
      </c>
      <c r="D461" s="31">
        <v>323513</v>
      </c>
      <c r="E461" s="32">
        <v>0.23899999999999999</v>
      </c>
      <c r="F461" s="32">
        <v>0.77700000000000002</v>
      </c>
      <c r="G461">
        <f t="shared" si="7"/>
        <v>0.77700000000000002</v>
      </c>
      <c r="H461" s="31">
        <v>184079292</v>
      </c>
      <c r="I461" s="31">
        <v>1111826</v>
      </c>
      <c r="J461" s="31">
        <v>1187881</v>
      </c>
      <c r="K461" s="31">
        <v>1047829</v>
      </c>
      <c r="L461" s="31">
        <v>1046897</v>
      </c>
    </row>
    <row r="462" spans="1:12" x14ac:dyDescent="0.35">
      <c r="A462">
        <v>520101</v>
      </c>
      <c r="B462" t="s">
        <v>1121</v>
      </c>
      <c r="C462" s="31">
        <v>3336</v>
      </c>
      <c r="D462" s="31">
        <v>534089</v>
      </c>
      <c r="E462" s="32">
        <v>0.63400000000000001</v>
      </c>
      <c r="F462" s="32">
        <v>0.63200000000000001</v>
      </c>
      <c r="G462">
        <f t="shared" si="7"/>
        <v>0.63400000000000001</v>
      </c>
      <c r="H462" s="31">
        <v>1781721166</v>
      </c>
      <c r="I462" s="31">
        <v>1284083</v>
      </c>
      <c r="J462" s="31">
        <v>1452796</v>
      </c>
      <c r="K462" s="31">
        <v>1489153</v>
      </c>
      <c r="L462" s="31">
        <v>1467979</v>
      </c>
    </row>
    <row r="463" spans="1:12" x14ac:dyDescent="0.35">
      <c r="A463">
        <v>520302</v>
      </c>
      <c r="B463" t="s">
        <v>1122</v>
      </c>
      <c r="C463" s="31">
        <v>10486</v>
      </c>
      <c r="D463" s="31">
        <v>626745</v>
      </c>
      <c r="E463" s="32">
        <v>0.55600000000000005</v>
      </c>
      <c r="F463" s="32">
        <v>0.56799999999999995</v>
      </c>
      <c r="G463">
        <f t="shared" si="7"/>
        <v>0.56799999999999995</v>
      </c>
      <c r="H463" s="31">
        <v>6572054175</v>
      </c>
      <c r="I463" s="31">
        <v>1965875</v>
      </c>
      <c r="J463" s="31">
        <v>2324331</v>
      </c>
      <c r="K463" s="31">
        <v>1936306</v>
      </c>
      <c r="L463" s="31">
        <v>2444268</v>
      </c>
    </row>
    <row r="464" spans="1:12" x14ac:dyDescent="0.35">
      <c r="A464">
        <v>520401</v>
      </c>
      <c r="B464" t="s">
        <v>1123</v>
      </c>
      <c r="C464" s="31">
        <v>1245</v>
      </c>
      <c r="D464" s="31">
        <v>557173</v>
      </c>
      <c r="E464" s="32">
        <v>0.38</v>
      </c>
      <c r="F464" s="32">
        <v>0.61599999999999999</v>
      </c>
      <c r="G464">
        <f t="shared" si="7"/>
        <v>0.61599999999999999</v>
      </c>
      <c r="H464" s="31">
        <v>693680613</v>
      </c>
      <c r="I464" s="31">
        <v>661515</v>
      </c>
      <c r="J464" s="31">
        <v>569485</v>
      </c>
      <c r="K464" s="31">
        <v>654684</v>
      </c>
      <c r="L464" s="31">
        <v>590571</v>
      </c>
    </row>
    <row r="465" spans="1:12" x14ac:dyDescent="0.35">
      <c r="A465">
        <v>520601</v>
      </c>
      <c r="B465" t="s">
        <v>1124</v>
      </c>
      <c r="C465" s="31">
        <v>119</v>
      </c>
      <c r="D465" s="31">
        <v>3182460</v>
      </c>
      <c r="E465" s="32">
        <v>0</v>
      </c>
      <c r="F465" s="32">
        <v>0</v>
      </c>
      <c r="G465">
        <f t="shared" si="7"/>
        <v>0.36</v>
      </c>
      <c r="H465" s="31">
        <v>378712808</v>
      </c>
      <c r="I465" s="31">
        <v>48163</v>
      </c>
      <c r="J465" s="31">
        <v>40358</v>
      </c>
      <c r="K465" s="31">
        <v>42895</v>
      </c>
      <c r="L465" s="31">
        <v>33655</v>
      </c>
    </row>
    <row r="466" spans="1:12" x14ac:dyDescent="0.35">
      <c r="A466">
        <v>520701</v>
      </c>
      <c r="B466" t="s">
        <v>1125</v>
      </c>
      <c r="C466" s="31">
        <v>865</v>
      </c>
      <c r="D466" s="31">
        <v>762594</v>
      </c>
      <c r="E466" s="32">
        <v>0.49099999999999999</v>
      </c>
      <c r="F466" s="32">
        <v>0.47399999999999998</v>
      </c>
      <c r="G466">
        <f t="shared" si="7"/>
        <v>0.49099999999999999</v>
      </c>
      <c r="H466" s="31">
        <v>659644445</v>
      </c>
      <c r="I466" s="31">
        <v>637860</v>
      </c>
      <c r="J466" s="31">
        <v>630471</v>
      </c>
      <c r="K466" s="31">
        <v>704331</v>
      </c>
      <c r="L466" s="31">
        <v>661687</v>
      </c>
    </row>
    <row r="467" spans="1:12" x14ac:dyDescent="0.35">
      <c r="A467">
        <v>521200</v>
      </c>
      <c r="B467" t="s">
        <v>1126</v>
      </c>
      <c r="C467" s="31">
        <v>1396</v>
      </c>
      <c r="D467" s="31">
        <v>515764</v>
      </c>
      <c r="E467" s="32">
        <v>0.54900000000000004</v>
      </c>
      <c r="F467" s="32">
        <v>0.64500000000000002</v>
      </c>
      <c r="G467">
        <f t="shared" si="7"/>
        <v>0.64500000000000002</v>
      </c>
      <c r="H467" s="31">
        <v>720006912</v>
      </c>
      <c r="I467" s="31">
        <v>799953</v>
      </c>
      <c r="J467" s="31">
        <v>761810</v>
      </c>
      <c r="K467" s="31">
        <v>817252</v>
      </c>
      <c r="L467" s="31">
        <v>755396</v>
      </c>
    </row>
    <row r="468" spans="1:12" x14ac:dyDescent="0.35">
      <c r="A468">
        <v>521301</v>
      </c>
      <c r="B468" t="s">
        <v>1127</v>
      </c>
      <c r="C468" s="31">
        <v>4336</v>
      </c>
      <c r="D468" s="31">
        <v>582842</v>
      </c>
      <c r="E468" s="32">
        <v>0.58799999999999997</v>
      </c>
      <c r="F468" s="32">
        <v>0.59799999999999998</v>
      </c>
      <c r="G468">
        <f t="shared" si="7"/>
        <v>0.59799999999999998</v>
      </c>
      <c r="H468" s="31">
        <v>2527204531</v>
      </c>
      <c r="I468" s="31">
        <v>1605489</v>
      </c>
      <c r="J468" s="31">
        <v>2009748</v>
      </c>
      <c r="K468" s="31">
        <v>1782235</v>
      </c>
      <c r="L468" s="31">
        <v>2100516</v>
      </c>
    </row>
    <row r="469" spans="1:12" x14ac:dyDescent="0.35">
      <c r="A469">
        <v>521401</v>
      </c>
      <c r="B469" t="s">
        <v>473</v>
      </c>
      <c r="C469" s="31">
        <v>3317</v>
      </c>
      <c r="D469" s="31">
        <v>549949</v>
      </c>
      <c r="E469" s="32">
        <v>0.497</v>
      </c>
      <c r="F469" s="32">
        <v>0.621</v>
      </c>
      <c r="G469">
        <f t="shared" si="7"/>
        <v>0.621</v>
      </c>
      <c r="H469" s="31">
        <v>1824182984</v>
      </c>
      <c r="I469" s="31">
        <v>2158636</v>
      </c>
      <c r="J469" s="31">
        <v>1987888</v>
      </c>
      <c r="K469" s="31">
        <v>2250625</v>
      </c>
      <c r="L469" s="31">
        <v>2140512</v>
      </c>
    </row>
    <row r="470" spans="1:12" x14ac:dyDescent="0.35">
      <c r="A470">
        <v>521701</v>
      </c>
      <c r="B470" t="s">
        <v>1128</v>
      </c>
      <c r="C470" s="31">
        <v>1747</v>
      </c>
      <c r="D470" s="31">
        <v>482544</v>
      </c>
      <c r="E470" s="32">
        <v>0.60199999999999998</v>
      </c>
      <c r="F470" s="32">
        <v>0.66700000000000004</v>
      </c>
      <c r="G470">
        <f t="shared" si="7"/>
        <v>0.66700000000000004</v>
      </c>
      <c r="H470" s="31">
        <v>843005742</v>
      </c>
      <c r="I470" s="31">
        <v>1158821</v>
      </c>
      <c r="J470" s="31">
        <v>1166213</v>
      </c>
      <c r="K470" s="31">
        <v>1103625</v>
      </c>
      <c r="L470" s="31">
        <v>1233792</v>
      </c>
    </row>
    <row r="471" spans="1:12" x14ac:dyDescent="0.35">
      <c r="A471">
        <v>521800</v>
      </c>
      <c r="B471" t="s">
        <v>475</v>
      </c>
      <c r="C471" s="31">
        <v>6903</v>
      </c>
      <c r="D471" s="31">
        <v>943812</v>
      </c>
      <c r="E471" s="32">
        <v>0.35499999999999998</v>
      </c>
      <c r="F471" s="32">
        <v>0.34899999999999998</v>
      </c>
      <c r="G471">
        <f t="shared" si="7"/>
        <v>0.36</v>
      </c>
      <c r="H471" s="31">
        <v>6515136329</v>
      </c>
      <c r="I471" s="31">
        <v>1714192</v>
      </c>
      <c r="J471" s="31">
        <v>1634046</v>
      </c>
      <c r="K471" s="31">
        <v>2131299</v>
      </c>
      <c r="L471" s="31">
        <v>1958557</v>
      </c>
    </row>
    <row r="472" spans="1:12" x14ac:dyDescent="0.35">
      <c r="A472">
        <v>522001</v>
      </c>
      <c r="B472" t="s">
        <v>1129</v>
      </c>
      <c r="C472" s="31">
        <v>1134</v>
      </c>
      <c r="D472" s="31">
        <v>678034</v>
      </c>
      <c r="E472" s="32">
        <v>0.40300000000000002</v>
      </c>
      <c r="F472" s="32">
        <v>0.53200000000000003</v>
      </c>
      <c r="G472">
        <f t="shared" si="7"/>
        <v>0.53200000000000003</v>
      </c>
      <c r="H472" s="31">
        <v>768891356</v>
      </c>
      <c r="I472" s="31">
        <v>685041</v>
      </c>
      <c r="J472" s="31">
        <v>639831</v>
      </c>
      <c r="K472" s="31">
        <v>728649</v>
      </c>
      <c r="L472" s="31">
        <v>636810</v>
      </c>
    </row>
    <row r="473" spans="1:12" x14ac:dyDescent="0.35">
      <c r="A473">
        <v>522101</v>
      </c>
      <c r="B473" t="s">
        <v>1130</v>
      </c>
      <c r="C473" s="31">
        <v>866</v>
      </c>
      <c r="D473" s="31">
        <v>515979</v>
      </c>
      <c r="E473" s="32">
        <v>0.67</v>
      </c>
      <c r="F473" s="32">
        <v>0.64400000000000002</v>
      </c>
      <c r="G473">
        <f t="shared" si="7"/>
        <v>0.67</v>
      </c>
      <c r="H473" s="31">
        <v>446838343</v>
      </c>
      <c r="I473" s="31">
        <v>491198</v>
      </c>
      <c r="J473" s="31">
        <v>427693</v>
      </c>
      <c r="K473" s="31">
        <v>481165</v>
      </c>
      <c r="L473" s="31">
        <v>409259</v>
      </c>
    </row>
    <row r="474" spans="1:12" x14ac:dyDescent="0.35">
      <c r="A474">
        <v>530101</v>
      </c>
      <c r="B474" t="s">
        <v>1131</v>
      </c>
      <c r="C474" s="31">
        <v>780</v>
      </c>
      <c r="D474" s="31">
        <v>482727</v>
      </c>
      <c r="E474" s="32">
        <v>0.623</v>
      </c>
      <c r="F474" s="32">
        <v>0.66700000000000004</v>
      </c>
      <c r="G474">
        <f t="shared" si="7"/>
        <v>0.66700000000000004</v>
      </c>
      <c r="H474" s="31">
        <v>376527149</v>
      </c>
      <c r="I474" s="31">
        <v>494912</v>
      </c>
      <c r="J474" s="31">
        <v>523970</v>
      </c>
      <c r="K474" s="31">
        <v>485166</v>
      </c>
      <c r="L474" s="31">
        <v>636304</v>
      </c>
    </row>
    <row r="475" spans="1:12" x14ac:dyDescent="0.35">
      <c r="A475">
        <v>530202</v>
      </c>
      <c r="B475" t="s">
        <v>479</v>
      </c>
      <c r="C475" s="31">
        <v>2574</v>
      </c>
      <c r="D475" s="31">
        <v>517653</v>
      </c>
      <c r="E475" s="32">
        <v>0.627</v>
      </c>
      <c r="F475" s="32">
        <v>0.64300000000000002</v>
      </c>
      <c r="G475">
        <f t="shared" si="7"/>
        <v>0.64300000000000002</v>
      </c>
      <c r="H475" s="31">
        <v>1332439700</v>
      </c>
      <c r="I475" s="31">
        <v>1109294</v>
      </c>
      <c r="J475" s="31">
        <v>1270011</v>
      </c>
      <c r="K475" s="31">
        <v>1211708</v>
      </c>
      <c r="L475" s="31">
        <v>1389615</v>
      </c>
    </row>
    <row r="476" spans="1:12" x14ac:dyDescent="0.35">
      <c r="A476">
        <v>530301</v>
      </c>
      <c r="B476" t="s">
        <v>1132</v>
      </c>
      <c r="C476" s="31">
        <v>4605</v>
      </c>
      <c r="D476" s="31">
        <v>556128</v>
      </c>
      <c r="E476" s="32">
        <v>0.63200000000000001</v>
      </c>
      <c r="F476" s="32">
        <v>0.61599999999999999</v>
      </c>
      <c r="G476">
        <f t="shared" si="7"/>
        <v>0.63200000000000001</v>
      </c>
      <c r="H476" s="31">
        <v>2560969807</v>
      </c>
      <c r="I476" s="31">
        <v>1410123</v>
      </c>
      <c r="J476" s="31">
        <v>1486251</v>
      </c>
      <c r="K476" s="31">
        <v>1397638</v>
      </c>
      <c r="L476" s="31">
        <v>1771027</v>
      </c>
    </row>
    <row r="477" spans="1:12" x14ac:dyDescent="0.35">
      <c r="A477">
        <v>530501</v>
      </c>
      <c r="B477" t="s">
        <v>1133</v>
      </c>
      <c r="C477" s="31">
        <v>1948</v>
      </c>
      <c r="D477" s="31">
        <v>677331</v>
      </c>
      <c r="E477" s="32">
        <v>0.627</v>
      </c>
      <c r="F477" s="32">
        <v>0.53300000000000003</v>
      </c>
      <c r="G477">
        <f t="shared" si="7"/>
        <v>0.627</v>
      </c>
      <c r="H477" s="31">
        <v>1319441372</v>
      </c>
      <c r="I477" s="31">
        <v>916780</v>
      </c>
      <c r="J477" s="31">
        <v>1032274</v>
      </c>
      <c r="K477" s="31">
        <v>915012</v>
      </c>
      <c r="L477" s="31">
        <v>1297476</v>
      </c>
    </row>
    <row r="478" spans="1:12" x14ac:dyDescent="0.35">
      <c r="A478">
        <v>530515</v>
      </c>
      <c r="B478" t="s">
        <v>1134</v>
      </c>
      <c r="C478" s="31">
        <v>2901</v>
      </c>
      <c r="D478" s="31">
        <v>503073</v>
      </c>
      <c r="E478" s="32">
        <v>0.55900000000000005</v>
      </c>
      <c r="F478" s="32">
        <v>0.65300000000000002</v>
      </c>
      <c r="G478">
        <f t="shared" si="7"/>
        <v>0.65300000000000002</v>
      </c>
      <c r="H478" s="31">
        <v>1459415991</v>
      </c>
      <c r="I478" s="31">
        <v>1104054</v>
      </c>
      <c r="J478" s="31">
        <v>1126046</v>
      </c>
      <c r="K478" s="31">
        <v>1074098</v>
      </c>
      <c r="L478" s="31">
        <v>1218382</v>
      </c>
    </row>
    <row r="479" spans="1:12" x14ac:dyDescent="0.35">
      <c r="A479">
        <v>530600</v>
      </c>
      <c r="B479" t="s">
        <v>1135</v>
      </c>
      <c r="C479" s="31">
        <v>9773</v>
      </c>
      <c r="D479" s="31">
        <v>201044</v>
      </c>
      <c r="E479" s="32">
        <v>0.71599999999999997</v>
      </c>
      <c r="F479" s="32">
        <v>0.86199999999999999</v>
      </c>
      <c r="G479">
        <f t="shared" si="7"/>
        <v>0.86199999999999999</v>
      </c>
      <c r="H479" s="31">
        <v>1964807279</v>
      </c>
      <c r="I479" s="31">
        <v>3178153</v>
      </c>
      <c r="J479" s="31">
        <v>3559703</v>
      </c>
      <c r="K479" s="31">
        <v>3935443</v>
      </c>
      <c r="L479" s="31">
        <v>4796055</v>
      </c>
    </row>
    <row r="480" spans="1:12" x14ac:dyDescent="0.35">
      <c r="A480">
        <v>540801</v>
      </c>
      <c r="B480" t="s">
        <v>484</v>
      </c>
      <c r="C480" s="31">
        <v>292</v>
      </c>
      <c r="D480" s="31">
        <v>2005421</v>
      </c>
      <c r="E480" s="32">
        <v>0.28599999999999998</v>
      </c>
      <c r="F480" s="32">
        <v>0</v>
      </c>
      <c r="G480">
        <f t="shared" si="7"/>
        <v>0.36</v>
      </c>
      <c r="H480" s="31">
        <v>585583159</v>
      </c>
      <c r="I480" s="31">
        <v>246981</v>
      </c>
      <c r="J480" s="31">
        <v>226804</v>
      </c>
      <c r="K480" s="31">
        <v>257035</v>
      </c>
      <c r="L480" s="31">
        <v>217184</v>
      </c>
    </row>
    <row r="481" spans="1:12" x14ac:dyDescent="0.35">
      <c r="A481">
        <v>540901</v>
      </c>
      <c r="B481" t="s">
        <v>1136</v>
      </c>
      <c r="C481" s="31">
        <v>256</v>
      </c>
      <c r="D481" s="31">
        <v>646031</v>
      </c>
      <c r="E481" s="32">
        <v>0.52700000000000002</v>
      </c>
      <c r="F481" s="32">
        <v>0.55400000000000005</v>
      </c>
      <c r="G481">
        <f t="shared" si="7"/>
        <v>0.55400000000000005</v>
      </c>
      <c r="H481" s="31">
        <v>165384041</v>
      </c>
      <c r="I481" s="31">
        <v>333805</v>
      </c>
      <c r="J481" s="31">
        <v>356697</v>
      </c>
      <c r="K481" s="31">
        <v>341462</v>
      </c>
      <c r="L481" s="31">
        <v>280980</v>
      </c>
    </row>
    <row r="482" spans="1:12" x14ac:dyDescent="0.35">
      <c r="A482">
        <v>541001</v>
      </c>
      <c r="B482" t="s">
        <v>1137</v>
      </c>
      <c r="C482" s="31">
        <v>798</v>
      </c>
      <c r="D482" s="31">
        <v>559538</v>
      </c>
      <c r="E482" s="32">
        <v>0.63</v>
      </c>
      <c r="F482" s="32">
        <v>0.61399999999999999</v>
      </c>
      <c r="G482">
        <f t="shared" si="7"/>
        <v>0.63</v>
      </c>
      <c r="H482" s="31">
        <v>446512018</v>
      </c>
      <c r="I482" s="31">
        <v>512262</v>
      </c>
      <c r="J482" s="31">
        <v>553502</v>
      </c>
      <c r="K482" s="31">
        <v>449671</v>
      </c>
      <c r="L482" s="31">
        <v>571875</v>
      </c>
    </row>
    <row r="483" spans="1:12" x14ac:dyDescent="0.35">
      <c r="A483">
        <v>541102</v>
      </c>
      <c r="B483" t="s">
        <v>487</v>
      </c>
      <c r="C483" s="31">
        <v>1756</v>
      </c>
      <c r="D483" s="31">
        <v>439407</v>
      </c>
      <c r="E483" s="32">
        <v>0.60199999999999998</v>
      </c>
      <c r="F483" s="32">
        <v>0.69699999999999995</v>
      </c>
      <c r="G483">
        <f t="shared" si="7"/>
        <v>0.69699999999999995</v>
      </c>
      <c r="H483" s="31">
        <v>771599086</v>
      </c>
      <c r="I483" s="31">
        <v>1174289</v>
      </c>
      <c r="J483" s="31">
        <v>1063051</v>
      </c>
      <c r="K483" s="31">
        <v>1156778</v>
      </c>
      <c r="L483" s="31">
        <v>1091764</v>
      </c>
    </row>
    <row r="484" spans="1:12" x14ac:dyDescent="0.35">
      <c r="A484">
        <v>541201</v>
      </c>
      <c r="B484" t="s">
        <v>1138</v>
      </c>
      <c r="C484" s="31">
        <v>915</v>
      </c>
      <c r="D484" s="31">
        <v>446238</v>
      </c>
      <c r="E484" s="32">
        <v>0.60799999999999998</v>
      </c>
      <c r="F484" s="32">
        <v>0.69199999999999995</v>
      </c>
      <c r="G484">
        <f t="shared" si="7"/>
        <v>0.69199999999999995</v>
      </c>
      <c r="H484" s="31">
        <v>408308424</v>
      </c>
      <c r="I484" s="31">
        <v>664191</v>
      </c>
      <c r="J484" s="31">
        <v>728804</v>
      </c>
      <c r="K484" s="31">
        <v>783352</v>
      </c>
      <c r="L484" s="31">
        <v>851017</v>
      </c>
    </row>
    <row r="485" spans="1:12" x14ac:dyDescent="0.35">
      <c r="A485">
        <v>541401</v>
      </c>
      <c r="B485" t="s">
        <v>489</v>
      </c>
      <c r="C485" s="31">
        <v>284</v>
      </c>
      <c r="D485" s="31">
        <v>421625</v>
      </c>
      <c r="E485" s="32">
        <v>0.58799999999999997</v>
      </c>
      <c r="F485" s="32">
        <v>0.70899999999999996</v>
      </c>
      <c r="G485">
        <f t="shared" si="7"/>
        <v>0.70899999999999996</v>
      </c>
      <c r="H485" s="31">
        <v>119741769</v>
      </c>
      <c r="I485" s="31">
        <v>390209</v>
      </c>
      <c r="J485" s="31">
        <v>444314</v>
      </c>
      <c r="K485" s="31">
        <v>361920</v>
      </c>
      <c r="L485" s="31">
        <v>443227</v>
      </c>
    </row>
    <row r="486" spans="1:12" x14ac:dyDescent="0.35">
      <c r="A486">
        <v>550101</v>
      </c>
      <c r="B486" t="s">
        <v>490</v>
      </c>
      <c r="C486" s="31">
        <v>799</v>
      </c>
      <c r="D486" s="31">
        <v>393246</v>
      </c>
      <c r="E486" s="32">
        <v>0.48399999999999999</v>
      </c>
      <c r="F486" s="32">
        <v>0.72899999999999998</v>
      </c>
      <c r="G486">
        <f t="shared" si="7"/>
        <v>0.72899999999999998</v>
      </c>
      <c r="H486" s="31">
        <v>314203871</v>
      </c>
      <c r="I486" s="31">
        <v>1112184</v>
      </c>
      <c r="J486" s="31">
        <v>1064620</v>
      </c>
      <c r="K486" s="31">
        <v>1236554</v>
      </c>
      <c r="L486" s="31">
        <v>1066710</v>
      </c>
    </row>
    <row r="487" spans="1:12" x14ac:dyDescent="0.35">
      <c r="A487">
        <v>550301</v>
      </c>
      <c r="B487" t="s">
        <v>1139</v>
      </c>
      <c r="C487" s="31">
        <v>1098</v>
      </c>
      <c r="D487" s="31">
        <v>671276</v>
      </c>
      <c r="E487" s="32">
        <v>0.38</v>
      </c>
      <c r="F487" s="32">
        <v>0.53700000000000003</v>
      </c>
      <c r="G487">
        <f t="shared" si="7"/>
        <v>0.53700000000000003</v>
      </c>
      <c r="H487" s="31">
        <v>737061180</v>
      </c>
      <c r="I487" s="31">
        <v>1294667</v>
      </c>
      <c r="J487" s="31">
        <v>1228486</v>
      </c>
      <c r="K487" s="31">
        <v>1379586</v>
      </c>
      <c r="L487" s="31">
        <v>1258913</v>
      </c>
    </row>
    <row r="488" spans="1:12" x14ac:dyDescent="0.35">
      <c r="A488">
        <v>560501</v>
      </c>
      <c r="B488" t="s">
        <v>1140</v>
      </c>
      <c r="C488" s="31">
        <v>700</v>
      </c>
      <c r="D488" s="31">
        <v>711219</v>
      </c>
      <c r="E488" s="32">
        <v>0.497</v>
      </c>
      <c r="F488" s="32">
        <v>0.50900000000000001</v>
      </c>
      <c r="G488">
        <f t="shared" si="7"/>
        <v>0.50900000000000001</v>
      </c>
      <c r="H488" s="31">
        <v>497853727</v>
      </c>
      <c r="I488" s="31">
        <v>1265097</v>
      </c>
      <c r="J488" s="31">
        <v>1037308</v>
      </c>
      <c r="K488" s="31">
        <v>1191771</v>
      </c>
      <c r="L488" s="31">
        <v>1036129</v>
      </c>
    </row>
    <row r="489" spans="1:12" x14ac:dyDescent="0.35">
      <c r="A489">
        <v>560603</v>
      </c>
      <c r="B489" t="s">
        <v>1141</v>
      </c>
      <c r="C489" s="31">
        <v>368</v>
      </c>
      <c r="D489" s="31">
        <v>847062</v>
      </c>
      <c r="E489" s="32">
        <v>0.55900000000000005</v>
      </c>
      <c r="F489" s="32">
        <v>0.41599999999999998</v>
      </c>
      <c r="G489">
        <f t="shared" si="7"/>
        <v>0.55900000000000005</v>
      </c>
      <c r="H489" s="31">
        <v>311718832</v>
      </c>
      <c r="I489" s="31">
        <v>570289</v>
      </c>
      <c r="J489" s="31">
        <v>560788</v>
      </c>
      <c r="K489" s="31">
        <v>476019</v>
      </c>
      <c r="L489" s="31">
        <v>603789</v>
      </c>
    </row>
    <row r="490" spans="1:12" x14ac:dyDescent="0.35">
      <c r="A490">
        <v>560701</v>
      </c>
      <c r="B490" t="s">
        <v>1142</v>
      </c>
      <c r="C490" s="31">
        <v>1363</v>
      </c>
      <c r="D490" s="31">
        <v>386563</v>
      </c>
      <c r="E490" s="32">
        <v>0.66900000000000004</v>
      </c>
      <c r="F490" s="32">
        <v>0.73399999999999999</v>
      </c>
      <c r="G490">
        <f t="shared" si="7"/>
        <v>0.73399999999999999</v>
      </c>
      <c r="H490" s="31">
        <v>526885863</v>
      </c>
      <c r="I490" s="31">
        <v>1159364</v>
      </c>
      <c r="J490" s="31">
        <v>1270536</v>
      </c>
      <c r="K490" s="31">
        <v>1070868</v>
      </c>
      <c r="L490" s="31">
        <v>1270143</v>
      </c>
    </row>
    <row r="491" spans="1:12" x14ac:dyDescent="0.35">
      <c r="A491">
        <v>561006</v>
      </c>
      <c r="B491" t="s">
        <v>1143</v>
      </c>
      <c r="C491" s="31">
        <v>1663</v>
      </c>
      <c r="D491" s="31">
        <v>362773</v>
      </c>
      <c r="E491" s="32">
        <v>0.61199999999999999</v>
      </c>
      <c r="F491" s="32">
        <v>0.75</v>
      </c>
      <c r="G491">
        <f t="shared" si="7"/>
        <v>0.75</v>
      </c>
      <c r="H491" s="31">
        <v>603291734</v>
      </c>
      <c r="I491" s="31">
        <v>1650248</v>
      </c>
      <c r="J491" s="31">
        <v>2039343</v>
      </c>
      <c r="K491" s="31">
        <v>1543916</v>
      </c>
      <c r="L491" s="31">
        <v>2727402</v>
      </c>
    </row>
    <row r="492" spans="1:12" x14ac:dyDescent="0.35">
      <c r="A492">
        <v>570101</v>
      </c>
      <c r="B492" t="s">
        <v>1144</v>
      </c>
      <c r="C492" s="31">
        <v>1186</v>
      </c>
      <c r="D492" s="31">
        <v>323500</v>
      </c>
      <c r="E492" s="32">
        <v>0.56999999999999995</v>
      </c>
      <c r="F492" s="32">
        <v>0.77700000000000002</v>
      </c>
      <c r="G492">
        <f t="shared" si="7"/>
        <v>0.77700000000000002</v>
      </c>
      <c r="H492" s="31">
        <v>383672178</v>
      </c>
      <c r="I492" s="31">
        <v>2202813</v>
      </c>
      <c r="J492" s="31">
        <v>2161031</v>
      </c>
      <c r="K492" s="31">
        <v>2450897</v>
      </c>
      <c r="L492" s="31">
        <v>2302248</v>
      </c>
    </row>
    <row r="493" spans="1:12" x14ac:dyDescent="0.35">
      <c r="A493">
        <v>570201</v>
      </c>
      <c r="B493" t="s">
        <v>1145</v>
      </c>
      <c r="C493" s="31">
        <v>471</v>
      </c>
      <c r="D493" s="31">
        <v>423019</v>
      </c>
      <c r="E493" s="32">
        <v>0.36599999999999999</v>
      </c>
      <c r="F493" s="32">
        <v>0.70799999999999996</v>
      </c>
      <c r="G493">
        <f t="shared" si="7"/>
        <v>0.70799999999999996</v>
      </c>
      <c r="H493" s="31">
        <v>199242109</v>
      </c>
      <c r="I493" s="31">
        <v>682186</v>
      </c>
      <c r="J493" s="31">
        <v>713828</v>
      </c>
      <c r="K493" s="31">
        <v>736956</v>
      </c>
      <c r="L493" s="31">
        <v>793131</v>
      </c>
    </row>
    <row r="494" spans="1:12" x14ac:dyDescent="0.35">
      <c r="A494">
        <v>570302</v>
      </c>
      <c r="B494" t="s">
        <v>1146</v>
      </c>
      <c r="C494" s="31">
        <v>1590</v>
      </c>
      <c r="D494" s="31">
        <v>315276</v>
      </c>
      <c r="E494" s="32">
        <v>0.52700000000000002</v>
      </c>
      <c r="F494" s="32">
        <v>0.78300000000000003</v>
      </c>
      <c r="G494">
        <f t="shared" si="7"/>
        <v>0.78300000000000003</v>
      </c>
      <c r="H494" s="31">
        <v>501289515</v>
      </c>
      <c r="I494" s="31">
        <v>2093630</v>
      </c>
      <c r="J494" s="31">
        <v>1838750</v>
      </c>
      <c r="K494" s="31">
        <v>2172392</v>
      </c>
      <c r="L494" s="31">
        <v>1947079</v>
      </c>
    </row>
    <row r="495" spans="1:12" x14ac:dyDescent="0.35">
      <c r="A495">
        <v>570401</v>
      </c>
      <c r="B495" t="s">
        <v>1147</v>
      </c>
      <c r="C495" s="31">
        <v>309</v>
      </c>
      <c r="D495" s="31">
        <v>434274</v>
      </c>
      <c r="E495" s="32">
        <v>0.54300000000000004</v>
      </c>
      <c r="F495" s="32">
        <v>0.70099999999999996</v>
      </c>
      <c r="G495">
        <f t="shared" si="7"/>
        <v>0.70099999999999996</v>
      </c>
      <c r="H495" s="31">
        <v>134190851</v>
      </c>
      <c r="I495" s="31">
        <v>736652</v>
      </c>
      <c r="J495" s="31">
        <v>673131</v>
      </c>
      <c r="K495" s="31">
        <v>809415</v>
      </c>
      <c r="L495" s="31">
        <v>711088</v>
      </c>
    </row>
    <row r="496" spans="1:12" x14ac:dyDescent="0.35">
      <c r="A496">
        <v>570603</v>
      </c>
      <c r="B496" t="s">
        <v>500</v>
      </c>
      <c r="C496" s="31">
        <v>861</v>
      </c>
      <c r="D496" s="31">
        <v>321188</v>
      </c>
      <c r="E496" s="32">
        <v>0.55100000000000005</v>
      </c>
      <c r="F496" s="32">
        <v>0.77900000000000003</v>
      </c>
      <c r="G496">
        <f t="shared" si="7"/>
        <v>0.77900000000000003</v>
      </c>
      <c r="H496" s="31">
        <v>276543095</v>
      </c>
      <c r="I496" s="31">
        <v>1791818</v>
      </c>
      <c r="J496" s="31">
        <v>1633791</v>
      </c>
      <c r="K496" s="31">
        <v>1843897</v>
      </c>
      <c r="L496" s="31">
        <v>1589683</v>
      </c>
    </row>
    <row r="497" spans="1:12" x14ac:dyDescent="0.35">
      <c r="A497">
        <v>571000</v>
      </c>
      <c r="B497" t="s">
        <v>1148</v>
      </c>
      <c r="C497" s="31">
        <v>4933</v>
      </c>
      <c r="D497" s="31">
        <v>430001</v>
      </c>
      <c r="E497" s="32">
        <v>0.67300000000000004</v>
      </c>
      <c r="F497" s="32">
        <v>0.70399999999999996</v>
      </c>
      <c r="G497">
        <f t="shared" si="7"/>
        <v>0.70399999999999996</v>
      </c>
      <c r="H497" s="31">
        <v>2121198876</v>
      </c>
      <c r="I497" s="31">
        <v>4665677</v>
      </c>
      <c r="J497" s="31">
        <v>4573033</v>
      </c>
      <c r="K497" s="31">
        <v>4740916</v>
      </c>
      <c r="L497" s="31">
        <v>4938399</v>
      </c>
    </row>
    <row r="498" spans="1:12" x14ac:dyDescent="0.35">
      <c r="A498">
        <v>571502</v>
      </c>
      <c r="B498" t="s">
        <v>502</v>
      </c>
      <c r="C498" s="31">
        <v>1040</v>
      </c>
      <c r="D498" s="31">
        <v>305581</v>
      </c>
      <c r="E498" s="32">
        <v>0.52100000000000002</v>
      </c>
      <c r="F498" s="32">
        <v>0.78900000000000003</v>
      </c>
      <c r="G498">
        <f t="shared" si="7"/>
        <v>0.78900000000000003</v>
      </c>
      <c r="H498" s="31">
        <v>317804925</v>
      </c>
      <c r="I498" s="31">
        <v>1279078</v>
      </c>
      <c r="J498" s="31">
        <v>1324506</v>
      </c>
      <c r="K498" s="31">
        <v>1345013</v>
      </c>
      <c r="L498" s="31">
        <v>1397411</v>
      </c>
    </row>
    <row r="499" spans="1:12" x14ac:dyDescent="0.35">
      <c r="A499">
        <v>571800</v>
      </c>
      <c r="B499" t="s">
        <v>1149</v>
      </c>
      <c r="C499" s="31">
        <v>1813</v>
      </c>
      <c r="D499" s="31">
        <v>200778</v>
      </c>
      <c r="E499" s="32">
        <v>0.59</v>
      </c>
      <c r="F499" s="32">
        <v>0.86199999999999999</v>
      </c>
      <c r="G499">
        <f t="shared" si="7"/>
        <v>0.86199999999999999</v>
      </c>
      <c r="H499" s="31">
        <v>364011240</v>
      </c>
      <c r="I499" s="31">
        <v>3193602</v>
      </c>
      <c r="J499" s="31">
        <v>2916128</v>
      </c>
      <c r="K499" s="31">
        <v>3483404</v>
      </c>
      <c r="L499" s="31">
        <v>3242342</v>
      </c>
    </row>
    <row r="500" spans="1:12" x14ac:dyDescent="0.35">
      <c r="A500">
        <v>571901</v>
      </c>
      <c r="B500" t="s">
        <v>1150</v>
      </c>
      <c r="C500" s="31">
        <v>439</v>
      </c>
      <c r="D500" s="31">
        <v>368707</v>
      </c>
      <c r="E500" s="32">
        <v>0.63</v>
      </c>
      <c r="F500" s="32">
        <v>0.746</v>
      </c>
      <c r="G500">
        <f t="shared" si="7"/>
        <v>0.746</v>
      </c>
      <c r="H500" s="31">
        <v>161862718</v>
      </c>
      <c r="I500" s="31">
        <v>825203</v>
      </c>
      <c r="J500" s="31">
        <v>750056</v>
      </c>
      <c r="K500" s="31">
        <v>770008</v>
      </c>
      <c r="L500" s="31">
        <v>887647</v>
      </c>
    </row>
    <row r="501" spans="1:12" x14ac:dyDescent="0.35">
      <c r="A501">
        <v>572301</v>
      </c>
      <c r="B501" t="s">
        <v>1151</v>
      </c>
      <c r="C501" s="31">
        <v>374</v>
      </c>
      <c r="D501" s="31">
        <v>492946</v>
      </c>
      <c r="E501" s="32">
        <v>0.433</v>
      </c>
      <c r="F501" s="32">
        <v>0.66</v>
      </c>
      <c r="G501">
        <f t="shared" si="7"/>
        <v>0.66</v>
      </c>
      <c r="H501" s="31">
        <v>184362096</v>
      </c>
      <c r="I501" s="31">
        <v>549985</v>
      </c>
      <c r="J501" s="31">
        <v>495203</v>
      </c>
      <c r="K501" s="31">
        <v>580614</v>
      </c>
      <c r="L501" s="31">
        <v>469225</v>
      </c>
    </row>
    <row r="502" spans="1:12" x14ac:dyDescent="0.35">
      <c r="A502">
        <v>572702</v>
      </c>
      <c r="B502" t="s">
        <v>506</v>
      </c>
      <c r="C502" s="31">
        <v>469</v>
      </c>
      <c r="D502" s="31">
        <v>409518</v>
      </c>
      <c r="E502" s="32">
        <v>0.441</v>
      </c>
      <c r="F502" s="32">
        <v>0.71799999999999997</v>
      </c>
      <c r="G502">
        <f t="shared" si="7"/>
        <v>0.71799999999999997</v>
      </c>
      <c r="H502" s="31">
        <v>192064294</v>
      </c>
      <c r="I502" s="31">
        <v>764262</v>
      </c>
      <c r="J502" s="31">
        <v>786041</v>
      </c>
      <c r="K502" s="31">
        <v>750084</v>
      </c>
      <c r="L502" s="31">
        <v>738943</v>
      </c>
    </row>
    <row r="503" spans="1:12" x14ac:dyDescent="0.35">
      <c r="A503">
        <v>572901</v>
      </c>
      <c r="B503" t="s">
        <v>1152</v>
      </c>
      <c r="C503" s="31">
        <v>452</v>
      </c>
      <c r="D503" s="31">
        <v>1832388</v>
      </c>
      <c r="E503" s="32">
        <v>0.216</v>
      </c>
      <c r="F503" s="32">
        <v>0</v>
      </c>
      <c r="G503">
        <f t="shared" si="7"/>
        <v>0.36</v>
      </c>
      <c r="H503" s="31">
        <v>828239574</v>
      </c>
      <c r="I503" s="31">
        <v>348967</v>
      </c>
      <c r="J503" s="31">
        <v>328348</v>
      </c>
      <c r="K503" s="31">
        <v>365201</v>
      </c>
      <c r="L503" s="31">
        <v>345108</v>
      </c>
    </row>
    <row r="504" spans="1:12" x14ac:dyDescent="0.35">
      <c r="A504">
        <v>573002</v>
      </c>
      <c r="B504" t="s">
        <v>508</v>
      </c>
      <c r="C504" s="31">
        <v>1377</v>
      </c>
      <c r="D504" s="31">
        <v>332213</v>
      </c>
      <c r="E504" s="32">
        <v>0.51</v>
      </c>
      <c r="F504" s="32">
        <v>0.77100000000000002</v>
      </c>
      <c r="G504">
        <f t="shared" si="7"/>
        <v>0.77100000000000002</v>
      </c>
      <c r="H504" s="31">
        <v>457457843</v>
      </c>
      <c r="I504" s="31">
        <v>1471663</v>
      </c>
      <c r="J504" s="31">
        <v>1382590</v>
      </c>
      <c r="K504" s="31">
        <v>1547861</v>
      </c>
      <c r="L504" s="31">
        <v>1494770</v>
      </c>
    </row>
    <row r="505" spans="1:12" x14ac:dyDescent="0.35">
      <c r="A505">
        <v>580101</v>
      </c>
      <c r="B505" t="s">
        <v>1153</v>
      </c>
      <c r="C505" s="31">
        <v>1675</v>
      </c>
      <c r="D505" s="31">
        <v>919678</v>
      </c>
      <c r="E505" s="32">
        <v>0.69599999999999995</v>
      </c>
      <c r="F505" s="32">
        <v>0.36499999999999999</v>
      </c>
      <c r="G505">
        <f t="shared" si="7"/>
        <v>0.69599999999999995</v>
      </c>
      <c r="H505" s="31">
        <v>1540462184</v>
      </c>
      <c r="I505" s="31">
        <v>893612</v>
      </c>
      <c r="J505" s="31">
        <v>982068</v>
      </c>
      <c r="K505" s="31">
        <v>1029736</v>
      </c>
      <c r="L505" s="31">
        <v>1002265</v>
      </c>
    </row>
    <row r="506" spans="1:12" x14ac:dyDescent="0.35">
      <c r="A506">
        <v>580102</v>
      </c>
      <c r="B506" t="s">
        <v>1154</v>
      </c>
      <c r="C506" s="31">
        <v>4214</v>
      </c>
      <c r="D506" s="31">
        <v>659237</v>
      </c>
      <c r="E506" s="32">
        <v>0.68200000000000005</v>
      </c>
      <c r="F506" s="32">
        <v>0.54500000000000004</v>
      </c>
      <c r="G506">
        <f t="shared" si="7"/>
        <v>0.68200000000000005</v>
      </c>
      <c r="H506" s="31">
        <v>2778027142</v>
      </c>
      <c r="I506" s="31">
        <v>2022839</v>
      </c>
      <c r="J506" s="31">
        <v>1828794</v>
      </c>
      <c r="K506" s="31">
        <v>2285540</v>
      </c>
      <c r="L506" s="31">
        <v>1935080</v>
      </c>
    </row>
    <row r="507" spans="1:12" x14ac:dyDescent="0.35">
      <c r="A507">
        <v>580103</v>
      </c>
      <c r="B507" t="s">
        <v>1155</v>
      </c>
      <c r="C507" s="31">
        <v>5066</v>
      </c>
      <c r="D507" s="31">
        <v>537825</v>
      </c>
      <c r="E507" s="32">
        <v>0.66400000000000003</v>
      </c>
      <c r="F507" s="32">
        <v>0.629</v>
      </c>
      <c r="G507">
        <f t="shared" si="7"/>
        <v>0.66400000000000003</v>
      </c>
      <c r="H507" s="31">
        <v>2724624789</v>
      </c>
      <c r="I507" s="31">
        <v>1930360</v>
      </c>
      <c r="J507" s="31">
        <v>1862509</v>
      </c>
      <c r="K507" s="31">
        <v>2231547</v>
      </c>
      <c r="L507" s="31">
        <v>1914285</v>
      </c>
    </row>
    <row r="508" spans="1:12" x14ac:dyDescent="0.35">
      <c r="A508">
        <v>580104</v>
      </c>
      <c r="B508" t="s">
        <v>1156</v>
      </c>
      <c r="C508" s="31">
        <v>6444</v>
      </c>
      <c r="D508" s="31">
        <v>564508</v>
      </c>
      <c r="E508" s="32">
        <v>0.69899999999999995</v>
      </c>
      <c r="F508" s="32">
        <v>0.61099999999999999</v>
      </c>
      <c r="G508">
        <f t="shared" si="7"/>
        <v>0.69899999999999995</v>
      </c>
      <c r="H508" s="31">
        <v>3637692689</v>
      </c>
      <c r="I508" s="31">
        <v>2360220</v>
      </c>
      <c r="J508" s="31">
        <v>2739714</v>
      </c>
      <c r="K508" s="31">
        <v>2559521</v>
      </c>
      <c r="L508" s="31">
        <v>2629053</v>
      </c>
    </row>
    <row r="509" spans="1:12" x14ac:dyDescent="0.35">
      <c r="A509">
        <v>580105</v>
      </c>
      <c r="B509" t="s">
        <v>1157</v>
      </c>
      <c r="C509" s="31">
        <v>5496</v>
      </c>
      <c r="D509" s="31">
        <v>460216</v>
      </c>
      <c r="E509" s="32">
        <v>0.66700000000000004</v>
      </c>
      <c r="F509" s="32">
        <v>0.68300000000000005</v>
      </c>
      <c r="G509">
        <f t="shared" si="7"/>
        <v>0.68300000000000005</v>
      </c>
      <c r="H509" s="31">
        <v>2529352436</v>
      </c>
      <c r="I509" s="31">
        <v>2517283</v>
      </c>
      <c r="J509" s="31">
        <v>2787745</v>
      </c>
      <c r="K509" s="31">
        <v>3026980</v>
      </c>
      <c r="L509" s="31">
        <v>2626321</v>
      </c>
    </row>
    <row r="510" spans="1:12" x14ac:dyDescent="0.35">
      <c r="A510">
        <v>580106</v>
      </c>
      <c r="B510" t="s">
        <v>1158</v>
      </c>
      <c r="C510" s="31">
        <v>3158</v>
      </c>
      <c r="D510" s="31">
        <v>690987</v>
      </c>
      <c r="E510" s="32">
        <v>0.69299999999999995</v>
      </c>
      <c r="F510" s="32">
        <v>0.52300000000000002</v>
      </c>
      <c r="G510">
        <f t="shared" si="7"/>
        <v>0.69299999999999995</v>
      </c>
      <c r="H510" s="31">
        <v>2182139471</v>
      </c>
      <c r="I510" s="31">
        <v>2850299</v>
      </c>
      <c r="J510" s="31">
        <v>2628024</v>
      </c>
      <c r="K510" s="31">
        <v>2661717</v>
      </c>
      <c r="L510" s="31">
        <v>2414224</v>
      </c>
    </row>
    <row r="511" spans="1:12" x14ac:dyDescent="0.35">
      <c r="A511">
        <v>580107</v>
      </c>
      <c r="B511" t="s">
        <v>1159</v>
      </c>
      <c r="C511" s="31">
        <v>4282</v>
      </c>
      <c r="D511" s="31">
        <v>662962</v>
      </c>
      <c r="E511" s="32">
        <v>0.67300000000000004</v>
      </c>
      <c r="F511" s="32">
        <v>0.54300000000000004</v>
      </c>
      <c r="G511">
        <f t="shared" si="7"/>
        <v>0.67300000000000004</v>
      </c>
      <c r="H511" s="31">
        <v>2838805966</v>
      </c>
      <c r="I511" s="31">
        <v>1501875</v>
      </c>
      <c r="J511" s="31">
        <v>1411409</v>
      </c>
      <c r="K511" s="31">
        <v>1751608</v>
      </c>
      <c r="L511" s="31">
        <v>1539238</v>
      </c>
    </row>
    <row r="512" spans="1:12" x14ac:dyDescent="0.35">
      <c r="A512">
        <v>580109</v>
      </c>
      <c r="B512" t="s">
        <v>1160</v>
      </c>
      <c r="C512" s="31">
        <v>2614</v>
      </c>
      <c r="D512" s="31">
        <v>212887</v>
      </c>
      <c r="E512" s="32">
        <v>0.79400000000000004</v>
      </c>
      <c r="F512" s="32">
        <v>0.85399999999999998</v>
      </c>
      <c r="G512">
        <f t="shared" si="7"/>
        <v>0.85399999999999998</v>
      </c>
      <c r="H512" s="31">
        <v>556487643</v>
      </c>
      <c r="I512" s="31">
        <v>1538903</v>
      </c>
      <c r="J512" s="31">
        <v>1430414</v>
      </c>
      <c r="K512" s="31">
        <v>1693339</v>
      </c>
      <c r="L512" s="31">
        <v>1675796</v>
      </c>
    </row>
    <row r="513" spans="1:12" x14ac:dyDescent="0.35">
      <c r="A513">
        <v>580201</v>
      </c>
      <c r="B513" t="s">
        <v>1161</v>
      </c>
      <c r="C513" s="31">
        <v>6928</v>
      </c>
      <c r="D513" s="31">
        <v>860376</v>
      </c>
      <c r="E513" s="32">
        <v>0.68700000000000006</v>
      </c>
      <c r="F513" s="32">
        <v>0.40600000000000003</v>
      </c>
      <c r="G513">
        <f t="shared" si="7"/>
        <v>0.68700000000000006</v>
      </c>
      <c r="H513" s="31">
        <v>5960690128</v>
      </c>
      <c r="I513" s="31">
        <v>1556706</v>
      </c>
      <c r="J513" s="31">
        <v>1621213</v>
      </c>
      <c r="K513" s="31">
        <v>1631673</v>
      </c>
      <c r="L513" s="31">
        <v>1620699</v>
      </c>
    </row>
    <row r="514" spans="1:12" x14ac:dyDescent="0.35">
      <c r="A514">
        <v>580203</v>
      </c>
      <c r="B514" t="s">
        <v>1162</v>
      </c>
      <c r="C514" s="31">
        <v>4001</v>
      </c>
      <c r="D514" s="31">
        <v>569600</v>
      </c>
      <c r="E514" s="32">
        <v>0.66900000000000004</v>
      </c>
      <c r="F514" s="32">
        <v>0.60699999999999998</v>
      </c>
      <c r="G514">
        <f t="shared" si="7"/>
        <v>0.66900000000000004</v>
      </c>
      <c r="H514" s="31">
        <v>2278972421</v>
      </c>
      <c r="I514" s="31">
        <v>1461002</v>
      </c>
      <c r="J514" s="31">
        <v>1401008</v>
      </c>
      <c r="K514" s="31">
        <v>1471292</v>
      </c>
      <c r="L514" s="31">
        <v>1428089</v>
      </c>
    </row>
    <row r="515" spans="1:12" x14ac:dyDescent="0.35">
      <c r="A515">
        <v>580205</v>
      </c>
      <c r="B515" t="s">
        <v>1163</v>
      </c>
      <c r="C515" s="31">
        <v>14325</v>
      </c>
      <c r="D515" s="31">
        <v>634647</v>
      </c>
      <c r="E515" s="32">
        <v>0.59</v>
      </c>
      <c r="F515" s="32">
        <v>0.56200000000000006</v>
      </c>
      <c r="G515">
        <f t="shared" si="7"/>
        <v>0.59</v>
      </c>
      <c r="H515" s="31">
        <v>9091327717</v>
      </c>
      <c r="I515" s="31">
        <v>4126172</v>
      </c>
      <c r="J515" s="31">
        <v>4536273</v>
      </c>
      <c r="K515" s="31">
        <v>4502349</v>
      </c>
      <c r="L515" s="31">
        <v>4735717</v>
      </c>
    </row>
    <row r="516" spans="1:12" x14ac:dyDescent="0.35">
      <c r="A516">
        <v>580206</v>
      </c>
      <c r="B516" t="s">
        <v>520</v>
      </c>
      <c r="C516" s="31">
        <v>1179</v>
      </c>
      <c r="D516" s="31">
        <v>2136233</v>
      </c>
      <c r="E516" s="32">
        <v>0.433</v>
      </c>
      <c r="F516" s="32">
        <v>0</v>
      </c>
      <c r="G516">
        <f t="shared" ref="G516:G579" si="8">MAX(IF(E516&gt;F516,E516,F516),0.36)</f>
        <v>0.433</v>
      </c>
      <c r="H516" s="31">
        <v>2518618947</v>
      </c>
      <c r="I516" s="31">
        <v>364186</v>
      </c>
      <c r="J516" s="31">
        <v>305417</v>
      </c>
      <c r="K516" s="31">
        <v>376678</v>
      </c>
      <c r="L516" s="31">
        <v>305549</v>
      </c>
    </row>
    <row r="517" spans="1:12" x14ac:dyDescent="0.35">
      <c r="A517">
        <v>580207</v>
      </c>
      <c r="B517" t="s">
        <v>1164</v>
      </c>
      <c r="C517" s="31">
        <v>2564</v>
      </c>
      <c r="D517" s="31">
        <v>631981</v>
      </c>
      <c r="E517" s="32">
        <v>0.67100000000000004</v>
      </c>
      <c r="F517" s="32">
        <v>0.56399999999999995</v>
      </c>
      <c r="G517">
        <f t="shared" si="8"/>
        <v>0.67100000000000004</v>
      </c>
      <c r="H517" s="31">
        <v>1620400736</v>
      </c>
      <c r="I517" s="31">
        <v>414258</v>
      </c>
      <c r="J517" s="31">
        <v>469142</v>
      </c>
      <c r="K517" s="31">
        <v>587279</v>
      </c>
      <c r="L517" s="31">
        <v>488128</v>
      </c>
    </row>
    <row r="518" spans="1:12" x14ac:dyDescent="0.35">
      <c r="A518">
        <v>580208</v>
      </c>
      <c r="B518" t="s">
        <v>1165</v>
      </c>
      <c r="C518" s="31">
        <v>2982</v>
      </c>
      <c r="D518" s="31">
        <v>604929</v>
      </c>
      <c r="E518" s="32">
        <v>0.68</v>
      </c>
      <c r="F518" s="32">
        <v>0.58299999999999996</v>
      </c>
      <c r="G518">
        <f t="shared" si="8"/>
        <v>0.68</v>
      </c>
      <c r="H518" s="31">
        <v>1803900105</v>
      </c>
      <c r="I518" s="31">
        <v>1314833</v>
      </c>
      <c r="J518" s="31">
        <v>1194361</v>
      </c>
      <c r="K518" s="31">
        <v>1184822</v>
      </c>
      <c r="L518" s="31">
        <v>1815046</v>
      </c>
    </row>
    <row r="519" spans="1:12" x14ac:dyDescent="0.35">
      <c r="A519">
        <v>580209</v>
      </c>
      <c r="B519" t="s">
        <v>1166</v>
      </c>
      <c r="C519" s="31">
        <v>3356</v>
      </c>
      <c r="D519" s="31">
        <v>537657</v>
      </c>
      <c r="E519" s="32">
        <v>0.71</v>
      </c>
      <c r="F519" s="32">
        <v>0.629</v>
      </c>
      <c r="G519">
        <f t="shared" si="8"/>
        <v>0.71</v>
      </c>
      <c r="H519" s="31">
        <v>1804377684</v>
      </c>
      <c r="I519" s="31">
        <v>1774630</v>
      </c>
      <c r="J519" s="31">
        <v>1684423</v>
      </c>
      <c r="K519" s="31">
        <v>1663587</v>
      </c>
      <c r="L519" s="31">
        <v>1869560</v>
      </c>
    </row>
    <row r="520" spans="1:12" x14ac:dyDescent="0.35">
      <c r="A520">
        <v>580211</v>
      </c>
      <c r="B520" t="s">
        <v>524</v>
      </c>
      <c r="C520" s="31">
        <v>10095</v>
      </c>
      <c r="D520" s="31">
        <v>546818</v>
      </c>
      <c r="E520" s="32">
        <v>0.67500000000000004</v>
      </c>
      <c r="F520" s="32">
        <v>0.623</v>
      </c>
      <c r="G520">
        <f t="shared" si="8"/>
        <v>0.67500000000000004</v>
      </c>
      <c r="H520" s="31">
        <v>5520134631</v>
      </c>
      <c r="I520" s="31">
        <v>2347862</v>
      </c>
      <c r="J520" s="31">
        <v>2567580</v>
      </c>
      <c r="K520" s="31">
        <v>2546432</v>
      </c>
      <c r="L520" s="31">
        <v>2669109</v>
      </c>
    </row>
    <row r="521" spans="1:12" x14ac:dyDescent="0.35">
      <c r="A521">
        <v>580212</v>
      </c>
      <c r="B521" t="s">
        <v>1167</v>
      </c>
      <c r="C521" s="31">
        <v>9604</v>
      </c>
      <c r="D521" s="31">
        <v>560864</v>
      </c>
      <c r="E521" s="32">
        <v>0.68799999999999994</v>
      </c>
      <c r="F521" s="32">
        <v>0.61299999999999999</v>
      </c>
      <c r="G521">
        <f t="shared" si="8"/>
        <v>0.68799999999999994</v>
      </c>
      <c r="H521" s="31">
        <v>5386543157</v>
      </c>
      <c r="I521" s="31">
        <v>2148141</v>
      </c>
      <c r="J521" s="31">
        <v>2114942</v>
      </c>
      <c r="K521" s="31">
        <v>2180812</v>
      </c>
      <c r="L521" s="31">
        <v>2250415</v>
      </c>
    </row>
    <row r="522" spans="1:12" x14ac:dyDescent="0.35">
      <c r="A522">
        <v>580224</v>
      </c>
      <c r="B522" t="s">
        <v>526</v>
      </c>
      <c r="C522" s="31">
        <v>8113</v>
      </c>
      <c r="D522" s="31">
        <v>558405</v>
      </c>
      <c r="E522" s="32">
        <v>0.66700000000000004</v>
      </c>
      <c r="F522" s="32">
        <v>0.61499999999999999</v>
      </c>
      <c r="G522">
        <f t="shared" si="8"/>
        <v>0.66700000000000004</v>
      </c>
      <c r="H522" s="31">
        <v>4530347684</v>
      </c>
      <c r="I522" s="31">
        <v>1985737</v>
      </c>
      <c r="J522" s="31">
        <v>2040206</v>
      </c>
      <c r="K522" s="31">
        <v>2162147</v>
      </c>
      <c r="L522" s="31">
        <v>2224509</v>
      </c>
    </row>
    <row r="523" spans="1:12" x14ac:dyDescent="0.35">
      <c r="A523">
        <v>580232</v>
      </c>
      <c r="B523" t="s">
        <v>1168</v>
      </c>
      <c r="C523" s="31">
        <v>9075</v>
      </c>
      <c r="D523" s="31">
        <v>381919</v>
      </c>
      <c r="E523" s="32">
        <v>0.71699999999999997</v>
      </c>
      <c r="F523" s="32">
        <v>0.73699999999999999</v>
      </c>
      <c r="G523">
        <f t="shared" si="8"/>
        <v>0.73699999999999999</v>
      </c>
      <c r="H523" s="31">
        <v>3465915263</v>
      </c>
      <c r="I523" s="31">
        <v>2308912</v>
      </c>
      <c r="J523" s="31">
        <v>2233087</v>
      </c>
      <c r="K523" s="31">
        <v>2244171</v>
      </c>
      <c r="L523" s="31">
        <v>2364951</v>
      </c>
    </row>
    <row r="524" spans="1:12" x14ac:dyDescent="0.35">
      <c r="A524">
        <v>580233</v>
      </c>
      <c r="B524" t="s">
        <v>528</v>
      </c>
      <c r="C524" s="31">
        <v>1550</v>
      </c>
      <c r="D524" s="31">
        <v>561870</v>
      </c>
      <c r="E524" s="32">
        <v>0.69299999999999995</v>
      </c>
      <c r="F524" s="32">
        <v>0.61199999999999999</v>
      </c>
      <c r="G524">
        <f t="shared" si="8"/>
        <v>0.69299999999999995</v>
      </c>
      <c r="H524" s="31">
        <v>870898526</v>
      </c>
      <c r="I524" s="31">
        <v>386374</v>
      </c>
      <c r="J524" s="31">
        <v>422855</v>
      </c>
      <c r="K524" s="31">
        <v>413368</v>
      </c>
      <c r="L524" s="31">
        <v>424042</v>
      </c>
    </row>
    <row r="525" spans="1:12" x14ac:dyDescent="0.35">
      <c r="A525">
        <v>580234</v>
      </c>
      <c r="B525" t="s">
        <v>1169</v>
      </c>
      <c r="C525" s="31">
        <v>1195</v>
      </c>
      <c r="D525" s="31">
        <v>662775</v>
      </c>
      <c r="E525" s="32">
        <v>0.68300000000000005</v>
      </c>
      <c r="F525" s="32">
        <v>0.54300000000000004</v>
      </c>
      <c r="G525">
        <f t="shared" si="8"/>
        <v>0.68300000000000005</v>
      </c>
      <c r="H525" s="31">
        <v>792016631</v>
      </c>
      <c r="I525" s="31">
        <v>274115</v>
      </c>
      <c r="J525" s="31">
        <v>286916</v>
      </c>
      <c r="K525" s="31">
        <v>265324</v>
      </c>
      <c r="L525" s="31">
        <v>303912</v>
      </c>
    </row>
    <row r="526" spans="1:12" x14ac:dyDescent="0.35">
      <c r="A526">
        <v>580235</v>
      </c>
      <c r="B526" t="s">
        <v>1170</v>
      </c>
      <c r="C526" s="31">
        <v>4597</v>
      </c>
      <c r="D526" s="31">
        <v>594955</v>
      </c>
      <c r="E526" s="32">
        <v>0.63</v>
      </c>
      <c r="F526" s="32">
        <v>0.58899999999999997</v>
      </c>
      <c r="G526">
        <f t="shared" si="8"/>
        <v>0.63</v>
      </c>
      <c r="H526" s="31">
        <v>2735010210</v>
      </c>
      <c r="I526" s="31">
        <v>1375716</v>
      </c>
      <c r="J526" s="31">
        <v>1290579</v>
      </c>
      <c r="K526" s="31">
        <v>1661854</v>
      </c>
      <c r="L526" s="31">
        <v>1491975</v>
      </c>
    </row>
    <row r="527" spans="1:12" x14ac:dyDescent="0.35">
      <c r="A527">
        <v>580301</v>
      </c>
      <c r="B527" t="s">
        <v>1171</v>
      </c>
      <c r="C527" s="31">
        <v>1435</v>
      </c>
      <c r="D527" s="31">
        <v>10240665</v>
      </c>
      <c r="E527" s="32">
        <v>0</v>
      </c>
      <c r="F527" s="32">
        <v>0</v>
      </c>
      <c r="G527">
        <f t="shared" si="8"/>
        <v>0.36</v>
      </c>
      <c r="H527" s="31">
        <v>14695354531</v>
      </c>
      <c r="I527" s="31">
        <v>293156</v>
      </c>
      <c r="J527" s="31">
        <v>301495</v>
      </c>
      <c r="K527" s="31">
        <v>278332</v>
      </c>
      <c r="L527" s="31">
        <v>286358</v>
      </c>
    </row>
    <row r="528" spans="1:12" x14ac:dyDescent="0.35">
      <c r="A528">
        <v>580303</v>
      </c>
      <c r="B528" t="s">
        <v>1172</v>
      </c>
      <c r="C528" s="31">
        <v>179</v>
      </c>
      <c r="D528" s="31">
        <v>26479890</v>
      </c>
      <c r="E528" s="32">
        <v>0</v>
      </c>
      <c r="F528" s="32">
        <v>0</v>
      </c>
      <c r="G528">
        <f t="shared" si="8"/>
        <v>0.36</v>
      </c>
      <c r="H528" s="31">
        <v>4739900468</v>
      </c>
      <c r="I528" s="31">
        <v>46135</v>
      </c>
      <c r="J528" s="31">
        <v>46576</v>
      </c>
      <c r="K528" s="31">
        <v>60786</v>
      </c>
      <c r="L528" s="31">
        <v>51518</v>
      </c>
    </row>
    <row r="529" spans="1:12" x14ac:dyDescent="0.35">
      <c r="A529">
        <v>580304</v>
      </c>
      <c r="B529" t="s">
        <v>1173</v>
      </c>
      <c r="C529" s="31">
        <v>1175</v>
      </c>
      <c r="D529" s="31">
        <v>3215106</v>
      </c>
      <c r="E529" s="32">
        <v>0</v>
      </c>
      <c r="F529" s="32">
        <v>0</v>
      </c>
      <c r="G529">
        <f t="shared" si="8"/>
        <v>0.36</v>
      </c>
      <c r="H529" s="31">
        <v>3777750625</v>
      </c>
      <c r="I529" s="31">
        <v>134121</v>
      </c>
      <c r="J529" s="31">
        <v>136472</v>
      </c>
      <c r="K529" s="31">
        <v>138871</v>
      </c>
      <c r="L529" s="31">
        <v>144134</v>
      </c>
    </row>
    <row r="530" spans="1:12" x14ac:dyDescent="0.35">
      <c r="A530">
        <v>580305</v>
      </c>
      <c r="B530" t="s">
        <v>1174</v>
      </c>
      <c r="C530" s="31">
        <v>970</v>
      </c>
      <c r="D530" s="31">
        <v>6925945</v>
      </c>
      <c r="E530" s="32">
        <v>0</v>
      </c>
      <c r="F530" s="32">
        <v>0</v>
      </c>
      <c r="G530">
        <f t="shared" si="8"/>
        <v>0.36</v>
      </c>
      <c r="H530" s="31">
        <v>6718167511</v>
      </c>
      <c r="I530" s="31">
        <v>131159</v>
      </c>
      <c r="J530" s="31">
        <v>125346</v>
      </c>
      <c r="K530" s="31">
        <v>143868</v>
      </c>
      <c r="L530" s="31">
        <v>142240</v>
      </c>
    </row>
    <row r="531" spans="1:12" x14ac:dyDescent="0.35">
      <c r="A531">
        <v>580306</v>
      </c>
      <c r="B531" t="s">
        <v>1175</v>
      </c>
      <c r="C531" s="31">
        <v>446</v>
      </c>
      <c r="D531" s="31">
        <v>10909452</v>
      </c>
      <c r="E531" s="32">
        <v>0</v>
      </c>
      <c r="F531" s="32">
        <v>0</v>
      </c>
      <c r="G531">
        <f t="shared" si="8"/>
        <v>0.36</v>
      </c>
      <c r="H531" s="31">
        <v>4865615625</v>
      </c>
      <c r="I531" s="31">
        <v>75380</v>
      </c>
      <c r="J531" s="31">
        <v>80769</v>
      </c>
      <c r="K531" s="31">
        <v>114113</v>
      </c>
      <c r="L531" s="31">
        <v>103824</v>
      </c>
    </row>
    <row r="532" spans="1:12" x14ac:dyDescent="0.35">
      <c r="A532">
        <v>580401</v>
      </c>
      <c r="B532" t="s">
        <v>1176</v>
      </c>
      <c r="C532" s="31">
        <v>2394</v>
      </c>
      <c r="D532" s="31">
        <v>807789</v>
      </c>
      <c r="E532" s="32">
        <v>0.65400000000000003</v>
      </c>
      <c r="F532" s="32">
        <v>0.443</v>
      </c>
      <c r="G532">
        <f t="shared" si="8"/>
        <v>0.65400000000000003</v>
      </c>
      <c r="H532" s="31">
        <v>1933847906</v>
      </c>
      <c r="I532" s="31">
        <v>844204</v>
      </c>
      <c r="J532" s="31">
        <v>820450</v>
      </c>
      <c r="K532" s="31">
        <v>1004703</v>
      </c>
      <c r="L532" s="31">
        <v>941548</v>
      </c>
    </row>
    <row r="533" spans="1:12" x14ac:dyDescent="0.35">
      <c r="A533">
        <v>580402</v>
      </c>
      <c r="B533" t="s">
        <v>537</v>
      </c>
      <c r="C533" s="31">
        <v>1899</v>
      </c>
      <c r="D533" s="31">
        <v>1723904</v>
      </c>
      <c r="E533" s="32">
        <v>0.57299999999999995</v>
      </c>
      <c r="F533" s="32">
        <v>0</v>
      </c>
      <c r="G533">
        <f t="shared" si="8"/>
        <v>0.57299999999999995</v>
      </c>
      <c r="H533" s="31">
        <v>3273694827</v>
      </c>
      <c r="I533" s="31">
        <v>984020</v>
      </c>
      <c r="J533" s="31">
        <v>974571</v>
      </c>
      <c r="K533" s="31">
        <v>998103</v>
      </c>
      <c r="L533" s="31">
        <v>964979</v>
      </c>
    </row>
    <row r="534" spans="1:12" x14ac:dyDescent="0.35">
      <c r="A534">
        <v>580403</v>
      </c>
      <c r="B534" t="s">
        <v>1177</v>
      </c>
      <c r="C534" s="31">
        <v>4888</v>
      </c>
      <c r="D534" s="31">
        <v>1074345</v>
      </c>
      <c r="E534" s="32">
        <v>0.6</v>
      </c>
      <c r="F534" s="32">
        <v>0.25800000000000001</v>
      </c>
      <c r="G534">
        <f t="shared" si="8"/>
        <v>0.6</v>
      </c>
      <c r="H534" s="31">
        <v>5251398953</v>
      </c>
      <c r="I534" s="31">
        <v>1530786</v>
      </c>
      <c r="J534" s="31">
        <v>2304120</v>
      </c>
      <c r="K534" s="31">
        <v>2141002</v>
      </c>
      <c r="L534" s="31">
        <v>1953255</v>
      </c>
    </row>
    <row r="535" spans="1:12" x14ac:dyDescent="0.35">
      <c r="A535">
        <v>580404</v>
      </c>
      <c r="B535" t="s">
        <v>1178</v>
      </c>
      <c r="C535" s="31">
        <v>6009</v>
      </c>
      <c r="D535" s="31">
        <v>1556914</v>
      </c>
      <c r="E535" s="32">
        <v>0.47799999999999998</v>
      </c>
      <c r="F535" s="32">
        <v>0</v>
      </c>
      <c r="G535">
        <f t="shared" si="8"/>
        <v>0.47799999999999998</v>
      </c>
      <c r="H535" s="31">
        <v>9355499186</v>
      </c>
      <c r="I535" s="31">
        <v>1965669</v>
      </c>
      <c r="J535" s="31">
        <v>2023656</v>
      </c>
      <c r="K535" s="31">
        <v>2302590</v>
      </c>
      <c r="L535" s="31">
        <v>1969482</v>
      </c>
    </row>
    <row r="536" spans="1:12" x14ac:dyDescent="0.35">
      <c r="A536">
        <v>580405</v>
      </c>
      <c r="B536" t="s">
        <v>540</v>
      </c>
      <c r="C536" s="31">
        <v>9014</v>
      </c>
      <c r="D536" s="31">
        <v>1210502</v>
      </c>
      <c r="E536" s="32">
        <v>0.56299999999999994</v>
      </c>
      <c r="F536" s="32">
        <v>0.16400000000000001</v>
      </c>
      <c r="G536">
        <f t="shared" si="8"/>
        <v>0.56299999999999994</v>
      </c>
      <c r="H536" s="31">
        <v>10911466444</v>
      </c>
      <c r="I536" s="31">
        <v>1450773</v>
      </c>
      <c r="J536" s="31">
        <v>1542639</v>
      </c>
      <c r="K536" s="31">
        <v>1491576</v>
      </c>
      <c r="L536" s="31">
        <v>1505379</v>
      </c>
    </row>
    <row r="537" spans="1:12" x14ac:dyDescent="0.35">
      <c r="A537">
        <v>580406</v>
      </c>
      <c r="B537" t="s">
        <v>1179</v>
      </c>
      <c r="C537" s="31">
        <v>3566</v>
      </c>
      <c r="D537" s="31">
        <v>824586</v>
      </c>
      <c r="E537" s="32">
        <v>0.628</v>
      </c>
      <c r="F537" s="32">
        <v>0.43099999999999999</v>
      </c>
      <c r="G537">
        <f t="shared" si="8"/>
        <v>0.628</v>
      </c>
      <c r="H537" s="31">
        <v>2940474767</v>
      </c>
      <c r="I537" s="31">
        <v>861405</v>
      </c>
      <c r="J537" s="31">
        <v>942992</v>
      </c>
      <c r="K537" s="31">
        <v>975282</v>
      </c>
      <c r="L537" s="31">
        <v>937668</v>
      </c>
    </row>
    <row r="538" spans="1:12" x14ac:dyDescent="0.35">
      <c r="A538">
        <v>580410</v>
      </c>
      <c r="B538" t="s">
        <v>1180</v>
      </c>
      <c r="C538" s="31">
        <v>6726</v>
      </c>
      <c r="D538" s="31">
        <v>885109</v>
      </c>
      <c r="E538" s="32">
        <v>0.64800000000000002</v>
      </c>
      <c r="F538" s="32">
        <v>0.38900000000000001</v>
      </c>
      <c r="G538">
        <f t="shared" si="8"/>
        <v>0.64800000000000002</v>
      </c>
      <c r="H538" s="31">
        <v>5953249215</v>
      </c>
      <c r="I538" s="31">
        <v>2074162</v>
      </c>
      <c r="J538" s="31">
        <v>2155165</v>
      </c>
      <c r="K538" s="31">
        <v>2034653</v>
      </c>
      <c r="L538" s="31">
        <v>2128850</v>
      </c>
    </row>
    <row r="539" spans="1:12" x14ac:dyDescent="0.35">
      <c r="A539">
        <v>580413</v>
      </c>
      <c r="B539" t="s">
        <v>1181</v>
      </c>
      <c r="C539" s="31">
        <v>6458</v>
      </c>
      <c r="D539" s="31">
        <v>784111</v>
      </c>
      <c r="E539" s="32">
        <v>0.64</v>
      </c>
      <c r="F539" s="32">
        <v>0.45900000000000002</v>
      </c>
      <c r="G539">
        <f t="shared" si="8"/>
        <v>0.64</v>
      </c>
      <c r="H539" s="31">
        <v>5063789069</v>
      </c>
      <c r="I539" s="31">
        <v>2192543</v>
      </c>
      <c r="J539" s="31">
        <v>2339323</v>
      </c>
      <c r="K539" s="31">
        <v>2333557</v>
      </c>
      <c r="L539" s="31">
        <v>2352544</v>
      </c>
    </row>
    <row r="540" spans="1:12" x14ac:dyDescent="0.35">
      <c r="A540">
        <v>580501</v>
      </c>
      <c r="B540" t="s">
        <v>1182</v>
      </c>
      <c r="C540" s="31">
        <v>6520</v>
      </c>
      <c r="D540" s="31">
        <v>582400</v>
      </c>
      <c r="E540" s="32">
        <v>0.71</v>
      </c>
      <c r="F540" s="32">
        <v>0.59799999999999998</v>
      </c>
      <c r="G540">
        <f t="shared" si="8"/>
        <v>0.71</v>
      </c>
      <c r="H540" s="31">
        <v>3797253803</v>
      </c>
      <c r="I540" s="31">
        <v>1576226</v>
      </c>
      <c r="J540" s="31">
        <v>1776114</v>
      </c>
      <c r="K540" s="31">
        <v>1579623</v>
      </c>
      <c r="L540" s="31">
        <v>1775761</v>
      </c>
    </row>
    <row r="541" spans="1:12" x14ac:dyDescent="0.35">
      <c r="A541">
        <v>580502</v>
      </c>
      <c r="B541" t="s">
        <v>1183</v>
      </c>
      <c r="C541" s="31">
        <v>3040</v>
      </c>
      <c r="D541" s="31">
        <v>685997</v>
      </c>
      <c r="E541" s="32">
        <v>0.71</v>
      </c>
      <c r="F541" s="32">
        <v>0.52700000000000002</v>
      </c>
      <c r="G541">
        <f t="shared" si="8"/>
        <v>0.71</v>
      </c>
      <c r="H541" s="31">
        <v>2085430897</v>
      </c>
      <c r="I541" s="31">
        <v>935231</v>
      </c>
      <c r="J541" s="31">
        <v>859042</v>
      </c>
      <c r="K541" s="31">
        <v>851486</v>
      </c>
      <c r="L541" s="31">
        <v>818852</v>
      </c>
    </row>
    <row r="542" spans="1:12" x14ac:dyDescent="0.35">
      <c r="A542">
        <v>580503</v>
      </c>
      <c r="B542" t="s">
        <v>1184</v>
      </c>
      <c r="C542" s="31">
        <v>4150</v>
      </c>
      <c r="D542" s="31">
        <v>669613</v>
      </c>
      <c r="E542" s="32">
        <v>0.68700000000000006</v>
      </c>
      <c r="F542" s="32">
        <v>0.53800000000000003</v>
      </c>
      <c r="G542">
        <f t="shared" si="8"/>
        <v>0.68700000000000006</v>
      </c>
      <c r="H542" s="31">
        <v>2778896181</v>
      </c>
      <c r="I542" s="31">
        <v>1696752</v>
      </c>
      <c r="J542" s="31">
        <v>1520148</v>
      </c>
      <c r="K542" s="31">
        <v>2462079</v>
      </c>
      <c r="L542" s="31">
        <v>2381867</v>
      </c>
    </row>
    <row r="543" spans="1:12" x14ac:dyDescent="0.35">
      <c r="A543">
        <v>580504</v>
      </c>
      <c r="B543" t="s">
        <v>1185</v>
      </c>
      <c r="C543" s="31">
        <v>3179</v>
      </c>
      <c r="D543" s="31">
        <v>688933</v>
      </c>
      <c r="E543" s="32">
        <v>0.69699999999999995</v>
      </c>
      <c r="F543" s="32">
        <v>0.52500000000000002</v>
      </c>
      <c r="G543">
        <f t="shared" si="8"/>
        <v>0.69699999999999995</v>
      </c>
      <c r="H543" s="31">
        <v>2190119787</v>
      </c>
      <c r="I543" s="31">
        <v>1416305</v>
      </c>
      <c r="J543" s="31">
        <v>1482992</v>
      </c>
      <c r="K543" s="31">
        <v>1559019</v>
      </c>
      <c r="L543" s="31">
        <v>1486093</v>
      </c>
    </row>
    <row r="544" spans="1:12" x14ac:dyDescent="0.35">
      <c r="A544">
        <v>580505</v>
      </c>
      <c r="B544" t="s">
        <v>548</v>
      </c>
      <c r="C544" s="31">
        <v>2356</v>
      </c>
      <c r="D544" s="31">
        <v>713593</v>
      </c>
      <c r="E544" s="32">
        <v>0.72599999999999998</v>
      </c>
      <c r="F544" s="32">
        <v>0.50800000000000001</v>
      </c>
      <c r="G544">
        <f t="shared" si="8"/>
        <v>0.72599999999999998</v>
      </c>
      <c r="H544" s="31">
        <v>1681225557</v>
      </c>
      <c r="I544" s="31">
        <v>1222671</v>
      </c>
      <c r="J544" s="31">
        <v>1230340</v>
      </c>
      <c r="K544" s="31">
        <v>1293606</v>
      </c>
      <c r="L544" s="31">
        <v>1159283</v>
      </c>
    </row>
    <row r="545" spans="1:12" x14ac:dyDescent="0.35">
      <c r="A545">
        <v>580506</v>
      </c>
      <c r="B545" t="s">
        <v>1186</v>
      </c>
      <c r="C545" s="31">
        <v>4009</v>
      </c>
      <c r="D545" s="31">
        <v>1231981</v>
      </c>
      <c r="E545" s="32">
        <v>0.52100000000000002</v>
      </c>
      <c r="F545" s="32">
        <v>0.14899999999999999</v>
      </c>
      <c r="G545">
        <f t="shared" si="8"/>
        <v>0.52100000000000002</v>
      </c>
      <c r="H545" s="31">
        <v>4939015013</v>
      </c>
      <c r="I545" s="31">
        <v>1082453</v>
      </c>
      <c r="J545" s="31">
        <v>1128632</v>
      </c>
      <c r="K545" s="31">
        <v>1374306</v>
      </c>
      <c r="L545" s="31">
        <v>1276945</v>
      </c>
    </row>
    <row r="546" spans="1:12" x14ac:dyDescent="0.35">
      <c r="A546">
        <v>580507</v>
      </c>
      <c r="B546" t="s">
        <v>1187</v>
      </c>
      <c r="C546" s="31">
        <v>6388</v>
      </c>
      <c r="D546" s="31">
        <v>833718</v>
      </c>
      <c r="E546" s="32">
        <v>0.65100000000000002</v>
      </c>
      <c r="F546" s="32">
        <v>0.42499999999999999</v>
      </c>
      <c r="G546">
        <f t="shared" si="8"/>
        <v>0.65100000000000002</v>
      </c>
      <c r="H546" s="31">
        <v>5325792165</v>
      </c>
      <c r="I546" s="31">
        <v>3147089</v>
      </c>
      <c r="J546" s="31">
        <v>3417222</v>
      </c>
      <c r="K546" s="31">
        <v>3642219</v>
      </c>
      <c r="L546" s="31">
        <v>4533464</v>
      </c>
    </row>
    <row r="547" spans="1:12" x14ac:dyDescent="0.35">
      <c r="A547">
        <v>580509</v>
      </c>
      <c r="B547" t="s">
        <v>1188</v>
      </c>
      <c r="C547" s="31">
        <v>4756</v>
      </c>
      <c r="D547" s="31">
        <v>709097</v>
      </c>
      <c r="E547" s="32">
        <v>0.66700000000000004</v>
      </c>
      <c r="F547" s="32">
        <v>0.51100000000000001</v>
      </c>
      <c r="G547">
        <f t="shared" si="8"/>
        <v>0.66700000000000004</v>
      </c>
      <c r="H547" s="31">
        <v>3372465952</v>
      </c>
      <c r="I547" s="31">
        <v>1106739</v>
      </c>
      <c r="J547" s="31">
        <v>1053080</v>
      </c>
      <c r="K547" s="31">
        <v>1142976</v>
      </c>
      <c r="L547" s="31">
        <v>1113986</v>
      </c>
    </row>
    <row r="548" spans="1:12" x14ac:dyDescent="0.35">
      <c r="A548">
        <v>580512</v>
      </c>
      <c r="B548" t="s">
        <v>1189</v>
      </c>
      <c r="C548" s="31">
        <v>20026</v>
      </c>
      <c r="D548" s="31">
        <v>229949</v>
      </c>
      <c r="E548" s="32">
        <v>0.64500000000000002</v>
      </c>
      <c r="F548" s="32">
        <v>0.84199999999999997</v>
      </c>
      <c r="G548">
        <f t="shared" si="8"/>
        <v>0.84199999999999997</v>
      </c>
      <c r="H548" s="31">
        <v>4604965602</v>
      </c>
      <c r="I548" s="31">
        <v>5504828</v>
      </c>
      <c r="J548" s="31">
        <v>5335989</v>
      </c>
      <c r="K548" s="31">
        <v>5624371</v>
      </c>
      <c r="L548" s="31">
        <v>5457647</v>
      </c>
    </row>
    <row r="549" spans="1:12" x14ac:dyDescent="0.35">
      <c r="A549">
        <v>580513</v>
      </c>
      <c r="B549" t="s">
        <v>1190</v>
      </c>
      <c r="C549" s="31">
        <v>7887</v>
      </c>
      <c r="D549" s="31">
        <v>283089</v>
      </c>
      <c r="E549" s="32">
        <v>0.80300000000000005</v>
      </c>
      <c r="F549" s="32">
        <v>0.80500000000000005</v>
      </c>
      <c r="G549">
        <f t="shared" si="8"/>
        <v>0.80500000000000005</v>
      </c>
      <c r="H549" s="31">
        <v>2232724876</v>
      </c>
      <c r="I549" s="31">
        <v>4018032</v>
      </c>
      <c r="J549" s="31">
        <v>4403328</v>
      </c>
      <c r="K549" s="31">
        <v>3451317</v>
      </c>
      <c r="L549" s="31">
        <v>3334002</v>
      </c>
    </row>
    <row r="550" spans="1:12" x14ac:dyDescent="0.35">
      <c r="A550">
        <v>580514</v>
      </c>
      <c r="B550" t="s">
        <v>1191</v>
      </c>
      <c r="C550" s="31">
        <v>24</v>
      </c>
      <c r="D550" s="31">
        <v>96228131</v>
      </c>
      <c r="E550" s="32">
        <v>0</v>
      </c>
      <c r="F550" s="32">
        <v>0</v>
      </c>
      <c r="G550">
        <f t="shared" si="8"/>
        <v>0.36</v>
      </c>
      <c r="H550" s="31">
        <v>2309475150</v>
      </c>
      <c r="I550" s="31">
        <v>72943</v>
      </c>
      <c r="J550" s="31">
        <v>49630</v>
      </c>
      <c r="K550" s="31">
        <v>64050</v>
      </c>
      <c r="L550" s="31">
        <v>66655</v>
      </c>
    </row>
    <row r="551" spans="1:12" x14ac:dyDescent="0.35">
      <c r="A551">
        <v>580601</v>
      </c>
      <c r="B551" t="s">
        <v>555</v>
      </c>
      <c r="C551" s="31">
        <v>2479</v>
      </c>
      <c r="D551" s="31">
        <v>953988</v>
      </c>
      <c r="E551" s="32">
        <v>0.64700000000000002</v>
      </c>
      <c r="F551" s="32">
        <v>0.34200000000000003</v>
      </c>
      <c r="G551">
        <f t="shared" si="8"/>
        <v>0.64700000000000002</v>
      </c>
      <c r="H551" s="31">
        <v>2364937918</v>
      </c>
      <c r="I551" s="31">
        <v>1003787</v>
      </c>
      <c r="J551" s="31">
        <v>1219879</v>
      </c>
      <c r="K551" s="31">
        <v>1003554</v>
      </c>
      <c r="L551" s="31">
        <v>1066958</v>
      </c>
    </row>
    <row r="552" spans="1:12" x14ac:dyDescent="0.35">
      <c r="A552">
        <v>580602</v>
      </c>
      <c r="B552" t="s">
        <v>1192</v>
      </c>
      <c r="C552" s="31">
        <v>6031</v>
      </c>
      <c r="D552" s="31">
        <v>1034912</v>
      </c>
      <c r="E552" s="32">
        <v>0.50700000000000001</v>
      </c>
      <c r="F552" s="32">
        <v>0.28499999999999998</v>
      </c>
      <c r="G552">
        <f t="shared" si="8"/>
        <v>0.50700000000000001</v>
      </c>
      <c r="H552" s="31">
        <v>6241560066</v>
      </c>
      <c r="I552" s="31">
        <v>1930742</v>
      </c>
      <c r="J552" s="31">
        <v>1942249</v>
      </c>
      <c r="K552" s="31">
        <v>1730660</v>
      </c>
      <c r="L552" s="31">
        <v>1914062</v>
      </c>
    </row>
    <row r="553" spans="1:12" x14ac:dyDescent="0.35">
      <c r="A553">
        <v>580701</v>
      </c>
      <c r="B553" t="s">
        <v>557</v>
      </c>
      <c r="C553" s="31">
        <v>242</v>
      </c>
      <c r="D553" s="31">
        <v>13351821</v>
      </c>
      <c r="E553" s="32">
        <v>0</v>
      </c>
      <c r="F553" s="32">
        <v>0</v>
      </c>
      <c r="G553">
        <f t="shared" si="8"/>
        <v>0.36</v>
      </c>
      <c r="H553" s="31">
        <v>3231140770</v>
      </c>
      <c r="I553" s="31">
        <v>46139</v>
      </c>
      <c r="J553" s="31">
        <v>44146</v>
      </c>
      <c r="K553" s="31">
        <v>48945</v>
      </c>
      <c r="L553" s="31">
        <v>40881</v>
      </c>
    </row>
    <row r="554" spans="1:12" x14ac:dyDescent="0.35">
      <c r="A554">
        <v>580801</v>
      </c>
      <c r="B554" t="s">
        <v>1193</v>
      </c>
      <c r="C554" s="31">
        <v>9895</v>
      </c>
      <c r="D554" s="31">
        <v>919709</v>
      </c>
      <c r="E554" s="32">
        <v>0.61199999999999999</v>
      </c>
      <c r="F554" s="32">
        <v>0.36499999999999999</v>
      </c>
      <c r="G554">
        <f t="shared" si="8"/>
        <v>0.61199999999999999</v>
      </c>
      <c r="H554" s="31">
        <v>9100525384</v>
      </c>
      <c r="I554" s="31">
        <v>2236635</v>
      </c>
      <c r="J554" s="31">
        <v>2797777</v>
      </c>
      <c r="K554" s="31">
        <v>2280865</v>
      </c>
      <c r="L554" s="31">
        <v>2634157</v>
      </c>
    </row>
    <row r="555" spans="1:12" x14ac:dyDescent="0.35">
      <c r="A555">
        <v>580805</v>
      </c>
      <c r="B555" t="s">
        <v>1194</v>
      </c>
      <c r="C555" s="31">
        <v>3583</v>
      </c>
      <c r="D555" s="31">
        <v>1025200</v>
      </c>
      <c r="E555" s="32">
        <v>0.56799999999999995</v>
      </c>
      <c r="F555" s="32">
        <v>0.29199999999999998</v>
      </c>
      <c r="G555">
        <f t="shared" si="8"/>
        <v>0.56799999999999995</v>
      </c>
      <c r="H555" s="31">
        <v>3673292000</v>
      </c>
      <c r="I555" s="31">
        <v>1085874</v>
      </c>
      <c r="J555" s="31">
        <v>1061157</v>
      </c>
      <c r="K555" s="31">
        <v>1166410</v>
      </c>
      <c r="L555" s="31">
        <v>1234534</v>
      </c>
    </row>
    <row r="556" spans="1:12" x14ac:dyDescent="0.35">
      <c r="A556">
        <v>580901</v>
      </c>
      <c r="B556" t="s">
        <v>1195</v>
      </c>
      <c r="C556" s="31">
        <v>343</v>
      </c>
      <c r="D556" s="31">
        <v>5953846</v>
      </c>
      <c r="E556" s="32">
        <v>0</v>
      </c>
      <c r="F556" s="32">
        <v>0</v>
      </c>
      <c r="G556">
        <f t="shared" si="8"/>
        <v>0.36</v>
      </c>
      <c r="H556" s="31">
        <v>2042169385</v>
      </c>
      <c r="I556" s="31">
        <v>48479</v>
      </c>
      <c r="J556" s="31">
        <v>46991</v>
      </c>
      <c r="K556" s="31">
        <v>108235</v>
      </c>
      <c r="L556" s="31">
        <v>86386</v>
      </c>
    </row>
    <row r="557" spans="1:12" x14ac:dyDescent="0.35">
      <c r="A557">
        <v>580902</v>
      </c>
      <c r="B557" t="s">
        <v>561</v>
      </c>
      <c r="C557" s="31">
        <v>1012</v>
      </c>
      <c r="D557" s="31">
        <v>4392276</v>
      </c>
      <c r="E557" s="32">
        <v>0</v>
      </c>
      <c r="F557" s="32">
        <v>0</v>
      </c>
      <c r="G557">
        <f t="shared" si="8"/>
        <v>0.36</v>
      </c>
      <c r="H557" s="31">
        <v>4444983759</v>
      </c>
      <c r="I557" s="31">
        <v>223757</v>
      </c>
      <c r="J557" s="31">
        <v>208375</v>
      </c>
      <c r="K557" s="31">
        <v>224730</v>
      </c>
      <c r="L557" s="31">
        <v>207820</v>
      </c>
    </row>
    <row r="558" spans="1:12" x14ac:dyDescent="0.35">
      <c r="A558">
        <v>580903</v>
      </c>
      <c r="B558" t="s">
        <v>1196</v>
      </c>
      <c r="C558" s="31">
        <v>143</v>
      </c>
      <c r="D558" s="31">
        <v>24432297</v>
      </c>
      <c r="E558" s="32">
        <v>0</v>
      </c>
      <c r="F558" s="32">
        <v>0</v>
      </c>
      <c r="G558">
        <f t="shared" si="8"/>
        <v>0.36</v>
      </c>
      <c r="H558" s="31">
        <v>3493818605</v>
      </c>
      <c r="I558" s="31">
        <v>40202</v>
      </c>
      <c r="J558" s="31">
        <v>40284</v>
      </c>
      <c r="K558" s="31">
        <v>53129</v>
      </c>
      <c r="L558" s="31">
        <v>62801</v>
      </c>
    </row>
    <row r="559" spans="1:12" x14ac:dyDescent="0.35">
      <c r="A559">
        <v>580905</v>
      </c>
      <c r="B559" t="s">
        <v>1197</v>
      </c>
      <c r="C559" s="31">
        <v>2184</v>
      </c>
      <c r="D559" s="31">
        <v>1460846</v>
      </c>
      <c r="E559" s="32">
        <v>0.41699999999999998</v>
      </c>
      <c r="F559" s="32">
        <v>0</v>
      </c>
      <c r="G559">
        <f t="shared" si="8"/>
        <v>0.41699999999999998</v>
      </c>
      <c r="H559" s="31">
        <v>3190487952</v>
      </c>
      <c r="I559" s="31">
        <v>259291</v>
      </c>
      <c r="J559" s="31">
        <v>310515</v>
      </c>
      <c r="K559" s="31">
        <v>310488</v>
      </c>
      <c r="L559" s="31">
        <v>327688</v>
      </c>
    </row>
    <row r="560" spans="1:12" x14ac:dyDescent="0.35">
      <c r="A560">
        <v>580906</v>
      </c>
      <c r="B560" t="s">
        <v>1198</v>
      </c>
      <c r="C560" s="31">
        <v>1573</v>
      </c>
      <c r="D560" s="31">
        <v>14073139</v>
      </c>
      <c r="E560" s="32">
        <v>0</v>
      </c>
      <c r="F560" s="32">
        <v>0</v>
      </c>
      <c r="G560">
        <f t="shared" si="8"/>
        <v>0.36</v>
      </c>
      <c r="H560" s="31">
        <v>22137049052</v>
      </c>
      <c r="I560" s="31">
        <v>228043</v>
      </c>
      <c r="J560" s="31">
        <v>220514</v>
      </c>
      <c r="K560" s="31">
        <v>236304</v>
      </c>
      <c r="L560" s="31">
        <v>239097</v>
      </c>
    </row>
    <row r="561" spans="1:12" x14ac:dyDescent="0.35">
      <c r="A561">
        <v>580909</v>
      </c>
      <c r="B561" t="s">
        <v>1199</v>
      </c>
      <c r="C561" s="31">
        <v>192</v>
      </c>
      <c r="D561" s="31">
        <v>34610176</v>
      </c>
      <c r="E561" s="32">
        <v>0</v>
      </c>
      <c r="F561" s="32">
        <v>0</v>
      </c>
      <c r="G561">
        <f t="shared" si="8"/>
        <v>0.36</v>
      </c>
      <c r="H561" s="31">
        <v>6645153889</v>
      </c>
      <c r="I561" s="31">
        <v>129923</v>
      </c>
      <c r="J561" s="31">
        <v>139198</v>
      </c>
      <c r="K561" s="31">
        <v>171910</v>
      </c>
      <c r="L561" s="31">
        <v>166540</v>
      </c>
    </row>
    <row r="562" spans="1:12" x14ac:dyDescent="0.35">
      <c r="A562">
        <v>580912</v>
      </c>
      <c r="B562" t="s">
        <v>566</v>
      </c>
      <c r="C562" s="31">
        <v>3795</v>
      </c>
      <c r="D562" s="31">
        <v>550433</v>
      </c>
      <c r="E562" s="32">
        <v>0.68700000000000006</v>
      </c>
      <c r="F562" s="32">
        <v>0.621</v>
      </c>
      <c r="G562">
        <f t="shared" si="8"/>
        <v>0.68700000000000006</v>
      </c>
      <c r="H562" s="31">
        <v>2088893869</v>
      </c>
      <c r="I562" s="31">
        <v>1283038</v>
      </c>
      <c r="J562" s="31">
        <v>1245963</v>
      </c>
      <c r="K562" s="31">
        <v>1447402</v>
      </c>
      <c r="L562" s="31">
        <v>1369869</v>
      </c>
    </row>
    <row r="563" spans="1:12" x14ac:dyDescent="0.35">
      <c r="A563">
        <v>580913</v>
      </c>
      <c r="B563" t="s">
        <v>567</v>
      </c>
      <c r="C563" s="31">
        <v>523</v>
      </c>
      <c r="D563" s="31">
        <v>4413122</v>
      </c>
      <c r="E563" s="32">
        <v>0</v>
      </c>
      <c r="F563" s="32">
        <v>0</v>
      </c>
      <c r="G563">
        <f t="shared" si="8"/>
        <v>0.36</v>
      </c>
      <c r="H563" s="31">
        <v>2308062899</v>
      </c>
      <c r="I563" s="31">
        <v>61926</v>
      </c>
      <c r="J563" s="31">
        <v>56209</v>
      </c>
      <c r="K563" s="31">
        <v>65748</v>
      </c>
      <c r="L563" s="31">
        <v>111305</v>
      </c>
    </row>
    <row r="564" spans="1:12" x14ac:dyDescent="0.35">
      <c r="A564">
        <v>580917</v>
      </c>
      <c r="B564" t="s">
        <v>1200</v>
      </c>
      <c r="C564" s="31">
        <v>897</v>
      </c>
      <c r="D564" s="31">
        <v>1949296</v>
      </c>
      <c r="E564" s="32">
        <v>0.32800000000000001</v>
      </c>
      <c r="F564" s="32">
        <v>0</v>
      </c>
      <c r="G564">
        <f t="shared" si="8"/>
        <v>0.36</v>
      </c>
      <c r="H564" s="31">
        <v>1748519383</v>
      </c>
      <c r="I564" s="31">
        <v>112124</v>
      </c>
      <c r="J564" s="31">
        <v>126898</v>
      </c>
      <c r="K564" s="31">
        <v>171401</v>
      </c>
      <c r="L564" s="31">
        <v>285148</v>
      </c>
    </row>
    <row r="565" spans="1:12" x14ac:dyDescent="0.35">
      <c r="A565">
        <v>581002</v>
      </c>
      <c r="B565" t="s">
        <v>1201</v>
      </c>
      <c r="C565" s="31">
        <v>151</v>
      </c>
      <c r="D565" s="31">
        <v>8134082</v>
      </c>
      <c r="E565" s="32">
        <v>0</v>
      </c>
      <c r="F565" s="32">
        <v>0</v>
      </c>
      <c r="G565">
        <f t="shared" si="8"/>
        <v>0.36</v>
      </c>
      <c r="H565" s="31">
        <v>1228246454</v>
      </c>
      <c r="I565" s="31">
        <v>27634</v>
      </c>
      <c r="J565" s="31">
        <v>27551</v>
      </c>
      <c r="K565" s="31">
        <v>30798</v>
      </c>
      <c r="L565" s="31">
        <v>29744</v>
      </c>
    </row>
    <row r="566" spans="1:12" x14ac:dyDescent="0.35">
      <c r="A566">
        <v>581004</v>
      </c>
      <c r="B566" t="s">
        <v>570</v>
      </c>
      <c r="C566" s="31">
        <v>36</v>
      </c>
      <c r="D566" s="31">
        <v>21312002</v>
      </c>
      <c r="E566" s="32">
        <v>0</v>
      </c>
      <c r="F566" s="32">
        <v>0</v>
      </c>
      <c r="G566">
        <f t="shared" si="8"/>
        <v>0.36</v>
      </c>
      <c r="H566" s="31">
        <v>767232090</v>
      </c>
      <c r="I566" s="31">
        <v>14327</v>
      </c>
      <c r="J566" s="31">
        <v>15148</v>
      </c>
      <c r="K566" s="31">
        <v>17791</v>
      </c>
      <c r="L566" s="31">
        <v>18301</v>
      </c>
    </row>
    <row r="567" spans="1:12" x14ac:dyDescent="0.35">
      <c r="A567">
        <v>581005</v>
      </c>
      <c r="B567" t="s">
        <v>1202</v>
      </c>
      <c r="C567" s="31">
        <v>859</v>
      </c>
      <c r="D567" s="31">
        <v>3192768</v>
      </c>
      <c r="E567" s="32">
        <v>0.158</v>
      </c>
      <c r="F567" s="32">
        <v>0</v>
      </c>
      <c r="G567">
        <f t="shared" si="8"/>
        <v>0.36</v>
      </c>
      <c r="H567" s="31">
        <v>2742587727</v>
      </c>
      <c r="I567" s="31">
        <v>158572</v>
      </c>
      <c r="J567" s="31">
        <v>153056</v>
      </c>
      <c r="K567" s="31">
        <v>153967</v>
      </c>
      <c r="L567" s="31">
        <v>152287</v>
      </c>
    </row>
    <row r="568" spans="1:12" x14ac:dyDescent="0.35">
      <c r="A568">
        <v>581010</v>
      </c>
      <c r="B568" t="s">
        <v>1203</v>
      </c>
      <c r="C568" s="31">
        <v>631</v>
      </c>
      <c r="D568" s="31">
        <v>2256721</v>
      </c>
      <c r="E568" s="32">
        <v>0.2</v>
      </c>
      <c r="F568" s="32">
        <v>0</v>
      </c>
      <c r="G568">
        <f t="shared" si="8"/>
        <v>0.36</v>
      </c>
      <c r="H568" s="31">
        <v>1423991000</v>
      </c>
      <c r="I568" s="31">
        <v>64828</v>
      </c>
      <c r="J568" s="31">
        <v>70988</v>
      </c>
      <c r="K568" s="31">
        <v>71074</v>
      </c>
      <c r="L568" s="31">
        <v>87578</v>
      </c>
    </row>
    <row r="569" spans="1:12" x14ac:dyDescent="0.35">
      <c r="A569">
        <v>581012</v>
      </c>
      <c r="B569" t="s">
        <v>573</v>
      </c>
      <c r="C569" s="31">
        <v>1309</v>
      </c>
      <c r="D569" s="31">
        <v>2798713</v>
      </c>
      <c r="E569" s="32">
        <v>0.192</v>
      </c>
      <c r="F569" s="32">
        <v>0</v>
      </c>
      <c r="G569">
        <f t="shared" si="8"/>
        <v>0.36</v>
      </c>
      <c r="H569" s="31">
        <v>3663516410</v>
      </c>
      <c r="I569" s="31">
        <v>263791</v>
      </c>
      <c r="J569" s="31">
        <v>254652</v>
      </c>
      <c r="K569" s="31">
        <v>246723</v>
      </c>
      <c r="L569" s="31">
        <v>218252</v>
      </c>
    </row>
    <row r="570" spans="1:12" x14ac:dyDescent="0.35">
      <c r="A570">
        <v>590501</v>
      </c>
      <c r="B570" t="s">
        <v>1314</v>
      </c>
      <c r="C570" s="31">
        <v>1406</v>
      </c>
      <c r="D570" s="31">
        <v>521337</v>
      </c>
      <c r="E570" s="32">
        <v>0.69699999999999995</v>
      </c>
      <c r="F570" s="32">
        <v>0.64</v>
      </c>
      <c r="G570">
        <f t="shared" si="8"/>
        <v>0.69699999999999995</v>
      </c>
      <c r="H570" s="31">
        <v>733000078</v>
      </c>
      <c r="I570" s="31">
        <v>1708794</v>
      </c>
      <c r="J570" s="31">
        <v>1623530</v>
      </c>
      <c r="K570" s="31">
        <v>1652881</v>
      </c>
      <c r="L570" s="31">
        <v>1694457</v>
      </c>
    </row>
    <row r="571" spans="1:12" x14ac:dyDescent="0.35">
      <c r="A571">
        <v>590801</v>
      </c>
      <c r="B571" t="s">
        <v>1205</v>
      </c>
      <c r="C571" s="31">
        <v>569</v>
      </c>
      <c r="D571" s="31">
        <v>1208474</v>
      </c>
      <c r="E571" s="32">
        <v>0.45600000000000002</v>
      </c>
      <c r="F571" s="32">
        <v>0.16600000000000001</v>
      </c>
      <c r="G571">
        <f t="shared" si="8"/>
        <v>0.45600000000000002</v>
      </c>
      <c r="H571" s="31">
        <v>687622011</v>
      </c>
      <c r="I571" s="31">
        <v>646636</v>
      </c>
      <c r="J571" s="31">
        <v>544143</v>
      </c>
      <c r="K571" s="31">
        <v>547897</v>
      </c>
      <c r="L571" s="31">
        <v>524754</v>
      </c>
    </row>
    <row r="572" spans="1:12" x14ac:dyDescent="0.35">
      <c r="A572">
        <v>590901</v>
      </c>
      <c r="B572" t="s">
        <v>1206</v>
      </c>
      <c r="C572" s="31">
        <v>1664</v>
      </c>
      <c r="D572" s="31">
        <v>389590</v>
      </c>
      <c r="E572" s="32">
        <v>0.72299999999999998</v>
      </c>
      <c r="F572" s="32">
        <v>0.73199999999999998</v>
      </c>
      <c r="G572">
        <f t="shared" si="8"/>
        <v>0.73199999999999998</v>
      </c>
      <c r="H572" s="31">
        <v>648278081</v>
      </c>
      <c r="I572" s="31">
        <v>2597658</v>
      </c>
      <c r="J572" s="31">
        <v>2569195</v>
      </c>
      <c r="K572" s="31">
        <v>2581138</v>
      </c>
      <c r="L572" s="31">
        <v>2301981</v>
      </c>
    </row>
    <row r="573" spans="1:12" x14ac:dyDescent="0.35">
      <c r="A573">
        <v>591201</v>
      </c>
      <c r="B573" t="s">
        <v>1207</v>
      </c>
      <c r="C573" s="31">
        <v>1040</v>
      </c>
      <c r="D573" s="31">
        <v>1059395</v>
      </c>
      <c r="E573" s="32">
        <v>0.56799999999999995</v>
      </c>
      <c r="F573" s="32">
        <v>0.26900000000000002</v>
      </c>
      <c r="G573">
        <f t="shared" si="8"/>
        <v>0.56799999999999995</v>
      </c>
      <c r="H573" s="31">
        <v>1101771065</v>
      </c>
      <c r="I573" s="31">
        <v>1127723</v>
      </c>
      <c r="J573" s="31">
        <v>1007590</v>
      </c>
      <c r="K573" s="31">
        <v>1190892</v>
      </c>
      <c r="L573" s="31">
        <v>935230</v>
      </c>
    </row>
    <row r="574" spans="1:12" x14ac:dyDescent="0.35">
      <c r="A574">
        <v>591301</v>
      </c>
      <c r="B574" t="s">
        <v>1208</v>
      </c>
      <c r="C574" s="31">
        <v>252</v>
      </c>
      <c r="D574" s="31">
        <v>1267405</v>
      </c>
      <c r="E574" s="32">
        <v>0.49099999999999999</v>
      </c>
      <c r="F574" s="32">
        <v>0.125</v>
      </c>
      <c r="G574">
        <f t="shared" si="8"/>
        <v>0.49099999999999999</v>
      </c>
      <c r="H574" s="31">
        <v>319386088</v>
      </c>
      <c r="I574" s="31">
        <v>279277</v>
      </c>
      <c r="J574" s="31">
        <v>232482</v>
      </c>
      <c r="K574" s="31">
        <v>338311</v>
      </c>
      <c r="L574" s="31">
        <v>292610</v>
      </c>
    </row>
    <row r="575" spans="1:12" x14ac:dyDescent="0.35">
      <c r="A575">
        <v>591302</v>
      </c>
      <c r="B575" t="s">
        <v>579</v>
      </c>
      <c r="C575" s="31">
        <v>521</v>
      </c>
      <c r="D575" s="31">
        <v>924754</v>
      </c>
      <c r="E575" s="32">
        <v>0.54600000000000004</v>
      </c>
      <c r="F575" s="32">
        <v>0.36099999999999999</v>
      </c>
      <c r="G575">
        <f t="shared" si="8"/>
        <v>0.54600000000000004</v>
      </c>
      <c r="H575" s="31">
        <v>481796916</v>
      </c>
      <c r="I575" s="31">
        <v>370167</v>
      </c>
      <c r="J575" s="31">
        <v>356449</v>
      </c>
      <c r="K575" s="31">
        <v>454835</v>
      </c>
      <c r="L575" s="31">
        <v>404295</v>
      </c>
    </row>
    <row r="576" spans="1:12" x14ac:dyDescent="0.35">
      <c r="A576">
        <v>591401</v>
      </c>
      <c r="B576" t="s">
        <v>1209</v>
      </c>
      <c r="C576" s="31">
        <v>3010</v>
      </c>
      <c r="D576" s="31">
        <v>759177</v>
      </c>
      <c r="E576" s="32">
        <v>0.57899999999999996</v>
      </c>
      <c r="F576" s="32">
        <v>0.47599999999999998</v>
      </c>
      <c r="G576">
        <f t="shared" si="8"/>
        <v>0.57899999999999996</v>
      </c>
      <c r="H576" s="31">
        <v>2285125727</v>
      </c>
      <c r="I576" s="31">
        <v>2869204</v>
      </c>
      <c r="J576" s="31">
        <v>2591079</v>
      </c>
      <c r="K576" s="31">
        <v>2640676</v>
      </c>
      <c r="L576" s="31">
        <v>2594101</v>
      </c>
    </row>
    <row r="577" spans="1:12" x14ac:dyDescent="0.35">
      <c r="A577">
        <v>591502</v>
      </c>
      <c r="B577" t="s">
        <v>1210</v>
      </c>
      <c r="C577" s="31">
        <v>1071</v>
      </c>
      <c r="D577" s="31">
        <v>1088272</v>
      </c>
      <c r="E577" s="32">
        <v>0.46</v>
      </c>
      <c r="F577" s="32">
        <v>0.249</v>
      </c>
      <c r="G577">
        <f t="shared" si="8"/>
        <v>0.46</v>
      </c>
      <c r="H577" s="31">
        <v>1165539538</v>
      </c>
      <c r="I577" s="31">
        <v>860602</v>
      </c>
      <c r="J577" s="31">
        <v>804965</v>
      </c>
      <c r="K577" s="31">
        <v>886376</v>
      </c>
      <c r="L577" s="31">
        <v>767249</v>
      </c>
    </row>
    <row r="578" spans="1:12" x14ac:dyDescent="0.35">
      <c r="A578">
        <v>600101</v>
      </c>
      <c r="B578" t="s">
        <v>1211</v>
      </c>
      <c r="C578" s="31">
        <v>1567</v>
      </c>
      <c r="D578" s="31">
        <v>293422</v>
      </c>
      <c r="E578" s="32">
        <v>0.47399999999999998</v>
      </c>
      <c r="F578" s="32">
        <v>0.79800000000000004</v>
      </c>
      <c r="G578">
        <f t="shared" si="8"/>
        <v>0.79800000000000004</v>
      </c>
      <c r="H578" s="31">
        <v>459792496</v>
      </c>
      <c r="I578" s="31">
        <v>1925726</v>
      </c>
      <c r="J578" s="31">
        <v>1875033</v>
      </c>
      <c r="K578" s="31">
        <v>2152294</v>
      </c>
      <c r="L578" s="31">
        <v>2006783</v>
      </c>
    </row>
    <row r="579" spans="1:12" x14ac:dyDescent="0.35">
      <c r="A579">
        <v>600301</v>
      </c>
      <c r="B579" t="s">
        <v>1212</v>
      </c>
      <c r="C579" s="31">
        <v>755</v>
      </c>
      <c r="D579" s="31">
        <v>320091</v>
      </c>
      <c r="E579" s="32">
        <v>0.65300000000000002</v>
      </c>
      <c r="F579" s="32">
        <v>0.78</v>
      </c>
      <c r="G579">
        <f t="shared" si="8"/>
        <v>0.78</v>
      </c>
      <c r="H579" s="31">
        <v>241669049</v>
      </c>
      <c r="I579" s="31">
        <v>1087572</v>
      </c>
      <c r="J579" s="31">
        <v>874466</v>
      </c>
      <c r="K579" s="31">
        <v>1044451</v>
      </c>
      <c r="L579" s="31">
        <v>835179</v>
      </c>
    </row>
    <row r="580" spans="1:12" x14ac:dyDescent="0.35">
      <c r="A580">
        <v>600402</v>
      </c>
      <c r="B580" t="s">
        <v>1213</v>
      </c>
      <c r="C580" s="31">
        <v>1221</v>
      </c>
      <c r="D580" s="31">
        <v>317939</v>
      </c>
      <c r="E580" s="32">
        <v>0.60199999999999998</v>
      </c>
      <c r="F580" s="32">
        <v>0.78100000000000003</v>
      </c>
      <c r="G580">
        <f t="shared" ref="G580:G643" si="9">MAX(IF(E580&gt;F580,E580,F580),0.36)</f>
        <v>0.78100000000000003</v>
      </c>
      <c r="H580" s="31">
        <v>388204341</v>
      </c>
      <c r="I580" s="31">
        <v>1107190</v>
      </c>
      <c r="J580" s="31">
        <v>1174327</v>
      </c>
      <c r="K580" s="31">
        <v>1251875</v>
      </c>
      <c r="L580" s="31">
        <v>1305617</v>
      </c>
    </row>
    <row r="581" spans="1:12" x14ac:dyDescent="0.35">
      <c r="A581">
        <v>600601</v>
      </c>
      <c r="B581" t="s">
        <v>585</v>
      </c>
      <c r="C581" s="31">
        <v>2140</v>
      </c>
      <c r="D581" s="31">
        <v>373050</v>
      </c>
      <c r="E581" s="32">
        <v>0.62</v>
      </c>
      <c r="F581" s="32">
        <v>0.74299999999999999</v>
      </c>
      <c r="G581">
        <f t="shared" si="9"/>
        <v>0.74299999999999999</v>
      </c>
      <c r="H581" s="31">
        <v>798327831</v>
      </c>
      <c r="I581" s="31">
        <v>2214678</v>
      </c>
      <c r="J581" s="31">
        <v>2220274</v>
      </c>
      <c r="K581" s="31">
        <v>2493383</v>
      </c>
      <c r="L581" s="31">
        <v>2550233</v>
      </c>
    </row>
    <row r="582" spans="1:12" x14ac:dyDescent="0.35">
      <c r="A582">
        <v>600801</v>
      </c>
      <c r="B582" t="s">
        <v>586</v>
      </c>
      <c r="C582" s="31">
        <v>957</v>
      </c>
      <c r="D582" s="31">
        <v>378892</v>
      </c>
      <c r="E582" s="32">
        <v>0.56299999999999994</v>
      </c>
      <c r="F582" s="32">
        <v>0.73899999999999999</v>
      </c>
      <c r="G582">
        <f t="shared" si="9"/>
        <v>0.73899999999999999</v>
      </c>
      <c r="H582" s="31">
        <v>362599893</v>
      </c>
      <c r="I582" s="31">
        <v>1132612</v>
      </c>
      <c r="J582" s="31">
        <v>1117427</v>
      </c>
      <c r="K582" s="31">
        <v>1215825</v>
      </c>
      <c r="L582" s="31">
        <v>1142848</v>
      </c>
    </row>
    <row r="583" spans="1:12" x14ac:dyDescent="0.35">
      <c r="A583">
        <v>600903</v>
      </c>
      <c r="B583" t="s">
        <v>1214</v>
      </c>
      <c r="C583" s="31">
        <v>984</v>
      </c>
      <c r="D583" s="31">
        <v>323139</v>
      </c>
      <c r="E583" s="32">
        <v>0.33400000000000002</v>
      </c>
      <c r="F583" s="32">
        <v>0.77800000000000002</v>
      </c>
      <c r="G583">
        <f t="shared" si="9"/>
        <v>0.77800000000000002</v>
      </c>
      <c r="H583" s="31">
        <v>317969587</v>
      </c>
      <c r="I583" s="31">
        <v>553336</v>
      </c>
      <c r="J583" s="31">
        <v>510621</v>
      </c>
      <c r="K583" s="31">
        <v>579319</v>
      </c>
      <c r="L583" s="31">
        <v>610896</v>
      </c>
    </row>
    <row r="584" spans="1:12" x14ac:dyDescent="0.35">
      <c r="A584">
        <v>610301</v>
      </c>
      <c r="B584" t="s">
        <v>1215</v>
      </c>
      <c r="C584" s="31">
        <v>1606</v>
      </c>
      <c r="D584" s="31">
        <v>469244</v>
      </c>
      <c r="E584" s="32">
        <v>0.66200000000000003</v>
      </c>
      <c r="F584" s="32">
        <v>0.67700000000000005</v>
      </c>
      <c r="G584">
        <f t="shared" si="9"/>
        <v>0.67700000000000005</v>
      </c>
      <c r="H584" s="31">
        <v>753606868</v>
      </c>
      <c r="I584" s="31">
        <v>2105158</v>
      </c>
      <c r="J584" s="31">
        <v>1753587</v>
      </c>
      <c r="K584" s="31">
        <v>2125079</v>
      </c>
      <c r="L584" s="31">
        <v>2049244</v>
      </c>
    </row>
    <row r="585" spans="1:12" x14ac:dyDescent="0.35">
      <c r="A585">
        <v>610501</v>
      </c>
      <c r="B585" t="s">
        <v>1216</v>
      </c>
      <c r="C585" s="31">
        <v>867</v>
      </c>
      <c r="D585" s="31">
        <v>331792</v>
      </c>
      <c r="E585" s="32">
        <v>0.61799999999999999</v>
      </c>
      <c r="F585" s="32">
        <v>0.77200000000000002</v>
      </c>
      <c r="G585">
        <f t="shared" si="9"/>
        <v>0.77200000000000002</v>
      </c>
      <c r="H585" s="31">
        <v>287664158</v>
      </c>
      <c r="I585" s="31">
        <v>1726059</v>
      </c>
      <c r="J585" s="31">
        <v>1331011</v>
      </c>
      <c r="K585" s="31">
        <v>1742204</v>
      </c>
      <c r="L585" s="31">
        <v>1372861</v>
      </c>
    </row>
    <row r="586" spans="1:12" x14ac:dyDescent="0.35">
      <c r="A586">
        <v>610600</v>
      </c>
      <c r="B586" t="s">
        <v>1217</v>
      </c>
      <c r="C586" s="31">
        <v>5424</v>
      </c>
      <c r="D586" s="31">
        <v>833745</v>
      </c>
      <c r="E586" s="32">
        <v>0.57899999999999996</v>
      </c>
      <c r="F586" s="32">
        <v>0.42499999999999999</v>
      </c>
      <c r="G586">
        <f t="shared" si="9"/>
        <v>0.57899999999999996</v>
      </c>
      <c r="H586" s="31">
        <v>4522235677</v>
      </c>
      <c r="I586" s="31">
        <v>5575836</v>
      </c>
      <c r="J586" s="31">
        <v>4537569</v>
      </c>
      <c r="K586" s="31">
        <v>5187672</v>
      </c>
      <c r="L586" s="31">
        <v>4521139</v>
      </c>
    </row>
    <row r="587" spans="1:12" x14ac:dyDescent="0.35">
      <c r="A587">
        <v>610801</v>
      </c>
      <c r="B587" t="s">
        <v>1218</v>
      </c>
      <c r="C587" s="31">
        <v>1237</v>
      </c>
      <c r="D587" s="31">
        <v>640483</v>
      </c>
      <c r="E587" s="32">
        <v>0.65100000000000002</v>
      </c>
      <c r="F587" s="32">
        <v>0.55800000000000005</v>
      </c>
      <c r="G587">
        <f t="shared" si="9"/>
        <v>0.65100000000000002</v>
      </c>
      <c r="H587" s="31">
        <v>792278163</v>
      </c>
      <c r="I587" s="31">
        <v>1747901</v>
      </c>
      <c r="J587" s="31">
        <v>1452777</v>
      </c>
      <c r="K587" s="31">
        <v>1845305</v>
      </c>
      <c r="L587" s="31">
        <v>1536101</v>
      </c>
    </row>
    <row r="588" spans="1:12" x14ac:dyDescent="0.35">
      <c r="A588">
        <v>610901</v>
      </c>
      <c r="B588" t="s">
        <v>1219</v>
      </c>
      <c r="C588" s="31">
        <v>794</v>
      </c>
      <c r="D588" s="31">
        <v>379678</v>
      </c>
      <c r="E588" s="32">
        <v>0.56999999999999995</v>
      </c>
      <c r="F588" s="32">
        <v>0.73799999999999999</v>
      </c>
      <c r="G588">
        <f t="shared" si="9"/>
        <v>0.73799999999999999</v>
      </c>
      <c r="H588" s="31">
        <v>301464382</v>
      </c>
      <c r="I588" s="31">
        <v>1388609</v>
      </c>
      <c r="J588" s="31">
        <v>1103190</v>
      </c>
      <c r="K588" s="31">
        <v>1108884</v>
      </c>
      <c r="L588" s="31">
        <v>949129</v>
      </c>
    </row>
    <row r="589" spans="1:12" x14ac:dyDescent="0.35">
      <c r="A589">
        <v>611001</v>
      </c>
      <c r="B589" t="s">
        <v>1220</v>
      </c>
      <c r="C589" s="31">
        <v>1088</v>
      </c>
      <c r="D589" s="31">
        <v>512881</v>
      </c>
      <c r="E589" s="32">
        <v>0.58799999999999997</v>
      </c>
      <c r="F589" s="32">
        <v>0.64700000000000002</v>
      </c>
      <c r="G589">
        <f t="shared" si="9"/>
        <v>0.64700000000000002</v>
      </c>
      <c r="H589" s="31">
        <v>558015050</v>
      </c>
      <c r="I589" s="31">
        <v>1631693</v>
      </c>
      <c r="J589" s="31">
        <v>1386767</v>
      </c>
      <c r="K589" s="31">
        <v>1593120</v>
      </c>
      <c r="L589" s="31">
        <v>1393428</v>
      </c>
    </row>
    <row r="590" spans="1:12" x14ac:dyDescent="0.35">
      <c r="A590">
        <v>620600</v>
      </c>
      <c r="B590" t="s">
        <v>1221</v>
      </c>
      <c r="C590" s="31">
        <v>6308</v>
      </c>
      <c r="D590" s="31">
        <v>643990</v>
      </c>
      <c r="E590" s="32">
        <v>0.68</v>
      </c>
      <c r="F590" s="32">
        <v>0.55600000000000005</v>
      </c>
      <c r="G590">
        <f t="shared" si="9"/>
        <v>0.68</v>
      </c>
      <c r="H590" s="31">
        <v>4062294533</v>
      </c>
      <c r="I590" s="31">
        <v>3686560</v>
      </c>
      <c r="J590" s="31">
        <v>3448576</v>
      </c>
      <c r="K590" s="31">
        <v>3981907</v>
      </c>
      <c r="L590" s="31">
        <v>4083234</v>
      </c>
    </row>
    <row r="591" spans="1:12" x14ac:dyDescent="0.35">
      <c r="A591">
        <v>620803</v>
      </c>
      <c r="B591" t="s">
        <v>1222</v>
      </c>
      <c r="C591" s="31">
        <v>1850</v>
      </c>
      <c r="D591" s="31">
        <v>626886</v>
      </c>
      <c r="E591" s="32">
        <v>0.65400000000000003</v>
      </c>
      <c r="F591" s="32">
        <v>0.56799999999999995</v>
      </c>
      <c r="G591">
        <f t="shared" si="9"/>
        <v>0.65400000000000003</v>
      </c>
      <c r="H591" s="31">
        <v>1159740723</v>
      </c>
      <c r="I591" s="31">
        <v>985800</v>
      </c>
      <c r="J591" s="31">
        <v>1073102</v>
      </c>
      <c r="K591" s="31">
        <v>1239881</v>
      </c>
      <c r="L591" s="31">
        <v>1215962</v>
      </c>
    </row>
    <row r="592" spans="1:12" x14ac:dyDescent="0.35">
      <c r="A592">
        <v>620901</v>
      </c>
      <c r="B592" t="s">
        <v>596</v>
      </c>
      <c r="C592" s="31">
        <v>1978</v>
      </c>
      <c r="D592" s="31">
        <v>988755</v>
      </c>
      <c r="E592" s="32">
        <v>0.55600000000000005</v>
      </c>
      <c r="F592" s="32">
        <v>0.318</v>
      </c>
      <c r="G592">
        <f t="shared" si="9"/>
        <v>0.55600000000000005</v>
      </c>
      <c r="H592" s="31">
        <v>1955758375</v>
      </c>
      <c r="I592" s="31">
        <v>1162983</v>
      </c>
      <c r="J592" s="31">
        <v>1313594</v>
      </c>
      <c r="K592" s="31">
        <v>1289116</v>
      </c>
      <c r="L592" s="31">
        <v>1332513</v>
      </c>
    </row>
    <row r="593" spans="1:12" x14ac:dyDescent="0.35">
      <c r="A593">
        <v>621001</v>
      </c>
      <c r="B593" t="s">
        <v>1223</v>
      </c>
      <c r="C593" s="31">
        <v>2026</v>
      </c>
      <c r="D593" s="31">
        <v>514801</v>
      </c>
      <c r="E593" s="32">
        <v>0.76200000000000001</v>
      </c>
      <c r="F593" s="32">
        <v>0.64500000000000002</v>
      </c>
      <c r="G593">
        <f t="shared" si="9"/>
        <v>0.76200000000000001</v>
      </c>
      <c r="H593" s="31">
        <v>1042987440</v>
      </c>
      <c r="I593" s="31">
        <v>1509746</v>
      </c>
      <c r="J593" s="31">
        <v>1212150</v>
      </c>
      <c r="K593" s="31">
        <v>1164419</v>
      </c>
      <c r="L593" s="31">
        <v>1426689</v>
      </c>
    </row>
    <row r="594" spans="1:12" x14ac:dyDescent="0.35">
      <c r="A594">
        <v>621101</v>
      </c>
      <c r="B594" t="s">
        <v>1224</v>
      </c>
      <c r="C594" s="31">
        <v>2375</v>
      </c>
      <c r="D594" s="31">
        <v>783040</v>
      </c>
      <c r="E594" s="32">
        <v>0.63900000000000001</v>
      </c>
      <c r="F594" s="32">
        <v>0.45900000000000002</v>
      </c>
      <c r="G594">
        <f t="shared" si="9"/>
        <v>0.63900000000000001</v>
      </c>
      <c r="H594" s="31">
        <v>1859720433</v>
      </c>
      <c r="I594" s="31">
        <v>1212730</v>
      </c>
      <c r="J594" s="31">
        <v>1080141</v>
      </c>
      <c r="K594" s="31">
        <v>1480718</v>
      </c>
      <c r="L594" s="31">
        <v>1343744</v>
      </c>
    </row>
    <row r="595" spans="1:12" x14ac:dyDescent="0.35">
      <c r="A595">
        <v>621201</v>
      </c>
      <c r="B595" t="s">
        <v>1225</v>
      </c>
      <c r="C595" s="31">
        <v>1457</v>
      </c>
      <c r="D595" s="31">
        <v>2378080</v>
      </c>
      <c r="E595" s="32">
        <v>0.32800000000000001</v>
      </c>
      <c r="F595" s="32">
        <v>0</v>
      </c>
      <c r="G595">
        <f t="shared" si="9"/>
        <v>0.36</v>
      </c>
      <c r="H595" s="31">
        <v>3464863756</v>
      </c>
      <c r="I595" s="31">
        <v>464184</v>
      </c>
      <c r="J595" s="31">
        <v>501106</v>
      </c>
      <c r="K595" s="31">
        <v>509968</v>
      </c>
      <c r="L595" s="31">
        <v>475397</v>
      </c>
    </row>
    <row r="596" spans="1:12" x14ac:dyDescent="0.35">
      <c r="A596">
        <v>621601</v>
      </c>
      <c r="B596" t="s">
        <v>1226</v>
      </c>
      <c r="C596" s="31">
        <v>2853</v>
      </c>
      <c r="D596" s="31">
        <v>637619</v>
      </c>
      <c r="E596" s="32">
        <v>0.61599999999999999</v>
      </c>
      <c r="F596" s="32">
        <v>0.56000000000000005</v>
      </c>
      <c r="G596">
        <f t="shared" si="9"/>
        <v>0.61599999999999999</v>
      </c>
      <c r="H596" s="31">
        <v>1819129075</v>
      </c>
      <c r="I596" s="31">
        <v>1703351</v>
      </c>
      <c r="J596" s="31">
        <v>1882457</v>
      </c>
      <c r="K596" s="31">
        <v>1669460</v>
      </c>
      <c r="L596" s="31">
        <v>1859816</v>
      </c>
    </row>
    <row r="597" spans="1:12" x14ac:dyDescent="0.35">
      <c r="A597">
        <v>621801</v>
      </c>
      <c r="B597" t="s">
        <v>1227</v>
      </c>
      <c r="C597" s="31">
        <v>3110</v>
      </c>
      <c r="D597" s="31">
        <v>472237</v>
      </c>
      <c r="E597" s="32">
        <v>0.71199999999999997</v>
      </c>
      <c r="F597" s="32">
        <v>0.67500000000000004</v>
      </c>
      <c r="G597">
        <f t="shared" si="9"/>
        <v>0.71199999999999997</v>
      </c>
      <c r="H597" s="31">
        <v>1468658305</v>
      </c>
      <c r="I597" s="31">
        <v>2592177</v>
      </c>
      <c r="J597" s="31">
        <v>2765516</v>
      </c>
      <c r="K597" s="31">
        <v>2269016</v>
      </c>
      <c r="L597" s="31">
        <v>2213893</v>
      </c>
    </row>
    <row r="598" spans="1:12" x14ac:dyDescent="0.35">
      <c r="A598">
        <v>622002</v>
      </c>
      <c r="B598" t="s">
        <v>1228</v>
      </c>
      <c r="C598" s="31">
        <v>1664</v>
      </c>
      <c r="D598" s="31">
        <v>618877</v>
      </c>
      <c r="E598" s="32">
        <v>0.65100000000000002</v>
      </c>
      <c r="F598" s="32">
        <v>0.57299999999999995</v>
      </c>
      <c r="G598">
        <f t="shared" si="9"/>
        <v>0.65100000000000002</v>
      </c>
      <c r="H598" s="31">
        <v>1029812676</v>
      </c>
      <c r="I598" s="31">
        <v>987066</v>
      </c>
      <c r="J598" s="31">
        <v>1087287</v>
      </c>
      <c r="K598" s="31">
        <v>1207149</v>
      </c>
      <c r="L598" s="31">
        <v>1203335</v>
      </c>
    </row>
    <row r="599" spans="1:12" x14ac:dyDescent="0.35">
      <c r="A599">
        <v>630101</v>
      </c>
      <c r="B599" t="s">
        <v>1229</v>
      </c>
      <c r="C599" s="31">
        <v>165</v>
      </c>
      <c r="D599" s="31">
        <v>8378461</v>
      </c>
      <c r="E599" s="32">
        <v>0</v>
      </c>
      <c r="F599" s="32">
        <v>0</v>
      </c>
      <c r="G599">
        <f t="shared" si="9"/>
        <v>0.36</v>
      </c>
      <c r="H599" s="31">
        <v>1382446225</v>
      </c>
      <c r="I599" s="31">
        <v>121547</v>
      </c>
      <c r="J599" s="31">
        <v>104960</v>
      </c>
      <c r="K599" s="31">
        <v>105812</v>
      </c>
      <c r="L599" s="31">
        <v>93707</v>
      </c>
    </row>
    <row r="600" spans="1:12" x14ac:dyDescent="0.35">
      <c r="A600">
        <v>630202</v>
      </c>
      <c r="B600" t="s">
        <v>1230</v>
      </c>
      <c r="C600" s="31">
        <v>558</v>
      </c>
      <c r="D600" s="31">
        <v>2459828</v>
      </c>
      <c r="E600" s="32">
        <v>0</v>
      </c>
      <c r="F600" s="32">
        <v>0</v>
      </c>
      <c r="G600">
        <f t="shared" si="9"/>
        <v>0.36</v>
      </c>
      <c r="H600" s="31">
        <v>1372584312</v>
      </c>
      <c r="I600" s="31">
        <v>139460</v>
      </c>
      <c r="J600" s="31">
        <v>170280</v>
      </c>
      <c r="K600" s="31">
        <v>149648</v>
      </c>
      <c r="L600" s="31">
        <v>151408</v>
      </c>
    </row>
    <row r="601" spans="1:12" x14ac:dyDescent="0.35">
      <c r="A601">
        <v>630300</v>
      </c>
      <c r="B601" t="s">
        <v>1231</v>
      </c>
      <c r="C601" s="31">
        <v>1915</v>
      </c>
      <c r="D601" s="31">
        <v>590248</v>
      </c>
      <c r="E601" s="32">
        <v>0.56100000000000005</v>
      </c>
      <c r="F601" s="32">
        <v>0.59299999999999997</v>
      </c>
      <c r="G601">
        <f t="shared" si="9"/>
        <v>0.59299999999999997</v>
      </c>
      <c r="H601" s="31">
        <v>1130326407</v>
      </c>
      <c r="I601" s="31">
        <v>1257383</v>
      </c>
      <c r="J601" s="31">
        <v>1009133</v>
      </c>
      <c r="K601" s="31">
        <v>1186383</v>
      </c>
      <c r="L601" s="31">
        <v>1039610</v>
      </c>
    </row>
    <row r="602" spans="1:12" x14ac:dyDescent="0.35">
      <c r="A602">
        <v>630601</v>
      </c>
      <c r="B602" t="s">
        <v>1232</v>
      </c>
      <c r="C602" s="31">
        <v>331</v>
      </c>
      <c r="D602" s="31">
        <v>1473342</v>
      </c>
      <c r="E602" s="32">
        <v>0.317</v>
      </c>
      <c r="F602" s="32">
        <v>0</v>
      </c>
      <c r="G602">
        <f t="shared" si="9"/>
        <v>0.36</v>
      </c>
      <c r="H602" s="31">
        <v>487676385</v>
      </c>
      <c r="I602" s="31">
        <v>173767</v>
      </c>
      <c r="J602" s="31">
        <v>147597</v>
      </c>
      <c r="K602" s="31">
        <v>160800</v>
      </c>
      <c r="L602" s="31">
        <v>158269</v>
      </c>
    </row>
    <row r="603" spans="1:12" x14ac:dyDescent="0.35">
      <c r="A603">
        <v>630701</v>
      </c>
      <c r="B603" t="s">
        <v>1233</v>
      </c>
      <c r="C603" s="31">
        <v>873</v>
      </c>
      <c r="D603" s="31">
        <v>3140012</v>
      </c>
      <c r="E603" s="32">
        <v>0</v>
      </c>
      <c r="F603" s="32">
        <v>0</v>
      </c>
      <c r="G603">
        <f t="shared" si="9"/>
        <v>0.36</v>
      </c>
      <c r="H603" s="31">
        <v>2741231193</v>
      </c>
      <c r="I603" s="31">
        <v>426493</v>
      </c>
      <c r="J603" s="31">
        <v>471003</v>
      </c>
      <c r="K603" s="31">
        <v>433739</v>
      </c>
      <c r="L603" s="31">
        <v>485997</v>
      </c>
    </row>
    <row r="604" spans="1:12" x14ac:dyDescent="0.35">
      <c r="A604">
        <v>630801</v>
      </c>
      <c r="B604" t="s">
        <v>608</v>
      </c>
      <c r="C604" s="31">
        <v>799</v>
      </c>
      <c r="D604" s="31">
        <v>1192153</v>
      </c>
      <c r="E604" s="32">
        <v>0.29899999999999999</v>
      </c>
      <c r="F604" s="32">
        <v>0.17699999999999999</v>
      </c>
      <c r="G604">
        <f t="shared" si="9"/>
        <v>0.36</v>
      </c>
      <c r="H604" s="31">
        <v>952530277</v>
      </c>
      <c r="I604" s="31">
        <v>365042</v>
      </c>
      <c r="J604" s="31">
        <v>379846</v>
      </c>
      <c r="K604" s="31">
        <v>399258</v>
      </c>
      <c r="L604" s="31">
        <v>430294</v>
      </c>
    </row>
    <row r="605" spans="1:12" x14ac:dyDescent="0.35">
      <c r="A605">
        <v>630902</v>
      </c>
      <c r="B605" t="s">
        <v>1234</v>
      </c>
      <c r="C605" s="31">
        <v>3585</v>
      </c>
      <c r="D605" s="31">
        <v>573530</v>
      </c>
      <c r="E605" s="32">
        <v>0.50700000000000001</v>
      </c>
      <c r="F605" s="32">
        <v>0.60399999999999998</v>
      </c>
      <c r="G605">
        <f t="shared" si="9"/>
        <v>0.60399999999999998</v>
      </c>
      <c r="H605" s="31">
        <v>2056107836</v>
      </c>
      <c r="I605" s="31">
        <v>1403068</v>
      </c>
      <c r="J605" s="31">
        <v>1353655</v>
      </c>
      <c r="K605" s="31">
        <v>1556534</v>
      </c>
      <c r="L605" s="31">
        <v>1443156</v>
      </c>
    </row>
    <row r="606" spans="1:12" x14ac:dyDescent="0.35">
      <c r="A606">
        <v>630918</v>
      </c>
      <c r="B606" t="s">
        <v>610</v>
      </c>
      <c r="C606" s="31">
        <v>304</v>
      </c>
      <c r="D606" s="31">
        <v>676231</v>
      </c>
      <c r="E606" s="32">
        <v>0.433</v>
      </c>
      <c r="F606" s="32">
        <v>0.53300000000000003</v>
      </c>
      <c r="G606">
        <f t="shared" si="9"/>
        <v>0.53300000000000003</v>
      </c>
      <c r="H606" s="31">
        <v>205574338</v>
      </c>
      <c r="I606" s="31">
        <v>116028</v>
      </c>
      <c r="J606" s="31">
        <v>136576</v>
      </c>
      <c r="K606" s="31">
        <v>121984</v>
      </c>
      <c r="L606" s="31">
        <v>112592</v>
      </c>
    </row>
    <row r="607" spans="1:12" x14ac:dyDescent="0.35">
      <c r="A607">
        <v>631201</v>
      </c>
      <c r="B607" t="s">
        <v>1235</v>
      </c>
      <c r="C607" s="31">
        <v>756</v>
      </c>
      <c r="D607" s="31">
        <v>727911</v>
      </c>
      <c r="E607" s="32">
        <v>0.44900000000000001</v>
      </c>
      <c r="F607" s="32">
        <v>0.498</v>
      </c>
      <c r="G607">
        <f t="shared" si="9"/>
        <v>0.498</v>
      </c>
      <c r="H607" s="31">
        <v>550301447</v>
      </c>
      <c r="I607" s="31">
        <v>514479</v>
      </c>
      <c r="J607" s="31">
        <v>480496</v>
      </c>
      <c r="K607" s="31">
        <v>554167</v>
      </c>
      <c r="L607" s="31">
        <v>545903</v>
      </c>
    </row>
    <row r="608" spans="1:12" x14ac:dyDescent="0.35">
      <c r="A608">
        <v>640101</v>
      </c>
      <c r="B608" t="s">
        <v>1236</v>
      </c>
      <c r="C608" s="31">
        <v>548</v>
      </c>
      <c r="D608" s="31">
        <v>499229</v>
      </c>
      <c r="E608" s="32">
        <v>0.53800000000000003</v>
      </c>
      <c r="F608" s="32">
        <v>0.65600000000000003</v>
      </c>
      <c r="G608">
        <f t="shared" si="9"/>
        <v>0.65600000000000003</v>
      </c>
      <c r="H608" s="31">
        <v>273578039</v>
      </c>
      <c r="I608" s="31">
        <v>571031</v>
      </c>
      <c r="J608" s="31">
        <v>600708</v>
      </c>
      <c r="K608" s="31">
        <v>593748</v>
      </c>
      <c r="L608" s="31">
        <v>606069</v>
      </c>
    </row>
    <row r="609" spans="1:12" x14ac:dyDescent="0.35">
      <c r="A609">
        <v>640502</v>
      </c>
      <c r="B609" t="s">
        <v>1237</v>
      </c>
      <c r="C609" s="31">
        <v>490</v>
      </c>
      <c r="D609" s="31">
        <v>744067</v>
      </c>
      <c r="E609" s="32">
        <v>0.40300000000000002</v>
      </c>
      <c r="F609" s="32">
        <v>0.48599999999999999</v>
      </c>
      <c r="G609">
        <f t="shared" si="9"/>
        <v>0.48599999999999999</v>
      </c>
      <c r="H609" s="31">
        <v>364593118</v>
      </c>
      <c r="I609" s="31">
        <v>391944</v>
      </c>
      <c r="J609" s="31">
        <v>376150</v>
      </c>
      <c r="K609" s="31">
        <v>409853</v>
      </c>
      <c r="L609" s="31">
        <v>409117</v>
      </c>
    </row>
    <row r="610" spans="1:12" x14ac:dyDescent="0.35">
      <c r="A610">
        <v>640601</v>
      </c>
      <c r="B610" t="s">
        <v>1238</v>
      </c>
      <c r="C610" s="31">
        <v>497</v>
      </c>
      <c r="D610" s="31">
        <v>409318</v>
      </c>
      <c r="E610" s="32">
        <v>0.497</v>
      </c>
      <c r="F610" s="32">
        <v>0.71799999999999997</v>
      </c>
      <c r="G610">
        <f t="shared" si="9"/>
        <v>0.71799999999999997</v>
      </c>
      <c r="H610" s="31">
        <v>203431386</v>
      </c>
      <c r="I610" s="31">
        <v>528969</v>
      </c>
      <c r="J610" s="31">
        <v>506704</v>
      </c>
      <c r="K610" s="31">
        <v>509434</v>
      </c>
      <c r="L610" s="31">
        <v>498236</v>
      </c>
    </row>
    <row r="611" spans="1:12" x14ac:dyDescent="0.35">
      <c r="A611">
        <v>640701</v>
      </c>
      <c r="B611" t="s">
        <v>1239</v>
      </c>
      <c r="C611" s="31">
        <v>1021</v>
      </c>
      <c r="D611" s="31">
        <v>419828</v>
      </c>
      <c r="E611" s="32">
        <v>0.51600000000000001</v>
      </c>
      <c r="F611" s="32">
        <v>0.71099999999999997</v>
      </c>
      <c r="G611">
        <f t="shared" si="9"/>
        <v>0.71099999999999997</v>
      </c>
      <c r="H611" s="31">
        <v>428645287</v>
      </c>
      <c r="I611" s="31">
        <v>1205996</v>
      </c>
      <c r="J611" s="31">
        <v>1117907</v>
      </c>
      <c r="K611" s="31">
        <v>1209157</v>
      </c>
      <c r="L611" s="31">
        <v>1434747</v>
      </c>
    </row>
    <row r="612" spans="1:12" x14ac:dyDescent="0.35">
      <c r="A612">
        <v>640801</v>
      </c>
      <c r="B612" t="s">
        <v>1240</v>
      </c>
      <c r="C612" s="31">
        <v>1093</v>
      </c>
      <c r="D612" s="31">
        <v>550359</v>
      </c>
      <c r="E612" s="32">
        <v>0.55600000000000005</v>
      </c>
      <c r="F612" s="32">
        <v>0.621</v>
      </c>
      <c r="G612">
        <f t="shared" si="9"/>
        <v>0.621</v>
      </c>
      <c r="H612" s="31">
        <v>601542480</v>
      </c>
      <c r="I612" s="31">
        <v>550502</v>
      </c>
      <c r="J612" s="31">
        <v>501940</v>
      </c>
      <c r="K612" s="31">
        <v>554526</v>
      </c>
      <c r="L612" s="31">
        <v>536414</v>
      </c>
    </row>
    <row r="613" spans="1:12" x14ac:dyDescent="0.35">
      <c r="A613">
        <v>641001</v>
      </c>
      <c r="B613" t="s">
        <v>1241</v>
      </c>
      <c r="C613" s="31">
        <v>470</v>
      </c>
      <c r="D613" s="31">
        <v>410253</v>
      </c>
      <c r="E613" s="32">
        <v>0.56100000000000005</v>
      </c>
      <c r="F613" s="32">
        <v>0.71699999999999997</v>
      </c>
      <c r="G613">
        <f t="shared" si="9"/>
        <v>0.71699999999999997</v>
      </c>
      <c r="H613" s="31">
        <v>192819239</v>
      </c>
      <c r="I613" s="31">
        <v>559665</v>
      </c>
      <c r="J613" s="31">
        <v>537364</v>
      </c>
      <c r="K613" s="31">
        <v>564276</v>
      </c>
      <c r="L613" s="31">
        <v>575380</v>
      </c>
    </row>
    <row r="614" spans="1:12" x14ac:dyDescent="0.35">
      <c r="A614">
        <v>641301</v>
      </c>
      <c r="B614" t="s">
        <v>1242</v>
      </c>
      <c r="C614" s="31">
        <v>2280</v>
      </c>
      <c r="D614" s="31">
        <v>369518</v>
      </c>
      <c r="E614" s="32">
        <v>0.441</v>
      </c>
      <c r="F614" s="32">
        <v>0.745</v>
      </c>
      <c r="G614">
        <f t="shared" si="9"/>
        <v>0.745</v>
      </c>
      <c r="H614" s="31">
        <v>842503183</v>
      </c>
      <c r="I614" s="31">
        <v>1985551</v>
      </c>
      <c r="J614" s="31">
        <v>1849576</v>
      </c>
      <c r="K614" s="31">
        <v>2026605</v>
      </c>
      <c r="L614" s="31">
        <v>1839956</v>
      </c>
    </row>
    <row r="615" spans="1:12" x14ac:dyDescent="0.35">
      <c r="A615">
        <v>641401</v>
      </c>
      <c r="B615" t="s">
        <v>1243</v>
      </c>
      <c r="C615" s="31">
        <v>69</v>
      </c>
      <c r="D615" s="31">
        <v>4216276</v>
      </c>
      <c r="E615" s="32">
        <v>0</v>
      </c>
      <c r="F615" s="32">
        <v>0</v>
      </c>
      <c r="G615">
        <f t="shared" si="9"/>
        <v>0.36</v>
      </c>
      <c r="H615" s="31">
        <v>290923052</v>
      </c>
      <c r="I615" s="31">
        <v>48290</v>
      </c>
      <c r="J615" s="31">
        <v>50936</v>
      </c>
      <c r="K615" s="31">
        <v>60780</v>
      </c>
      <c r="L615" s="31">
        <v>62123</v>
      </c>
    </row>
    <row r="616" spans="1:12" x14ac:dyDescent="0.35">
      <c r="A616">
        <v>641501</v>
      </c>
      <c r="B616" t="s">
        <v>1244</v>
      </c>
      <c r="C616" s="31">
        <v>560</v>
      </c>
      <c r="D616" s="31">
        <v>572355</v>
      </c>
      <c r="E616" s="32">
        <v>0.49099999999999999</v>
      </c>
      <c r="F616" s="32">
        <v>0.60499999999999998</v>
      </c>
      <c r="G616">
        <f t="shared" si="9"/>
        <v>0.60499999999999998</v>
      </c>
      <c r="H616" s="31">
        <v>320519342</v>
      </c>
      <c r="I616" s="31">
        <v>439149</v>
      </c>
      <c r="J616" s="31">
        <v>423677</v>
      </c>
      <c r="K616" s="31">
        <v>435435</v>
      </c>
      <c r="L616" s="31">
        <v>456844</v>
      </c>
    </row>
    <row r="617" spans="1:12" x14ac:dyDescent="0.35">
      <c r="A617">
        <v>641610</v>
      </c>
      <c r="B617" t="s">
        <v>1245</v>
      </c>
      <c r="C617" s="31">
        <v>935</v>
      </c>
      <c r="D617" s="31">
        <v>535379</v>
      </c>
      <c r="E617" s="32">
        <v>0.53800000000000003</v>
      </c>
      <c r="F617" s="32">
        <v>0.63100000000000001</v>
      </c>
      <c r="G617">
        <f t="shared" si="9"/>
        <v>0.63100000000000001</v>
      </c>
      <c r="H617" s="31">
        <v>500579884</v>
      </c>
      <c r="I617" s="31">
        <v>565011</v>
      </c>
      <c r="J617" s="31">
        <v>560050</v>
      </c>
      <c r="K617" s="31">
        <v>650130</v>
      </c>
      <c r="L617" s="31">
        <v>669885</v>
      </c>
    </row>
    <row r="618" spans="1:12" x14ac:dyDescent="0.35">
      <c r="A618">
        <v>641701</v>
      </c>
      <c r="B618" t="s">
        <v>1246</v>
      </c>
      <c r="C618" s="31">
        <v>761</v>
      </c>
      <c r="D618" s="31">
        <v>656474</v>
      </c>
      <c r="E618" s="32">
        <v>0.26700000000000002</v>
      </c>
      <c r="F618" s="32">
        <v>0.54700000000000004</v>
      </c>
      <c r="G618">
        <f t="shared" si="9"/>
        <v>0.54700000000000004</v>
      </c>
      <c r="H618" s="31">
        <v>499576791</v>
      </c>
      <c r="I618" s="31">
        <v>424229</v>
      </c>
      <c r="J618" s="31">
        <v>439901</v>
      </c>
      <c r="K618" s="31">
        <v>502660</v>
      </c>
      <c r="L618" s="31">
        <v>455777</v>
      </c>
    </row>
    <row r="619" spans="1:12" x14ac:dyDescent="0.35">
      <c r="A619">
        <v>650101</v>
      </c>
      <c r="B619" t="s">
        <v>1247</v>
      </c>
      <c r="C619" s="31">
        <v>2269</v>
      </c>
      <c r="D619" s="31">
        <v>262682</v>
      </c>
      <c r="E619" s="32">
        <v>0.64300000000000002</v>
      </c>
      <c r="F619" s="32">
        <v>0.81899999999999995</v>
      </c>
      <c r="G619">
        <f t="shared" si="9"/>
        <v>0.81899999999999995</v>
      </c>
      <c r="H619" s="31">
        <v>596026802</v>
      </c>
      <c r="I619" s="31">
        <v>1853681</v>
      </c>
      <c r="J619" s="31">
        <v>2613230</v>
      </c>
      <c r="K619" s="31">
        <v>2209755</v>
      </c>
      <c r="L619" s="31">
        <v>2561276</v>
      </c>
    </row>
    <row r="620" spans="1:12" x14ac:dyDescent="0.35">
      <c r="A620">
        <v>650301</v>
      </c>
      <c r="B620" t="s">
        <v>624</v>
      </c>
      <c r="C620" s="31">
        <v>851</v>
      </c>
      <c r="D620" s="31">
        <v>270116</v>
      </c>
      <c r="E620" s="32">
        <v>0.64500000000000002</v>
      </c>
      <c r="F620" s="32">
        <v>0.81399999999999995</v>
      </c>
      <c r="G620">
        <f t="shared" si="9"/>
        <v>0.81399999999999995</v>
      </c>
      <c r="H620" s="31">
        <v>229869378</v>
      </c>
      <c r="I620" s="31">
        <v>1208345</v>
      </c>
      <c r="J620" s="31">
        <v>1288250</v>
      </c>
      <c r="K620" s="31">
        <v>1147015</v>
      </c>
      <c r="L620" s="31">
        <v>1464189</v>
      </c>
    </row>
    <row r="621" spans="1:12" x14ac:dyDescent="0.35">
      <c r="A621">
        <v>650501</v>
      </c>
      <c r="B621" t="s">
        <v>1248</v>
      </c>
      <c r="C621" s="31">
        <v>1017</v>
      </c>
      <c r="D621" s="31">
        <v>223737</v>
      </c>
      <c r="E621" s="32">
        <v>0.64800000000000002</v>
      </c>
      <c r="F621" s="32">
        <v>0.84599999999999997</v>
      </c>
      <c r="G621">
        <f t="shared" si="9"/>
        <v>0.84599999999999997</v>
      </c>
      <c r="H621" s="31">
        <v>227540955</v>
      </c>
      <c r="I621" s="31">
        <v>1393360</v>
      </c>
      <c r="J621" s="31">
        <v>1134333</v>
      </c>
      <c r="K621" s="31">
        <v>1065655</v>
      </c>
      <c r="L621" s="31">
        <v>1282271</v>
      </c>
    </row>
    <row r="622" spans="1:12" x14ac:dyDescent="0.35">
      <c r="A622">
        <v>650701</v>
      </c>
      <c r="B622" t="s">
        <v>1249</v>
      </c>
      <c r="C622" s="31">
        <v>800</v>
      </c>
      <c r="D622" s="31">
        <v>324790</v>
      </c>
      <c r="E622" s="32">
        <v>0.68799999999999994</v>
      </c>
      <c r="F622" s="32">
        <v>0.77600000000000002</v>
      </c>
      <c r="G622">
        <f t="shared" si="9"/>
        <v>0.77600000000000002</v>
      </c>
      <c r="H622" s="31">
        <v>259832460</v>
      </c>
      <c r="I622" s="31">
        <v>1046444</v>
      </c>
      <c r="J622" s="31">
        <v>1106869</v>
      </c>
      <c r="K622" s="31">
        <v>988800</v>
      </c>
      <c r="L622" s="31">
        <v>1078639</v>
      </c>
    </row>
    <row r="623" spans="1:12" x14ac:dyDescent="0.35">
      <c r="A623">
        <v>650801</v>
      </c>
      <c r="B623" t="s">
        <v>1250</v>
      </c>
      <c r="C623" s="31">
        <v>2402</v>
      </c>
      <c r="D623" s="31">
        <v>517556</v>
      </c>
      <c r="E623" s="32">
        <v>0.63500000000000001</v>
      </c>
      <c r="F623" s="32">
        <v>0.64300000000000002</v>
      </c>
      <c r="G623">
        <f t="shared" si="9"/>
        <v>0.64300000000000002</v>
      </c>
      <c r="H623" s="31">
        <v>1243170809</v>
      </c>
      <c r="I623" s="31">
        <v>1200527</v>
      </c>
      <c r="J623" s="31">
        <v>1218861</v>
      </c>
      <c r="K623" s="31">
        <v>1189257</v>
      </c>
      <c r="L623" s="31">
        <v>1291106</v>
      </c>
    </row>
    <row r="624" spans="1:12" x14ac:dyDescent="0.35">
      <c r="A624">
        <v>650901</v>
      </c>
      <c r="B624" t="s">
        <v>628</v>
      </c>
      <c r="C624" s="31">
        <v>1999</v>
      </c>
      <c r="D624" s="31">
        <v>338981</v>
      </c>
      <c r="E624" s="32">
        <v>0.71599999999999997</v>
      </c>
      <c r="F624" s="32">
        <v>0.76600000000000001</v>
      </c>
      <c r="G624">
        <f t="shared" si="9"/>
        <v>0.76600000000000001</v>
      </c>
      <c r="H624" s="31">
        <v>677623441</v>
      </c>
      <c r="I624" s="31">
        <v>1496812</v>
      </c>
      <c r="J624" s="31">
        <v>1839939</v>
      </c>
      <c r="K624" s="31">
        <v>1387057</v>
      </c>
      <c r="L624" s="31">
        <v>1819533</v>
      </c>
    </row>
    <row r="625" spans="1:12" x14ac:dyDescent="0.35">
      <c r="A625">
        <v>650902</v>
      </c>
      <c r="B625" t="s">
        <v>1251</v>
      </c>
      <c r="C625" s="31">
        <v>1079</v>
      </c>
      <c r="D625" s="31">
        <v>283543</v>
      </c>
      <c r="E625" s="32">
        <v>0.76300000000000001</v>
      </c>
      <c r="F625" s="32">
        <v>0.80500000000000005</v>
      </c>
      <c r="G625">
        <f t="shared" si="9"/>
        <v>0.80500000000000005</v>
      </c>
      <c r="H625" s="31">
        <v>305943669</v>
      </c>
      <c r="I625" s="31">
        <v>1107034</v>
      </c>
      <c r="J625" s="31">
        <v>1134535</v>
      </c>
      <c r="K625" s="31">
        <v>1107800</v>
      </c>
      <c r="L625" s="31">
        <v>1284753</v>
      </c>
    </row>
    <row r="626" spans="1:12" x14ac:dyDescent="0.35">
      <c r="A626">
        <v>651201</v>
      </c>
      <c r="B626" t="s">
        <v>1252</v>
      </c>
      <c r="C626" s="31">
        <v>1142</v>
      </c>
      <c r="D626" s="31">
        <v>372442</v>
      </c>
      <c r="E626" s="32">
        <v>0.63</v>
      </c>
      <c r="F626" s="32">
        <v>0.74299999999999999</v>
      </c>
      <c r="G626">
        <f t="shared" si="9"/>
        <v>0.74299999999999999</v>
      </c>
      <c r="H626" s="31">
        <v>425329027</v>
      </c>
      <c r="I626" s="31">
        <v>1002322</v>
      </c>
      <c r="J626" s="31">
        <v>1140063</v>
      </c>
      <c r="K626" s="31">
        <v>1049746</v>
      </c>
      <c r="L626" s="31">
        <v>1204712</v>
      </c>
    </row>
    <row r="627" spans="1:12" x14ac:dyDescent="0.35">
      <c r="A627">
        <v>651402</v>
      </c>
      <c r="B627" t="s">
        <v>1253</v>
      </c>
      <c r="C627" s="31">
        <v>1130</v>
      </c>
      <c r="D627" s="31">
        <v>353707</v>
      </c>
      <c r="E627" s="32">
        <v>0.69699999999999995</v>
      </c>
      <c r="F627" s="32">
        <v>0.75600000000000001</v>
      </c>
      <c r="G627">
        <f t="shared" si="9"/>
        <v>0.75600000000000001</v>
      </c>
      <c r="H627" s="31">
        <v>399689337</v>
      </c>
      <c r="I627" s="31">
        <v>931517</v>
      </c>
      <c r="J627" s="31">
        <v>990199</v>
      </c>
      <c r="K627" s="31">
        <v>1076943</v>
      </c>
      <c r="L627" s="31">
        <v>1198162</v>
      </c>
    </row>
    <row r="628" spans="1:12" x14ac:dyDescent="0.35">
      <c r="A628">
        <v>651501</v>
      </c>
      <c r="B628" t="s">
        <v>632</v>
      </c>
      <c r="C628" s="31">
        <v>1288</v>
      </c>
      <c r="D628" s="31">
        <v>472692</v>
      </c>
      <c r="E628" s="32">
        <v>0.504</v>
      </c>
      <c r="F628" s="32">
        <v>0.67400000000000004</v>
      </c>
      <c r="G628">
        <f t="shared" si="9"/>
        <v>0.67400000000000004</v>
      </c>
      <c r="H628" s="31">
        <v>608827344</v>
      </c>
      <c r="I628" s="31">
        <v>1329430</v>
      </c>
      <c r="J628" s="31">
        <v>1756261</v>
      </c>
      <c r="K628" s="31">
        <v>1239852</v>
      </c>
      <c r="L628" s="31">
        <v>1578833</v>
      </c>
    </row>
    <row r="629" spans="1:12" x14ac:dyDescent="0.35">
      <c r="A629">
        <v>651503</v>
      </c>
      <c r="B629" t="s">
        <v>1254</v>
      </c>
      <c r="C629" s="31">
        <v>948</v>
      </c>
      <c r="D629" s="31">
        <v>318912</v>
      </c>
      <c r="E629" s="32">
        <v>0.47399999999999998</v>
      </c>
      <c r="F629" s="32">
        <v>0.78</v>
      </c>
      <c r="G629">
        <f t="shared" si="9"/>
        <v>0.78</v>
      </c>
      <c r="H629" s="31">
        <v>302329121</v>
      </c>
      <c r="I629" s="31">
        <v>1176578</v>
      </c>
      <c r="J629" s="31">
        <v>1270162</v>
      </c>
      <c r="K629" s="31">
        <v>1277827</v>
      </c>
      <c r="L629" s="31">
        <v>1266676</v>
      </c>
    </row>
    <row r="630" spans="1:12" x14ac:dyDescent="0.35">
      <c r="A630">
        <v>660101</v>
      </c>
      <c r="B630" t="s">
        <v>634</v>
      </c>
      <c r="C630" s="31">
        <v>3393</v>
      </c>
      <c r="D630" s="31">
        <v>1443590</v>
      </c>
      <c r="E630" s="32">
        <v>0.59</v>
      </c>
      <c r="F630" s="32">
        <v>3.0000000000000001E-3</v>
      </c>
      <c r="G630">
        <f t="shared" si="9"/>
        <v>0.59</v>
      </c>
      <c r="H630" s="31">
        <v>4898101601</v>
      </c>
      <c r="I630" s="31">
        <v>1756524</v>
      </c>
      <c r="J630" s="31">
        <v>1983866</v>
      </c>
      <c r="K630" s="31">
        <v>1444474</v>
      </c>
      <c r="L630" s="31">
        <v>1903377</v>
      </c>
    </row>
    <row r="631" spans="1:12" x14ac:dyDescent="0.35">
      <c r="A631">
        <v>660102</v>
      </c>
      <c r="B631" t="s">
        <v>1255</v>
      </c>
      <c r="C631" s="31">
        <v>4498</v>
      </c>
      <c r="D631" s="31">
        <v>1828418</v>
      </c>
      <c r="E631" s="32">
        <v>0.44900000000000001</v>
      </c>
      <c r="F631" s="32">
        <v>0</v>
      </c>
      <c r="G631">
        <f t="shared" si="9"/>
        <v>0.44900000000000001</v>
      </c>
      <c r="H631" s="31">
        <v>8224224384</v>
      </c>
      <c r="I631" s="31">
        <v>902784</v>
      </c>
      <c r="J631" s="31">
        <v>887043</v>
      </c>
      <c r="K631" s="31">
        <v>910708</v>
      </c>
      <c r="L631" s="31">
        <v>975599</v>
      </c>
    </row>
    <row r="632" spans="1:12" x14ac:dyDescent="0.35">
      <c r="A632">
        <v>660202</v>
      </c>
      <c r="B632" t="s">
        <v>1256</v>
      </c>
      <c r="C632" s="31">
        <v>1776</v>
      </c>
      <c r="D632" s="31">
        <v>1009547</v>
      </c>
      <c r="E632" s="32">
        <v>0.63400000000000001</v>
      </c>
      <c r="F632" s="32">
        <v>0.30299999999999999</v>
      </c>
      <c r="G632">
        <f t="shared" si="9"/>
        <v>0.63400000000000001</v>
      </c>
      <c r="H632" s="31">
        <v>1792956339</v>
      </c>
      <c r="I632" s="31">
        <v>601430</v>
      </c>
      <c r="J632" s="31">
        <v>618343</v>
      </c>
      <c r="K632" s="31">
        <v>637723</v>
      </c>
      <c r="L632" s="31">
        <v>714912</v>
      </c>
    </row>
    <row r="633" spans="1:12" x14ac:dyDescent="0.35">
      <c r="A633">
        <v>660203</v>
      </c>
      <c r="B633" t="s">
        <v>637</v>
      </c>
      <c r="C633" s="31">
        <v>2446</v>
      </c>
      <c r="D633" s="31">
        <v>1428690</v>
      </c>
      <c r="E633" s="32">
        <v>0.57899999999999996</v>
      </c>
      <c r="F633" s="32">
        <v>1.4E-2</v>
      </c>
      <c r="G633">
        <f t="shared" si="9"/>
        <v>0.57899999999999996</v>
      </c>
      <c r="H633" s="31">
        <v>3494577887</v>
      </c>
      <c r="I633" s="31">
        <v>673257</v>
      </c>
      <c r="J633" s="31">
        <v>724084</v>
      </c>
      <c r="K633" s="31">
        <v>722934</v>
      </c>
      <c r="L633" s="31">
        <v>784009</v>
      </c>
    </row>
    <row r="634" spans="1:12" x14ac:dyDescent="0.35">
      <c r="A634">
        <v>660301</v>
      </c>
      <c r="B634" t="s">
        <v>1257</v>
      </c>
      <c r="C634" s="31">
        <v>3396</v>
      </c>
      <c r="D634" s="31">
        <v>1219360</v>
      </c>
      <c r="E634" s="32">
        <v>0.54600000000000004</v>
      </c>
      <c r="F634" s="32">
        <v>0.158</v>
      </c>
      <c r="G634">
        <f t="shared" si="9"/>
        <v>0.54600000000000004</v>
      </c>
      <c r="H634" s="31">
        <v>4140947952</v>
      </c>
      <c r="I634" s="31">
        <v>897359</v>
      </c>
      <c r="J634" s="31">
        <v>948988</v>
      </c>
      <c r="K634" s="31">
        <v>920985</v>
      </c>
      <c r="L634" s="31">
        <v>1100207</v>
      </c>
    </row>
    <row r="635" spans="1:12" x14ac:dyDescent="0.35">
      <c r="A635">
        <v>660302</v>
      </c>
      <c r="B635" t="s">
        <v>1258</v>
      </c>
      <c r="C635" s="31">
        <v>1209</v>
      </c>
      <c r="D635" s="31">
        <v>1235510</v>
      </c>
      <c r="E635" s="32">
        <v>0.56599999999999995</v>
      </c>
      <c r="F635" s="32">
        <v>0.14699999999999999</v>
      </c>
      <c r="G635">
        <f t="shared" si="9"/>
        <v>0.56599999999999995</v>
      </c>
      <c r="H635" s="31">
        <v>1493732204</v>
      </c>
      <c r="I635" s="31">
        <v>381988</v>
      </c>
      <c r="J635" s="31">
        <v>483863</v>
      </c>
      <c r="K635" s="31">
        <v>499997</v>
      </c>
      <c r="L635" s="31">
        <v>543870</v>
      </c>
    </row>
    <row r="636" spans="1:12" x14ac:dyDescent="0.35">
      <c r="A636">
        <v>660303</v>
      </c>
      <c r="B636" t="s">
        <v>1259</v>
      </c>
      <c r="C636" s="31">
        <v>1805</v>
      </c>
      <c r="D636" s="31">
        <v>1644202</v>
      </c>
      <c r="E636" s="32">
        <v>0.433</v>
      </c>
      <c r="F636" s="32">
        <v>0</v>
      </c>
      <c r="G636">
        <f t="shared" si="9"/>
        <v>0.433</v>
      </c>
      <c r="H636" s="31">
        <v>2967785985</v>
      </c>
      <c r="I636" s="31">
        <v>469779</v>
      </c>
      <c r="J636" s="31">
        <v>513828</v>
      </c>
      <c r="K636" s="31">
        <v>563873</v>
      </c>
      <c r="L636" s="31">
        <v>616906</v>
      </c>
    </row>
    <row r="637" spans="1:12" x14ac:dyDescent="0.35">
      <c r="A637">
        <v>660401</v>
      </c>
      <c r="B637" t="s">
        <v>1260</v>
      </c>
      <c r="C637" s="31">
        <v>2876</v>
      </c>
      <c r="D637" s="31">
        <v>866544</v>
      </c>
      <c r="E637" s="32">
        <v>0.65600000000000003</v>
      </c>
      <c r="F637" s="32">
        <v>0.40200000000000002</v>
      </c>
      <c r="G637">
        <f t="shared" si="9"/>
        <v>0.65600000000000003</v>
      </c>
      <c r="H637" s="31">
        <v>2492181847</v>
      </c>
      <c r="I637" s="31">
        <v>778837</v>
      </c>
      <c r="J637" s="31">
        <v>850380</v>
      </c>
      <c r="K637" s="31">
        <v>752404</v>
      </c>
      <c r="L637" s="31">
        <v>844841</v>
      </c>
    </row>
    <row r="638" spans="1:12" x14ac:dyDescent="0.35">
      <c r="A638">
        <v>660402</v>
      </c>
      <c r="B638" t="s">
        <v>1261</v>
      </c>
      <c r="C638" s="31">
        <v>1957</v>
      </c>
      <c r="D638" s="31">
        <v>1204178</v>
      </c>
      <c r="E638" s="32">
        <v>0.65700000000000003</v>
      </c>
      <c r="F638" s="32">
        <v>0.16900000000000001</v>
      </c>
      <c r="G638">
        <f t="shared" si="9"/>
        <v>0.65700000000000003</v>
      </c>
      <c r="H638" s="31">
        <v>2356576957</v>
      </c>
      <c r="I638" s="31">
        <v>361504</v>
      </c>
      <c r="J638" s="31">
        <v>513846</v>
      </c>
      <c r="K638" s="31">
        <v>449602</v>
      </c>
      <c r="L638" s="31">
        <v>624118</v>
      </c>
    </row>
    <row r="639" spans="1:12" x14ac:dyDescent="0.35">
      <c r="A639">
        <v>660403</v>
      </c>
      <c r="B639" t="s">
        <v>1262</v>
      </c>
      <c r="C639" s="31">
        <v>1590</v>
      </c>
      <c r="D639" s="31">
        <v>905769</v>
      </c>
      <c r="E639" s="32">
        <v>0.69299999999999995</v>
      </c>
      <c r="F639" s="32">
        <v>0.375</v>
      </c>
      <c r="G639">
        <f t="shared" si="9"/>
        <v>0.69299999999999995</v>
      </c>
      <c r="H639" s="31">
        <v>1440173948</v>
      </c>
      <c r="I639" s="31">
        <v>487255</v>
      </c>
      <c r="J639" s="31">
        <v>589411</v>
      </c>
      <c r="K639" s="31">
        <v>594855</v>
      </c>
      <c r="L639" s="31">
        <v>602427</v>
      </c>
    </row>
    <row r="640" spans="1:12" x14ac:dyDescent="0.35">
      <c r="A640">
        <v>660404</v>
      </c>
      <c r="B640" t="s">
        <v>644</v>
      </c>
      <c r="C640" s="31">
        <v>1683</v>
      </c>
      <c r="D640" s="31">
        <v>923941</v>
      </c>
      <c r="E640" s="32">
        <v>0.68300000000000005</v>
      </c>
      <c r="F640" s="32">
        <v>0.36199999999999999</v>
      </c>
      <c r="G640">
        <f t="shared" si="9"/>
        <v>0.68300000000000005</v>
      </c>
      <c r="H640" s="31">
        <v>1554993203</v>
      </c>
      <c r="I640" s="31">
        <v>803890</v>
      </c>
      <c r="J640" s="31">
        <v>947679</v>
      </c>
      <c r="K640" s="31">
        <v>939198</v>
      </c>
      <c r="L640" s="31">
        <v>982435</v>
      </c>
    </row>
    <row r="641" spans="1:12" x14ac:dyDescent="0.35">
      <c r="A641">
        <v>660405</v>
      </c>
      <c r="B641" t="s">
        <v>1263</v>
      </c>
      <c r="C641" s="31">
        <v>2127</v>
      </c>
      <c r="D641" s="31">
        <v>1029891</v>
      </c>
      <c r="E641" s="32">
        <v>0.67100000000000004</v>
      </c>
      <c r="F641" s="32">
        <v>0.28899999999999998</v>
      </c>
      <c r="G641">
        <f t="shared" si="9"/>
        <v>0.67100000000000004</v>
      </c>
      <c r="H641" s="31">
        <v>2190578220</v>
      </c>
      <c r="I641" s="31">
        <v>397432</v>
      </c>
      <c r="J641" s="31">
        <v>464634</v>
      </c>
      <c r="K641" s="31">
        <v>505341</v>
      </c>
      <c r="L641" s="31">
        <v>606105</v>
      </c>
    </row>
    <row r="642" spans="1:12" x14ac:dyDescent="0.35">
      <c r="A642">
        <v>660406</v>
      </c>
      <c r="B642" t="s">
        <v>1264</v>
      </c>
      <c r="C642" s="31">
        <v>2111</v>
      </c>
      <c r="D642" s="31">
        <v>1059888</v>
      </c>
      <c r="E642" s="32">
        <v>0.64300000000000002</v>
      </c>
      <c r="F642" s="32">
        <v>0.26800000000000002</v>
      </c>
      <c r="G642">
        <f t="shared" si="9"/>
        <v>0.64300000000000002</v>
      </c>
      <c r="H642" s="31">
        <v>2237425372</v>
      </c>
      <c r="I642" s="31">
        <v>574497</v>
      </c>
      <c r="J642" s="31">
        <v>641540</v>
      </c>
      <c r="K642" s="31">
        <v>703992</v>
      </c>
      <c r="L642" s="31">
        <v>744273</v>
      </c>
    </row>
    <row r="643" spans="1:12" x14ac:dyDescent="0.35">
      <c r="A643">
        <v>660407</v>
      </c>
      <c r="B643" t="s">
        <v>1265</v>
      </c>
      <c r="C643" s="31">
        <v>1855</v>
      </c>
      <c r="D643" s="31">
        <v>1938098</v>
      </c>
      <c r="E643" s="32">
        <v>0.51600000000000001</v>
      </c>
      <c r="F643" s="32">
        <v>0</v>
      </c>
      <c r="G643">
        <f t="shared" si="9"/>
        <v>0.51600000000000001</v>
      </c>
      <c r="H643" s="31">
        <v>3595171941</v>
      </c>
      <c r="I643" s="31">
        <v>421367</v>
      </c>
      <c r="J643" s="31">
        <v>540805</v>
      </c>
      <c r="K643" s="31">
        <v>535596</v>
      </c>
      <c r="L643" s="31">
        <v>625025</v>
      </c>
    </row>
    <row r="644" spans="1:12" x14ac:dyDescent="0.35">
      <c r="A644">
        <v>660409</v>
      </c>
      <c r="B644" t="s">
        <v>1266</v>
      </c>
      <c r="C644" s="31">
        <v>1048</v>
      </c>
      <c r="D644" s="31">
        <v>1468189</v>
      </c>
      <c r="E644" s="32">
        <v>0.59199999999999997</v>
      </c>
      <c r="F644" s="32">
        <v>0</v>
      </c>
      <c r="G644">
        <f t="shared" ref="G644:G676" si="10">MAX(IF(E644&gt;F644,E644,F644),0.36)</f>
        <v>0.59199999999999997</v>
      </c>
      <c r="H644" s="31">
        <v>1538662847</v>
      </c>
      <c r="I644" s="31">
        <v>201160</v>
      </c>
      <c r="J644" s="31">
        <v>265529</v>
      </c>
      <c r="K644" s="31">
        <v>272363</v>
      </c>
      <c r="L644" s="31">
        <v>320819</v>
      </c>
    </row>
    <row r="645" spans="1:12" x14ac:dyDescent="0.35">
      <c r="A645">
        <v>660501</v>
      </c>
      <c r="B645" t="s">
        <v>1267</v>
      </c>
      <c r="C645" s="31">
        <v>3891</v>
      </c>
      <c r="D645" s="31">
        <v>2138502</v>
      </c>
      <c r="E645" s="32">
        <v>0.36</v>
      </c>
      <c r="F645" s="32">
        <v>0</v>
      </c>
      <c r="G645">
        <f t="shared" si="10"/>
        <v>0.36</v>
      </c>
      <c r="H645" s="31">
        <v>8320913192</v>
      </c>
      <c r="I645" s="31">
        <v>285771</v>
      </c>
      <c r="J645" s="31">
        <v>286018</v>
      </c>
      <c r="K645" s="31">
        <v>267258</v>
      </c>
      <c r="L645" s="31">
        <v>300769</v>
      </c>
    </row>
    <row r="646" spans="1:12" x14ac:dyDescent="0.35">
      <c r="A646">
        <v>660701</v>
      </c>
      <c r="B646" t="s">
        <v>1268</v>
      </c>
      <c r="C646" s="31">
        <v>5693</v>
      </c>
      <c r="D646" s="31">
        <v>1544592</v>
      </c>
      <c r="E646" s="32">
        <v>0.42499999999999999</v>
      </c>
      <c r="F646" s="32">
        <v>0</v>
      </c>
      <c r="G646">
        <f t="shared" si="10"/>
        <v>0.42499999999999999</v>
      </c>
      <c r="H646" s="31">
        <v>8793365271</v>
      </c>
      <c r="I646" s="31">
        <v>0</v>
      </c>
      <c r="J646" s="31">
        <v>0</v>
      </c>
      <c r="K646" s="31">
        <v>0</v>
      </c>
      <c r="L646" s="31">
        <v>0</v>
      </c>
    </row>
    <row r="647" spans="1:12" x14ac:dyDescent="0.35">
      <c r="A647">
        <v>660801</v>
      </c>
      <c r="B647" t="s">
        <v>1269</v>
      </c>
      <c r="C647" s="31">
        <v>1994</v>
      </c>
      <c r="D647" s="31">
        <v>1411135</v>
      </c>
      <c r="E647" s="32">
        <v>0.56799999999999995</v>
      </c>
      <c r="F647" s="32">
        <v>2.5000000000000001E-2</v>
      </c>
      <c r="G647">
        <f t="shared" si="10"/>
        <v>0.56799999999999995</v>
      </c>
      <c r="H647" s="31">
        <v>2813803995</v>
      </c>
      <c r="I647" s="31">
        <v>917226</v>
      </c>
      <c r="J647" s="31">
        <v>1069106</v>
      </c>
      <c r="K647" s="31">
        <v>1077712</v>
      </c>
      <c r="L647" s="31">
        <v>1119056</v>
      </c>
    </row>
    <row r="648" spans="1:12" x14ac:dyDescent="0.35">
      <c r="A648">
        <v>660802</v>
      </c>
      <c r="B648" t="s">
        <v>652</v>
      </c>
      <c r="C648" s="31">
        <v>485</v>
      </c>
      <c r="D648" s="31">
        <v>5492997</v>
      </c>
      <c r="E648" s="32">
        <v>0.14899999999999999</v>
      </c>
      <c r="F648" s="32">
        <v>0</v>
      </c>
      <c r="G648">
        <f t="shared" si="10"/>
        <v>0.36</v>
      </c>
      <c r="H648" s="31">
        <v>2664104018</v>
      </c>
      <c r="I648" s="31">
        <v>208701</v>
      </c>
      <c r="J648" s="31">
        <v>245495</v>
      </c>
      <c r="K648" s="31">
        <v>273268</v>
      </c>
      <c r="L648" s="31">
        <v>303126</v>
      </c>
    </row>
    <row r="649" spans="1:12" x14ac:dyDescent="0.35">
      <c r="A649">
        <v>660805</v>
      </c>
      <c r="B649" t="s">
        <v>1270</v>
      </c>
      <c r="C649" s="31">
        <v>1595</v>
      </c>
      <c r="D649" s="31">
        <v>1319837</v>
      </c>
      <c r="E649" s="32">
        <v>0.60399999999999998</v>
      </c>
      <c r="F649" s="32">
        <v>8.8999999999999996E-2</v>
      </c>
      <c r="G649">
        <f t="shared" si="10"/>
        <v>0.60399999999999998</v>
      </c>
      <c r="H649" s="31">
        <v>2105141280</v>
      </c>
      <c r="I649" s="31">
        <v>782313</v>
      </c>
      <c r="J649" s="31">
        <v>975634</v>
      </c>
      <c r="K649" s="31">
        <v>637328</v>
      </c>
      <c r="L649" s="31">
        <v>751483</v>
      </c>
    </row>
    <row r="650" spans="1:12" x14ac:dyDescent="0.35">
      <c r="A650">
        <v>660809</v>
      </c>
      <c r="B650" t="s">
        <v>1271</v>
      </c>
      <c r="C650" s="31">
        <v>1733</v>
      </c>
      <c r="D650" s="31">
        <v>946932</v>
      </c>
      <c r="E650" s="32">
        <v>0.64</v>
      </c>
      <c r="F650" s="32">
        <v>0.34599999999999997</v>
      </c>
      <c r="G650">
        <f t="shared" si="10"/>
        <v>0.64</v>
      </c>
      <c r="H650" s="31">
        <v>1641033417</v>
      </c>
      <c r="I650" s="31">
        <v>811358</v>
      </c>
      <c r="J650" s="31">
        <v>876824</v>
      </c>
      <c r="K650" s="31">
        <v>776546</v>
      </c>
      <c r="L650" s="31">
        <v>930666</v>
      </c>
    </row>
    <row r="651" spans="1:12" x14ac:dyDescent="0.35">
      <c r="A651">
        <v>660900</v>
      </c>
      <c r="B651" t="s">
        <v>1272</v>
      </c>
      <c r="C651" s="31">
        <v>8260</v>
      </c>
      <c r="D651" s="31">
        <v>575705</v>
      </c>
      <c r="E651" s="32">
        <v>0.72199999999999998</v>
      </c>
      <c r="F651" s="32">
        <v>0.60299999999999998</v>
      </c>
      <c r="G651">
        <f t="shared" si="10"/>
        <v>0.72199999999999998</v>
      </c>
      <c r="H651" s="31">
        <v>4755330062</v>
      </c>
      <c r="I651" s="31">
        <v>3367707</v>
      </c>
      <c r="J651" s="31">
        <v>4571198</v>
      </c>
      <c r="K651" s="31">
        <v>4119580</v>
      </c>
      <c r="L651" s="31">
        <v>4269382</v>
      </c>
    </row>
    <row r="652" spans="1:12" x14ac:dyDescent="0.35">
      <c r="A652">
        <v>661004</v>
      </c>
      <c r="B652" t="s">
        <v>1273</v>
      </c>
      <c r="C652" s="31">
        <v>4224</v>
      </c>
      <c r="D652" s="31">
        <v>1224552</v>
      </c>
      <c r="E652" s="32">
        <v>0.61599999999999999</v>
      </c>
      <c r="F652" s="32">
        <v>0.154</v>
      </c>
      <c r="G652">
        <f t="shared" si="10"/>
        <v>0.61599999999999999</v>
      </c>
      <c r="H652" s="31">
        <v>5172510962</v>
      </c>
      <c r="I652" s="31">
        <v>1040970</v>
      </c>
      <c r="J652" s="31">
        <v>1094351</v>
      </c>
      <c r="K652" s="31">
        <v>869648</v>
      </c>
      <c r="L652" s="31">
        <v>1119266</v>
      </c>
    </row>
    <row r="653" spans="1:12" x14ac:dyDescent="0.35">
      <c r="A653">
        <v>661100</v>
      </c>
      <c r="B653" t="s">
        <v>1274</v>
      </c>
      <c r="C653" s="31">
        <v>10944</v>
      </c>
      <c r="D653" s="31">
        <v>828268</v>
      </c>
      <c r="E653" s="32">
        <v>0.65100000000000002</v>
      </c>
      <c r="F653" s="32">
        <v>0.42799999999999999</v>
      </c>
      <c r="G653">
        <f t="shared" si="10"/>
        <v>0.65100000000000002</v>
      </c>
      <c r="H653" s="31">
        <v>9064571228</v>
      </c>
      <c r="I653" s="31">
        <v>4532569</v>
      </c>
      <c r="J653" s="31">
        <v>5003403</v>
      </c>
      <c r="K653" s="31">
        <v>5183350</v>
      </c>
      <c r="L653" s="31">
        <v>6098182</v>
      </c>
    </row>
    <row r="654" spans="1:12" x14ac:dyDescent="0.35">
      <c r="A654">
        <v>661201</v>
      </c>
      <c r="B654" t="s">
        <v>1275</v>
      </c>
      <c r="C654" s="31">
        <v>2622</v>
      </c>
      <c r="D654" s="31">
        <v>1937915</v>
      </c>
      <c r="E654" s="32">
        <v>0.48799999999999999</v>
      </c>
      <c r="F654" s="32">
        <v>0</v>
      </c>
      <c r="G654">
        <f t="shared" si="10"/>
        <v>0.48799999999999999</v>
      </c>
      <c r="H654" s="31">
        <v>5081213248</v>
      </c>
      <c r="I654" s="31">
        <v>896088</v>
      </c>
      <c r="J654" s="31">
        <v>1096526</v>
      </c>
      <c r="K654" s="31">
        <v>1103580</v>
      </c>
      <c r="L654" s="31">
        <v>1196032</v>
      </c>
    </row>
    <row r="655" spans="1:12" x14ac:dyDescent="0.35">
      <c r="A655">
        <v>661301</v>
      </c>
      <c r="B655" t="s">
        <v>1276</v>
      </c>
      <c r="C655" s="31">
        <v>1226</v>
      </c>
      <c r="D655" s="31">
        <v>1427968</v>
      </c>
      <c r="E655" s="32">
        <v>0.628</v>
      </c>
      <c r="F655" s="32">
        <v>1.4E-2</v>
      </c>
      <c r="G655">
        <f t="shared" si="10"/>
        <v>0.628</v>
      </c>
      <c r="H655" s="31">
        <v>1750689578</v>
      </c>
      <c r="I655" s="31">
        <v>442868</v>
      </c>
      <c r="J655" s="31">
        <v>439607</v>
      </c>
      <c r="K655" s="31">
        <v>449988</v>
      </c>
      <c r="L655" s="31">
        <v>537661</v>
      </c>
    </row>
    <row r="656" spans="1:12" x14ac:dyDescent="0.35">
      <c r="A656">
        <v>661401</v>
      </c>
      <c r="B656" t="s">
        <v>1277</v>
      </c>
      <c r="C656" s="31">
        <v>5109</v>
      </c>
      <c r="D656" s="31">
        <v>755508</v>
      </c>
      <c r="E656" s="32">
        <v>0.69</v>
      </c>
      <c r="F656" s="32">
        <v>0.47899999999999998</v>
      </c>
      <c r="G656">
        <f t="shared" si="10"/>
        <v>0.69</v>
      </c>
      <c r="H656" s="31">
        <v>3859892858</v>
      </c>
      <c r="I656" s="31">
        <v>2260307</v>
      </c>
      <c r="J656" s="31">
        <v>2687818</v>
      </c>
      <c r="K656" s="31">
        <v>2317794</v>
      </c>
      <c r="L656" s="31">
        <v>2482924</v>
      </c>
    </row>
    <row r="657" spans="1:12" x14ac:dyDescent="0.35">
      <c r="A657">
        <v>661402</v>
      </c>
      <c r="B657" t="s">
        <v>661</v>
      </c>
      <c r="C657" s="31">
        <v>1531</v>
      </c>
      <c r="D657" s="31">
        <v>1165232</v>
      </c>
      <c r="E657" s="32">
        <v>0.64800000000000002</v>
      </c>
      <c r="F657" s="32">
        <v>0.19600000000000001</v>
      </c>
      <c r="G657">
        <f t="shared" si="10"/>
        <v>0.64800000000000002</v>
      </c>
      <c r="H657" s="31">
        <v>1783971328</v>
      </c>
      <c r="I657" s="31">
        <v>1654516</v>
      </c>
      <c r="J657" s="31">
        <v>1697303</v>
      </c>
      <c r="K657" s="31">
        <v>1264819</v>
      </c>
      <c r="L657" s="31">
        <v>1507377</v>
      </c>
    </row>
    <row r="658" spans="1:12" x14ac:dyDescent="0.35">
      <c r="A658">
        <v>661500</v>
      </c>
      <c r="B658" t="s">
        <v>1278</v>
      </c>
      <c r="C658" s="31">
        <v>3489</v>
      </c>
      <c r="D658" s="31">
        <v>433745</v>
      </c>
      <c r="E658" s="32">
        <v>0.70299999999999996</v>
      </c>
      <c r="F658" s="32">
        <v>0.70099999999999996</v>
      </c>
      <c r="G658">
        <f t="shared" si="10"/>
        <v>0.70299999999999996</v>
      </c>
      <c r="H658" s="31">
        <v>1513338793</v>
      </c>
      <c r="I658" s="31">
        <v>1448635</v>
      </c>
      <c r="J658" s="31">
        <v>1599991</v>
      </c>
      <c r="K658" s="31">
        <v>1690020</v>
      </c>
      <c r="L658" s="31">
        <v>1748579</v>
      </c>
    </row>
    <row r="659" spans="1:12" x14ac:dyDescent="0.35">
      <c r="A659">
        <v>661601</v>
      </c>
      <c r="B659" t="s">
        <v>1279</v>
      </c>
      <c r="C659" s="31">
        <v>3043</v>
      </c>
      <c r="D659" s="31">
        <v>958513</v>
      </c>
      <c r="E659" s="32">
        <v>0.61799999999999999</v>
      </c>
      <c r="F659" s="32">
        <v>0.33900000000000002</v>
      </c>
      <c r="G659">
        <f t="shared" si="10"/>
        <v>0.61799999999999999</v>
      </c>
      <c r="H659" s="31">
        <v>2916755689</v>
      </c>
      <c r="I659" s="31">
        <v>1013222</v>
      </c>
      <c r="J659" s="31">
        <v>1319475</v>
      </c>
      <c r="K659" s="31">
        <v>1227764</v>
      </c>
      <c r="L659" s="31">
        <v>1336552</v>
      </c>
    </row>
    <row r="660" spans="1:12" x14ac:dyDescent="0.35">
      <c r="A660">
        <v>661800</v>
      </c>
      <c r="B660" t="s">
        <v>1280</v>
      </c>
      <c r="C660" s="31">
        <v>3685</v>
      </c>
      <c r="D660" s="31">
        <v>2013852</v>
      </c>
      <c r="E660" s="32">
        <v>0.246</v>
      </c>
      <c r="F660" s="32">
        <v>0</v>
      </c>
      <c r="G660">
        <f t="shared" si="10"/>
        <v>0.36</v>
      </c>
      <c r="H660" s="31">
        <v>7421048128</v>
      </c>
      <c r="I660" s="31">
        <v>216970</v>
      </c>
      <c r="J660" s="31">
        <v>233908</v>
      </c>
      <c r="K660" s="31">
        <v>250623</v>
      </c>
      <c r="L660" s="31">
        <v>325557</v>
      </c>
    </row>
    <row r="661" spans="1:12" x14ac:dyDescent="0.35">
      <c r="A661">
        <v>661901</v>
      </c>
      <c r="B661" t="s">
        <v>1281</v>
      </c>
      <c r="C661" s="31">
        <v>1721</v>
      </c>
      <c r="D661" s="31">
        <v>1335240</v>
      </c>
      <c r="E661" s="32">
        <v>0.497</v>
      </c>
      <c r="F661" s="32">
        <v>7.8E-2</v>
      </c>
      <c r="G661">
        <f t="shared" si="10"/>
        <v>0.497</v>
      </c>
      <c r="H661" s="31">
        <v>2297949270</v>
      </c>
      <c r="I661" s="31">
        <v>252121</v>
      </c>
      <c r="J661" s="31">
        <v>270748</v>
      </c>
      <c r="K661" s="31">
        <v>265660</v>
      </c>
      <c r="L661" s="31">
        <v>266045</v>
      </c>
    </row>
    <row r="662" spans="1:12" x14ac:dyDescent="0.35">
      <c r="A662">
        <v>661904</v>
      </c>
      <c r="B662" t="s">
        <v>1282</v>
      </c>
      <c r="C662" s="31">
        <v>5000</v>
      </c>
      <c r="D662" s="31">
        <v>641691</v>
      </c>
      <c r="E662" s="32">
        <v>0.59599999999999997</v>
      </c>
      <c r="F662" s="32">
        <v>0.55700000000000005</v>
      </c>
      <c r="G662">
        <f t="shared" si="10"/>
        <v>0.59599999999999997</v>
      </c>
      <c r="H662" s="31">
        <v>3208457418</v>
      </c>
      <c r="I662" s="31">
        <v>1248111</v>
      </c>
      <c r="J662" s="31">
        <v>1302854</v>
      </c>
      <c r="K662" s="31">
        <v>1614155</v>
      </c>
      <c r="L662" s="31">
        <v>1555132</v>
      </c>
    </row>
    <row r="663" spans="1:12" x14ac:dyDescent="0.35">
      <c r="A663">
        <v>661905</v>
      </c>
      <c r="B663" t="s">
        <v>667</v>
      </c>
      <c r="C663" s="31">
        <v>1624</v>
      </c>
      <c r="D663" s="31">
        <v>1338049</v>
      </c>
      <c r="E663" s="32">
        <v>0.54600000000000004</v>
      </c>
      <c r="F663" s="32">
        <v>7.5999999999999998E-2</v>
      </c>
      <c r="G663">
        <f t="shared" si="10"/>
        <v>0.54600000000000004</v>
      </c>
      <c r="H663" s="31">
        <v>2172992897</v>
      </c>
      <c r="I663" s="31">
        <v>174181</v>
      </c>
      <c r="J663" s="31">
        <v>176727</v>
      </c>
      <c r="K663" s="31">
        <v>299891</v>
      </c>
      <c r="L663" s="31">
        <v>301160</v>
      </c>
    </row>
    <row r="664" spans="1:12" x14ac:dyDescent="0.35">
      <c r="A664">
        <v>662001</v>
      </c>
      <c r="B664" t="s">
        <v>1283</v>
      </c>
      <c r="C664" s="31">
        <v>5240</v>
      </c>
      <c r="D664" s="31">
        <v>1804999</v>
      </c>
      <c r="E664" s="32">
        <v>0.47099999999999997</v>
      </c>
      <c r="F664" s="32">
        <v>0</v>
      </c>
      <c r="G664">
        <f t="shared" si="10"/>
        <v>0.47099999999999997</v>
      </c>
      <c r="H664" s="31">
        <v>9458199232</v>
      </c>
      <c r="I664" s="31">
        <v>284668</v>
      </c>
      <c r="J664" s="31">
        <v>372747</v>
      </c>
      <c r="K664" s="31">
        <v>317837</v>
      </c>
      <c r="L664" s="31">
        <v>437527</v>
      </c>
    </row>
    <row r="665" spans="1:12" x14ac:dyDescent="0.35">
      <c r="A665">
        <v>662101</v>
      </c>
      <c r="B665" t="s">
        <v>1284</v>
      </c>
      <c r="C665" s="31">
        <v>3384</v>
      </c>
      <c r="D665" s="31">
        <v>1079499</v>
      </c>
      <c r="E665" s="32">
        <v>0.621</v>
      </c>
      <c r="F665" s="32">
        <v>0.255</v>
      </c>
      <c r="G665">
        <f t="shared" si="10"/>
        <v>0.621</v>
      </c>
      <c r="H665" s="31">
        <v>3653025459</v>
      </c>
      <c r="I665" s="31">
        <v>983940</v>
      </c>
      <c r="J665" s="31">
        <v>936604</v>
      </c>
      <c r="K665" s="31">
        <v>868289</v>
      </c>
      <c r="L665" s="31">
        <v>978473</v>
      </c>
    </row>
    <row r="666" spans="1:12" x14ac:dyDescent="0.35">
      <c r="A666">
        <v>662200</v>
      </c>
      <c r="B666" t="s">
        <v>1285</v>
      </c>
      <c r="C666" s="31">
        <v>7567</v>
      </c>
      <c r="D666" s="31">
        <v>1112927</v>
      </c>
      <c r="E666" s="32">
        <v>0.627</v>
      </c>
      <c r="F666" s="32">
        <v>0.23100000000000001</v>
      </c>
      <c r="G666">
        <f t="shared" si="10"/>
        <v>0.627</v>
      </c>
      <c r="H666" s="31">
        <v>8421518636</v>
      </c>
      <c r="I666" s="31">
        <v>2710011</v>
      </c>
      <c r="J666" s="31">
        <v>3476010</v>
      </c>
      <c r="K666" s="31">
        <v>3442150</v>
      </c>
      <c r="L666" s="31">
        <v>3621748</v>
      </c>
    </row>
    <row r="667" spans="1:12" x14ac:dyDescent="0.35">
      <c r="A667">
        <v>662300</v>
      </c>
      <c r="B667" t="s">
        <v>1286</v>
      </c>
      <c r="C667" s="31">
        <v>27165</v>
      </c>
      <c r="D667" s="31">
        <v>579149</v>
      </c>
      <c r="E667" s="32">
        <v>0.54900000000000004</v>
      </c>
      <c r="F667" s="32">
        <v>0.60099999999999998</v>
      </c>
      <c r="G667">
        <f t="shared" si="10"/>
        <v>0.60099999999999998</v>
      </c>
      <c r="H667" s="31">
        <v>15732598433</v>
      </c>
      <c r="I667" s="31">
        <v>0</v>
      </c>
      <c r="J667" s="31">
        <v>0</v>
      </c>
      <c r="K667" s="31">
        <v>0</v>
      </c>
      <c r="L667" s="31">
        <v>0</v>
      </c>
    </row>
    <row r="668" spans="1:12" x14ac:dyDescent="0.35">
      <c r="A668">
        <v>662401</v>
      </c>
      <c r="B668" t="s">
        <v>1287</v>
      </c>
      <c r="C668" s="31">
        <v>6159</v>
      </c>
      <c r="D668" s="31">
        <v>699514</v>
      </c>
      <c r="E668" s="32">
        <v>0.70199999999999996</v>
      </c>
      <c r="F668" s="32">
        <v>0.51800000000000002</v>
      </c>
      <c r="G668">
        <f t="shared" si="10"/>
        <v>0.70199999999999996</v>
      </c>
      <c r="H668" s="31">
        <v>4308310207</v>
      </c>
      <c r="I668" s="31">
        <v>2510917</v>
      </c>
      <c r="J668" s="31">
        <v>2932830</v>
      </c>
      <c r="K668" s="31">
        <v>2589888</v>
      </c>
      <c r="L668" s="31">
        <v>2980054</v>
      </c>
    </row>
    <row r="669" spans="1:12" x14ac:dyDescent="0.35">
      <c r="A669">
        <v>662402</v>
      </c>
      <c r="B669" t="s">
        <v>1288</v>
      </c>
      <c r="C669" s="31">
        <v>3738</v>
      </c>
      <c r="D669" s="31">
        <v>824187</v>
      </c>
      <c r="E669" s="32">
        <v>0.68799999999999994</v>
      </c>
      <c r="F669" s="32">
        <v>0.43099999999999999</v>
      </c>
      <c r="G669">
        <f t="shared" si="10"/>
        <v>0.68799999999999994</v>
      </c>
      <c r="H669" s="31">
        <v>3080811561</v>
      </c>
      <c r="I669" s="31">
        <v>872327</v>
      </c>
      <c r="J669" s="31">
        <v>948356</v>
      </c>
      <c r="K669" s="31">
        <v>865911</v>
      </c>
      <c r="L669" s="31">
        <v>911780</v>
      </c>
    </row>
    <row r="670" spans="1:12" x14ac:dyDescent="0.35">
      <c r="A670">
        <v>670201</v>
      </c>
      <c r="B670" t="s">
        <v>1289</v>
      </c>
      <c r="C670" s="31">
        <v>1382</v>
      </c>
      <c r="D670" s="31">
        <v>434321</v>
      </c>
      <c r="E670" s="32">
        <v>0.52400000000000002</v>
      </c>
      <c r="F670" s="32">
        <v>0.70099999999999996</v>
      </c>
      <c r="G670">
        <f t="shared" si="10"/>
        <v>0.70099999999999996</v>
      </c>
      <c r="H670" s="31">
        <v>600231778</v>
      </c>
      <c r="I670" s="31">
        <v>1460470</v>
      </c>
      <c r="J670" s="31">
        <v>1402949</v>
      </c>
      <c r="K670" s="31">
        <v>1603989</v>
      </c>
      <c r="L670" s="31">
        <v>1560225</v>
      </c>
    </row>
    <row r="671" spans="1:12" x14ac:dyDescent="0.35">
      <c r="A671">
        <v>670401</v>
      </c>
      <c r="B671" t="s">
        <v>1290</v>
      </c>
      <c r="C671" s="31">
        <v>922</v>
      </c>
      <c r="D671" s="31">
        <v>338146</v>
      </c>
      <c r="E671" s="32">
        <v>0.44500000000000001</v>
      </c>
      <c r="F671" s="32">
        <v>0.76700000000000002</v>
      </c>
      <c r="G671">
        <f t="shared" si="10"/>
        <v>0.76700000000000002</v>
      </c>
      <c r="H671" s="31">
        <v>311770829</v>
      </c>
      <c r="I671" s="31">
        <v>679180</v>
      </c>
      <c r="J671" s="31">
        <v>656995</v>
      </c>
      <c r="K671" s="31">
        <v>684150</v>
      </c>
      <c r="L671" s="31">
        <v>686137</v>
      </c>
    </row>
    <row r="672" spans="1:12" x14ac:dyDescent="0.35">
      <c r="A672">
        <v>671002</v>
      </c>
      <c r="B672" t="s">
        <v>1291</v>
      </c>
      <c r="C672" s="31">
        <v>212</v>
      </c>
      <c r="D672" s="31">
        <v>545623</v>
      </c>
      <c r="E672" s="32">
        <v>0.56799999999999995</v>
      </c>
      <c r="F672" s="32">
        <v>0.624</v>
      </c>
      <c r="G672">
        <f t="shared" si="10"/>
        <v>0.624</v>
      </c>
      <c r="H672" s="31">
        <v>115672129</v>
      </c>
      <c r="I672" s="31">
        <v>341590</v>
      </c>
      <c r="J672" s="31">
        <v>321952</v>
      </c>
      <c r="K672" s="31">
        <v>343399</v>
      </c>
      <c r="L672" s="31">
        <v>321902</v>
      </c>
    </row>
    <row r="673" spans="1:12" x14ac:dyDescent="0.35">
      <c r="A673">
        <v>671201</v>
      </c>
      <c r="B673" t="s">
        <v>1292</v>
      </c>
      <c r="C673" s="31">
        <v>889</v>
      </c>
      <c r="D673" s="31">
        <v>408764</v>
      </c>
      <c r="E673" s="32">
        <v>0.53300000000000003</v>
      </c>
      <c r="F673" s="32">
        <v>0.71799999999999997</v>
      </c>
      <c r="G673">
        <f t="shared" si="10"/>
        <v>0.71799999999999997</v>
      </c>
      <c r="H673" s="31">
        <v>363391905</v>
      </c>
      <c r="I673" s="31">
        <v>904990</v>
      </c>
      <c r="J673" s="31">
        <v>912138</v>
      </c>
      <c r="K673" s="31">
        <v>1154612</v>
      </c>
      <c r="L673" s="31">
        <v>1243341</v>
      </c>
    </row>
    <row r="674" spans="1:12" x14ac:dyDescent="0.35">
      <c r="A674">
        <v>671501</v>
      </c>
      <c r="B674" t="s">
        <v>1293</v>
      </c>
      <c r="C674" s="31">
        <v>943</v>
      </c>
      <c r="D674" s="31">
        <v>355165</v>
      </c>
      <c r="E674" s="32">
        <v>0.628</v>
      </c>
      <c r="F674" s="32">
        <v>0.755</v>
      </c>
      <c r="G674">
        <f t="shared" si="10"/>
        <v>0.755</v>
      </c>
      <c r="H674" s="31">
        <v>334921485</v>
      </c>
      <c r="I674" s="31">
        <v>1199940</v>
      </c>
      <c r="J674" s="31">
        <v>1494514</v>
      </c>
      <c r="K674" s="31">
        <v>1293348</v>
      </c>
      <c r="L674" s="31">
        <v>1382269</v>
      </c>
    </row>
    <row r="675" spans="1:12" x14ac:dyDescent="0.35">
      <c r="A675">
        <v>680601</v>
      </c>
      <c r="B675" t="s">
        <v>1294</v>
      </c>
      <c r="C675" s="31">
        <v>1569</v>
      </c>
      <c r="D675" s="31">
        <v>1068019</v>
      </c>
      <c r="E675" s="32">
        <v>0.26</v>
      </c>
      <c r="F675" s="32">
        <v>0.26300000000000001</v>
      </c>
      <c r="G675">
        <f t="shared" si="10"/>
        <v>0.36</v>
      </c>
      <c r="H675" s="31">
        <v>1675722149</v>
      </c>
      <c r="I675" s="31">
        <v>501146</v>
      </c>
      <c r="J675" s="31">
        <v>528445</v>
      </c>
      <c r="K675" s="31">
        <v>522659</v>
      </c>
      <c r="L675" s="31">
        <v>585844</v>
      </c>
    </row>
    <row r="676" spans="1:12" x14ac:dyDescent="0.35">
      <c r="A676">
        <v>680801</v>
      </c>
      <c r="B676" t="s">
        <v>1295</v>
      </c>
      <c r="C676" s="31">
        <v>689</v>
      </c>
      <c r="D676" s="31">
        <v>673372</v>
      </c>
      <c r="E676" s="32">
        <v>0.28000000000000003</v>
      </c>
      <c r="F676" s="32">
        <v>0.53500000000000003</v>
      </c>
      <c r="G676">
        <f t="shared" si="10"/>
        <v>0.53500000000000003</v>
      </c>
      <c r="H676" s="31">
        <v>463953601</v>
      </c>
      <c r="I676" s="31">
        <v>459009</v>
      </c>
      <c r="J676" s="31">
        <v>418647</v>
      </c>
      <c r="K676" s="31">
        <v>463820</v>
      </c>
      <c r="L676" s="31">
        <v>467329</v>
      </c>
    </row>
    <row r="677" spans="1:12" x14ac:dyDescent="0.35">
      <c r="A677">
        <v>999997</v>
      </c>
      <c r="B677" t="s">
        <v>704</v>
      </c>
      <c r="C677" s="31">
        <v>0</v>
      </c>
      <c r="D677" s="31">
        <v>0</v>
      </c>
      <c r="E677" s="32">
        <v>0</v>
      </c>
      <c r="F677" s="32">
        <v>0</v>
      </c>
      <c r="G677">
        <v>0</v>
      </c>
      <c r="H677" s="31">
        <v>0</v>
      </c>
      <c r="I677" s="31">
        <v>0</v>
      </c>
      <c r="J677" s="31">
        <v>0</v>
      </c>
      <c r="K677" s="31">
        <v>0</v>
      </c>
      <c r="L677" s="31">
        <v>926015890</v>
      </c>
    </row>
    <row r="678" spans="1:12" x14ac:dyDescent="0.35">
      <c r="A678">
        <v>999998</v>
      </c>
      <c r="B678" t="s">
        <v>705</v>
      </c>
      <c r="C678" s="31">
        <v>0</v>
      </c>
      <c r="D678" s="31">
        <v>0</v>
      </c>
      <c r="E678" s="32">
        <v>0</v>
      </c>
      <c r="F678" s="32">
        <v>0</v>
      </c>
      <c r="G678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23372908</v>
      </c>
    </row>
    <row r="679" spans="1:12" x14ac:dyDescent="0.35">
      <c r="A679">
        <v>999999</v>
      </c>
      <c r="B679" t="s">
        <v>1296</v>
      </c>
      <c r="C679" s="31">
        <v>2807998</v>
      </c>
      <c r="D679" s="31">
        <v>798707745</v>
      </c>
      <c r="E679" s="32">
        <v>366.50099999999935</v>
      </c>
      <c r="F679" s="32">
        <v>362.60099999999989</v>
      </c>
      <c r="G679">
        <f>MAX(IF(E679&gt;F679,E679,F679),0.36)</f>
        <v>366.50099999999935</v>
      </c>
      <c r="H679" s="31">
        <v>2071421807434</v>
      </c>
      <c r="I679" s="31">
        <v>893846962</v>
      </c>
      <c r="J679" s="31">
        <v>909931277</v>
      </c>
      <c r="K679" s="31">
        <v>931860025</v>
      </c>
      <c r="L679" s="31">
        <v>949388798</v>
      </c>
    </row>
    <row r="680" spans="1:12" x14ac:dyDescent="0.35">
      <c r="A680" s="29"/>
      <c r="C680" s="31"/>
      <c r="D680" s="31"/>
      <c r="E680" s="32"/>
      <c r="F680" s="31"/>
    </row>
  </sheetData>
  <autoFilter ref="A2:K677" xr:uid="{A34CF04F-4266-47AE-A4AB-EF22611CD0AE}"/>
  <hyperlinks>
    <hyperlink ref="A2" location="'Key'!G1" display="DBSAG1" xr:uid="{BDFF6DC7-340F-4EFA-B6E0-7EA0A8E96537}"/>
  </hyperlink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8E61F-CAE9-4106-BDDB-EAAD66FD5B9D}">
  <dimension ref="A1:L679"/>
  <sheetViews>
    <sheetView workbookViewId="0">
      <selection activeCell="B9" sqref="B9"/>
    </sheetView>
  </sheetViews>
  <sheetFormatPr defaultRowHeight="14.5" x14ac:dyDescent="0.35"/>
  <cols>
    <col min="1" max="1" width="8" bestFit="1" customWidth="1"/>
    <col min="2" max="2" width="19.453125" bestFit="1" customWidth="1"/>
    <col min="3" max="3" width="13.7265625" customWidth="1"/>
    <col min="4" max="4" width="11" customWidth="1"/>
    <col min="7" max="7" width="11.453125" customWidth="1"/>
    <col min="8" max="8" width="16.453125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12" ht="116" x14ac:dyDescent="0.35">
      <c r="A2" s="28" t="s">
        <v>736</v>
      </c>
      <c r="B2" t="s">
        <v>1311</v>
      </c>
      <c r="C2" s="37" t="s">
        <v>1326</v>
      </c>
      <c r="D2" s="37" t="s">
        <v>1327</v>
      </c>
      <c r="E2" s="37" t="s">
        <v>1328</v>
      </c>
      <c r="F2" s="37" t="s">
        <v>1329</v>
      </c>
      <c r="G2" s="30" t="s">
        <v>1319</v>
      </c>
      <c r="H2" s="37" t="s">
        <v>1330</v>
      </c>
      <c r="I2" s="30" t="s">
        <v>1332</v>
      </c>
      <c r="J2" s="37" t="s">
        <v>1333</v>
      </c>
      <c r="K2" s="37" t="s">
        <v>1331</v>
      </c>
    </row>
    <row r="3" spans="1:12" x14ac:dyDescent="0.35">
      <c r="A3">
        <v>10100</v>
      </c>
      <c r="B3" t="s">
        <v>753</v>
      </c>
      <c r="C3" s="31">
        <v>11109</v>
      </c>
      <c r="D3" s="31">
        <v>436300</v>
      </c>
      <c r="E3" s="32">
        <v>0.67400000000000004</v>
      </c>
      <c r="F3" s="32">
        <v>0.71599999999999997</v>
      </c>
      <c r="G3" s="32">
        <v>0</v>
      </c>
      <c r="H3" s="31">
        <v>4846866150</v>
      </c>
      <c r="I3" s="31">
        <v>0</v>
      </c>
      <c r="J3" s="31">
        <v>0</v>
      </c>
      <c r="K3" s="31">
        <v>0</v>
      </c>
    </row>
    <row r="4" spans="1:12" x14ac:dyDescent="0.35">
      <c r="A4">
        <v>10201</v>
      </c>
      <c r="B4" t="s">
        <v>754</v>
      </c>
      <c r="C4" s="31">
        <v>824</v>
      </c>
      <c r="D4" s="31">
        <v>675696</v>
      </c>
      <c r="E4" s="32">
        <v>0.59799999999999998</v>
      </c>
      <c r="F4" s="32">
        <v>0.56000000000000005</v>
      </c>
      <c r="G4" s="32">
        <v>0.59799999999999998</v>
      </c>
      <c r="H4" s="31">
        <v>556774314</v>
      </c>
      <c r="I4" s="31">
        <v>603884</v>
      </c>
      <c r="J4" s="31">
        <v>678560</v>
      </c>
      <c r="K4" s="31">
        <v>681971</v>
      </c>
    </row>
    <row r="5" spans="1:12" x14ac:dyDescent="0.35">
      <c r="A5">
        <v>10306</v>
      </c>
      <c r="B5" t="s">
        <v>755</v>
      </c>
      <c r="C5" s="31">
        <v>4916</v>
      </c>
      <c r="D5" s="31">
        <v>623361</v>
      </c>
      <c r="E5" s="32">
        <v>0.628</v>
      </c>
      <c r="F5" s="32">
        <v>0.59499999999999997</v>
      </c>
      <c r="G5" s="32">
        <v>0.628</v>
      </c>
      <c r="H5" s="31">
        <v>3064443857</v>
      </c>
      <c r="I5" s="31">
        <v>1466987</v>
      </c>
      <c r="J5" s="31">
        <v>1620964</v>
      </c>
      <c r="K5" s="31">
        <v>1479327</v>
      </c>
    </row>
    <row r="6" spans="1:12" x14ac:dyDescent="0.35">
      <c r="A6">
        <v>10402</v>
      </c>
      <c r="B6" t="s">
        <v>5</v>
      </c>
      <c r="C6" s="31">
        <v>1915</v>
      </c>
      <c r="D6" s="31">
        <v>667251</v>
      </c>
      <c r="E6" s="32">
        <v>0.59799999999999998</v>
      </c>
      <c r="F6" s="32">
        <v>0.56599999999999995</v>
      </c>
      <c r="G6" s="32">
        <v>0.59799999999999998</v>
      </c>
      <c r="H6" s="31">
        <v>1277785871</v>
      </c>
      <c r="I6" s="31">
        <v>690500</v>
      </c>
      <c r="J6" s="31">
        <v>722993</v>
      </c>
      <c r="K6" s="31">
        <v>815349</v>
      </c>
    </row>
    <row r="7" spans="1:12" x14ac:dyDescent="0.35">
      <c r="A7">
        <v>10500</v>
      </c>
      <c r="B7" t="s">
        <v>756</v>
      </c>
      <c r="C7" s="31">
        <v>1963</v>
      </c>
      <c r="D7" s="31">
        <v>424768</v>
      </c>
      <c r="E7" s="32">
        <v>0.58199999999999996</v>
      </c>
      <c r="F7" s="32">
        <v>0.72399999999999998</v>
      </c>
      <c r="G7" s="32">
        <v>0.72399999999999998</v>
      </c>
      <c r="H7" s="31">
        <v>833821008</v>
      </c>
      <c r="I7" s="31">
        <v>1337565</v>
      </c>
      <c r="J7" s="31">
        <v>1623306</v>
      </c>
      <c r="K7" s="31">
        <v>1590004</v>
      </c>
    </row>
    <row r="8" spans="1:12" x14ac:dyDescent="0.35">
      <c r="A8">
        <v>10601</v>
      </c>
      <c r="B8" t="s">
        <v>757</v>
      </c>
      <c r="C8" s="31">
        <v>5017</v>
      </c>
      <c r="D8" s="31">
        <v>764353</v>
      </c>
      <c r="E8" s="32">
        <v>0.56999999999999995</v>
      </c>
      <c r="F8" s="32">
        <v>0.503</v>
      </c>
      <c r="G8" s="32">
        <v>0.56999999999999995</v>
      </c>
      <c r="H8" s="31">
        <v>3834763272</v>
      </c>
      <c r="I8" s="31">
        <v>873883</v>
      </c>
      <c r="J8" s="31">
        <v>1019746</v>
      </c>
      <c r="K8" s="31">
        <v>945939</v>
      </c>
    </row>
    <row r="9" spans="1:12" x14ac:dyDescent="0.35">
      <c r="A9">
        <v>10615</v>
      </c>
      <c r="B9" t="s">
        <v>758</v>
      </c>
      <c r="C9" s="31">
        <v>416</v>
      </c>
      <c r="D9" s="31">
        <v>874022</v>
      </c>
      <c r="E9" s="32">
        <v>0.56999999999999995</v>
      </c>
      <c r="F9" s="32">
        <v>0.43099999999999999</v>
      </c>
      <c r="G9" s="32">
        <v>0.56999999999999995</v>
      </c>
      <c r="H9" s="31">
        <v>363593327</v>
      </c>
      <c r="I9" s="31">
        <v>139726</v>
      </c>
      <c r="J9" s="31">
        <v>150591</v>
      </c>
      <c r="K9" s="31">
        <v>159438</v>
      </c>
    </row>
    <row r="10" spans="1:12" x14ac:dyDescent="0.35">
      <c r="A10">
        <v>10623</v>
      </c>
      <c r="B10" t="s">
        <v>759</v>
      </c>
      <c r="C10" s="31">
        <v>6042</v>
      </c>
      <c r="D10" s="31">
        <v>781118</v>
      </c>
      <c r="E10" s="32">
        <v>0.55600000000000005</v>
      </c>
      <c r="F10" s="32">
        <v>0.49199999999999999</v>
      </c>
      <c r="G10" s="32">
        <v>0.55600000000000005</v>
      </c>
      <c r="H10" s="31">
        <v>4719518256</v>
      </c>
      <c r="I10" s="31">
        <v>554942</v>
      </c>
      <c r="J10" s="31">
        <v>707540</v>
      </c>
      <c r="K10" s="31">
        <v>1210415</v>
      </c>
    </row>
    <row r="11" spans="1:12" x14ac:dyDescent="0.35">
      <c r="A11">
        <v>10701</v>
      </c>
      <c r="B11" t="s">
        <v>760</v>
      </c>
      <c r="C11" s="31">
        <v>307</v>
      </c>
      <c r="D11" s="31">
        <v>542901</v>
      </c>
      <c r="E11" s="32">
        <v>0.63200000000000001</v>
      </c>
      <c r="F11" s="32">
        <v>0.64700000000000002</v>
      </c>
      <c r="G11" s="32">
        <v>0.64700000000000002</v>
      </c>
      <c r="H11" s="31">
        <v>166670784</v>
      </c>
      <c r="I11" s="31">
        <v>132461</v>
      </c>
      <c r="J11" s="31">
        <v>209349</v>
      </c>
      <c r="K11" s="31">
        <v>130444</v>
      </c>
    </row>
    <row r="12" spans="1:12" x14ac:dyDescent="0.35">
      <c r="A12">
        <v>10802</v>
      </c>
      <c r="B12" t="s">
        <v>761</v>
      </c>
      <c r="C12" s="31">
        <v>5288</v>
      </c>
      <c r="D12" s="31">
        <v>671243</v>
      </c>
      <c r="E12" s="32">
        <v>0.60799999999999998</v>
      </c>
      <c r="F12" s="32">
        <v>0.56299999999999994</v>
      </c>
      <c r="G12" s="32">
        <v>0.60799999999999998</v>
      </c>
      <c r="H12" s="31">
        <v>3549537071</v>
      </c>
      <c r="I12" s="31">
        <v>1313273</v>
      </c>
      <c r="J12" s="31">
        <v>1397474</v>
      </c>
      <c r="K12" s="31">
        <v>1505267</v>
      </c>
    </row>
    <row r="13" spans="1:12" x14ac:dyDescent="0.35">
      <c r="A13">
        <v>11003</v>
      </c>
      <c r="B13" t="s">
        <v>762</v>
      </c>
      <c r="C13" s="31">
        <v>1275</v>
      </c>
      <c r="D13" s="31">
        <v>683889</v>
      </c>
      <c r="E13" s="32">
        <v>0.60599999999999998</v>
      </c>
      <c r="F13" s="32">
        <v>0.55500000000000005</v>
      </c>
      <c r="G13" s="32">
        <v>0.60599999999999998</v>
      </c>
      <c r="H13" s="31">
        <v>871958875</v>
      </c>
      <c r="I13" s="31">
        <v>409224</v>
      </c>
      <c r="J13" s="31">
        <v>469233</v>
      </c>
      <c r="K13" s="31">
        <v>485462</v>
      </c>
    </row>
    <row r="14" spans="1:12" x14ac:dyDescent="0.35">
      <c r="A14">
        <v>11200</v>
      </c>
      <c r="B14" t="s">
        <v>763</v>
      </c>
      <c r="C14" s="31">
        <v>1408</v>
      </c>
      <c r="D14" s="31">
        <v>318300</v>
      </c>
      <c r="E14" s="32">
        <v>0.50700000000000001</v>
      </c>
      <c r="F14" s="32">
        <v>0.79300000000000004</v>
      </c>
      <c r="G14" s="32">
        <v>0.79300000000000004</v>
      </c>
      <c r="H14" s="31">
        <v>448167233</v>
      </c>
      <c r="I14" s="31">
        <v>656722</v>
      </c>
      <c r="J14" s="31">
        <v>779776</v>
      </c>
      <c r="K14" s="31">
        <v>885261</v>
      </c>
    </row>
    <row r="15" spans="1:12" x14ac:dyDescent="0.35">
      <c r="A15">
        <v>20101</v>
      </c>
      <c r="B15" t="s">
        <v>764</v>
      </c>
      <c r="C15" s="31">
        <v>632</v>
      </c>
      <c r="D15" s="31">
        <v>328708</v>
      </c>
      <c r="E15" s="32">
        <v>0.67300000000000004</v>
      </c>
      <c r="F15" s="32">
        <v>0.78700000000000003</v>
      </c>
      <c r="G15" s="32">
        <v>0.78700000000000003</v>
      </c>
      <c r="H15" s="31">
        <v>207743792</v>
      </c>
      <c r="I15" s="31">
        <v>946241</v>
      </c>
      <c r="J15" s="31">
        <v>1057607</v>
      </c>
      <c r="K15" s="31">
        <v>1037889</v>
      </c>
    </row>
    <row r="16" spans="1:12" x14ac:dyDescent="0.35">
      <c r="A16">
        <v>20601</v>
      </c>
      <c r="B16" t="s">
        <v>765</v>
      </c>
      <c r="C16" s="31">
        <v>320</v>
      </c>
      <c r="D16" s="31">
        <v>339325</v>
      </c>
      <c r="E16" s="32">
        <v>0.65700000000000003</v>
      </c>
      <c r="F16" s="32">
        <v>0.78</v>
      </c>
      <c r="G16" s="32">
        <v>0.78</v>
      </c>
      <c r="H16" s="31">
        <v>108584261</v>
      </c>
      <c r="I16" s="31">
        <v>786077</v>
      </c>
      <c r="J16" s="31">
        <v>726834</v>
      </c>
      <c r="K16" s="31">
        <v>731092</v>
      </c>
    </row>
    <row r="17" spans="1:11" x14ac:dyDescent="0.35">
      <c r="A17">
        <v>20702</v>
      </c>
      <c r="B17" t="s">
        <v>16</v>
      </c>
      <c r="C17" s="31">
        <v>544</v>
      </c>
      <c r="D17" s="31">
        <v>352843</v>
      </c>
      <c r="E17" s="32">
        <v>0.48099999999999998</v>
      </c>
      <c r="F17" s="32">
        <v>0.77100000000000002</v>
      </c>
      <c r="G17" s="32">
        <v>0.77100000000000002</v>
      </c>
      <c r="H17" s="31">
        <v>191946891</v>
      </c>
      <c r="I17" s="31">
        <v>963447</v>
      </c>
      <c r="J17" s="31">
        <v>925139</v>
      </c>
      <c r="K17" s="31">
        <v>927700</v>
      </c>
    </row>
    <row r="18" spans="1:11" x14ac:dyDescent="0.35">
      <c r="A18">
        <v>20801</v>
      </c>
      <c r="B18" t="s">
        <v>766</v>
      </c>
      <c r="C18" s="31">
        <v>372</v>
      </c>
      <c r="D18" s="31">
        <v>293503</v>
      </c>
      <c r="E18" s="32">
        <v>0.51600000000000001</v>
      </c>
      <c r="F18" s="32">
        <v>0.81</v>
      </c>
      <c r="G18" s="32">
        <v>0.81</v>
      </c>
      <c r="H18" s="31">
        <v>109183171</v>
      </c>
      <c r="I18" s="31">
        <v>1034385</v>
      </c>
      <c r="J18" s="31">
        <v>947222</v>
      </c>
      <c r="K18" s="31">
        <v>962122</v>
      </c>
    </row>
    <row r="19" spans="1:11" x14ac:dyDescent="0.35">
      <c r="A19">
        <v>21102</v>
      </c>
      <c r="B19" t="s">
        <v>767</v>
      </c>
      <c r="C19" s="31">
        <v>233</v>
      </c>
      <c r="D19" s="31">
        <v>438420</v>
      </c>
      <c r="E19" s="32">
        <v>0.59399999999999997</v>
      </c>
      <c r="F19" s="32">
        <v>0.71499999999999997</v>
      </c>
      <c r="G19" s="32">
        <v>0.71499999999999997</v>
      </c>
      <c r="H19" s="31">
        <v>102151925</v>
      </c>
      <c r="I19" s="31">
        <v>577602</v>
      </c>
      <c r="J19" s="31">
        <v>506471</v>
      </c>
      <c r="K19" s="31">
        <v>532551</v>
      </c>
    </row>
    <row r="20" spans="1:11" x14ac:dyDescent="0.35">
      <c r="A20">
        <v>21601</v>
      </c>
      <c r="B20" t="s">
        <v>768</v>
      </c>
      <c r="C20" s="31">
        <v>365</v>
      </c>
      <c r="D20" s="31">
        <v>201075</v>
      </c>
      <c r="E20" s="32">
        <v>0.65700000000000003</v>
      </c>
      <c r="F20" s="32">
        <v>0.87</v>
      </c>
      <c r="G20" s="32">
        <v>0.87</v>
      </c>
      <c r="H20" s="31">
        <v>73392553</v>
      </c>
      <c r="I20" s="31">
        <v>1143802</v>
      </c>
      <c r="J20" s="31">
        <v>1056687</v>
      </c>
      <c r="K20" s="31">
        <v>1208967</v>
      </c>
    </row>
    <row r="21" spans="1:11" x14ac:dyDescent="0.35">
      <c r="A21">
        <v>22001</v>
      </c>
      <c r="B21" t="s">
        <v>769</v>
      </c>
      <c r="C21" s="31">
        <v>676</v>
      </c>
      <c r="D21" s="31">
        <v>282636</v>
      </c>
      <c r="E21" s="32">
        <v>0.39400000000000002</v>
      </c>
      <c r="F21" s="32">
        <v>0.81599999999999995</v>
      </c>
      <c r="G21" s="32">
        <v>0.81599999999999995</v>
      </c>
      <c r="H21" s="31">
        <v>191062256</v>
      </c>
      <c r="I21" s="31">
        <v>1505239</v>
      </c>
      <c r="J21" s="31">
        <v>1178448</v>
      </c>
      <c r="K21" s="31">
        <v>1173284</v>
      </c>
    </row>
    <row r="22" spans="1:11" x14ac:dyDescent="0.35">
      <c r="A22">
        <v>22101</v>
      </c>
      <c r="B22" t="s">
        <v>770</v>
      </c>
      <c r="C22" s="31">
        <v>198</v>
      </c>
      <c r="D22" s="31">
        <v>402838</v>
      </c>
      <c r="E22" s="32">
        <v>0.53500000000000003</v>
      </c>
      <c r="F22" s="32">
        <v>0.73799999999999999</v>
      </c>
      <c r="G22" s="32">
        <v>0.73799999999999999</v>
      </c>
      <c r="H22" s="31">
        <v>79762053</v>
      </c>
      <c r="I22" s="31">
        <v>630033</v>
      </c>
      <c r="J22" s="31">
        <v>665437</v>
      </c>
      <c r="K22" s="31">
        <v>605253</v>
      </c>
    </row>
    <row r="23" spans="1:11" x14ac:dyDescent="0.35">
      <c r="A23">
        <v>22302</v>
      </c>
      <c r="B23" t="s">
        <v>771</v>
      </c>
      <c r="C23" s="31">
        <v>879</v>
      </c>
      <c r="D23" s="31">
        <v>475297</v>
      </c>
      <c r="E23" s="32">
        <v>0.44500000000000001</v>
      </c>
      <c r="F23" s="32">
        <v>0.69099999999999995</v>
      </c>
      <c r="G23" s="32">
        <v>0.69099999999999995</v>
      </c>
      <c r="H23" s="31">
        <v>417786917</v>
      </c>
      <c r="I23" s="31">
        <v>1681805</v>
      </c>
      <c r="J23" s="31">
        <v>1814818</v>
      </c>
      <c r="K23" s="31">
        <v>1568466</v>
      </c>
    </row>
    <row r="24" spans="1:11" x14ac:dyDescent="0.35">
      <c r="A24">
        <v>22401</v>
      </c>
      <c r="B24" t="s">
        <v>772</v>
      </c>
      <c r="C24" s="31">
        <v>330</v>
      </c>
      <c r="D24" s="31">
        <v>283846</v>
      </c>
      <c r="E24" s="32">
        <v>0.64300000000000002</v>
      </c>
      <c r="F24" s="32">
        <v>0.81599999999999995</v>
      </c>
      <c r="G24" s="32">
        <v>0.81599999999999995</v>
      </c>
      <c r="H24" s="31">
        <v>93669498</v>
      </c>
      <c r="I24" s="31">
        <v>996304</v>
      </c>
      <c r="J24" s="31">
        <v>894655</v>
      </c>
      <c r="K24" s="31">
        <v>1061015</v>
      </c>
    </row>
    <row r="25" spans="1:11" x14ac:dyDescent="0.35">
      <c r="A25">
        <v>22601</v>
      </c>
      <c r="B25" t="s">
        <v>773</v>
      </c>
      <c r="C25" s="31">
        <v>1306</v>
      </c>
      <c r="D25" s="31">
        <v>291693</v>
      </c>
      <c r="E25" s="32">
        <v>0.63400000000000001</v>
      </c>
      <c r="F25" s="32">
        <v>0.81100000000000005</v>
      </c>
      <c r="G25" s="32">
        <v>0.81100000000000005</v>
      </c>
      <c r="H25" s="31">
        <v>380952064</v>
      </c>
      <c r="I25" s="31">
        <v>2345050</v>
      </c>
      <c r="J25" s="31">
        <v>2136519</v>
      </c>
      <c r="K25" s="31">
        <v>2310749</v>
      </c>
    </row>
    <row r="26" spans="1:11" x14ac:dyDescent="0.35">
      <c r="A26">
        <v>22902</v>
      </c>
      <c r="B26" t="s">
        <v>25</v>
      </c>
      <c r="C26" s="31">
        <v>811</v>
      </c>
      <c r="D26" s="31">
        <v>209805</v>
      </c>
      <c r="E26" s="32">
        <v>0.5</v>
      </c>
      <c r="F26" s="32">
        <v>0.86399999999999999</v>
      </c>
      <c r="G26" s="32">
        <v>0.86399999999999999</v>
      </c>
      <c r="H26" s="31">
        <v>170152052</v>
      </c>
      <c r="I26" s="31">
        <v>1929581</v>
      </c>
      <c r="J26" s="31">
        <v>1799346</v>
      </c>
      <c r="K26" s="31">
        <v>1882184</v>
      </c>
    </row>
    <row r="27" spans="1:11" x14ac:dyDescent="0.35">
      <c r="A27">
        <v>30101</v>
      </c>
      <c r="B27" t="s">
        <v>26</v>
      </c>
      <c r="C27" s="31">
        <v>1611</v>
      </c>
      <c r="D27" s="31">
        <v>303542</v>
      </c>
      <c r="E27" s="32">
        <v>0.66700000000000004</v>
      </c>
      <c r="F27" s="32">
        <v>0.80300000000000005</v>
      </c>
      <c r="G27" s="32">
        <v>0.80300000000000005</v>
      </c>
      <c r="H27" s="31">
        <v>489007061</v>
      </c>
      <c r="I27" s="31">
        <v>1740952</v>
      </c>
      <c r="J27" s="31">
        <v>1871333</v>
      </c>
      <c r="K27" s="31">
        <v>1931561</v>
      </c>
    </row>
    <row r="28" spans="1:11" x14ac:dyDescent="0.35">
      <c r="A28">
        <v>30200</v>
      </c>
      <c r="B28" t="s">
        <v>774</v>
      </c>
      <c r="C28" s="31">
        <v>5252</v>
      </c>
      <c r="D28" s="31">
        <v>282303</v>
      </c>
      <c r="E28" s="32">
        <v>0.71399999999999997</v>
      </c>
      <c r="F28" s="32">
        <v>0.81699999999999995</v>
      </c>
      <c r="G28" s="32">
        <v>0.81699999999999995</v>
      </c>
      <c r="H28" s="31">
        <v>1482656887</v>
      </c>
      <c r="I28" s="31">
        <v>7057708</v>
      </c>
      <c r="J28" s="31">
        <v>7215283</v>
      </c>
      <c r="K28" s="31">
        <v>7275837</v>
      </c>
    </row>
    <row r="29" spans="1:11" x14ac:dyDescent="0.35">
      <c r="A29">
        <v>30501</v>
      </c>
      <c r="B29" t="s">
        <v>775</v>
      </c>
      <c r="C29" s="31">
        <v>809</v>
      </c>
      <c r="D29" s="31">
        <v>321363</v>
      </c>
      <c r="E29" s="32">
        <v>0.48799999999999999</v>
      </c>
      <c r="F29" s="32">
        <v>0.79100000000000004</v>
      </c>
      <c r="G29" s="32">
        <v>0.79100000000000004</v>
      </c>
      <c r="H29" s="31">
        <v>259983361</v>
      </c>
      <c r="I29" s="31">
        <v>1419102</v>
      </c>
      <c r="J29" s="31">
        <v>1407541</v>
      </c>
      <c r="K29" s="31">
        <v>1369352</v>
      </c>
    </row>
    <row r="30" spans="1:11" x14ac:dyDescent="0.35">
      <c r="A30">
        <v>30601</v>
      </c>
      <c r="B30" t="s">
        <v>29</v>
      </c>
      <c r="C30" s="31">
        <v>1502</v>
      </c>
      <c r="D30" s="31">
        <v>382574</v>
      </c>
      <c r="E30" s="32">
        <v>0.72599999999999998</v>
      </c>
      <c r="F30" s="32">
        <v>0.752</v>
      </c>
      <c r="G30" s="32">
        <v>0.752</v>
      </c>
      <c r="H30" s="31">
        <v>574627189</v>
      </c>
      <c r="I30" s="31">
        <v>1721468</v>
      </c>
      <c r="J30" s="31">
        <v>2007521</v>
      </c>
      <c r="K30" s="31">
        <v>1823239</v>
      </c>
    </row>
    <row r="31" spans="1:11" x14ac:dyDescent="0.35">
      <c r="A31">
        <v>30701</v>
      </c>
      <c r="B31" t="s">
        <v>30</v>
      </c>
      <c r="C31" s="31">
        <v>1785</v>
      </c>
      <c r="D31" s="31">
        <v>377636</v>
      </c>
      <c r="E31" s="32">
        <v>0.72099999999999997</v>
      </c>
      <c r="F31" s="32">
        <v>0.755</v>
      </c>
      <c r="G31" s="32">
        <v>0.755</v>
      </c>
      <c r="H31" s="31">
        <v>674081907</v>
      </c>
      <c r="I31" s="31">
        <v>2200336</v>
      </c>
      <c r="J31" s="31">
        <v>2422067</v>
      </c>
      <c r="K31" s="31">
        <v>2480635</v>
      </c>
    </row>
    <row r="32" spans="1:11" x14ac:dyDescent="0.35">
      <c r="A32">
        <v>31101</v>
      </c>
      <c r="B32" t="s">
        <v>776</v>
      </c>
      <c r="C32" s="31">
        <v>2627</v>
      </c>
      <c r="D32" s="31">
        <v>309182</v>
      </c>
      <c r="E32" s="32">
        <v>0.72899999999999998</v>
      </c>
      <c r="F32" s="32">
        <v>0.8</v>
      </c>
      <c r="G32" s="32">
        <v>0.8</v>
      </c>
      <c r="H32" s="31">
        <v>812221335</v>
      </c>
      <c r="I32" s="31">
        <v>2727518</v>
      </c>
      <c r="J32" s="31">
        <v>3071466</v>
      </c>
      <c r="K32" s="31">
        <v>3025229</v>
      </c>
    </row>
    <row r="33" spans="1:11" x14ac:dyDescent="0.35">
      <c r="A33">
        <v>31301</v>
      </c>
      <c r="B33" t="s">
        <v>777</v>
      </c>
      <c r="C33" s="31">
        <v>537</v>
      </c>
      <c r="D33" s="31">
        <v>1128864</v>
      </c>
      <c r="E33" s="32">
        <v>0.39</v>
      </c>
      <c r="F33" s="32">
        <v>0.26600000000000001</v>
      </c>
      <c r="G33" s="32">
        <v>0.39</v>
      </c>
      <c r="H33" s="31">
        <v>606200209</v>
      </c>
      <c r="I33" s="31">
        <v>411533</v>
      </c>
      <c r="J33" s="31">
        <v>504004</v>
      </c>
      <c r="K33" s="31">
        <v>483130</v>
      </c>
    </row>
    <row r="34" spans="1:11" x14ac:dyDescent="0.35">
      <c r="A34">
        <v>31401</v>
      </c>
      <c r="B34" t="s">
        <v>778</v>
      </c>
      <c r="C34" s="31">
        <v>1430</v>
      </c>
      <c r="D34" s="31">
        <v>291877</v>
      </c>
      <c r="E34" s="32">
        <v>0.58799999999999997</v>
      </c>
      <c r="F34" s="32">
        <v>0.81100000000000005</v>
      </c>
      <c r="G34" s="32">
        <v>0.81100000000000005</v>
      </c>
      <c r="H34" s="31">
        <v>417384706</v>
      </c>
      <c r="I34" s="31">
        <v>2144896</v>
      </c>
      <c r="J34" s="31">
        <v>2202813</v>
      </c>
      <c r="K34" s="31">
        <v>2383401</v>
      </c>
    </row>
    <row r="35" spans="1:11" x14ac:dyDescent="0.35">
      <c r="A35">
        <v>31501</v>
      </c>
      <c r="B35" t="s">
        <v>34</v>
      </c>
      <c r="C35" s="31">
        <v>4121</v>
      </c>
      <c r="D35" s="31">
        <v>356559</v>
      </c>
      <c r="E35" s="32">
        <v>0.71599999999999997</v>
      </c>
      <c r="F35" s="32">
        <v>0.76800000000000002</v>
      </c>
      <c r="G35" s="32">
        <v>0.76800000000000002</v>
      </c>
      <c r="H35" s="31">
        <v>1469381463</v>
      </c>
      <c r="I35" s="31">
        <v>4255258</v>
      </c>
      <c r="J35" s="31">
        <v>4523677</v>
      </c>
      <c r="K35" s="31">
        <v>4769866</v>
      </c>
    </row>
    <row r="36" spans="1:11" x14ac:dyDescent="0.35">
      <c r="A36">
        <v>31502</v>
      </c>
      <c r="B36" t="s">
        <v>35</v>
      </c>
      <c r="C36" s="31">
        <v>2605</v>
      </c>
      <c r="D36" s="31">
        <v>380747</v>
      </c>
      <c r="E36" s="32">
        <v>0.69599999999999995</v>
      </c>
      <c r="F36" s="32">
        <v>0.753</v>
      </c>
      <c r="G36" s="32">
        <v>0.753</v>
      </c>
      <c r="H36" s="31">
        <v>991846789</v>
      </c>
      <c r="I36" s="31">
        <v>2200665</v>
      </c>
      <c r="J36" s="31">
        <v>2163291</v>
      </c>
      <c r="K36" s="31">
        <v>2283808</v>
      </c>
    </row>
    <row r="37" spans="1:11" x14ac:dyDescent="0.35">
      <c r="A37">
        <v>31601</v>
      </c>
      <c r="B37" t="s">
        <v>779</v>
      </c>
      <c r="C37" s="31">
        <v>3592</v>
      </c>
      <c r="D37" s="31">
        <v>577030</v>
      </c>
      <c r="E37" s="32">
        <v>0.65300000000000002</v>
      </c>
      <c r="F37" s="32">
        <v>0.625</v>
      </c>
      <c r="G37" s="32">
        <v>0.65300000000000002</v>
      </c>
      <c r="H37" s="31">
        <v>2072694308</v>
      </c>
      <c r="I37" s="31">
        <v>3026959</v>
      </c>
      <c r="J37" s="31">
        <v>3215931</v>
      </c>
      <c r="K37" s="31">
        <v>3182930</v>
      </c>
    </row>
    <row r="38" spans="1:11" x14ac:dyDescent="0.35">
      <c r="A38">
        <v>31701</v>
      </c>
      <c r="B38" t="s">
        <v>780</v>
      </c>
      <c r="C38" s="31">
        <v>1681</v>
      </c>
      <c r="D38" s="31">
        <v>397997</v>
      </c>
      <c r="E38" s="32">
        <v>0.64</v>
      </c>
      <c r="F38" s="32">
        <v>0.74099999999999999</v>
      </c>
      <c r="G38" s="32">
        <v>0.74099999999999999</v>
      </c>
      <c r="H38" s="31">
        <v>669033556</v>
      </c>
      <c r="I38" s="31">
        <v>2361346</v>
      </c>
      <c r="J38" s="31">
        <v>2836456</v>
      </c>
      <c r="K38" s="31">
        <v>2600961</v>
      </c>
    </row>
    <row r="39" spans="1:11" x14ac:dyDescent="0.35">
      <c r="A39">
        <v>40204</v>
      </c>
      <c r="B39" t="s">
        <v>781</v>
      </c>
      <c r="C39" s="31">
        <v>267</v>
      </c>
      <c r="D39" s="31">
        <v>543825</v>
      </c>
      <c r="E39" s="32">
        <v>0.61399999999999999</v>
      </c>
      <c r="F39" s="32">
        <v>0.64700000000000002</v>
      </c>
      <c r="G39" s="32">
        <v>0.64700000000000002</v>
      </c>
      <c r="H39" s="31">
        <v>145201303</v>
      </c>
      <c r="I39" s="31">
        <v>560747</v>
      </c>
      <c r="J39" s="31">
        <v>521115</v>
      </c>
      <c r="K39" s="31">
        <v>569881</v>
      </c>
    </row>
    <row r="40" spans="1:11" x14ac:dyDescent="0.35">
      <c r="A40">
        <v>40302</v>
      </c>
      <c r="B40" t="s">
        <v>39</v>
      </c>
      <c r="C40" s="31">
        <v>1223</v>
      </c>
      <c r="D40" s="31">
        <v>348858</v>
      </c>
      <c r="E40" s="32">
        <v>0.52400000000000002</v>
      </c>
      <c r="F40" s="32">
        <v>0.77400000000000002</v>
      </c>
      <c r="G40" s="32">
        <v>0.77400000000000002</v>
      </c>
      <c r="H40" s="31">
        <v>426654157</v>
      </c>
      <c r="I40" s="31">
        <v>1875341</v>
      </c>
      <c r="J40" s="31">
        <v>1906099</v>
      </c>
      <c r="K40" s="31">
        <v>1997869</v>
      </c>
    </row>
    <row r="41" spans="1:11" x14ac:dyDescent="0.35">
      <c r="A41">
        <v>40901</v>
      </c>
      <c r="B41" t="s">
        <v>782</v>
      </c>
      <c r="C41" s="31">
        <v>470</v>
      </c>
      <c r="D41" s="31">
        <v>1763431</v>
      </c>
      <c r="E41" s="32">
        <v>0.112</v>
      </c>
      <c r="F41" s="32">
        <v>0</v>
      </c>
      <c r="G41" s="32">
        <v>0.36</v>
      </c>
      <c r="H41" s="31">
        <v>828813014</v>
      </c>
      <c r="I41" s="31">
        <v>398987</v>
      </c>
      <c r="J41" s="31">
        <v>320270</v>
      </c>
      <c r="K41" s="31">
        <v>405460</v>
      </c>
    </row>
    <row r="42" spans="1:11" x14ac:dyDescent="0.35">
      <c r="A42">
        <v>41101</v>
      </c>
      <c r="B42" t="s">
        <v>783</v>
      </c>
      <c r="C42" s="31">
        <v>687</v>
      </c>
      <c r="D42" s="31">
        <v>342969</v>
      </c>
      <c r="E42" s="32">
        <v>0.56100000000000005</v>
      </c>
      <c r="F42" s="32">
        <v>0.77700000000000002</v>
      </c>
      <c r="G42" s="32">
        <v>0.77700000000000002</v>
      </c>
      <c r="H42" s="31">
        <v>235620242</v>
      </c>
      <c r="I42" s="31">
        <v>1937715</v>
      </c>
      <c r="J42" s="31">
        <v>1745907</v>
      </c>
      <c r="K42" s="31">
        <v>1688548</v>
      </c>
    </row>
    <row r="43" spans="1:11" x14ac:dyDescent="0.35">
      <c r="A43">
        <v>41401</v>
      </c>
      <c r="B43" t="s">
        <v>784</v>
      </c>
      <c r="C43" s="31">
        <v>440</v>
      </c>
      <c r="D43" s="31">
        <v>440607</v>
      </c>
      <c r="E43" s="32">
        <v>0.216</v>
      </c>
      <c r="F43" s="32">
        <v>0.71399999999999997</v>
      </c>
      <c r="G43" s="32">
        <v>0.71399999999999997</v>
      </c>
      <c r="H43" s="31">
        <v>193867366</v>
      </c>
      <c r="I43" s="31">
        <v>1235710</v>
      </c>
      <c r="J43" s="31">
        <v>1081794</v>
      </c>
      <c r="K43" s="31">
        <v>1034369</v>
      </c>
    </row>
    <row r="44" spans="1:11" x14ac:dyDescent="0.35">
      <c r="A44">
        <v>42302</v>
      </c>
      <c r="B44" t="s">
        <v>43</v>
      </c>
      <c r="C44" s="31">
        <v>924</v>
      </c>
      <c r="D44" s="31">
        <v>394493</v>
      </c>
      <c r="E44" s="32">
        <v>0.42499999999999999</v>
      </c>
      <c r="F44" s="32">
        <v>0.74399999999999999</v>
      </c>
      <c r="G44" s="32">
        <v>0.74399999999999999</v>
      </c>
      <c r="H44" s="31">
        <v>364511884</v>
      </c>
      <c r="I44" s="31">
        <v>1852295</v>
      </c>
      <c r="J44" s="31">
        <v>1582092</v>
      </c>
      <c r="K44" s="31">
        <v>1879116</v>
      </c>
    </row>
    <row r="45" spans="1:11" x14ac:dyDescent="0.35">
      <c r="A45">
        <v>42400</v>
      </c>
      <c r="B45" t="s">
        <v>785</v>
      </c>
      <c r="C45" s="31">
        <v>2056</v>
      </c>
      <c r="D45" s="31">
        <v>298591</v>
      </c>
      <c r="E45" s="32">
        <v>0.64300000000000002</v>
      </c>
      <c r="F45" s="32">
        <v>0.80600000000000005</v>
      </c>
      <c r="G45" s="32">
        <v>0.80600000000000005</v>
      </c>
      <c r="H45" s="31">
        <v>613904704</v>
      </c>
      <c r="I45" s="31">
        <v>2879712</v>
      </c>
      <c r="J45" s="31">
        <v>2914677</v>
      </c>
      <c r="K45" s="31">
        <v>2988610</v>
      </c>
    </row>
    <row r="46" spans="1:11" x14ac:dyDescent="0.35">
      <c r="A46">
        <v>42801</v>
      </c>
      <c r="B46" t="s">
        <v>786</v>
      </c>
      <c r="C46" s="31">
        <v>1228</v>
      </c>
      <c r="D46" s="31">
        <v>257988</v>
      </c>
      <c r="E46" s="32">
        <v>0.56299999999999994</v>
      </c>
      <c r="F46" s="32">
        <v>0.83299999999999996</v>
      </c>
      <c r="G46" s="32">
        <v>0.83299999999999996</v>
      </c>
      <c r="H46" s="31">
        <v>316809628</v>
      </c>
      <c r="I46" s="31">
        <v>1590053</v>
      </c>
      <c r="J46" s="31">
        <v>1873788</v>
      </c>
      <c r="K46" s="31">
        <v>1793976</v>
      </c>
    </row>
    <row r="47" spans="1:11" x14ac:dyDescent="0.35">
      <c r="A47">
        <v>42901</v>
      </c>
      <c r="B47" t="s">
        <v>787</v>
      </c>
      <c r="C47" s="31">
        <v>825</v>
      </c>
      <c r="D47" s="31">
        <v>241128</v>
      </c>
      <c r="E47" s="32">
        <v>0.65700000000000003</v>
      </c>
      <c r="F47" s="32">
        <v>0.84399999999999997</v>
      </c>
      <c r="G47" s="32">
        <v>0.84399999999999997</v>
      </c>
      <c r="H47" s="31">
        <v>198931371</v>
      </c>
      <c r="I47" s="31">
        <v>1309682</v>
      </c>
      <c r="J47" s="31">
        <v>1199614</v>
      </c>
      <c r="K47" s="31">
        <v>1360184</v>
      </c>
    </row>
    <row r="48" spans="1:11" x14ac:dyDescent="0.35">
      <c r="A48">
        <v>43001</v>
      </c>
      <c r="B48" t="s">
        <v>788</v>
      </c>
      <c r="C48" s="31">
        <v>938</v>
      </c>
      <c r="D48" s="31">
        <v>485801</v>
      </c>
      <c r="E48" s="32">
        <v>0.20799999999999999</v>
      </c>
      <c r="F48" s="32">
        <v>0.68400000000000005</v>
      </c>
      <c r="G48" s="32">
        <v>0.68400000000000005</v>
      </c>
      <c r="H48" s="31">
        <v>455682178</v>
      </c>
      <c r="I48" s="31">
        <v>1180260</v>
      </c>
      <c r="J48" s="31">
        <v>1173599</v>
      </c>
      <c r="K48" s="31">
        <v>1288602</v>
      </c>
    </row>
    <row r="49" spans="1:11" x14ac:dyDescent="0.35">
      <c r="A49">
        <v>43200</v>
      </c>
      <c r="B49" t="s">
        <v>789</v>
      </c>
      <c r="C49" s="31">
        <v>1185</v>
      </c>
      <c r="D49" s="31">
        <v>167817</v>
      </c>
      <c r="E49" s="32">
        <v>0</v>
      </c>
      <c r="F49" s="32">
        <v>0.89100000000000001</v>
      </c>
      <c r="G49" s="32">
        <v>0.89100000000000001</v>
      </c>
      <c r="H49" s="31">
        <v>198864107</v>
      </c>
      <c r="I49" s="31">
        <v>2660666</v>
      </c>
      <c r="J49" s="31">
        <v>2648232</v>
      </c>
      <c r="K49" s="31">
        <v>2687343</v>
      </c>
    </row>
    <row r="50" spans="1:11" x14ac:dyDescent="0.35">
      <c r="A50">
        <v>43501</v>
      </c>
      <c r="B50" t="s">
        <v>49</v>
      </c>
      <c r="C50" s="31">
        <v>2402</v>
      </c>
      <c r="D50" s="31">
        <v>387454</v>
      </c>
      <c r="E50" s="32">
        <v>0.42499999999999999</v>
      </c>
      <c r="F50" s="32">
        <v>0.749</v>
      </c>
      <c r="G50" s="32">
        <v>0.749</v>
      </c>
      <c r="H50" s="31">
        <v>930664799</v>
      </c>
      <c r="I50" s="31">
        <v>3311136</v>
      </c>
      <c r="J50" s="31">
        <v>2996397</v>
      </c>
      <c r="K50" s="31">
        <v>3355510</v>
      </c>
    </row>
    <row r="51" spans="1:11" x14ac:dyDescent="0.35">
      <c r="A51">
        <v>50100</v>
      </c>
      <c r="B51" t="s">
        <v>790</v>
      </c>
      <c r="C51" s="31">
        <v>4334</v>
      </c>
      <c r="D51" s="31">
        <v>376532</v>
      </c>
      <c r="E51" s="32">
        <v>0.58399999999999996</v>
      </c>
      <c r="F51" s="32">
        <v>0.75600000000000001</v>
      </c>
      <c r="G51" s="32">
        <v>0.75600000000000001</v>
      </c>
      <c r="H51" s="31">
        <v>1631889795</v>
      </c>
      <c r="I51" s="31">
        <v>4534266</v>
      </c>
      <c r="J51" s="31">
        <v>4314403</v>
      </c>
      <c r="K51" s="31">
        <v>5156356</v>
      </c>
    </row>
    <row r="52" spans="1:11" x14ac:dyDescent="0.35">
      <c r="A52">
        <v>50301</v>
      </c>
      <c r="B52" t="s">
        <v>791</v>
      </c>
      <c r="C52" s="31">
        <v>875</v>
      </c>
      <c r="D52" s="31">
        <v>416521</v>
      </c>
      <c r="E52" s="32">
        <v>0.63</v>
      </c>
      <c r="F52" s="32">
        <v>0.72899999999999998</v>
      </c>
      <c r="G52" s="32">
        <v>0.72899999999999998</v>
      </c>
      <c r="H52" s="31">
        <v>364456625</v>
      </c>
      <c r="I52" s="31">
        <v>1027662</v>
      </c>
      <c r="J52" s="31">
        <v>995612</v>
      </c>
      <c r="K52" s="31">
        <v>1141638</v>
      </c>
    </row>
    <row r="53" spans="1:11" x14ac:dyDescent="0.35">
      <c r="A53">
        <v>50401</v>
      </c>
      <c r="B53" t="s">
        <v>792</v>
      </c>
      <c r="C53" s="31">
        <v>964</v>
      </c>
      <c r="D53" s="31">
        <v>338123</v>
      </c>
      <c r="E53" s="32">
        <v>0.56100000000000005</v>
      </c>
      <c r="F53" s="32">
        <v>0.78100000000000003</v>
      </c>
      <c r="G53" s="32">
        <v>0.78100000000000003</v>
      </c>
      <c r="H53" s="31">
        <v>325951164</v>
      </c>
      <c r="I53" s="31">
        <v>1399502</v>
      </c>
      <c r="J53" s="31">
        <v>1233011</v>
      </c>
      <c r="K53" s="31">
        <v>1356271</v>
      </c>
    </row>
    <row r="54" spans="1:11" x14ac:dyDescent="0.35">
      <c r="A54">
        <v>50701</v>
      </c>
      <c r="B54" t="s">
        <v>53</v>
      </c>
      <c r="C54" s="31">
        <v>702</v>
      </c>
      <c r="D54" s="31">
        <v>836395</v>
      </c>
      <c r="E54" s="32">
        <v>0.41199999999999998</v>
      </c>
      <c r="F54" s="32">
        <v>0.45600000000000002</v>
      </c>
      <c r="G54" s="32">
        <v>0.45600000000000002</v>
      </c>
      <c r="H54" s="31">
        <v>587149454</v>
      </c>
      <c r="I54" s="31">
        <v>673830</v>
      </c>
      <c r="J54" s="31">
        <v>563028</v>
      </c>
      <c r="K54" s="31">
        <v>647436</v>
      </c>
    </row>
    <row r="55" spans="1:11" x14ac:dyDescent="0.35">
      <c r="A55">
        <v>51101</v>
      </c>
      <c r="B55" t="s">
        <v>793</v>
      </c>
      <c r="C55" s="31">
        <v>901</v>
      </c>
      <c r="D55" s="31">
        <v>335333</v>
      </c>
      <c r="E55" s="32">
        <v>0.61</v>
      </c>
      <c r="F55" s="32">
        <v>0.78200000000000003</v>
      </c>
      <c r="G55" s="32">
        <v>0.78200000000000003</v>
      </c>
      <c r="H55" s="31">
        <v>302135074</v>
      </c>
      <c r="I55" s="31">
        <v>1560202</v>
      </c>
      <c r="J55" s="31">
        <v>1923012</v>
      </c>
      <c r="K55" s="31">
        <v>1691934</v>
      </c>
    </row>
    <row r="56" spans="1:11" x14ac:dyDescent="0.35">
      <c r="A56">
        <v>51301</v>
      </c>
      <c r="B56" t="s">
        <v>794</v>
      </c>
      <c r="C56" s="31">
        <v>1019</v>
      </c>
      <c r="D56" s="31">
        <v>509843</v>
      </c>
      <c r="E56" s="32">
        <v>0.48799999999999999</v>
      </c>
      <c r="F56" s="32">
        <v>0.66800000000000004</v>
      </c>
      <c r="G56" s="32">
        <v>0.66800000000000004</v>
      </c>
      <c r="H56" s="31">
        <v>519530681</v>
      </c>
      <c r="I56" s="31">
        <v>1454975</v>
      </c>
      <c r="J56" s="31">
        <v>1271803</v>
      </c>
      <c r="K56" s="31">
        <v>1545699</v>
      </c>
    </row>
    <row r="57" spans="1:11" x14ac:dyDescent="0.35">
      <c r="A57">
        <v>51901</v>
      </c>
      <c r="B57" t="s">
        <v>795</v>
      </c>
      <c r="C57" s="31">
        <v>890</v>
      </c>
      <c r="D57" s="31">
        <v>603938</v>
      </c>
      <c r="E57" s="32">
        <v>0.42899999999999999</v>
      </c>
      <c r="F57" s="32">
        <v>0.60699999999999998</v>
      </c>
      <c r="G57" s="32">
        <v>0.60699999999999998</v>
      </c>
      <c r="H57" s="31">
        <v>537505332</v>
      </c>
      <c r="I57" s="31">
        <v>1156584</v>
      </c>
      <c r="J57" s="31">
        <v>1099588</v>
      </c>
      <c r="K57" s="31">
        <v>1300717</v>
      </c>
    </row>
    <row r="58" spans="1:11" x14ac:dyDescent="0.35">
      <c r="A58">
        <v>60201</v>
      </c>
      <c r="B58" t="s">
        <v>796</v>
      </c>
      <c r="C58" s="31">
        <v>1410</v>
      </c>
      <c r="D58" s="31">
        <v>451018</v>
      </c>
      <c r="E58" s="32">
        <v>0.60399999999999998</v>
      </c>
      <c r="F58" s="32">
        <v>0.70699999999999996</v>
      </c>
      <c r="G58" s="32">
        <v>0.70699999999999996</v>
      </c>
      <c r="H58" s="31">
        <v>635935393</v>
      </c>
      <c r="I58" s="31">
        <v>1288590</v>
      </c>
      <c r="J58" s="31">
        <v>1638284</v>
      </c>
      <c r="K58" s="31">
        <v>1212543</v>
      </c>
    </row>
    <row r="59" spans="1:11" x14ac:dyDescent="0.35">
      <c r="A59">
        <v>60301</v>
      </c>
      <c r="B59" t="s">
        <v>797</v>
      </c>
      <c r="C59" s="31">
        <v>797</v>
      </c>
      <c r="D59" s="31">
        <v>267688</v>
      </c>
      <c r="E59" s="32">
        <v>0.68400000000000005</v>
      </c>
      <c r="F59" s="32">
        <v>0.82699999999999996</v>
      </c>
      <c r="G59" s="32">
        <v>0.82699999999999996</v>
      </c>
      <c r="H59" s="31">
        <v>213347705</v>
      </c>
      <c r="I59" s="31">
        <v>969477</v>
      </c>
      <c r="J59" s="31">
        <v>1052873</v>
      </c>
      <c r="K59" s="31">
        <v>1078300</v>
      </c>
    </row>
    <row r="60" spans="1:11" x14ac:dyDescent="0.35">
      <c r="A60">
        <v>60401</v>
      </c>
      <c r="B60" t="s">
        <v>59</v>
      </c>
      <c r="C60" s="31">
        <v>878</v>
      </c>
      <c r="D60" s="31">
        <v>366482</v>
      </c>
      <c r="E60" s="32">
        <v>0.504</v>
      </c>
      <c r="F60" s="32">
        <v>0.76200000000000001</v>
      </c>
      <c r="G60" s="32">
        <v>0.76200000000000001</v>
      </c>
      <c r="H60" s="31">
        <v>321771467</v>
      </c>
      <c r="I60" s="31">
        <v>1126936</v>
      </c>
      <c r="J60" s="31">
        <v>1171072</v>
      </c>
      <c r="K60" s="31">
        <v>967504</v>
      </c>
    </row>
    <row r="61" spans="1:11" x14ac:dyDescent="0.35">
      <c r="A61">
        <v>60503</v>
      </c>
      <c r="B61" t="s">
        <v>798</v>
      </c>
      <c r="C61" s="31">
        <v>670</v>
      </c>
      <c r="D61" s="31">
        <v>1874606</v>
      </c>
      <c r="E61" s="32">
        <v>0.14899999999999999</v>
      </c>
      <c r="F61" s="32">
        <v>0</v>
      </c>
      <c r="G61" s="32">
        <v>0.36</v>
      </c>
      <c r="H61" s="31">
        <v>1255986689</v>
      </c>
      <c r="I61" s="31">
        <v>422825</v>
      </c>
      <c r="J61" s="31">
        <v>382121</v>
      </c>
      <c r="K61" s="31">
        <v>399603</v>
      </c>
    </row>
    <row r="62" spans="1:11" x14ac:dyDescent="0.35">
      <c r="A62">
        <v>60601</v>
      </c>
      <c r="B62" t="s">
        <v>799</v>
      </c>
      <c r="C62" s="31">
        <v>535</v>
      </c>
      <c r="D62" s="31">
        <v>354482</v>
      </c>
      <c r="E62" s="32">
        <v>0.54600000000000004</v>
      </c>
      <c r="F62" s="32">
        <v>0.77</v>
      </c>
      <c r="G62" s="32">
        <v>0.77</v>
      </c>
      <c r="H62" s="31">
        <v>189648357</v>
      </c>
      <c r="I62" s="31">
        <v>1016665</v>
      </c>
      <c r="J62" s="31">
        <v>1054909</v>
      </c>
      <c r="K62" s="31">
        <v>944333</v>
      </c>
    </row>
    <row r="63" spans="1:11" x14ac:dyDescent="0.35">
      <c r="A63">
        <v>60701</v>
      </c>
      <c r="B63" t="s">
        <v>800</v>
      </c>
      <c r="C63" s="31">
        <v>474</v>
      </c>
      <c r="D63" s="31">
        <v>640955</v>
      </c>
      <c r="E63" s="32">
        <v>0.433</v>
      </c>
      <c r="F63" s="32">
        <v>0.58299999999999996</v>
      </c>
      <c r="G63" s="32">
        <v>0.58299999999999996</v>
      </c>
      <c r="H63" s="31">
        <v>303813062</v>
      </c>
      <c r="I63" s="31">
        <v>372887</v>
      </c>
      <c r="J63" s="31">
        <v>359265</v>
      </c>
      <c r="K63" s="31">
        <v>371341</v>
      </c>
    </row>
    <row r="64" spans="1:11" x14ac:dyDescent="0.35">
      <c r="A64">
        <v>60800</v>
      </c>
      <c r="B64" t="s">
        <v>801</v>
      </c>
      <c r="C64" s="31">
        <v>2152</v>
      </c>
      <c r="D64" s="31">
        <v>248441</v>
      </c>
      <c r="E64" s="32">
        <v>0.58199999999999996</v>
      </c>
      <c r="F64" s="32">
        <v>0.83899999999999997</v>
      </c>
      <c r="G64" s="32">
        <v>0.83899999999999997</v>
      </c>
      <c r="H64" s="31">
        <v>534647108</v>
      </c>
      <c r="I64" s="31">
        <v>1832047</v>
      </c>
      <c r="J64" s="31">
        <v>1783677</v>
      </c>
      <c r="K64" s="31">
        <v>2041204</v>
      </c>
    </row>
    <row r="65" spans="1:11" x14ac:dyDescent="0.35">
      <c r="A65">
        <v>61001</v>
      </c>
      <c r="B65" t="s">
        <v>802</v>
      </c>
      <c r="C65" s="31">
        <v>711</v>
      </c>
      <c r="D65" s="31">
        <v>816788</v>
      </c>
      <c r="E65" s="32">
        <v>0.47099999999999997</v>
      </c>
      <c r="F65" s="32">
        <v>0.46899999999999997</v>
      </c>
      <c r="G65" s="32">
        <v>0.47099999999999997</v>
      </c>
      <c r="H65" s="31">
        <v>580736537</v>
      </c>
      <c r="I65" s="31">
        <v>450917</v>
      </c>
      <c r="J65" s="31">
        <v>500627</v>
      </c>
      <c r="K65" s="31">
        <v>402698</v>
      </c>
    </row>
    <row r="66" spans="1:11" x14ac:dyDescent="0.35">
      <c r="A66">
        <v>61101</v>
      </c>
      <c r="B66" t="s">
        <v>803</v>
      </c>
      <c r="C66" s="31">
        <v>1169</v>
      </c>
      <c r="D66" s="31">
        <v>315148</v>
      </c>
      <c r="E66" s="32">
        <v>0.59599999999999997</v>
      </c>
      <c r="F66" s="32">
        <v>0.79500000000000004</v>
      </c>
      <c r="G66" s="32">
        <v>0.79500000000000004</v>
      </c>
      <c r="H66" s="31">
        <v>368408703</v>
      </c>
      <c r="I66" s="31">
        <v>1153886</v>
      </c>
      <c r="J66" s="31">
        <v>1114870</v>
      </c>
      <c r="K66" s="31">
        <v>1243199</v>
      </c>
    </row>
    <row r="67" spans="1:11" x14ac:dyDescent="0.35">
      <c r="A67">
        <v>61501</v>
      </c>
      <c r="B67" t="s">
        <v>804</v>
      </c>
      <c r="C67" s="31">
        <v>1075</v>
      </c>
      <c r="D67" s="31">
        <v>332074</v>
      </c>
      <c r="E67" s="32">
        <v>0.53800000000000003</v>
      </c>
      <c r="F67" s="32">
        <v>0.78400000000000003</v>
      </c>
      <c r="G67" s="32">
        <v>0.78400000000000003</v>
      </c>
      <c r="H67" s="31">
        <v>356979918</v>
      </c>
      <c r="I67" s="31">
        <v>1500533</v>
      </c>
      <c r="J67" s="31">
        <v>1323907</v>
      </c>
      <c r="K67" s="31">
        <v>1572324</v>
      </c>
    </row>
    <row r="68" spans="1:11" x14ac:dyDescent="0.35">
      <c r="A68">
        <v>61503</v>
      </c>
      <c r="B68" t="s">
        <v>805</v>
      </c>
      <c r="C68" s="31">
        <v>482</v>
      </c>
      <c r="D68" s="31">
        <v>449135</v>
      </c>
      <c r="E68" s="32">
        <v>0.56599999999999995</v>
      </c>
      <c r="F68" s="32">
        <v>0.70799999999999996</v>
      </c>
      <c r="G68" s="32">
        <v>0.70799999999999996</v>
      </c>
      <c r="H68" s="31">
        <v>216483073</v>
      </c>
      <c r="I68" s="31">
        <v>701380</v>
      </c>
      <c r="J68" s="31">
        <v>671451</v>
      </c>
      <c r="K68" s="31">
        <v>685312</v>
      </c>
    </row>
    <row r="69" spans="1:11" x14ac:dyDescent="0.35">
      <c r="A69">
        <v>61601</v>
      </c>
      <c r="B69" t="s">
        <v>806</v>
      </c>
      <c r="C69" s="31">
        <v>495</v>
      </c>
      <c r="D69" s="31">
        <v>383800</v>
      </c>
      <c r="E69" s="32">
        <v>0.56100000000000005</v>
      </c>
      <c r="F69" s="32">
        <v>0.751</v>
      </c>
      <c r="G69" s="32">
        <v>0.751</v>
      </c>
      <c r="H69" s="31">
        <v>189981267</v>
      </c>
      <c r="I69" s="31">
        <v>615603</v>
      </c>
      <c r="J69" s="31">
        <v>592196</v>
      </c>
      <c r="K69" s="31">
        <v>569282</v>
      </c>
    </row>
    <row r="70" spans="1:11" x14ac:dyDescent="0.35">
      <c r="A70">
        <v>61700</v>
      </c>
      <c r="B70" t="s">
        <v>807</v>
      </c>
      <c r="C70" s="31">
        <v>4587</v>
      </c>
      <c r="D70" s="31">
        <v>162653</v>
      </c>
      <c r="E70" s="32">
        <v>0.59199999999999997</v>
      </c>
      <c r="F70" s="32">
        <v>0.89500000000000002</v>
      </c>
      <c r="G70" s="32">
        <v>0.89500000000000002</v>
      </c>
      <c r="H70" s="31">
        <v>746090945</v>
      </c>
      <c r="I70" s="31">
        <v>4506534</v>
      </c>
      <c r="J70" s="31">
        <v>4371677</v>
      </c>
      <c r="K70" s="31">
        <v>4724759</v>
      </c>
    </row>
    <row r="71" spans="1:11" x14ac:dyDescent="0.35">
      <c r="A71">
        <v>62201</v>
      </c>
      <c r="B71" t="s">
        <v>808</v>
      </c>
      <c r="C71" s="31">
        <v>1523</v>
      </c>
      <c r="D71" s="31">
        <v>462354</v>
      </c>
      <c r="E71" s="32">
        <v>0.65</v>
      </c>
      <c r="F71" s="32">
        <v>0.7</v>
      </c>
      <c r="G71" s="32">
        <v>0.7</v>
      </c>
      <c r="H71" s="31">
        <v>704165938</v>
      </c>
      <c r="I71" s="31">
        <v>1243006</v>
      </c>
      <c r="J71" s="31">
        <v>1173401</v>
      </c>
      <c r="K71" s="31">
        <v>1189099</v>
      </c>
    </row>
    <row r="72" spans="1:11" x14ac:dyDescent="0.35">
      <c r="A72">
        <v>62301</v>
      </c>
      <c r="B72" t="s">
        <v>809</v>
      </c>
      <c r="C72" s="31">
        <v>561</v>
      </c>
      <c r="D72" s="31">
        <v>329797</v>
      </c>
      <c r="E72" s="32">
        <v>0.68799999999999994</v>
      </c>
      <c r="F72" s="32">
        <v>0.78600000000000003</v>
      </c>
      <c r="G72" s="32">
        <v>0.78600000000000003</v>
      </c>
      <c r="H72" s="31">
        <v>185016603</v>
      </c>
      <c r="I72" s="31">
        <v>956374</v>
      </c>
      <c r="J72" s="31">
        <v>881386</v>
      </c>
      <c r="K72" s="31">
        <v>867914</v>
      </c>
    </row>
    <row r="73" spans="1:11" x14ac:dyDescent="0.35">
      <c r="A73">
        <v>62401</v>
      </c>
      <c r="B73" t="s">
        <v>810</v>
      </c>
      <c r="C73" s="31">
        <v>304</v>
      </c>
      <c r="D73" s="31">
        <v>270779</v>
      </c>
      <c r="E73" s="32">
        <v>0.64700000000000002</v>
      </c>
      <c r="F73" s="32">
        <v>0.82499999999999996</v>
      </c>
      <c r="G73" s="32">
        <v>0.82499999999999996</v>
      </c>
      <c r="H73" s="31">
        <v>82316916</v>
      </c>
      <c r="I73" s="31">
        <v>664379</v>
      </c>
      <c r="J73" s="31">
        <v>627197</v>
      </c>
      <c r="K73" s="31">
        <v>647361</v>
      </c>
    </row>
    <row r="74" spans="1:11" x14ac:dyDescent="0.35">
      <c r="A74">
        <v>62601</v>
      </c>
      <c r="B74" t="s">
        <v>811</v>
      </c>
      <c r="C74" s="31">
        <v>368</v>
      </c>
      <c r="D74" s="31">
        <v>417914</v>
      </c>
      <c r="E74" s="32">
        <v>0.52700000000000002</v>
      </c>
      <c r="F74" s="32">
        <v>0.72899999999999998</v>
      </c>
      <c r="G74" s="32">
        <v>0.72899999999999998</v>
      </c>
      <c r="H74" s="31">
        <v>153792379</v>
      </c>
      <c r="I74" s="31">
        <v>704559</v>
      </c>
      <c r="J74" s="31">
        <v>671326</v>
      </c>
      <c r="K74" s="31">
        <v>575405</v>
      </c>
    </row>
    <row r="75" spans="1:11" x14ac:dyDescent="0.35">
      <c r="A75">
        <v>62901</v>
      </c>
      <c r="B75" t="s">
        <v>812</v>
      </c>
      <c r="C75" s="31">
        <v>693</v>
      </c>
      <c r="D75" s="31">
        <v>462256</v>
      </c>
      <c r="E75" s="32">
        <v>0.58199999999999996</v>
      </c>
      <c r="F75" s="32">
        <v>0.7</v>
      </c>
      <c r="G75" s="32">
        <v>0.7</v>
      </c>
      <c r="H75" s="31">
        <v>320343520</v>
      </c>
      <c r="I75" s="31">
        <v>829828</v>
      </c>
      <c r="J75" s="31">
        <v>813998</v>
      </c>
      <c r="K75" s="31">
        <v>817740</v>
      </c>
    </row>
    <row r="76" spans="1:11" x14ac:dyDescent="0.35">
      <c r="A76">
        <v>70600</v>
      </c>
      <c r="B76" t="s">
        <v>813</v>
      </c>
      <c r="C76" s="31">
        <v>6443</v>
      </c>
      <c r="D76" s="31">
        <v>258290</v>
      </c>
      <c r="E76" s="32">
        <v>0.60199999999999998</v>
      </c>
      <c r="F76" s="32">
        <v>0.83299999999999996</v>
      </c>
      <c r="G76" s="32">
        <v>0.83299999999999996</v>
      </c>
      <c r="H76" s="31">
        <v>1664166625</v>
      </c>
      <c r="I76" s="31">
        <v>9114987</v>
      </c>
      <c r="J76" s="31">
        <v>8731470</v>
      </c>
      <c r="K76" s="31">
        <v>9037207</v>
      </c>
    </row>
    <row r="77" spans="1:11" x14ac:dyDescent="0.35">
      <c r="A77">
        <v>70901</v>
      </c>
      <c r="B77" t="s">
        <v>814</v>
      </c>
      <c r="C77" s="31">
        <v>4316</v>
      </c>
      <c r="D77" s="31">
        <v>455758</v>
      </c>
      <c r="E77" s="32">
        <v>0.57899999999999996</v>
      </c>
      <c r="F77" s="32">
        <v>0.70399999999999996</v>
      </c>
      <c r="G77" s="32">
        <v>0.70399999999999996</v>
      </c>
      <c r="H77" s="31">
        <v>1967052735</v>
      </c>
      <c r="I77" s="31">
        <v>5116293</v>
      </c>
      <c r="J77" s="31">
        <v>4750435</v>
      </c>
      <c r="K77" s="31">
        <v>5232918</v>
      </c>
    </row>
    <row r="78" spans="1:11" x14ac:dyDescent="0.35">
      <c r="A78">
        <v>70902</v>
      </c>
      <c r="B78" t="s">
        <v>77</v>
      </c>
      <c r="C78" s="31">
        <v>1062</v>
      </c>
      <c r="D78" s="31">
        <v>320666</v>
      </c>
      <c r="E78" s="32">
        <v>0.65100000000000002</v>
      </c>
      <c r="F78" s="32">
        <v>0.79200000000000004</v>
      </c>
      <c r="G78" s="32">
        <v>0.79200000000000004</v>
      </c>
      <c r="H78" s="31">
        <v>340548120</v>
      </c>
      <c r="I78" s="31">
        <v>2019298</v>
      </c>
      <c r="J78" s="31">
        <v>1835356</v>
      </c>
      <c r="K78" s="31">
        <v>1937096</v>
      </c>
    </row>
    <row r="79" spans="1:11" x14ac:dyDescent="0.35">
      <c r="A79">
        <v>80101</v>
      </c>
      <c r="B79" t="s">
        <v>815</v>
      </c>
      <c r="C79" s="31">
        <v>582</v>
      </c>
      <c r="D79" s="31">
        <v>371962</v>
      </c>
      <c r="E79" s="32">
        <v>0.61599999999999999</v>
      </c>
      <c r="F79" s="32">
        <v>0.75800000000000001</v>
      </c>
      <c r="G79" s="32">
        <v>0.75800000000000001</v>
      </c>
      <c r="H79" s="31">
        <v>216482070</v>
      </c>
      <c r="I79" s="31">
        <v>863550</v>
      </c>
      <c r="J79" s="31">
        <v>1006558</v>
      </c>
      <c r="K79" s="31">
        <v>1128053</v>
      </c>
    </row>
    <row r="80" spans="1:11" x14ac:dyDescent="0.35">
      <c r="A80">
        <v>80201</v>
      </c>
      <c r="B80" t="s">
        <v>79</v>
      </c>
      <c r="C80" s="31">
        <v>740</v>
      </c>
      <c r="D80" s="31">
        <v>408175</v>
      </c>
      <c r="E80" s="32">
        <v>0.625</v>
      </c>
      <c r="F80" s="32">
        <v>0.73499999999999999</v>
      </c>
      <c r="G80" s="32">
        <v>0.73499999999999999</v>
      </c>
      <c r="H80" s="31">
        <v>302049575</v>
      </c>
      <c r="I80" s="31">
        <v>1240116</v>
      </c>
      <c r="J80" s="31">
        <v>1220868</v>
      </c>
      <c r="K80" s="31">
        <v>1386831</v>
      </c>
    </row>
    <row r="81" spans="1:11" x14ac:dyDescent="0.35">
      <c r="A81">
        <v>80601</v>
      </c>
      <c r="B81" t="s">
        <v>816</v>
      </c>
      <c r="C81" s="31">
        <v>996</v>
      </c>
      <c r="D81" s="31">
        <v>384926</v>
      </c>
      <c r="E81" s="32">
        <v>0.55600000000000005</v>
      </c>
      <c r="F81" s="32">
        <v>0.75</v>
      </c>
      <c r="G81" s="32">
        <v>0.75</v>
      </c>
      <c r="H81" s="31">
        <v>383386643</v>
      </c>
      <c r="I81" s="31">
        <v>1664723</v>
      </c>
      <c r="J81" s="31">
        <v>1813913</v>
      </c>
      <c r="K81" s="31">
        <v>2065997</v>
      </c>
    </row>
    <row r="82" spans="1:11" x14ac:dyDescent="0.35">
      <c r="A82">
        <v>81003</v>
      </c>
      <c r="B82" t="s">
        <v>817</v>
      </c>
      <c r="C82" s="31">
        <v>812</v>
      </c>
      <c r="D82" s="31">
        <v>356880</v>
      </c>
      <c r="E82" s="32">
        <v>0.46400000000000002</v>
      </c>
      <c r="F82" s="32">
        <v>0.76800000000000002</v>
      </c>
      <c r="G82" s="32">
        <v>0.76800000000000002</v>
      </c>
      <c r="H82" s="31">
        <v>289787018</v>
      </c>
      <c r="I82" s="31">
        <v>1233903</v>
      </c>
      <c r="J82" s="31">
        <v>1452543</v>
      </c>
      <c r="K82" s="31">
        <v>1536392</v>
      </c>
    </row>
    <row r="83" spans="1:11" x14ac:dyDescent="0.35">
      <c r="A83">
        <v>81200</v>
      </c>
      <c r="B83" t="s">
        <v>818</v>
      </c>
      <c r="C83" s="31">
        <v>1808</v>
      </c>
      <c r="D83" s="31">
        <v>315502</v>
      </c>
      <c r="E83" s="32">
        <v>0.59599999999999997</v>
      </c>
      <c r="F83" s="32">
        <v>0.79500000000000004</v>
      </c>
      <c r="G83" s="32">
        <v>0.79500000000000004</v>
      </c>
      <c r="H83" s="31">
        <v>570428098</v>
      </c>
      <c r="I83" s="31">
        <v>2621824</v>
      </c>
      <c r="J83" s="31">
        <v>3131637</v>
      </c>
      <c r="K83" s="31">
        <v>3221740</v>
      </c>
    </row>
    <row r="84" spans="1:11" x14ac:dyDescent="0.35">
      <c r="A84">
        <v>81401</v>
      </c>
      <c r="B84" t="s">
        <v>83</v>
      </c>
      <c r="C84" s="31">
        <v>336</v>
      </c>
      <c r="D84" s="31">
        <v>533546</v>
      </c>
      <c r="E84" s="32">
        <v>0.55900000000000005</v>
      </c>
      <c r="F84" s="32">
        <v>0.65300000000000002</v>
      </c>
      <c r="G84" s="32">
        <v>0.65300000000000002</v>
      </c>
      <c r="H84" s="31">
        <v>179271777</v>
      </c>
      <c r="I84" s="31">
        <v>958570</v>
      </c>
      <c r="J84" s="31">
        <v>879057</v>
      </c>
      <c r="K84" s="31">
        <v>1050431</v>
      </c>
    </row>
    <row r="85" spans="1:11" x14ac:dyDescent="0.35">
      <c r="A85">
        <v>81501</v>
      </c>
      <c r="B85" t="s">
        <v>819</v>
      </c>
      <c r="C85" s="31">
        <v>788</v>
      </c>
      <c r="D85" s="31">
        <v>317880</v>
      </c>
      <c r="E85" s="32">
        <v>0.57699999999999996</v>
      </c>
      <c r="F85" s="32">
        <v>0.79300000000000004</v>
      </c>
      <c r="G85" s="32">
        <v>0.79300000000000004</v>
      </c>
      <c r="H85" s="31">
        <v>250489815</v>
      </c>
      <c r="I85" s="31">
        <v>1594970</v>
      </c>
      <c r="J85" s="31">
        <v>1411554</v>
      </c>
      <c r="K85" s="31">
        <v>1570768</v>
      </c>
    </row>
    <row r="86" spans="1:11" x14ac:dyDescent="0.35">
      <c r="A86">
        <v>82001</v>
      </c>
      <c r="B86" t="s">
        <v>85</v>
      </c>
      <c r="C86" s="31">
        <v>1344</v>
      </c>
      <c r="D86" s="31">
        <v>304470</v>
      </c>
      <c r="E86" s="32">
        <v>0.53</v>
      </c>
      <c r="F86" s="32">
        <v>0.80300000000000005</v>
      </c>
      <c r="G86" s="32">
        <v>0.80300000000000005</v>
      </c>
      <c r="H86" s="31">
        <v>409208489</v>
      </c>
      <c r="I86" s="31">
        <v>2307154</v>
      </c>
      <c r="J86" s="31">
        <v>2502602</v>
      </c>
      <c r="K86" s="31">
        <v>2699277</v>
      </c>
    </row>
    <row r="87" spans="1:11" x14ac:dyDescent="0.35">
      <c r="A87">
        <v>90201</v>
      </c>
      <c r="B87" t="s">
        <v>86</v>
      </c>
      <c r="C87" s="31">
        <v>1178</v>
      </c>
      <c r="D87" s="31">
        <v>661253</v>
      </c>
      <c r="E87" s="32">
        <v>0.54900000000000004</v>
      </c>
      <c r="F87" s="32">
        <v>0.56999999999999995</v>
      </c>
      <c r="G87" s="32">
        <v>0.56999999999999995</v>
      </c>
      <c r="H87" s="31">
        <v>778956580</v>
      </c>
      <c r="I87" s="31">
        <v>731406</v>
      </c>
      <c r="J87" s="31">
        <v>720346</v>
      </c>
      <c r="K87" s="31">
        <v>718762</v>
      </c>
    </row>
    <row r="88" spans="1:11" x14ac:dyDescent="0.35">
      <c r="A88">
        <v>90301</v>
      </c>
      <c r="B88" t="s">
        <v>820</v>
      </c>
      <c r="C88" s="31">
        <v>1946</v>
      </c>
      <c r="D88" s="31">
        <v>597643</v>
      </c>
      <c r="E88" s="32">
        <v>0.55100000000000005</v>
      </c>
      <c r="F88" s="32">
        <v>0.61099999999999999</v>
      </c>
      <c r="G88" s="32">
        <v>0.61099999999999999</v>
      </c>
      <c r="H88" s="31">
        <v>1163015044</v>
      </c>
      <c r="I88" s="31">
        <v>1058823</v>
      </c>
      <c r="J88" s="31">
        <v>1263585</v>
      </c>
      <c r="K88" s="31">
        <v>1333391</v>
      </c>
    </row>
    <row r="89" spans="1:11" x14ac:dyDescent="0.35">
      <c r="A89">
        <v>90501</v>
      </c>
      <c r="B89" t="s">
        <v>821</v>
      </c>
      <c r="C89" s="31">
        <v>1355</v>
      </c>
      <c r="D89" s="31">
        <v>385520</v>
      </c>
      <c r="E89" s="32">
        <v>0.62</v>
      </c>
      <c r="F89" s="32">
        <v>0.75</v>
      </c>
      <c r="G89" s="32">
        <v>0.75</v>
      </c>
      <c r="H89" s="31">
        <v>522380799</v>
      </c>
      <c r="I89" s="31">
        <v>1323175</v>
      </c>
      <c r="J89" s="31">
        <v>1316120</v>
      </c>
      <c r="K89" s="31">
        <v>1418908</v>
      </c>
    </row>
    <row r="90" spans="1:11" x14ac:dyDescent="0.35">
      <c r="A90">
        <v>90601</v>
      </c>
      <c r="B90" t="s">
        <v>822</v>
      </c>
      <c r="C90" s="31">
        <v>496</v>
      </c>
      <c r="D90" s="31">
        <v>443866</v>
      </c>
      <c r="E90" s="32">
        <v>0.63500000000000001</v>
      </c>
      <c r="F90" s="32">
        <v>0.71199999999999997</v>
      </c>
      <c r="G90" s="32">
        <v>0.71199999999999997</v>
      </c>
      <c r="H90" s="31">
        <v>220157600</v>
      </c>
      <c r="I90" s="31">
        <v>408827</v>
      </c>
      <c r="J90" s="31">
        <v>434242</v>
      </c>
      <c r="K90" s="31">
        <v>486698</v>
      </c>
    </row>
    <row r="91" spans="1:11" x14ac:dyDescent="0.35">
      <c r="A91">
        <v>90901</v>
      </c>
      <c r="B91" t="s">
        <v>90</v>
      </c>
      <c r="C91" s="31">
        <v>881</v>
      </c>
      <c r="D91" s="31">
        <v>445394</v>
      </c>
      <c r="E91" s="32">
        <v>0.33400000000000002</v>
      </c>
      <c r="F91" s="32">
        <v>0.71099999999999997</v>
      </c>
      <c r="G91" s="32">
        <v>0.71099999999999997</v>
      </c>
      <c r="H91" s="31">
        <v>392392717</v>
      </c>
      <c r="I91" s="31">
        <v>877519</v>
      </c>
      <c r="J91" s="31">
        <v>877856</v>
      </c>
      <c r="K91" s="31">
        <v>984627</v>
      </c>
    </row>
    <row r="92" spans="1:11" x14ac:dyDescent="0.35">
      <c r="A92">
        <v>91101</v>
      </c>
      <c r="B92" t="s">
        <v>823</v>
      </c>
      <c r="C92" s="31">
        <v>2033</v>
      </c>
      <c r="D92" s="31">
        <v>414053</v>
      </c>
      <c r="E92" s="32">
        <v>0.61199999999999999</v>
      </c>
      <c r="F92" s="32">
        <v>0.73099999999999998</v>
      </c>
      <c r="G92" s="32">
        <v>0.73099999999999998</v>
      </c>
      <c r="H92" s="31">
        <v>841771477</v>
      </c>
      <c r="I92" s="31">
        <v>2013861</v>
      </c>
      <c r="J92" s="31">
        <v>1898787</v>
      </c>
      <c r="K92" s="31">
        <v>1932981</v>
      </c>
    </row>
    <row r="93" spans="1:11" x14ac:dyDescent="0.35">
      <c r="A93">
        <v>91200</v>
      </c>
      <c r="B93" t="s">
        <v>824</v>
      </c>
      <c r="C93" s="31">
        <v>1859</v>
      </c>
      <c r="D93" s="31">
        <v>510955</v>
      </c>
      <c r="E93" s="32">
        <v>0.66400000000000003</v>
      </c>
      <c r="F93" s="32">
        <v>0.66800000000000004</v>
      </c>
      <c r="G93" s="32">
        <v>0.66800000000000004</v>
      </c>
      <c r="H93" s="31">
        <v>949865721</v>
      </c>
      <c r="I93" s="31">
        <v>1302687</v>
      </c>
      <c r="J93" s="31">
        <v>1273619</v>
      </c>
      <c r="K93" s="31">
        <v>1346228</v>
      </c>
    </row>
    <row r="94" spans="1:11" x14ac:dyDescent="0.35">
      <c r="A94">
        <v>91402</v>
      </c>
      <c r="B94" t="s">
        <v>825</v>
      </c>
      <c r="C94" s="31">
        <v>1511</v>
      </c>
      <c r="D94" s="31">
        <v>416781</v>
      </c>
      <c r="E94" s="32">
        <v>0.61599999999999999</v>
      </c>
      <c r="F94" s="32">
        <v>0.72899999999999998</v>
      </c>
      <c r="G94" s="32">
        <v>0.72899999999999998</v>
      </c>
      <c r="H94" s="31">
        <v>629756352</v>
      </c>
      <c r="I94" s="31">
        <v>1081966</v>
      </c>
      <c r="J94" s="31">
        <v>1027006</v>
      </c>
      <c r="K94" s="31">
        <v>1034254</v>
      </c>
    </row>
    <row r="95" spans="1:11" x14ac:dyDescent="0.35">
      <c r="A95">
        <v>100501</v>
      </c>
      <c r="B95" t="s">
        <v>94</v>
      </c>
      <c r="C95" s="31">
        <v>1318</v>
      </c>
      <c r="D95" s="31">
        <v>1500011</v>
      </c>
      <c r="E95" s="32">
        <v>0.33900000000000002</v>
      </c>
      <c r="F95" s="32">
        <v>2.4E-2</v>
      </c>
      <c r="G95" s="32">
        <v>0.36</v>
      </c>
      <c r="H95" s="31">
        <v>1977015678</v>
      </c>
      <c r="I95" s="31">
        <v>443579</v>
      </c>
      <c r="J95" s="31">
        <v>417832</v>
      </c>
      <c r="K95" s="31">
        <v>557523</v>
      </c>
    </row>
    <row r="96" spans="1:11" x14ac:dyDescent="0.35">
      <c r="A96">
        <v>100902</v>
      </c>
      <c r="B96" t="s">
        <v>826</v>
      </c>
      <c r="C96" s="31">
        <v>515</v>
      </c>
      <c r="D96" s="31">
        <v>1127932</v>
      </c>
      <c r="E96" s="32">
        <v>0.48099999999999998</v>
      </c>
      <c r="F96" s="32">
        <v>0.26600000000000001</v>
      </c>
      <c r="G96" s="32">
        <v>0.48099999999999998</v>
      </c>
      <c r="H96" s="31">
        <v>580885481</v>
      </c>
      <c r="I96" s="31">
        <v>334157</v>
      </c>
      <c r="J96" s="31">
        <v>313985</v>
      </c>
      <c r="K96" s="31">
        <v>351247</v>
      </c>
    </row>
    <row r="97" spans="1:11" x14ac:dyDescent="0.35">
      <c r="A97">
        <v>101001</v>
      </c>
      <c r="B97" t="s">
        <v>827</v>
      </c>
      <c r="C97" s="31">
        <v>1085</v>
      </c>
      <c r="D97" s="31">
        <v>1247193</v>
      </c>
      <c r="E97" s="32">
        <v>0.51300000000000001</v>
      </c>
      <c r="F97" s="32">
        <v>0.188</v>
      </c>
      <c r="G97" s="32">
        <v>0.51300000000000001</v>
      </c>
      <c r="H97" s="31">
        <v>1353204625</v>
      </c>
      <c r="I97" s="31">
        <v>616561</v>
      </c>
      <c r="J97" s="31">
        <v>524075</v>
      </c>
      <c r="K97" s="31">
        <v>712735</v>
      </c>
    </row>
    <row r="98" spans="1:11" x14ac:dyDescent="0.35">
      <c r="A98">
        <v>101300</v>
      </c>
      <c r="B98" t="s">
        <v>828</v>
      </c>
      <c r="C98" s="31">
        <v>1803</v>
      </c>
      <c r="D98" s="31">
        <v>734165</v>
      </c>
      <c r="E98" s="32">
        <v>0.55400000000000005</v>
      </c>
      <c r="F98" s="32">
        <v>0.52300000000000002</v>
      </c>
      <c r="G98" s="32">
        <v>0.55400000000000005</v>
      </c>
      <c r="H98" s="31">
        <v>1323700141</v>
      </c>
      <c r="I98" s="31">
        <v>855224</v>
      </c>
      <c r="J98" s="31">
        <v>829559</v>
      </c>
      <c r="K98" s="31">
        <v>896835</v>
      </c>
    </row>
    <row r="99" spans="1:11" x14ac:dyDescent="0.35">
      <c r="A99">
        <v>101401</v>
      </c>
      <c r="B99" t="s">
        <v>829</v>
      </c>
      <c r="C99" s="31">
        <v>1847</v>
      </c>
      <c r="D99" s="31">
        <v>676396</v>
      </c>
      <c r="E99" s="32">
        <v>0.57299999999999995</v>
      </c>
      <c r="F99" s="32">
        <v>0.56000000000000005</v>
      </c>
      <c r="G99" s="32">
        <v>0.57299999999999995</v>
      </c>
      <c r="H99" s="31">
        <v>1249303692</v>
      </c>
      <c r="I99" s="31">
        <v>972085</v>
      </c>
      <c r="J99" s="31">
        <v>863120</v>
      </c>
      <c r="K99" s="31">
        <v>1131873</v>
      </c>
    </row>
    <row r="100" spans="1:11" x14ac:dyDescent="0.35">
      <c r="A100">
        <v>101601</v>
      </c>
      <c r="B100" t="s">
        <v>830</v>
      </c>
      <c r="C100" s="31">
        <v>422</v>
      </c>
      <c r="D100" s="31">
        <v>1485443</v>
      </c>
      <c r="E100" s="32">
        <v>0.41199999999999998</v>
      </c>
      <c r="F100" s="32">
        <v>3.3000000000000002E-2</v>
      </c>
      <c r="G100" s="32">
        <v>0.41199999999999998</v>
      </c>
      <c r="H100" s="31">
        <v>626857018</v>
      </c>
      <c r="I100" s="31">
        <v>202276</v>
      </c>
      <c r="J100" s="31">
        <v>166874</v>
      </c>
      <c r="K100" s="31">
        <v>194914</v>
      </c>
    </row>
    <row r="101" spans="1:11" x14ac:dyDescent="0.35">
      <c r="A101">
        <v>110101</v>
      </c>
      <c r="B101" t="s">
        <v>831</v>
      </c>
      <c r="C101" s="31">
        <v>584</v>
      </c>
      <c r="D101" s="31">
        <v>370189</v>
      </c>
      <c r="E101" s="32">
        <v>0.54900000000000004</v>
      </c>
      <c r="F101" s="32">
        <v>0.76</v>
      </c>
      <c r="G101" s="32">
        <v>0.76</v>
      </c>
      <c r="H101" s="31">
        <v>216190540</v>
      </c>
      <c r="I101" s="31">
        <v>1005810</v>
      </c>
      <c r="J101" s="31">
        <v>1048472</v>
      </c>
      <c r="K101" s="31">
        <v>1061454</v>
      </c>
    </row>
    <row r="102" spans="1:11" x14ac:dyDescent="0.35">
      <c r="A102">
        <v>110200</v>
      </c>
      <c r="B102" t="s">
        <v>832</v>
      </c>
      <c r="C102" s="31">
        <v>2551</v>
      </c>
      <c r="D102" s="31">
        <v>368046</v>
      </c>
      <c r="E102" s="32">
        <v>0.56299999999999994</v>
      </c>
      <c r="F102" s="32">
        <v>0.76100000000000001</v>
      </c>
      <c r="G102" s="32">
        <v>0.76100000000000001</v>
      </c>
      <c r="H102" s="31">
        <v>938886041</v>
      </c>
      <c r="I102" s="31">
        <v>2428258</v>
      </c>
      <c r="J102" s="31">
        <v>2205436</v>
      </c>
      <c r="K102" s="31">
        <v>2688322</v>
      </c>
    </row>
    <row r="103" spans="1:11" x14ac:dyDescent="0.35">
      <c r="A103">
        <v>110304</v>
      </c>
      <c r="B103" t="s">
        <v>833</v>
      </c>
      <c r="C103" s="31">
        <v>579</v>
      </c>
      <c r="D103" s="31">
        <v>286760</v>
      </c>
      <c r="E103" s="32">
        <v>0.57299999999999995</v>
      </c>
      <c r="F103" s="32">
        <v>0.81399999999999995</v>
      </c>
      <c r="G103" s="32">
        <v>0.81399999999999995</v>
      </c>
      <c r="H103" s="31">
        <v>166034153</v>
      </c>
      <c r="I103" s="31">
        <v>1035012</v>
      </c>
      <c r="J103" s="31">
        <v>972215</v>
      </c>
      <c r="K103" s="31">
        <v>984320</v>
      </c>
    </row>
    <row r="104" spans="1:11" x14ac:dyDescent="0.35">
      <c r="A104">
        <v>110701</v>
      </c>
      <c r="B104" t="s">
        <v>834</v>
      </c>
      <c r="C104" s="31">
        <v>2034</v>
      </c>
      <c r="D104" s="31">
        <v>394466</v>
      </c>
      <c r="E104" s="32">
        <v>0.60399999999999998</v>
      </c>
      <c r="F104" s="32">
        <v>0.74399999999999999</v>
      </c>
      <c r="G104" s="32">
        <v>0.74399999999999999</v>
      </c>
      <c r="H104" s="31">
        <v>802345549</v>
      </c>
      <c r="I104" s="31">
        <v>2022838</v>
      </c>
      <c r="J104" s="31">
        <v>1878468</v>
      </c>
      <c r="K104" s="31">
        <v>2354604</v>
      </c>
    </row>
    <row r="105" spans="1:11" x14ac:dyDescent="0.35">
      <c r="A105">
        <v>110901</v>
      </c>
      <c r="B105" t="s">
        <v>835</v>
      </c>
      <c r="C105" s="31">
        <v>740</v>
      </c>
      <c r="D105" s="31">
        <v>362654</v>
      </c>
      <c r="E105" s="32">
        <v>0.46700000000000003</v>
      </c>
      <c r="F105" s="32">
        <v>0.76400000000000001</v>
      </c>
      <c r="G105" s="32">
        <v>0.76400000000000001</v>
      </c>
      <c r="H105" s="31">
        <v>268364589</v>
      </c>
      <c r="I105" s="31">
        <v>994043</v>
      </c>
      <c r="J105" s="31">
        <v>865427</v>
      </c>
      <c r="K105" s="31">
        <v>958685</v>
      </c>
    </row>
    <row r="106" spans="1:11" x14ac:dyDescent="0.35">
      <c r="A106">
        <v>120102</v>
      </c>
      <c r="B106" t="s">
        <v>836</v>
      </c>
      <c r="C106" s="31">
        <v>88</v>
      </c>
      <c r="D106" s="31">
        <v>4514462</v>
      </c>
      <c r="E106" s="32">
        <v>0</v>
      </c>
      <c r="F106" s="32">
        <v>0</v>
      </c>
      <c r="G106" s="32">
        <v>0.36</v>
      </c>
      <c r="H106" s="31">
        <v>397272680</v>
      </c>
      <c r="I106" s="31">
        <v>129933</v>
      </c>
      <c r="J106" s="31">
        <v>107230</v>
      </c>
      <c r="K106" s="31">
        <v>141093</v>
      </c>
    </row>
    <row r="107" spans="1:11" x14ac:dyDescent="0.35">
      <c r="A107">
        <v>120301</v>
      </c>
      <c r="B107" t="s">
        <v>837</v>
      </c>
      <c r="C107" s="31">
        <v>243</v>
      </c>
      <c r="D107" s="31">
        <v>3484508</v>
      </c>
      <c r="E107" s="32">
        <v>0.14899999999999999</v>
      </c>
      <c r="F107" s="32">
        <v>0</v>
      </c>
      <c r="G107" s="32">
        <v>0.36</v>
      </c>
      <c r="H107" s="31">
        <v>846735654</v>
      </c>
      <c r="I107" s="31">
        <v>252573</v>
      </c>
      <c r="J107" s="31">
        <v>278700</v>
      </c>
      <c r="K107" s="31">
        <v>290783</v>
      </c>
    </row>
    <row r="108" spans="1:11" x14ac:dyDescent="0.35">
      <c r="A108">
        <v>120401</v>
      </c>
      <c r="B108" t="s">
        <v>107</v>
      </c>
      <c r="C108" s="31">
        <v>403</v>
      </c>
      <c r="D108" s="31">
        <v>566004</v>
      </c>
      <c r="E108" s="32">
        <v>0.433</v>
      </c>
      <c r="F108" s="32">
        <v>0.63200000000000001</v>
      </c>
      <c r="G108" s="32">
        <v>0.63200000000000001</v>
      </c>
      <c r="H108" s="31">
        <v>228099846</v>
      </c>
      <c r="I108" s="31">
        <v>694449</v>
      </c>
      <c r="J108" s="31">
        <v>615789</v>
      </c>
      <c r="K108" s="31">
        <v>762716</v>
      </c>
    </row>
    <row r="109" spans="1:11" x14ac:dyDescent="0.35">
      <c r="A109">
        <v>120501</v>
      </c>
      <c r="B109" t="s">
        <v>838</v>
      </c>
      <c r="C109" s="31">
        <v>793</v>
      </c>
      <c r="D109" s="31">
        <v>818718</v>
      </c>
      <c r="E109" s="32">
        <v>0.44500000000000001</v>
      </c>
      <c r="F109" s="32">
        <v>0.46800000000000003</v>
      </c>
      <c r="G109" s="32">
        <v>0.46800000000000003</v>
      </c>
      <c r="H109" s="31">
        <v>649243494</v>
      </c>
      <c r="I109" s="31">
        <v>450710</v>
      </c>
      <c r="J109" s="31">
        <v>441413</v>
      </c>
      <c r="K109" s="31">
        <v>525663</v>
      </c>
    </row>
    <row r="110" spans="1:11" x14ac:dyDescent="0.35">
      <c r="A110">
        <v>120701</v>
      </c>
      <c r="B110" t="s">
        <v>839</v>
      </c>
      <c r="C110" s="31">
        <v>245</v>
      </c>
      <c r="D110" s="31">
        <v>671787</v>
      </c>
      <c r="E110" s="32">
        <v>0.52100000000000002</v>
      </c>
      <c r="F110" s="32">
        <v>0.56299999999999994</v>
      </c>
      <c r="G110" s="32">
        <v>0.56299999999999994</v>
      </c>
      <c r="H110" s="31">
        <v>164588044</v>
      </c>
      <c r="I110" s="31">
        <v>286536</v>
      </c>
      <c r="J110" s="31">
        <v>291832</v>
      </c>
      <c r="K110" s="31">
        <v>330813</v>
      </c>
    </row>
    <row r="111" spans="1:11" x14ac:dyDescent="0.35">
      <c r="A111">
        <v>120906</v>
      </c>
      <c r="B111" t="s">
        <v>840</v>
      </c>
      <c r="C111" s="31">
        <v>319</v>
      </c>
      <c r="D111" s="31">
        <v>980561</v>
      </c>
      <c r="E111" s="32">
        <v>0.371</v>
      </c>
      <c r="F111" s="32">
        <v>0.36199999999999999</v>
      </c>
      <c r="G111" s="32">
        <v>0.371</v>
      </c>
      <c r="H111" s="31">
        <v>312799219</v>
      </c>
      <c r="I111" s="31">
        <v>319044</v>
      </c>
      <c r="J111" s="31">
        <v>343998</v>
      </c>
      <c r="K111" s="31">
        <v>348024</v>
      </c>
    </row>
    <row r="112" spans="1:11" x14ac:dyDescent="0.35">
      <c r="A112">
        <v>121401</v>
      </c>
      <c r="B112" t="s">
        <v>841</v>
      </c>
      <c r="C112" s="31">
        <v>387</v>
      </c>
      <c r="D112" s="31">
        <v>2164251</v>
      </c>
      <c r="E112" s="32">
        <v>0.121</v>
      </c>
      <c r="F112" s="32">
        <v>0</v>
      </c>
      <c r="G112" s="32">
        <v>0.36</v>
      </c>
      <c r="H112" s="31">
        <v>837565320</v>
      </c>
      <c r="I112" s="31">
        <v>312270</v>
      </c>
      <c r="J112" s="31">
        <v>289590</v>
      </c>
      <c r="K112" s="31">
        <v>321763</v>
      </c>
    </row>
    <row r="113" spans="1:11" x14ac:dyDescent="0.35">
      <c r="A113">
        <v>121502</v>
      </c>
      <c r="B113" t="s">
        <v>842</v>
      </c>
      <c r="C113" s="31">
        <v>303</v>
      </c>
      <c r="D113" s="31">
        <v>1506775</v>
      </c>
      <c r="E113" s="32">
        <v>0.39400000000000002</v>
      </c>
      <c r="F113" s="32">
        <v>1.9E-2</v>
      </c>
      <c r="G113" s="32">
        <v>0.39400000000000002</v>
      </c>
      <c r="H113" s="31">
        <v>456553034</v>
      </c>
      <c r="I113" s="31">
        <v>279610</v>
      </c>
      <c r="J113" s="31">
        <v>247208</v>
      </c>
      <c r="K113" s="31">
        <v>297410</v>
      </c>
    </row>
    <row r="114" spans="1:11" x14ac:dyDescent="0.35">
      <c r="A114">
        <v>121601</v>
      </c>
      <c r="B114" t="s">
        <v>843</v>
      </c>
      <c r="C114" s="31">
        <v>1117</v>
      </c>
      <c r="D114" s="31">
        <v>345607</v>
      </c>
      <c r="E114" s="32">
        <v>0.48399999999999999</v>
      </c>
      <c r="F114" s="32">
        <v>0.77600000000000002</v>
      </c>
      <c r="G114" s="32">
        <v>0.77600000000000002</v>
      </c>
      <c r="H114" s="31">
        <v>386043346</v>
      </c>
      <c r="I114" s="31">
        <v>2267601</v>
      </c>
      <c r="J114" s="31">
        <v>2611276</v>
      </c>
      <c r="K114" s="31">
        <v>2820839</v>
      </c>
    </row>
    <row r="115" spans="1:11" x14ac:dyDescent="0.35">
      <c r="A115">
        <v>121701</v>
      </c>
      <c r="B115" t="s">
        <v>844</v>
      </c>
      <c r="C115" s="31">
        <v>290</v>
      </c>
      <c r="D115" s="31">
        <v>714195</v>
      </c>
      <c r="E115" s="32">
        <v>0.53800000000000003</v>
      </c>
      <c r="F115" s="32">
        <v>0.53500000000000003</v>
      </c>
      <c r="G115" s="32">
        <v>0.53800000000000003</v>
      </c>
      <c r="H115" s="31">
        <v>207116749</v>
      </c>
      <c r="I115" s="31">
        <v>472200</v>
      </c>
      <c r="J115" s="31">
        <v>474602</v>
      </c>
      <c r="K115" s="31">
        <v>407392</v>
      </c>
    </row>
    <row r="116" spans="1:11" x14ac:dyDescent="0.35">
      <c r="A116">
        <v>121702</v>
      </c>
      <c r="B116" t="s">
        <v>845</v>
      </c>
      <c r="C116" s="31">
        <v>356</v>
      </c>
      <c r="D116" s="31">
        <v>787044</v>
      </c>
      <c r="E116" s="32">
        <v>0.51600000000000001</v>
      </c>
      <c r="F116" s="32">
        <v>0.48799999999999999</v>
      </c>
      <c r="G116" s="32">
        <v>0.51600000000000001</v>
      </c>
      <c r="H116" s="31">
        <v>280187970</v>
      </c>
      <c r="I116" s="31">
        <v>431541</v>
      </c>
      <c r="J116" s="31">
        <v>397372</v>
      </c>
      <c r="K116" s="31">
        <v>396111</v>
      </c>
    </row>
    <row r="117" spans="1:11" x14ac:dyDescent="0.35">
      <c r="A117">
        <v>121901</v>
      </c>
      <c r="B117" t="s">
        <v>846</v>
      </c>
      <c r="C117" s="31">
        <v>977</v>
      </c>
      <c r="D117" s="31">
        <v>550729</v>
      </c>
      <c r="E117" s="32">
        <v>0.34499999999999997</v>
      </c>
      <c r="F117" s="32">
        <v>0.64200000000000002</v>
      </c>
      <c r="G117" s="32">
        <v>0.64200000000000002</v>
      </c>
      <c r="H117" s="31">
        <v>538062765</v>
      </c>
      <c r="I117" s="31">
        <v>1116449</v>
      </c>
      <c r="J117" s="31">
        <v>1208652</v>
      </c>
      <c r="K117" s="31">
        <v>1336881</v>
      </c>
    </row>
    <row r="118" spans="1:11" x14ac:dyDescent="0.35">
      <c r="A118">
        <v>130200</v>
      </c>
      <c r="B118" t="s">
        <v>847</v>
      </c>
      <c r="C118" s="31">
        <v>2948</v>
      </c>
      <c r="D118" s="31">
        <v>691136</v>
      </c>
      <c r="E118" s="32">
        <v>0.57899999999999996</v>
      </c>
      <c r="F118" s="32">
        <v>0.55100000000000005</v>
      </c>
      <c r="G118" s="32">
        <v>0.57899999999999996</v>
      </c>
      <c r="H118" s="31">
        <v>2037468939</v>
      </c>
      <c r="I118" s="31">
        <v>918439</v>
      </c>
      <c r="J118" s="31">
        <v>954683</v>
      </c>
      <c r="K118" s="31">
        <v>1164367</v>
      </c>
    </row>
    <row r="119" spans="1:11" x14ac:dyDescent="0.35">
      <c r="A119">
        <v>130502</v>
      </c>
      <c r="B119" t="s">
        <v>848</v>
      </c>
      <c r="C119" s="31">
        <v>1423</v>
      </c>
      <c r="D119" s="31">
        <v>573671</v>
      </c>
      <c r="E119" s="32">
        <v>0.64500000000000002</v>
      </c>
      <c r="F119" s="32">
        <v>0.627</v>
      </c>
      <c r="G119" s="32">
        <v>0.64500000000000002</v>
      </c>
      <c r="H119" s="31">
        <v>816334643</v>
      </c>
      <c r="I119" s="31">
        <v>597074</v>
      </c>
      <c r="J119" s="31">
        <v>697841</v>
      </c>
      <c r="K119" s="31">
        <v>670412</v>
      </c>
    </row>
    <row r="120" spans="1:11" x14ac:dyDescent="0.35">
      <c r="A120">
        <v>130801</v>
      </c>
      <c r="B120" t="s">
        <v>849</v>
      </c>
      <c r="C120" s="31">
        <v>3600</v>
      </c>
      <c r="D120" s="31">
        <v>700979</v>
      </c>
      <c r="E120" s="32">
        <v>0.66400000000000003</v>
      </c>
      <c r="F120" s="32">
        <v>0.54400000000000004</v>
      </c>
      <c r="G120" s="32">
        <v>0.66400000000000003</v>
      </c>
      <c r="H120" s="31">
        <v>2523525571</v>
      </c>
      <c r="I120" s="31">
        <v>2093313</v>
      </c>
      <c r="J120" s="31">
        <v>1977415</v>
      </c>
      <c r="K120" s="31">
        <v>1983570</v>
      </c>
    </row>
    <row r="121" spans="1:11" x14ac:dyDescent="0.35">
      <c r="A121">
        <v>131101</v>
      </c>
      <c r="B121" t="s">
        <v>850</v>
      </c>
      <c r="C121" s="31">
        <v>704</v>
      </c>
      <c r="D121" s="31">
        <v>1490887</v>
      </c>
      <c r="E121" s="32">
        <v>0.39400000000000002</v>
      </c>
      <c r="F121" s="32">
        <v>2.9000000000000001E-2</v>
      </c>
      <c r="G121" s="32">
        <v>0.39400000000000002</v>
      </c>
      <c r="H121" s="31">
        <v>1049584929</v>
      </c>
      <c r="I121" s="31">
        <v>316638</v>
      </c>
      <c r="J121" s="31">
        <v>383690</v>
      </c>
      <c r="K121" s="31">
        <v>307503</v>
      </c>
    </row>
    <row r="122" spans="1:11" x14ac:dyDescent="0.35">
      <c r="A122">
        <v>131201</v>
      </c>
      <c r="B122" t="s">
        <v>851</v>
      </c>
      <c r="C122" s="31">
        <v>1235</v>
      </c>
      <c r="D122" s="31">
        <v>912283</v>
      </c>
      <c r="E122" s="32">
        <v>0.68700000000000006</v>
      </c>
      <c r="F122" s="32">
        <v>0.40600000000000003</v>
      </c>
      <c r="G122" s="32">
        <v>0.68700000000000006</v>
      </c>
      <c r="H122" s="31">
        <v>1126670509</v>
      </c>
      <c r="I122" s="31">
        <v>1051382</v>
      </c>
      <c r="J122" s="31">
        <v>1021952</v>
      </c>
      <c r="K122" s="31">
        <v>961525</v>
      </c>
    </row>
    <row r="123" spans="1:11" x14ac:dyDescent="0.35">
      <c r="A123">
        <v>131301</v>
      </c>
      <c r="B123" t="s">
        <v>852</v>
      </c>
      <c r="C123" s="31">
        <v>958</v>
      </c>
      <c r="D123" s="31">
        <v>1744512</v>
      </c>
      <c r="E123" s="32">
        <v>0.42099999999999999</v>
      </c>
      <c r="F123" s="32">
        <v>0</v>
      </c>
      <c r="G123" s="32">
        <v>0.42099999999999999</v>
      </c>
      <c r="H123" s="31">
        <v>1671243061</v>
      </c>
      <c r="I123" s="31">
        <v>591392</v>
      </c>
      <c r="J123" s="31">
        <v>551406</v>
      </c>
      <c r="K123" s="31">
        <v>508731</v>
      </c>
    </row>
    <row r="124" spans="1:11" x14ac:dyDescent="0.35">
      <c r="A124">
        <v>131500</v>
      </c>
      <c r="B124" t="s">
        <v>853</v>
      </c>
      <c r="C124" s="31">
        <v>4280</v>
      </c>
      <c r="D124" s="31">
        <v>379585</v>
      </c>
      <c r="E124" s="32">
        <v>0.54900000000000004</v>
      </c>
      <c r="F124" s="32">
        <v>0.754</v>
      </c>
      <c r="G124" s="32">
        <v>0.754</v>
      </c>
      <c r="H124" s="31">
        <v>1624626421</v>
      </c>
      <c r="I124" s="31">
        <v>1472827</v>
      </c>
      <c r="J124" s="31">
        <v>1569828</v>
      </c>
      <c r="K124" s="31">
        <v>1786042</v>
      </c>
    </row>
    <row r="125" spans="1:11" x14ac:dyDescent="0.35">
      <c r="A125">
        <v>131601</v>
      </c>
      <c r="B125" t="s">
        <v>854</v>
      </c>
      <c r="C125" s="31">
        <v>8822</v>
      </c>
      <c r="D125" s="31">
        <v>609522</v>
      </c>
      <c r="E125" s="32">
        <v>0.69199999999999995</v>
      </c>
      <c r="F125" s="32">
        <v>0.60399999999999998</v>
      </c>
      <c r="G125" s="32">
        <v>0.69199999999999995</v>
      </c>
      <c r="H125" s="31">
        <v>5377204526</v>
      </c>
      <c r="I125" s="31">
        <v>4028896</v>
      </c>
      <c r="J125" s="31">
        <v>4008344</v>
      </c>
      <c r="K125" s="31">
        <v>4047702</v>
      </c>
    </row>
    <row r="126" spans="1:11" x14ac:dyDescent="0.35">
      <c r="A126">
        <v>131602</v>
      </c>
      <c r="B126" t="s">
        <v>855</v>
      </c>
      <c r="C126" s="31">
        <v>1526</v>
      </c>
      <c r="D126" s="31">
        <v>557982</v>
      </c>
      <c r="E126" s="32">
        <v>0.76900000000000002</v>
      </c>
      <c r="F126" s="32">
        <v>0.63700000000000001</v>
      </c>
      <c r="G126" s="32">
        <v>0.76900000000000002</v>
      </c>
      <c r="H126" s="31">
        <v>851481807</v>
      </c>
      <c r="I126" s="31">
        <v>1227777</v>
      </c>
      <c r="J126" s="31">
        <v>1214121</v>
      </c>
      <c r="K126" s="31">
        <v>1340934</v>
      </c>
    </row>
    <row r="127" spans="1:11" x14ac:dyDescent="0.35">
      <c r="A127">
        <v>131701</v>
      </c>
      <c r="B127" t="s">
        <v>856</v>
      </c>
      <c r="C127" s="31">
        <v>2054</v>
      </c>
      <c r="D127" s="31">
        <v>744927</v>
      </c>
      <c r="E127" s="32">
        <v>0.63500000000000001</v>
      </c>
      <c r="F127" s="32">
        <v>0.51500000000000001</v>
      </c>
      <c r="G127" s="32">
        <v>0.63500000000000001</v>
      </c>
      <c r="H127" s="31">
        <v>1530081806</v>
      </c>
      <c r="I127" s="31">
        <v>876601</v>
      </c>
      <c r="J127" s="31">
        <v>848488</v>
      </c>
      <c r="K127" s="31">
        <v>976753</v>
      </c>
    </row>
    <row r="128" spans="1:11" x14ac:dyDescent="0.35">
      <c r="A128">
        <v>131801</v>
      </c>
      <c r="B128" t="s">
        <v>857</v>
      </c>
      <c r="C128" s="31">
        <v>1121</v>
      </c>
      <c r="D128" s="31">
        <v>1520775</v>
      </c>
      <c r="E128" s="32">
        <v>0.52700000000000002</v>
      </c>
      <c r="F128" s="32">
        <v>0.01</v>
      </c>
      <c r="G128" s="32">
        <v>0.52700000000000002</v>
      </c>
      <c r="H128" s="31">
        <v>1704789566</v>
      </c>
      <c r="I128" s="31">
        <v>443059</v>
      </c>
      <c r="J128" s="31">
        <v>457089</v>
      </c>
      <c r="K128" s="31">
        <v>421446</v>
      </c>
    </row>
    <row r="129" spans="1:11" x14ac:dyDescent="0.35">
      <c r="A129">
        <v>132101</v>
      </c>
      <c r="B129" t="s">
        <v>858</v>
      </c>
      <c r="C129" s="31">
        <v>11632</v>
      </c>
      <c r="D129" s="31">
        <v>748307</v>
      </c>
      <c r="E129" s="32">
        <v>0.57899999999999996</v>
      </c>
      <c r="F129" s="32">
        <v>0.51300000000000001</v>
      </c>
      <c r="G129" s="32">
        <v>0.57899999999999996</v>
      </c>
      <c r="H129" s="31">
        <v>8704315638</v>
      </c>
      <c r="I129" s="31">
        <v>3088007</v>
      </c>
      <c r="J129" s="31">
        <v>2995012</v>
      </c>
      <c r="K129" s="31">
        <v>3044022</v>
      </c>
    </row>
    <row r="130" spans="1:11" x14ac:dyDescent="0.35">
      <c r="A130">
        <v>132201</v>
      </c>
      <c r="B130" t="s">
        <v>859</v>
      </c>
      <c r="C130" s="31">
        <v>985</v>
      </c>
      <c r="D130" s="31">
        <v>1607220</v>
      </c>
      <c r="E130" s="32">
        <v>0.47399999999999998</v>
      </c>
      <c r="F130" s="32">
        <v>0</v>
      </c>
      <c r="G130" s="32">
        <v>0.47399999999999998</v>
      </c>
      <c r="H130" s="31">
        <v>1583111729</v>
      </c>
      <c r="I130" s="31">
        <v>465380</v>
      </c>
      <c r="J130" s="31">
        <v>481056</v>
      </c>
      <c r="K130" s="31">
        <v>510064</v>
      </c>
    </row>
    <row r="131" spans="1:11" x14ac:dyDescent="0.35">
      <c r="A131">
        <v>140101</v>
      </c>
      <c r="B131" t="s">
        <v>860</v>
      </c>
      <c r="C131" s="31">
        <v>1739</v>
      </c>
      <c r="D131" s="31">
        <v>482938</v>
      </c>
      <c r="E131" s="32">
        <v>0.59599999999999997</v>
      </c>
      <c r="F131" s="32">
        <v>0.68600000000000005</v>
      </c>
      <c r="G131" s="32">
        <v>0.68600000000000005</v>
      </c>
      <c r="H131" s="31">
        <v>839829698</v>
      </c>
      <c r="I131" s="31">
        <v>993042</v>
      </c>
      <c r="J131" s="31">
        <v>845393</v>
      </c>
      <c r="K131" s="31">
        <v>1162660</v>
      </c>
    </row>
    <row r="132" spans="1:11" x14ac:dyDescent="0.35">
      <c r="A132">
        <v>140201</v>
      </c>
      <c r="B132" t="s">
        <v>861</v>
      </c>
      <c r="C132" s="31">
        <v>3095</v>
      </c>
      <c r="D132" s="31">
        <v>535111</v>
      </c>
      <c r="E132" s="32">
        <v>0.66400000000000003</v>
      </c>
      <c r="F132" s="32">
        <v>0.65200000000000002</v>
      </c>
      <c r="G132" s="32">
        <v>0.66400000000000003</v>
      </c>
      <c r="H132" s="31">
        <v>1656170267</v>
      </c>
      <c r="I132" s="31">
        <v>1152515</v>
      </c>
      <c r="J132" s="31">
        <v>1222495</v>
      </c>
      <c r="K132" s="31">
        <v>1318223</v>
      </c>
    </row>
    <row r="133" spans="1:11" x14ac:dyDescent="0.35">
      <c r="A133">
        <v>140203</v>
      </c>
      <c r="B133" t="s">
        <v>862</v>
      </c>
      <c r="C133" s="31">
        <v>10779</v>
      </c>
      <c r="D133" s="31">
        <v>621833</v>
      </c>
      <c r="E133" s="32">
        <v>0.6</v>
      </c>
      <c r="F133" s="32">
        <v>0.59599999999999997</v>
      </c>
      <c r="G133" s="32">
        <v>0.6</v>
      </c>
      <c r="H133" s="31">
        <v>6702742147</v>
      </c>
      <c r="I133" s="31">
        <v>2926151</v>
      </c>
      <c r="J133" s="31">
        <v>2412012</v>
      </c>
      <c r="K133" s="31">
        <v>2728380</v>
      </c>
    </row>
    <row r="134" spans="1:11" x14ac:dyDescent="0.35">
      <c r="A134">
        <v>140207</v>
      </c>
      <c r="B134" t="s">
        <v>863</v>
      </c>
      <c r="C134" s="31">
        <v>3416</v>
      </c>
      <c r="D134" s="31">
        <v>735535</v>
      </c>
      <c r="E134" s="32">
        <v>0.59799999999999998</v>
      </c>
      <c r="F134" s="32">
        <v>0.52200000000000002</v>
      </c>
      <c r="G134" s="32">
        <v>0.59799999999999998</v>
      </c>
      <c r="H134" s="31">
        <v>2512589464</v>
      </c>
      <c r="I134" s="31">
        <v>1399426</v>
      </c>
      <c r="J134" s="31">
        <v>1279006</v>
      </c>
      <c r="K134" s="31">
        <v>1193903</v>
      </c>
    </row>
    <row r="135" spans="1:11" x14ac:dyDescent="0.35">
      <c r="A135">
        <v>140301</v>
      </c>
      <c r="B135" t="s">
        <v>864</v>
      </c>
      <c r="C135" s="31">
        <v>1984</v>
      </c>
      <c r="D135" s="31">
        <v>669887</v>
      </c>
      <c r="E135" s="32">
        <v>0.54900000000000004</v>
      </c>
      <c r="F135" s="32">
        <v>0.56399999999999995</v>
      </c>
      <c r="G135" s="32">
        <v>0.56399999999999995</v>
      </c>
      <c r="H135" s="31">
        <v>1329056988</v>
      </c>
      <c r="I135" s="31">
        <v>840407</v>
      </c>
      <c r="J135" s="31">
        <v>910180</v>
      </c>
      <c r="K135" s="31">
        <v>830857</v>
      </c>
    </row>
    <row r="136" spans="1:11" x14ac:dyDescent="0.35">
      <c r="A136">
        <v>140600</v>
      </c>
      <c r="B136" t="s">
        <v>865</v>
      </c>
      <c r="C136" s="31">
        <v>41807</v>
      </c>
      <c r="D136" s="31">
        <v>196433</v>
      </c>
      <c r="E136" s="32">
        <v>7.0000000000000007E-2</v>
      </c>
      <c r="F136" s="32">
        <v>0.873</v>
      </c>
      <c r="G136" s="32">
        <v>0</v>
      </c>
      <c r="H136" s="31">
        <v>8212281779</v>
      </c>
      <c r="I136" s="31">
        <v>0</v>
      </c>
      <c r="J136" s="31">
        <v>0</v>
      </c>
      <c r="K136" s="31">
        <v>0</v>
      </c>
    </row>
    <row r="137" spans="1:11" x14ac:dyDescent="0.35">
      <c r="A137">
        <v>140701</v>
      </c>
      <c r="B137" t="s">
        <v>866</v>
      </c>
      <c r="C137" s="31">
        <v>2272</v>
      </c>
      <c r="D137" s="31">
        <v>614756</v>
      </c>
      <c r="E137" s="32">
        <v>0.59199999999999997</v>
      </c>
      <c r="F137" s="32">
        <v>0.6</v>
      </c>
      <c r="G137" s="32">
        <v>0.6</v>
      </c>
      <c r="H137" s="31">
        <v>1396725806</v>
      </c>
      <c r="I137" s="31">
        <v>1177658</v>
      </c>
      <c r="J137" s="31">
        <v>1072428</v>
      </c>
      <c r="K137" s="31">
        <v>1227257</v>
      </c>
    </row>
    <row r="138" spans="1:11" x14ac:dyDescent="0.35">
      <c r="A138">
        <v>140702</v>
      </c>
      <c r="B138" t="s">
        <v>867</v>
      </c>
      <c r="C138" s="31">
        <v>2293</v>
      </c>
      <c r="D138" s="31">
        <v>488998</v>
      </c>
      <c r="E138" s="32">
        <v>0.61799999999999999</v>
      </c>
      <c r="F138" s="32">
        <v>0.68200000000000005</v>
      </c>
      <c r="G138" s="32">
        <v>0.68200000000000005</v>
      </c>
      <c r="H138" s="31">
        <v>1121274141</v>
      </c>
      <c r="I138" s="31">
        <v>966132</v>
      </c>
      <c r="J138" s="31">
        <v>1162815</v>
      </c>
      <c r="K138" s="31">
        <v>1102483</v>
      </c>
    </row>
    <row r="139" spans="1:11" x14ac:dyDescent="0.35">
      <c r="A139">
        <v>140703</v>
      </c>
      <c r="B139" t="s">
        <v>138</v>
      </c>
      <c r="C139" s="31">
        <v>1370</v>
      </c>
      <c r="D139" s="31">
        <v>323516</v>
      </c>
      <c r="E139" s="32">
        <v>0.747</v>
      </c>
      <c r="F139" s="32">
        <v>0.79</v>
      </c>
      <c r="G139" s="32">
        <v>0.79</v>
      </c>
      <c r="H139" s="31">
        <v>443218224</v>
      </c>
      <c r="I139" s="31">
        <v>1037560</v>
      </c>
      <c r="J139" s="31">
        <v>993724</v>
      </c>
      <c r="K139" s="31">
        <v>1009843</v>
      </c>
    </row>
    <row r="140" spans="1:11" x14ac:dyDescent="0.35">
      <c r="A140">
        <v>140707</v>
      </c>
      <c r="B140" t="s">
        <v>868</v>
      </c>
      <c r="C140" s="31">
        <v>1931</v>
      </c>
      <c r="D140" s="31">
        <v>421727</v>
      </c>
      <c r="E140" s="32">
        <v>0.67300000000000004</v>
      </c>
      <c r="F140" s="32">
        <v>0.72599999999999998</v>
      </c>
      <c r="G140" s="32">
        <v>0.72599999999999998</v>
      </c>
      <c r="H140" s="31">
        <v>814355767</v>
      </c>
      <c r="I140" s="31">
        <v>974965</v>
      </c>
      <c r="J140" s="31">
        <v>878151</v>
      </c>
      <c r="K140" s="31">
        <v>1210269</v>
      </c>
    </row>
    <row r="141" spans="1:11" x14ac:dyDescent="0.35">
      <c r="A141">
        <v>140709</v>
      </c>
      <c r="B141" t="s">
        <v>869</v>
      </c>
      <c r="C141" s="31">
        <v>1362</v>
      </c>
      <c r="D141" s="31">
        <v>347744</v>
      </c>
      <c r="E141" s="32">
        <v>0.77300000000000002</v>
      </c>
      <c r="F141" s="32">
        <v>0.77400000000000002</v>
      </c>
      <c r="G141" s="32">
        <v>0.77400000000000002</v>
      </c>
      <c r="H141" s="31">
        <v>473628240</v>
      </c>
      <c r="I141" s="31">
        <v>1184759</v>
      </c>
      <c r="J141" s="31">
        <v>1038019</v>
      </c>
      <c r="K141" s="31">
        <v>1024750</v>
      </c>
    </row>
    <row r="142" spans="1:11" x14ac:dyDescent="0.35">
      <c r="A142">
        <v>140801</v>
      </c>
      <c r="B142" t="s">
        <v>870</v>
      </c>
      <c r="C142" s="31">
        <v>4610</v>
      </c>
      <c r="D142" s="31">
        <v>679104</v>
      </c>
      <c r="E142" s="32">
        <v>0.53300000000000003</v>
      </c>
      <c r="F142" s="32">
        <v>0.55800000000000005</v>
      </c>
      <c r="G142" s="32">
        <v>0.55800000000000005</v>
      </c>
      <c r="H142" s="31">
        <v>3130670143</v>
      </c>
      <c r="I142" s="31">
        <v>1269428</v>
      </c>
      <c r="J142" s="31">
        <v>1079808</v>
      </c>
      <c r="K142" s="31">
        <v>1249106</v>
      </c>
    </row>
    <row r="143" spans="1:11" x14ac:dyDescent="0.35">
      <c r="A143">
        <v>141101</v>
      </c>
      <c r="B143" t="s">
        <v>142</v>
      </c>
      <c r="C143" s="31">
        <v>1882</v>
      </c>
      <c r="D143" s="31">
        <v>482800</v>
      </c>
      <c r="E143" s="32">
        <v>0.60399999999999998</v>
      </c>
      <c r="F143" s="32">
        <v>0.68600000000000005</v>
      </c>
      <c r="G143" s="32">
        <v>0.68600000000000005</v>
      </c>
      <c r="H143" s="31">
        <v>908629994</v>
      </c>
      <c r="I143" s="31">
        <v>1837979</v>
      </c>
      <c r="J143" s="31">
        <v>1747809</v>
      </c>
      <c r="K143" s="31">
        <v>1740060</v>
      </c>
    </row>
    <row r="144" spans="1:11" x14ac:dyDescent="0.35">
      <c r="A144">
        <v>141201</v>
      </c>
      <c r="B144" t="s">
        <v>871</v>
      </c>
      <c r="C144" s="31">
        <v>1414</v>
      </c>
      <c r="D144" s="31">
        <v>508296</v>
      </c>
      <c r="E144" s="32">
        <v>0.63900000000000001</v>
      </c>
      <c r="F144" s="32">
        <v>0.67</v>
      </c>
      <c r="G144" s="32">
        <v>0.67</v>
      </c>
      <c r="H144" s="31">
        <v>718731722</v>
      </c>
      <c r="I144" s="31">
        <v>1195366</v>
      </c>
      <c r="J144" s="31">
        <v>1084417</v>
      </c>
      <c r="K144" s="31">
        <v>1210387</v>
      </c>
    </row>
    <row r="145" spans="1:11" x14ac:dyDescent="0.35">
      <c r="A145">
        <v>141301</v>
      </c>
      <c r="B145" t="s">
        <v>872</v>
      </c>
      <c r="C145" s="31">
        <v>2371</v>
      </c>
      <c r="D145" s="31">
        <v>767390</v>
      </c>
      <c r="E145" s="32">
        <v>0.55600000000000005</v>
      </c>
      <c r="F145" s="32">
        <v>0.501</v>
      </c>
      <c r="G145" s="32">
        <v>0.55600000000000005</v>
      </c>
      <c r="H145" s="31">
        <v>1819484041</v>
      </c>
      <c r="I145" s="31">
        <v>1512927</v>
      </c>
      <c r="J145" s="31">
        <v>1834966</v>
      </c>
      <c r="K145" s="31">
        <v>1327964</v>
      </c>
    </row>
    <row r="146" spans="1:11" x14ac:dyDescent="0.35">
      <c r="A146">
        <v>141401</v>
      </c>
      <c r="B146" t="s">
        <v>873</v>
      </c>
      <c r="C146" s="31">
        <v>2426</v>
      </c>
      <c r="D146" s="31">
        <v>428016</v>
      </c>
      <c r="E146" s="32">
        <v>0.59</v>
      </c>
      <c r="F146" s="32">
        <v>0.72199999999999998</v>
      </c>
      <c r="G146" s="32">
        <v>0.72199999999999998</v>
      </c>
      <c r="H146" s="31">
        <v>1038367799</v>
      </c>
      <c r="I146" s="31">
        <v>2305813</v>
      </c>
      <c r="J146" s="31">
        <v>2207047</v>
      </c>
      <c r="K146" s="31">
        <v>2041228</v>
      </c>
    </row>
    <row r="147" spans="1:11" x14ac:dyDescent="0.35">
      <c r="A147">
        <v>141501</v>
      </c>
      <c r="B147" t="s">
        <v>874</v>
      </c>
      <c r="C147" s="31">
        <v>3136</v>
      </c>
      <c r="D147" s="31">
        <v>539163</v>
      </c>
      <c r="E147" s="32">
        <v>0.63</v>
      </c>
      <c r="F147" s="32">
        <v>0.65</v>
      </c>
      <c r="G147" s="32">
        <v>0.65</v>
      </c>
      <c r="H147" s="31">
        <v>1690817285</v>
      </c>
      <c r="I147" s="31">
        <v>1494443</v>
      </c>
      <c r="J147" s="31">
        <v>1351016</v>
      </c>
      <c r="K147" s="31">
        <v>1563897</v>
      </c>
    </row>
    <row r="148" spans="1:11" x14ac:dyDescent="0.35">
      <c r="A148">
        <v>141601</v>
      </c>
      <c r="B148" t="s">
        <v>875</v>
      </c>
      <c r="C148" s="31">
        <v>3699</v>
      </c>
      <c r="D148" s="31">
        <v>496063</v>
      </c>
      <c r="E148" s="32">
        <v>0.63900000000000001</v>
      </c>
      <c r="F148" s="32">
        <v>0.67800000000000005</v>
      </c>
      <c r="G148" s="32">
        <v>0.67800000000000005</v>
      </c>
      <c r="H148" s="31">
        <v>1834938347</v>
      </c>
      <c r="I148" s="31">
        <v>1976279</v>
      </c>
      <c r="J148" s="31">
        <v>1847946</v>
      </c>
      <c r="K148" s="31">
        <v>2142501</v>
      </c>
    </row>
    <row r="149" spans="1:11" x14ac:dyDescent="0.35">
      <c r="A149">
        <v>141604</v>
      </c>
      <c r="B149" t="s">
        <v>876</v>
      </c>
      <c r="C149" s="31">
        <v>4991</v>
      </c>
      <c r="D149" s="31">
        <v>532272</v>
      </c>
      <c r="E149" s="32">
        <v>0.53</v>
      </c>
      <c r="F149" s="32">
        <v>0.65400000000000003</v>
      </c>
      <c r="G149" s="32">
        <v>0.65400000000000003</v>
      </c>
      <c r="H149" s="31">
        <v>2656571187</v>
      </c>
      <c r="I149" s="31">
        <v>1919599</v>
      </c>
      <c r="J149" s="31">
        <v>2254559</v>
      </c>
      <c r="K149" s="31">
        <v>2751804</v>
      </c>
    </row>
    <row r="150" spans="1:11" x14ac:dyDescent="0.35">
      <c r="A150">
        <v>141701</v>
      </c>
      <c r="B150" t="s">
        <v>877</v>
      </c>
      <c r="C150" s="31">
        <v>920</v>
      </c>
      <c r="D150" s="31">
        <v>577014</v>
      </c>
      <c r="E150" s="32">
        <v>0.49099999999999999</v>
      </c>
      <c r="F150" s="32">
        <v>0.625</v>
      </c>
      <c r="G150" s="32">
        <v>0.625</v>
      </c>
      <c r="H150" s="31">
        <v>530853124</v>
      </c>
      <c r="I150" s="31">
        <v>1333327</v>
      </c>
      <c r="J150" s="31">
        <v>1529395</v>
      </c>
      <c r="K150" s="31">
        <v>1347428</v>
      </c>
    </row>
    <row r="151" spans="1:11" x14ac:dyDescent="0.35">
      <c r="A151">
        <v>141800</v>
      </c>
      <c r="B151" t="s">
        <v>878</v>
      </c>
      <c r="C151" s="31">
        <v>2697</v>
      </c>
      <c r="D151" s="31">
        <v>232111</v>
      </c>
      <c r="E151" s="32">
        <v>0.59399999999999997</v>
      </c>
      <c r="F151" s="32">
        <v>0.85</v>
      </c>
      <c r="G151" s="32">
        <v>0.85</v>
      </c>
      <c r="H151" s="31">
        <v>626003960</v>
      </c>
      <c r="I151" s="31">
        <v>1677648</v>
      </c>
      <c r="J151" s="31">
        <v>1541907</v>
      </c>
      <c r="K151" s="31">
        <v>1764760</v>
      </c>
    </row>
    <row r="152" spans="1:11" x14ac:dyDescent="0.35">
      <c r="A152">
        <v>141901</v>
      </c>
      <c r="B152" t="s">
        <v>879</v>
      </c>
      <c r="C152" s="31">
        <v>6144</v>
      </c>
      <c r="D152" s="31">
        <v>499340</v>
      </c>
      <c r="E152" s="32">
        <v>0.58399999999999996</v>
      </c>
      <c r="F152" s="32">
        <v>0.67600000000000005</v>
      </c>
      <c r="G152" s="32">
        <v>0.67600000000000005</v>
      </c>
      <c r="H152" s="31">
        <v>3067946246</v>
      </c>
      <c r="I152" s="31">
        <v>2481167</v>
      </c>
      <c r="J152" s="31">
        <v>2460902</v>
      </c>
      <c r="K152" s="31">
        <v>2527912</v>
      </c>
    </row>
    <row r="153" spans="1:11" x14ac:dyDescent="0.35">
      <c r="A153">
        <v>142101</v>
      </c>
      <c r="B153" t="s">
        <v>880</v>
      </c>
      <c r="C153" s="31">
        <v>1495</v>
      </c>
      <c r="D153" s="31">
        <v>397438</v>
      </c>
      <c r="E153" s="32">
        <v>0.56799999999999995</v>
      </c>
      <c r="F153" s="32">
        <v>0.74199999999999999</v>
      </c>
      <c r="G153" s="32">
        <v>0.74199999999999999</v>
      </c>
      <c r="H153" s="31">
        <v>594170105</v>
      </c>
      <c r="I153" s="31">
        <v>1013863</v>
      </c>
      <c r="J153" s="31">
        <v>996966</v>
      </c>
      <c r="K153" s="31">
        <v>1073586</v>
      </c>
    </row>
    <row r="154" spans="1:11" x14ac:dyDescent="0.35">
      <c r="A154">
        <v>142201</v>
      </c>
      <c r="B154" t="s">
        <v>881</v>
      </c>
      <c r="C154" s="31">
        <v>611</v>
      </c>
      <c r="D154" s="31">
        <v>439613</v>
      </c>
      <c r="E154" s="32">
        <v>0.64700000000000002</v>
      </c>
      <c r="F154" s="32">
        <v>0.71399999999999997</v>
      </c>
      <c r="G154" s="32">
        <v>0.71399999999999997</v>
      </c>
      <c r="H154" s="31">
        <v>268603817</v>
      </c>
      <c r="I154" s="31">
        <v>804264</v>
      </c>
      <c r="J154" s="31">
        <v>769444</v>
      </c>
      <c r="K154" s="31">
        <v>686391</v>
      </c>
    </row>
    <row r="155" spans="1:11" x14ac:dyDescent="0.35">
      <c r="A155">
        <v>142301</v>
      </c>
      <c r="B155" t="s">
        <v>882</v>
      </c>
      <c r="C155" s="31">
        <v>5253</v>
      </c>
      <c r="D155" s="31">
        <v>631480</v>
      </c>
      <c r="E155" s="32">
        <v>0.61799999999999999</v>
      </c>
      <c r="F155" s="32">
        <v>0.58899999999999997</v>
      </c>
      <c r="G155" s="32">
        <v>0.61799999999999999</v>
      </c>
      <c r="H155" s="31">
        <v>3317164834</v>
      </c>
      <c r="I155" s="31">
        <v>2311445</v>
      </c>
      <c r="J155" s="31">
        <v>2341980</v>
      </c>
      <c r="K155" s="31">
        <v>2151682</v>
      </c>
    </row>
    <row r="156" spans="1:11" x14ac:dyDescent="0.35">
      <c r="A156">
        <v>142500</v>
      </c>
      <c r="B156" t="s">
        <v>883</v>
      </c>
      <c r="C156" s="31">
        <v>1844</v>
      </c>
      <c r="D156" s="31">
        <v>361422</v>
      </c>
      <c r="E156" s="32">
        <v>0.62</v>
      </c>
      <c r="F156" s="32">
        <v>0.76500000000000001</v>
      </c>
      <c r="G156" s="32">
        <v>0.76500000000000001</v>
      </c>
      <c r="H156" s="31">
        <v>666463219</v>
      </c>
      <c r="I156" s="31">
        <v>1963991</v>
      </c>
      <c r="J156" s="31">
        <v>1707042</v>
      </c>
      <c r="K156" s="31">
        <v>1784940</v>
      </c>
    </row>
    <row r="157" spans="1:11" x14ac:dyDescent="0.35">
      <c r="A157">
        <v>142601</v>
      </c>
      <c r="B157" t="s">
        <v>884</v>
      </c>
      <c r="C157" s="31">
        <v>7652</v>
      </c>
      <c r="D157" s="31">
        <v>539888</v>
      </c>
      <c r="E157" s="32">
        <v>0.64500000000000002</v>
      </c>
      <c r="F157" s="32">
        <v>0.64900000000000002</v>
      </c>
      <c r="G157" s="32">
        <v>0.64900000000000002</v>
      </c>
      <c r="H157" s="31">
        <v>4131228249</v>
      </c>
      <c r="I157" s="31">
        <v>3709908</v>
      </c>
      <c r="J157" s="31">
        <v>3671889</v>
      </c>
      <c r="K157" s="31">
        <v>3282160</v>
      </c>
    </row>
    <row r="158" spans="1:11" x14ac:dyDescent="0.35">
      <c r="A158">
        <v>142801</v>
      </c>
      <c r="B158" t="s">
        <v>885</v>
      </c>
      <c r="C158" s="31">
        <v>6758</v>
      </c>
      <c r="D158" s="31">
        <v>505193</v>
      </c>
      <c r="E158" s="32">
        <v>0.60199999999999998</v>
      </c>
      <c r="F158" s="32">
        <v>0.67200000000000004</v>
      </c>
      <c r="G158" s="32">
        <v>0.67200000000000004</v>
      </c>
      <c r="H158" s="31">
        <v>3414094971</v>
      </c>
      <c r="I158" s="31">
        <v>2414655</v>
      </c>
      <c r="J158" s="31">
        <v>2093738</v>
      </c>
      <c r="K158" s="31">
        <v>2479628</v>
      </c>
    </row>
    <row r="159" spans="1:11" x14ac:dyDescent="0.35">
      <c r="A159">
        <v>150203</v>
      </c>
      <c r="B159" t="s">
        <v>886</v>
      </c>
      <c r="C159" s="31">
        <v>294</v>
      </c>
      <c r="D159" s="31">
        <v>531528</v>
      </c>
      <c r="E159" s="32">
        <v>0.23100000000000001</v>
      </c>
      <c r="F159" s="32">
        <v>0.65500000000000003</v>
      </c>
      <c r="G159" s="32">
        <v>0.65500000000000003</v>
      </c>
      <c r="H159" s="31">
        <v>156269360</v>
      </c>
      <c r="I159" s="31">
        <v>287490</v>
      </c>
      <c r="J159" s="31">
        <v>290966</v>
      </c>
      <c r="K159" s="31">
        <v>334787</v>
      </c>
    </row>
    <row r="160" spans="1:11" x14ac:dyDescent="0.35">
      <c r="A160">
        <v>150301</v>
      </c>
      <c r="B160" t="s">
        <v>887</v>
      </c>
      <c r="C160" s="31">
        <v>276</v>
      </c>
      <c r="D160" s="31">
        <v>1011565</v>
      </c>
      <c r="E160" s="32">
        <v>0.42099999999999999</v>
      </c>
      <c r="F160" s="32">
        <v>0.34200000000000003</v>
      </c>
      <c r="G160" s="32">
        <v>0.42099999999999999</v>
      </c>
      <c r="H160" s="31">
        <v>279192119</v>
      </c>
      <c r="I160" s="31">
        <v>245068</v>
      </c>
      <c r="J160" s="31">
        <v>234470</v>
      </c>
      <c r="K160" s="31">
        <v>220919</v>
      </c>
    </row>
    <row r="161" spans="1:11" x14ac:dyDescent="0.35">
      <c r="A161">
        <v>150601</v>
      </c>
      <c r="B161" t="s">
        <v>888</v>
      </c>
      <c r="C161" s="31">
        <v>144</v>
      </c>
      <c r="D161" s="31">
        <v>3844041</v>
      </c>
      <c r="E161" s="32">
        <v>0.14000000000000001</v>
      </c>
      <c r="F161" s="32">
        <v>0</v>
      </c>
      <c r="G161" s="32">
        <v>0.36</v>
      </c>
      <c r="H161" s="31">
        <v>553541958</v>
      </c>
      <c r="I161" s="31">
        <v>76924</v>
      </c>
      <c r="J161" s="31">
        <v>75121</v>
      </c>
      <c r="K161" s="31">
        <v>79144</v>
      </c>
    </row>
    <row r="162" spans="1:11" x14ac:dyDescent="0.35">
      <c r="A162">
        <v>150801</v>
      </c>
      <c r="B162" t="s">
        <v>889</v>
      </c>
      <c r="C162" s="31">
        <v>112</v>
      </c>
      <c r="D162" s="31">
        <v>2863590</v>
      </c>
      <c r="E162" s="32">
        <v>0.30499999999999999</v>
      </c>
      <c r="F162" s="32">
        <v>0</v>
      </c>
      <c r="G162" s="32">
        <v>0.36</v>
      </c>
      <c r="H162" s="31">
        <v>320722090</v>
      </c>
      <c r="I162" s="31">
        <v>63475</v>
      </c>
      <c r="J162" s="31">
        <v>54035</v>
      </c>
      <c r="K162" s="31">
        <v>65912</v>
      </c>
    </row>
    <row r="163" spans="1:11" x14ac:dyDescent="0.35">
      <c r="A163">
        <v>150901</v>
      </c>
      <c r="B163" t="s">
        <v>890</v>
      </c>
      <c r="C163" s="31">
        <v>731</v>
      </c>
      <c r="D163" s="31">
        <v>288378</v>
      </c>
      <c r="E163" s="32">
        <v>0.58399999999999996</v>
      </c>
      <c r="F163" s="32">
        <v>0.81299999999999994</v>
      </c>
      <c r="G163" s="32">
        <v>0.81299999999999994</v>
      </c>
      <c r="H163" s="31">
        <v>210805026</v>
      </c>
      <c r="I163" s="31">
        <v>772263</v>
      </c>
      <c r="J163" s="31">
        <v>801517</v>
      </c>
      <c r="K163" s="31">
        <v>863022</v>
      </c>
    </row>
    <row r="164" spans="1:11" x14ac:dyDescent="0.35">
      <c r="A164">
        <v>151001</v>
      </c>
      <c r="B164" t="s">
        <v>891</v>
      </c>
      <c r="C164" s="31">
        <v>87</v>
      </c>
      <c r="D164" s="31">
        <v>3851373</v>
      </c>
      <c r="E164" s="32">
        <v>0.42099999999999999</v>
      </c>
      <c r="F164" s="32">
        <v>0</v>
      </c>
      <c r="G164" s="32">
        <v>0.42099999999999999</v>
      </c>
      <c r="H164" s="31">
        <v>335069477</v>
      </c>
      <c r="I164" s="31">
        <v>120052</v>
      </c>
      <c r="J164" s="31">
        <v>106984</v>
      </c>
      <c r="K164" s="31">
        <v>119661</v>
      </c>
    </row>
    <row r="165" spans="1:11" x14ac:dyDescent="0.35">
      <c r="A165">
        <v>151102</v>
      </c>
      <c r="B165" t="s">
        <v>892</v>
      </c>
      <c r="C165" s="31">
        <v>702</v>
      </c>
      <c r="D165" s="31">
        <v>3048870</v>
      </c>
      <c r="E165" s="32">
        <v>0</v>
      </c>
      <c r="F165" s="32">
        <v>0</v>
      </c>
      <c r="G165" s="32">
        <v>0.36</v>
      </c>
      <c r="H165" s="31">
        <v>2140307170</v>
      </c>
      <c r="I165" s="31">
        <v>349383</v>
      </c>
      <c r="J165" s="31">
        <v>330217</v>
      </c>
      <c r="K165" s="31">
        <v>355892</v>
      </c>
    </row>
    <row r="166" spans="1:11" x14ac:dyDescent="0.35">
      <c r="A166">
        <v>151401</v>
      </c>
      <c r="B166" t="s">
        <v>893</v>
      </c>
      <c r="C166" s="31">
        <v>216</v>
      </c>
      <c r="D166" s="31">
        <v>3487299</v>
      </c>
      <c r="E166" s="32">
        <v>4.8000000000000001E-2</v>
      </c>
      <c r="F166" s="32">
        <v>0</v>
      </c>
      <c r="G166" s="32">
        <v>0.36</v>
      </c>
      <c r="H166" s="31">
        <v>753256675</v>
      </c>
      <c r="I166" s="31">
        <v>67183</v>
      </c>
      <c r="J166" s="31">
        <v>69311</v>
      </c>
      <c r="K166" s="31">
        <v>104052</v>
      </c>
    </row>
    <row r="167" spans="1:11" x14ac:dyDescent="0.35">
      <c r="A167">
        <v>151501</v>
      </c>
      <c r="B167" t="s">
        <v>894</v>
      </c>
      <c r="C167" s="31">
        <v>752</v>
      </c>
      <c r="D167" s="31">
        <v>1465083</v>
      </c>
      <c r="E167" s="32">
        <v>0.246</v>
      </c>
      <c r="F167" s="32">
        <v>4.5999999999999999E-2</v>
      </c>
      <c r="G167" s="32">
        <v>0.36</v>
      </c>
      <c r="H167" s="31">
        <v>1101742529</v>
      </c>
      <c r="I167" s="31">
        <v>233364</v>
      </c>
      <c r="J167" s="31">
        <v>240484</v>
      </c>
      <c r="K167" s="31">
        <v>279521</v>
      </c>
    </row>
    <row r="168" spans="1:11" x14ac:dyDescent="0.35">
      <c r="A168">
        <v>151601</v>
      </c>
      <c r="B168" t="s">
        <v>895</v>
      </c>
      <c r="C168" s="31">
        <v>191</v>
      </c>
      <c r="D168" s="31">
        <v>1258180</v>
      </c>
      <c r="E168" s="32">
        <v>0.46400000000000002</v>
      </c>
      <c r="F168" s="32">
        <v>0.18099999999999999</v>
      </c>
      <c r="G168" s="32">
        <v>0.46400000000000002</v>
      </c>
      <c r="H168" s="31">
        <v>240312510</v>
      </c>
      <c r="I168" s="31">
        <v>224471</v>
      </c>
      <c r="J168" s="31">
        <v>217687</v>
      </c>
      <c r="K168" s="31">
        <v>247669</v>
      </c>
    </row>
    <row r="169" spans="1:11" x14ac:dyDescent="0.35">
      <c r="A169">
        <v>151701</v>
      </c>
      <c r="B169" t="s">
        <v>896</v>
      </c>
      <c r="C169" s="31">
        <v>267</v>
      </c>
      <c r="D169" s="31">
        <v>1613945</v>
      </c>
      <c r="E169" s="32">
        <v>0.34499999999999997</v>
      </c>
      <c r="F169" s="32">
        <v>0</v>
      </c>
      <c r="G169" s="32">
        <v>0.36</v>
      </c>
      <c r="H169" s="31">
        <v>430923320</v>
      </c>
      <c r="I169" s="31">
        <v>118808</v>
      </c>
      <c r="J169" s="31">
        <v>111089</v>
      </c>
      <c r="K169" s="31">
        <v>163552</v>
      </c>
    </row>
    <row r="170" spans="1:11" x14ac:dyDescent="0.35">
      <c r="A170">
        <v>160101</v>
      </c>
      <c r="B170" t="s">
        <v>897</v>
      </c>
      <c r="C170" s="31">
        <v>790</v>
      </c>
      <c r="D170" s="31">
        <v>773669</v>
      </c>
      <c r="E170" s="32">
        <v>0.42099999999999999</v>
      </c>
      <c r="F170" s="32">
        <v>0.497</v>
      </c>
      <c r="G170" s="32">
        <v>0.497</v>
      </c>
      <c r="H170" s="31">
        <v>611199051</v>
      </c>
      <c r="I170" s="31">
        <v>757806</v>
      </c>
      <c r="J170" s="31">
        <v>822932</v>
      </c>
      <c r="K170" s="31">
        <v>974674</v>
      </c>
    </row>
    <row r="171" spans="1:11" x14ac:dyDescent="0.35">
      <c r="A171">
        <v>160801</v>
      </c>
      <c r="B171" t="s">
        <v>898</v>
      </c>
      <c r="C171" s="31">
        <v>497</v>
      </c>
      <c r="D171" s="31">
        <v>400498</v>
      </c>
      <c r="E171" s="32">
        <v>0.46</v>
      </c>
      <c r="F171" s="32">
        <v>0.74</v>
      </c>
      <c r="G171" s="32">
        <v>0.74</v>
      </c>
      <c r="H171" s="31">
        <v>199048002</v>
      </c>
      <c r="I171" s="31">
        <v>687941</v>
      </c>
      <c r="J171" s="31">
        <v>671289</v>
      </c>
      <c r="K171" s="31">
        <v>715172</v>
      </c>
    </row>
    <row r="172" spans="1:11" x14ac:dyDescent="0.35">
      <c r="A172">
        <v>161201</v>
      </c>
      <c r="B172" t="s">
        <v>899</v>
      </c>
      <c r="C172" s="31">
        <v>1526</v>
      </c>
      <c r="D172" s="31">
        <v>122489</v>
      </c>
      <c r="E172" s="32">
        <v>0.28000000000000003</v>
      </c>
      <c r="F172" s="32">
        <v>0.92100000000000004</v>
      </c>
      <c r="G172" s="32">
        <v>0.9</v>
      </c>
      <c r="H172" s="31">
        <v>186919433</v>
      </c>
      <c r="I172" s="31">
        <v>2910116</v>
      </c>
      <c r="J172" s="31">
        <v>3766204</v>
      </c>
      <c r="K172" s="31">
        <v>3254298</v>
      </c>
    </row>
    <row r="173" spans="1:11" x14ac:dyDescent="0.35">
      <c r="A173">
        <v>161401</v>
      </c>
      <c r="B173" t="s">
        <v>900</v>
      </c>
      <c r="C173" s="31">
        <v>1213</v>
      </c>
      <c r="D173" s="31">
        <v>1675047</v>
      </c>
      <c r="E173" s="32">
        <v>0.20799999999999999</v>
      </c>
      <c r="F173" s="32">
        <v>0</v>
      </c>
      <c r="G173" s="32">
        <v>0.36</v>
      </c>
      <c r="H173" s="31">
        <v>2031832753</v>
      </c>
      <c r="I173" s="31">
        <v>509065</v>
      </c>
      <c r="J173" s="31">
        <v>492339</v>
      </c>
      <c r="K173" s="31">
        <v>517128</v>
      </c>
    </row>
    <row r="174" spans="1:11" x14ac:dyDescent="0.35">
      <c r="A174">
        <v>161501</v>
      </c>
      <c r="B174" t="s">
        <v>901</v>
      </c>
      <c r="C174" s="31">
        <v>2413</v>
      </c>
      <c r="D174" s="31">
        <v>327449</v>
      </c>
      <c r="E174" s="32">
        <v>0.53300000000000003</v>
      </c>
      <c r="F174" s="32">
        <v>0.78700000000000003</v>
      </c>
      <c r="G174" s="32">
        <v>0.78700000000000003</v>
      </c>
      <c r="H174" s="31">
        <v>790136039</v>
      </c>
      <c r="I174" s="31">
        <v>3536915</v>
      </c>
      <c r="J174" s="31">
        <v>3728736</v>
      </c>
      <c r="K174" s="31">
        <v>4371145</v>
      </c>
    </row>
    <row r="175" spans="1:11" x14ac:dyDescent="0.35">
      <c r="A175">
        <v>161601</v>
      </c>
      <c r="B175" t="s">
        <v>174</v>
      </c>
      <c r="C175" s="31">
        <v>798</v>
      </c>
      <c r="D175" s="31">
        <v>217482</v>
      </c>
      <c r="E175" s="32">
        <v>0.54300000000000004</v>
      </c>
      <c r="F175" s="32">
        <v>0.85899999999999999</v>
      </c>
      <c r="G175" s="32">
        <v>0.85899999999999999</v>
      </c>
      <c r="H175" s="31">
        <v>173551023</v>
      </c>
      <c r="I175" s="31">
        <v>1650102</v>
      </c>
      <c r="J175" s="31">
        <v>1769596</v>
      </c>
      <c r="K175" s="31">
        <v>2008253</v>
      </c>
    </row>
    <row r="176" spans="1:11" x14ac:dyDescent="0.35">
      <c r="A176">
        <v>161801</v>
      </c>
      <c r="B176" t="s">
        <v>175</v>
      </c>
      <c r="C176" s="31">
        <v>271</v>
      </c>
      <c r="D176" s="31">
        <v>567585</v>
      </c>
      <c r="E176" s="32">
        <v>0.55900000000000005</v>
      </c>
      <c r="F176" s="32">
        <v>0.63100000000000001</v>
      </c>
      <c r="G176" s="32">
        <v>0.63100000000000001</v>
      </c>
      <c r="H176" s="31">
        <v>153815649</v>
      </c>
      <c r="I176" s="31">
        <v>677836</v>
      </c>
      <c r="J176" s="31">
        <v>665234</v>
      </c>
      <c r="K176" s="31">
        <v>745447</v>
      </c>
    </row>
    <row r="177" spans="1:11" x14ac:dyDescent="0.35">
      <c r="A177">
        <v>170301</v>
      </c>
      <c r="B177" t="s">
        <v>902</v>
      </c>
      <c r="C177" s="31">
        <v>146</v>
      </c>
      <c r="D177" s="31">
        <v>1754185</v>
      </c>
      <c r="E177" s="32">
        <v>0.10199999999999999</v>
      </c>
      <c r="F177" s="32">
        <v>0</v>
      </c>
      <c r="G177" s="32">
        <v>0.36</v>
      </c>
      <c r="H177" s="31">
        <v>256111052</v>
      </c>
      <c r="I177" s="31">
        <v>101698</v>
      </c>
      <c r="J177" s="31">
        <v>96269</v>
      </c>
      <c r="K177" s="31">
        <v>119092</v>
      </c>
    </row>
    <row r="178" spans="1:11" x14ac:dyDescent="0.35">
      <c r="A178">
        <v>170500</v>
      </c>
      <c r="B178" t="s">
        <v>903</v>
      </c>
      <c r="C178" s="31">
        <v>2651</v>
      </c>
      <c r="D178" s="31">
        <v>246735</v>
      </c>
      <c r="E178" s="32">
        <v>0.65700000000000003</v>
      </c>
      <c r="F178" s="32">
        <v>0.84</v>
      </c>
      <c r="G178" s="32">
        <v>0.84</v>
      </c>
      <c r="H178" s="31">
        <v>654094645</v>
      </c>
      <c r="I178" s="31">
        <v>3128659</v>
      </c>
      <c r="J178" s="31">
        <v>3271097</v>
      </c>
      <c r="K178" s="31">
        <v>3632582</v>
      </c>
    </row>
    <row r="179" spans="1:11" x14ac:dyDescent="0.35">
      <c r="A179">
        <v>170600</v>
      </c>
      <c r="B179" t="s">
        <v>904</v>
      </c>
      <c r="C179" s="31">
        <v>1625</v>
      </c>
      <c r="D179" s="31">
        <v>340747</v>
      </c>
      <c r="E179" s="32">
        <v>0.51</v>
      </c>
      <c r="F179" s="32">
        <v>0.77900000000000003</v>
      </c>
      <c r="G179" s="32">
        <v>0.77900000000000003</v>
      </c>
      <c r="H179" s="31">
        <v>553713950</v>
      </c>
      <c r="I179" s="31">
        <v>1834236</v>
      </c>
      <c r="J179" s="31">
        <v>1692332</v>
      </c>
      <c r="K179" s="31">
        <v>2268887</v>
      </c>
    </row>
    <row r="180" spans="1:11" x14ac:dyDescent="0.35">
      <c r="A180">
        <v>170801</v>
      </c>
      <c r="B180" t="s">
        <v>905</v>
      </c>
      <c r="C180" s="31">
        <v>941</v>
      </c>
      <c r="D180" s="31">
        <v>472640</v>
      </c>
      <c r="E180" s="32">
        <v>0.54100000000000004</v>
      </c>
      <c r="F180" s="32">
        <v>0.69299999999999995</v>
      </c>
      <c r="G180" s="32">
        <v>0.69299999999999995</v>
      </c>
      <c r="H180" s="31">
        <v>444754860</v>
      </c>
      <c r="I180" s="31">
        <v>948959</v>
      </c>
      <c r="J180" s="31">
        <v>960806</v>
      </c>
      <c r="K180" s="31">
        <v>993824</v>
      </c>
    </row>
    <row r="181" spans="1:11" x14ac:dyDescent="0.35">
      <c r="A181">
        <v>170901</v>
      </c>
      <c r="B181" t="s">
        <v>906</v>
      </c>
      <c r="C181" s="31">
        <v>414</v>
      </c>
      <c r="D181" s="31">
        <v>1193834</v>
      </c>
      <c r="E181" s="32">
        <v>0.38500000000000001</v>
      </c>
      <c r="F181" s="32">
        <v>0.223</v>
      </c>
      <c r="G181" s="32">
        <v>0.38500000000000001</v>
      </c>
      <c r="H181" s="31">
        <v>494247488</v>
      </c>
      <c r="I181" s="31">
        <v>118962</v>
      </c>
      <c r="J181" s="31">
        <v>119736</v>
      </c>
      <c r="K181" s="31">
        <v>157566</v>
      </c>
    </row>
    <row r="182" spans="1:11" x14ac:dyDescent="0.35">
      <c r="A182">
        <v>171102</v>
      </c>
      <c r="B182" t="s">
        <v>181</v>
      </c>
      <c r="C182" s="31">
        <v>1791</v>
      </c>
      <c r="D182" s="31">
        <v>432888</v>
      </c>
      <c r="E182" s="32">
        <v>0.58799999999999997</v>
      </c>
      <c r="F182" s="32">
        <v>0.71899999999999997</v>
      </c>
      <c r="G182" s="32">
        <v>0.71899999999999997</v>
      </c>
      <c r="H182" s="31">
        <v>775302642</v>
      </c>
      <c r="I182" s="31">
        <v>1513473</v>
      </c>
      <c r="J182" s="31">
        <v>1461639</v>
      </c>
      <c r="K182" s="31">
        <v>1646113</v>
      </c>
    </row>
    <row r="183" spans="1:11" x14ac:dyDescent="0.35">
      <c r="A183">
        <v>180202</v>
      </c>
      <c r="B183" t="s">
        <v>907</v>
      </c>
      <c r="C183" s="31">
        <v>861</v>
      </c>
      <c r="D183" s="31">
        <v>329132</v>
      </c>
      <c r="E183" s="32">
        <v>0.63200000000000001</v>
      </c>
      <c r="F183" s="32">
        <v>0.78600000000000003</v>
      </c>
      <c r="G183" s="32">
        <v>0.78600000000000003</v>
      </c>
      <c r="H183" s="31">
        <v>283382947</v>
      </c>
      <c r="I183" s="31">
        <v>926497</v>
      </c>
      <c r="J183" s="31">
        <v>863336</v>
      </c>
      <c r="K183" s="31">
        <v>1081760</v>
      </c>
    </row>
    <row r="184" spans="1:11" x14ac:dyDescent="0.35">
      <c r="A184">
        <v>180300</v>
      </c>
      <c r="B184" t="s">
        <v>908</v>
      </c>
      <c r="C184" s="31">
        <v>2434</v>
      </c>
      <c r="D184" s="31">
        <v>340763</v>
      </c>
      <c r="E184" s="32">
        <v>0.66300000000000003</v>
      </c>
      <c r="F184" s="32">
        <v>0.77900000000000003</v>
      </c>
      <c r="G184" s="32">
        <v>0.77900000000000003</v>
      </c>
      <c r="H184" s="31">
        <v>829417164</v>
      </c>
      <c r="I184" s="31">
        <v>2919293</v>
      </c>
      <c r="J184" s="31">
        <v>2857956</v>
      </c>
      <c r="K184" s="31">
        <v>3114799</v>
      </c>
    </row>
    <row r="185" spans="1:11" x14ac:dyDescent="0.35">
      <c r="A185">
        <v>180701</v>
      </c>
      <c r="B185" t="s">
        <v>909</v>
      </c>
      <c r="C185" s="31">
        <v>942</v>
      </c>
      <c r="D185" s="31">
        <v>368112</v>
      </c>
      <c r="E185" s="32">
        <v>0.67900000000000005</v>
      </c>
      <c r="F185" s="32">
        <v>0.76100000000000001</v>
      </c>
      <c r="G185" s="32">
        <v>0.76100000000000001</v>
      </c>
      <c r="H185" s="31">
        <v>346761650</v>
      </c>
      <c r="I185" s="31">
        <v>1598596</v>
      </c>
      <c r="J185" s="31">
        <v>1579336</v>
      </c>
      <c r="K185" s="31">
        <v>1630590</v>
      </c>
    </row>
    <row r="186" spans="1:11" x14ac:dyDescent="0.35">
      <c r="A186">
        <v>180901</v>
      </c>
      <c r="B186" t="s">
        <v>910</v>
      </c>
      <c r="C186" s="31">
        <v>377</v>
      </c>
      <c r="D186" s="31">
        <v>361530</v>
      </c>
      <c r="E186" s="32">
        <v>0.64</v>
      </c>
      <c r="F186" s="32">
        <v>0.76500000000000001</v>
      </c>
      <c r="G186" s="32">
        <v>0.76500000000000001</v>
      </c>
      <c r="H186" s="31">
        <v>136297053</v>
      </c>
      <c r="I186" s="31">
        <v>531465</v>
      </c>
      <c r="J186" s="31">
        <v>484862</v>
      </c>
      <c r="K186" s="31">
        <v>535032</v>
      </c>
    </row>
    <row r="187" spans="1:11" x14ac:dyDescent="0.35">
      <c r="A187">
        <v>181001</v>
      </c>
      <c r="B187" t="s">
        <v>911</v>
      </c>
      <c r="C187" s="31">
        <v>1294</v>
      </c>
      <c r="D187" s="31">
        <v>311914</v>
      </c>
      <c r="E187" s="32">
        <v>0.67700000000000005</v>
      </c>
      <c r="F187" s="32">
        <v>0.79800000000000004</v>
      </c>
      <c r="G187" s="32">
        <v>0.79800000000000004</v>
      </c>
      <c r="H187" s="31">
        <v>403616874</v>
      </c>
      <c r="I187" s="31">
        <v>1436031</v>
      </c>
      <c r="J187" s="31">
        <v>1491773</v>
      </c>
      <c r="K187" s="31">
        <v>1485165</v>
      </c>
    </row>
    <row r="188" spans="1:11" x14ac:dyDescent="0.35">
      <c r="A188">
        <v>181101</v>
      </c>
      <c r="B188" t="s">
        <v>187</v>
      </c>
      <c r="C188" s="31">
        <v>846</v>
      </c>
      <c r="D188" s="31">
        <v>271622</v>
      </c>
      <c r="E188" s="32">
        <v>0.65400000000000003</v>
      </c>
      <c r="F188" s="32">
        <v>0.82399999999999995</v>
      </c>
      <c r="G188" s="32">
        <v>0.82399999999999995</v>
      </c>
      <c r="H188" s="31">
        <v>229793006</v>
      </c>
      <c r="I188" s="31">
        <v>1052721</v>
      </c>
      <c r="J188" s="31">
        <v>963763</v>
      </c>
      <c r="K188" s="31">
        <v>1091123</v>
      </c>
    </row>
    <row r="189" spans="1:11" x14ac:dyDescent="0.35">
      <c r="A189">
        <v>181201</v>
      </c>
      <c r="B189" t="s">
        <v>912</v>
      </c>
      <c r="C189" s="31">
        <v>693</v>
      </c>
      <c r="D189" s="31">
        <v>375938</v>
      </c>
      <c r="E189" s="32">
        <v>0.623</v>
      </c>
      <c r="F189" s="32">
        <v>0.75600000000000001</v>
      </c>
      <c r="G189" s="32">
        <v>0.75600000000000001</v>
      </c>
      <c r="H189" s="31">
        <v>260525622</v>
      </c>
      <c r="I189" s="31">
        <v>1174425</v>
      </c>
      <c r="J189" s="31">
        <v>1297948</v>
      </c>
      <c r="K189" s="31">
        <v>1268359</v>
      </c>
    </row>
    <row r="190" spans="1:11" x14ac:dyDescent="0.35">
      <c r="A190">
        <v>181302</v>
      </c>
      <c r="B190" t="s">
        <v>913</v>
      </c>
      <c r="C190" s="31">
        <v>987</v>
      </c>
      <c r="D190" s="31">
        <v>418996</v>
      </c>
      <c r="E190" s="32">
        <v>0.59199999999999997</v>
      </c>
      <c r="F190" s="32">
        <v>0.72799999999999998</v>
      </c>
      <c r="G190" s="32">
        <v>0.72799999999999998</v>
      </c>
      <c r="H190" s="31">
        <v>413549537</v>
      </c>
      <c r="I190" s="31">
        <v>1043080</v>
      </c>
      <c r="J190" s="31">
        <v>1169081</v>
      </c>
      <c r="K190" s="31">
        <v>1004298</v>
      </c>
    </row>
    <row r="191" spans="1:11" x14ac:dyDescent="0.35">
      <c r="A191">
        <v>190301</v>
      </c>
      <c r="B191" t="s">
        <v>914</v>
      </c>
      <c r="C191" s="31">
        <v>1219</v>
      </c>
      <c r="D191" s="31">
        <v>720664</v>
      </c>
      <c r="E191" s="32">
        <v>0.48799999999999999</v>
      </c>
      <c r="F191" s="32">
        <v>0.53100000000000003</v>
      </c>
      <c r="G191" s="32">
        <v>0.53100000000000003</v>
      </c>
      <c r="H191" s="31">
        <v>878489440</v>
      </c>
      <c r="I191" s="31">
        <v>827848</v>
      </c>
      <c r="J191" s="31">
        <v>915799</v>
      </c>
      <c r="K191" s="31">
        <v>849959</v>
      </c>
    </row>
    <row r="192" spans="1:11" x14ac:dyDescent="0.35">
      <c r="A192">
        <v>190401</v>
      </c>
      <c r="B192" t="s">
        <v>915</v>
      </c>
      <c r="C192" s="31">
        <v>1476</v>
      </c>
      <c r="D192" s="31">
        <v>711555</v>
      </c>
      <c r="E192" s="32">
        <v>0.54100000000000004</v>
      </c>
      <c r="F192" s="32">
        <v>0.53700000000000003</v>
      </c>
      <c r="G192" s="32">
        <v>0.54100000000000004</v>
      </c>
      <c r="H192" s="31">
        <v>1050255428</v>
      </c>
      <c r="I192" s="31">
        <v>1024431</v>
      </c>
      <c r="J192" s="31">
        <v>981742</v>
      </c>
      <c r="K192" s="31">
        <v>989941</v>
      </c>
    </row>
    <row r="193" spans="1:11" x14ac:dyDescent="0.35">
      <c r="A193">
        <v>190501</v>
      </c>
      <c r="B193" t="s">
        <v>192</v>
      </c>
      <c r="C193" s="31">
        <v>1391</v>
      </c>
      <c r="D193" s="31">
        <v>666850</v>
      </c>
      <c r="E193" s="32">
        <v>0.56999999999999995</v>
      </c>
      <c r="F193" s="32">
        <v>0.56599999999999995</v>
      </c>
      <c r="G193" s="32">
        <v>0.56999999999999995</v>
      </c>
      <c r="H193" s="31">
        <v>927588668</v>
      </c>
      <c r="I193" s="31">
        <v>984093</v>
      </c>
      <c r="J193" s="31">
        <v>1253917</v>
      </c>
      <c r="K193" s="31">
        <v>1067723</v>
      </c>
    </row>
    <row r="194" spans="1:11" x14ac:dyDescent="0.35">
      <c r="A194">
        <v>190701</v>
      </c>
      <c r="B194" t="s">
        <v>916</v>
      </c>
      <c r="C194" s="31">
        <v>1164</v>
      </c>
      <c r="D194" s="31">
        <v>647096</v>
      </c>
      <c r="E194" s="32">
        <v>0.64300000000000002</v>
      </c>
      <c r="F194" s="32">
        <v>0.57899999999999996</v>
      </c>
      <c r="G194" s="32">
        <v>0.64300000000000002</v>
      </c>
      <c r="H194" s="31">
        <v>753219838</v>
      </c>
      <c r="I194" s="31">
        <v>937083</v>
      </c>
      <c r="J194" s="31">
        <v>925803</v>
      </c>
      <c r="K194" s="31">
        <v>1114736</v>
      </c>
    </row>
    <row r="195" spans="1:11" x14ac:dyDescent="0.35">
      <c r="A195">
        <v>190901</v>
      </c>
      <c r="B195" t="s">
        <v>194</v>
      </c>
      <c r="C195" s="31">
        <v>367</v>
      </c>
      <c r="D195" s="31">
        <v>2508153</v>
      </c>
      <c r="E195" s="32">
        <v>0.33900000000000002</v>
      </c>
      <c r="F195" s="32">
        <v>0</v>
      </c>
      <c r="G195" s="32">
        <v>0.36</v>
      </c>
      <c r="H195" s="31">
        <v>920492365</v>
      </c>
      <c r="I195" s="31">
        <v>204157</v>
      </c>
      <c r="J195" s="31">
        <v>171521</v>
      </c>
      <c r="K195" s="31">
        <v>198384</v>
      </c>
    </row>
    <row r="196" spans="1:11" x14ac:dyDescent="0.35">
      <c r="A196">
        <v>191401</v>
      </c>
      <c r="B196" t="s">
        <v>195</v>
      </c>
      <c r="C196" s="31">
        <v>328</v>
      </c>
      <c r="D196" s="31">
        <v>3591485</v>
      </c>
      <c r="E196" s="32">
        <v>5.8999999999999997E-2</v>
      </c>
      <c r="F196" s="32">
        <v>0</v>
      </c>
      <c r="G196" s="32">
        <v>0.36</v>
      </c>
      <c r="H196" s="31">
        <v>1178007090</v>
      </c>
      <c r="I196" s="31">
        <v>124162</v>
      </c>
      <c r="J196" s="31">
        <v>127498</v>
      </c>
      <c r="K196" s="31">
        <v>124201</v>
      </c>
    </row>
    <row r="197" spans="1:11" x14ac:dyDescent="0.35">
      <c r="A197">
        <v>200401</v>
      </c>
      <c r="B197" t="s">
        <v>917</v>
      </c>
      <c r="C197" s="31">
        <v>124</v>
      </c>
      <c r="D197" s="31">
        <v>5181690</v>
      </c>
      <c r="E197" s="32">
        <v>0</v>
      </c>
      <c r="F197" s="32">
        <v>0</v>
      </c>
      <c r="G197" s="32">
        <v>0.36</v>
      </c>
      <c r="H197" s="31">
        <v>642529596</v>
      </c>
      <c r="I197" s="31">
        <v>98865</v>
      </c>
      <c r="J197" s="31">
        <v>95863</v>
      </c>
      <c r="K197" s="31">
        <v>111244</v>
      </c>
    </row>
    <row r="198" spans="1:11" x14ac:dyDescent="0.35">
      <c r="A198">
        <v>200601</v>
      </c>
      <c r="B198" t="s">
        <v>918</v>
      </c>
      <c r="C198" s="31">
        <v>83</v>
      </c>
      <c r="D198" s="31">
        <v>5485528</v>
      </c>
      <c r="E198" s="32">
        <v>3.6999999999999998E-2</v>
      </c>
      <c r="F198" s="32">
        <v>0</v>
      </c>
      <c r="G198" s="32">
        <v>0.36</v>
      </c>
      <c r="H198" s="31">
        <v>455298887</v>
      </c>
      <c r="I198" s="31">
        <v>23122</v>
      </c>
      <c r="J198" s="31">
        <v>21158</v>
      </c>
      <c r="K198" s="31">
        <v>24079</v>
      </c>
    </row>
    <row r="199" spans="1:11" x14ac:dyDescent="0.35">
      <c r="A199">
        <v>200701</v>
      </c>
      <c r="B199" t="s">
        <v>919</v>
      </c>
      <c r="C199" s="31">
        <v>69</v>
      </c>
      <c r="D199" s="31">
        <v>8872775</v>
      </c>
      <c r="E199" s="32">
        <v>0</v>
      </c>
      <c r="F199" s="32">
        <v>0</v>
      </c>
      <c r="G199" s="32">
        <v>0.36</v>
      </c>
      <c r="H199" s="31">
        <v>612221513</v>
      </c>
      <c r="I199" s="31">
        <v>64391</v>
      </c>
      <c r="J199" s="31">
        <v>59023</v>
      </c>
      <c r="K199" s="31">
        <v>50060</v>
      </c>
    </row>
    <row r="200" spans="1:11" x14ac:dyDescent="0.35">
      <c r="A200">
        <v>200901</v>
      </c>
      <c r="B200" t="s">
        <v>920</v>
      </c>
      <c r="C200" s="31">
        <v>149</v>
      </c>
      <c r="D200" s="31">
        <v>2641591</v>
      </c>
      <c r="E200" s="32">
        <v>0.253</v>
      </c>
      <c r="F200" s="32">
        <v>0</v>
      </c>
      <c r="G200" s="32">
        <v>0.36</v>
      </c>
      <c r="H200" s="31">
        <v>393597184</v>
      </c>
      <c r="I200" s="31">
        <v>90840</v>
      </c>
      <c r="J200" s="31">
        <v>84376</v>
      </c>
      <c r="K200" s="31">
        <v>116294</v>
      </c>
    </row>
    <row r="201" spans="1:11" x14ac:dyDescent="0.35">
      <c r="A201">
        <v>210302</v>
      </c>
      <c r="B201" t="s">
        <v>200</v>
      </c>
      <c r="C201" s="31">
        <v>795</v>
      </c>
      <c r="D201" s="31">
        <v>344521</v>
      </c>
      <c r="E201" s="32">
        <v>0.56299999999999994</v>
      </c>
      <c r="F201" s="32">
        <v>0.77600000000000002</v>
      </c>
      <c r="G201" s="32">
        <v>0.77600000000000002</v>
      </c>
      <c r="H201" s="31">
        <v>273894372</v>
      </c>
      <c r="I201" s="31">
        <v>1170995</v>
      </c>
      <c r="J201" s="31">
        <v>1066745</v>
      </c>
      <c r="K201" s="31">
        <v>1215350</v>
      </c>
    </row>
    <row r="202" spans="1:11" x14ac:dyDescent="0.35">
      <c r="A202">
        <v>210402</v>
      </c>
      <c r="B202" t="s">
        <v>201</v>
      </c>
      <c r="C202" s="31">
        <v>954</v>
      </c>
      <c r="D202" s="31">
        <v>373691</v>
      </c>
      <c r="E202" s="32">
        <v>0.628</v>
      </c>
      <c r="F202" s="32">
        <v>0.75700000000000001</v>
      </c>
      <c r="G202" s="32">
        <v>0.75700000000000001</v>
      </c>
      <c r="H202" s="31">
        <v>356502103</v>
      </c>
      <c r="I202" s="31">
        <v>1457199</v>
      </c>
      <c r="J202" s="31">
        <v>1428188</v>
      </c>
      <c r="K202" s="31">
        <v>1420098</v>
      </c>
    </row>
    <row r="203" spans="1:11" x14ac:dyDescent="0.35">
      <c r="A203">
        <v>210601</v>
      </c>
      <c r="B203" t="s">
        <v>921</v>
      </c>
      <c r="C203" s="31">
        <v>1147</v>
      </c>
      <c r="D203" s="31">
        <v>319081</v>
      </c>
      <c r="E203" s="32">
        <v>0.67</v>
      </c>
      <c r="F203" s="32">
        <v>0.79300000000000004</v>
      </c>
      <c r="G203" s="32">
        <v>0.79300000000000004</v>
      </c>
      <c r="H203" s="31">
        <v>365986046</v>
      </c>
      <c r="I203" s="31">
        <v>2005926</v>
      </c>
      <c r="J203" s="31">
        <v>1807239</v>
      </c>
      <c r="K203" s="31">
        <v>1798636</v>
      </c>
    </row>
    <row r="204" spans="1:11" x14ac:dyDescent="0.35">
      <c r="A204">
        <v>210800</v>
      </c>
      <c r="B204" t="s">
        <v>922</v>
      </c>
      <c r="C204" s="31">
        <v>1077</v>
      </c>
      <c r="D204" s="31">
        <v>285633</v>
      </c>
      <c r="E204" s="32">
        <v>0.71599999999999997</v>
      </c>
      <c r="F204" s="32">
        <v>0.81499999999999995</v>
      </c>
      <c r="G204" s="32">
        <v>0.81499999999999995</v>
      </c>
      <c r="H204" s="31">
        <v>307627254</v>
      </c>
      <c r="I204" s="31">
        <v>1323265</v>
      </c>
      <c r="J204" s="31">
        <v>1310538</v>
      </c>
      <c r="K204" s="31">
        <v>1344203</v>
      </c>
    </row>
    <row r="205" spans="1:11" x14ac:dyDescent="0.35">
      <c r="A205">
        <v>211003</v>
      </c>
      <c r="B205" t="s">
        <v>923</v>
      </c>
      <c r="C205" s="31">
        <v>786</v>
      </c>
      <c r="D205" s="31">
        <v>434283</v>
      </c>
      <c r="E205" s="32">
        <v>0.437</v>
      </c>
      <c r="F205" s="32">
        <v>0.71799999999999997</v>
      </c>
      <c r="G205" s="32">
        <v>0.71799999999999997</v>
      </c>
      <c r="H205" s="31">
        <v>341347007</v>
      </c>
      <c r="I205" s="31">
        <v>1061279</v>
      </c>
      <c r="J205" s="31">
        <v>952035</v>
      </c>
      <c r="K205" s="31">
        <v>1039683</v>
      </c>
    </row>
    <row r="206" spans="1:11" x14ac:dyDescent="0.35">
      <c r="A206">
        <v>211103</v>
      </c>
      <c r="B206" t="s">
        <v>924</v>
      </c>
      <c r="C206" s="31">
        <v>580</v>
      </c>
      <c r="D206" s="31">
        <v>860504</v>
      </c>
      <c r="E206" s="32">
        <v>0.39900000000000002</v>
      </c>
      <c r="F206" s="32">
        <v>0.44</v>
      </c>
      <c r="G206" s="32">
        <v>0.44</v>
      </c>
      <c r="H206" s="31">
        <v>499092694</v>
      </c>
      <c r="I206" s="31">
        <v>499975</v>
      </c>
      <c r="J206" s="31">
        <v>537469</v>
      </c>
      <c r="K206" s="31">
        <v>547720</v>
      </c>
    </row>
    <row r="207" spans="1:11" x14ac:dyDescent="0.35">
      <c r="A207">
        <v>211701</v>
      </c>
      <c r="B207" t="s">
        <v>206</v>
      </c>
      <c r="C207" s="31">
        <v>197</v>
      </c>
      <c r="D207" s="31">
        <v>537591</v>
      </c>
      <c r="E207" s="32">
        <v>0.53800000000000003</v>
      </c>
      <c r="F207" s="32">
        <v>0.65100000000000002</v>
      </c>
      <c r="G207" s="32">
        <v>0.65100000000000002</v>
      </c>
      <c r="H207" s="31">
        <v>105905488</v>
      </c>
      <c r="I207" s="31">
        <v>513880</v>
      </c>
      <c r="J207" s="31">
        <v>419737</v>
      </c>
      <c r="K207" s="31">
        <v>510043</v>
      </c>
    </row>
    <row r="208" spans="1:11" x14ac:dyDescent="0.35">
      <c r="A208">
        <v>211901</v>
      </c>
      <c r="B208" t="s">
        <v>925</v>
      </c>
      <c r="C208" s="31">
        <v>246</v>
      </c>
      <c r="D208" s="31">
        <v>7650068</v>
      </c>
      <c r="E208" s="32">
        <v>0</v>
      </c>
      <c r="F208" s="32">
        <v>0</v>
      </c>
      <c r="G208" s="32">
        <v>0.36</v>
      </c>
      <c r="H208" s="31">
        <v>1881916971</v>
      </c>
      <c r="I208" s="31">
        <v>121474</v>
      </c>
      <c r="J208" s="31">
        <v>132380</v>
      </c>
      <c r="K208" s="31">
        <v>141867</v>
      </c>
    </row>
    <row r="209" spans="1:11" x14ac:dyDescent="0.35">
      <c r="A209">
        <v>212001</v>
      </c>
      <c r="B209" t="s">
        <v>208</v>
      </c>
      <c r="C209" s="31">
        <v>1156</v>
      </c>
      <c r="D209" s="31">
        <v>315283</v>
      </c>
      <c r="E209" s="32">
        <v>0.56799999999999995</v>
      </c>
      <c r="F209" s="32">
        <v>0.79500000000000004</v>
      </c>
      <c r="G209" s="32">
        <v>0.79500000000000004</v>
      </c>
      <c r="H209" s="31">
        <v>364467586</v>
      </c>
      <c r="I209" s="31">
        <v>1478493</v>
      </c>
      <c r="J209" s="31">
        <v>1368121</v>
      </c>
      <c r="K209" s="31">
        <v>1496607</v>
      </c>
    </row>
    <row r="210" spans="1:11" x14ac:dyDescent="0.35">
      <c r="A210">
        <v>212101</v>
      </c>
      <c r="B210" t="s">
        <v>209</v>
      </c>
      <c r="C210" s="31">
        <v>2240</v>
      </c>
      <c r="D210" s="31">
        <v>208477</v>
      </c>
      <c r="E210" s="32">
        <v>0.56599999999999995</v>
      </c>
      <c r="F210" s="32">
        <v>0.86499999999999999</v>
      </c>
      <c r="G210" s="32">
        <v>0.86499999999999999</v>
      </c>
      <c r="H210" s="31">
        <v>466988799</v>
      </c>
      <c r="I210" s="31">
        <v>3846033</v>
      </c>
      <c r="J210" s="31">
        <v>3660147</v>
      </c>
      <c r="K210" s="31">
        <v>4082840</v>
      </c>
    </row>
    <row r="211" spans="1:11" x14ac:dyDescent="0.35">
      <c r="A211">
        <v>220101</v>
      </c>
      <c r="B211" t="s">
        <v>926</v>
      </c>
      <c r="C211" s="31">
        <v>1927</v>
      </c>
      <c r="D211" s="31">
        <v>349281</v>
      </c>
      <c r="E211" s="32">
        <v>0.29299999999999998</v>
      </c>
      <c r="F211" s="32">
        <v>0.77300000000000002</v>
      </c>
      <c r="G211" s="32">
        <v>0.77300000000000002</v>
      </c>
      <c r="H211" s="31">
        <v>673064640</v>
      </c>
      <c r="I211" s="31">
        <v>1547729</v>
      </c>
      <c r="J211" s="31">
        <v>1513753</v>
      </c>
      <c r="K211" s="31">
        <v>1722622</v>
      </c>
    </row>
    <row r="212" spans="1:11" x14ac:dyDescent="0.35">
      <c r="A212">
        <v>220202</v>
      </c>
      <c r="B212" t="s">
        <v>927</v>
      </c>
      <c r="C212" s="31">
        <v>520</v>
      </c>
      <c r="D212" s="31">
        <v>1189541</v>
      </c>
      <c r="E212" s="32">
        <v>0.32800000000000001</v>
      </c>
      <c r="F212" s="32">
        <v>0.22600000000000001</v>
      </c>
      <c r="G212" s="32">
        <v>0.36</v>
      </c>
      <c r="H212" s="31">
        <v>618561643</v>
      </c>
      <c r="I212" s="31">
        <v>334810</v>
      </c>
      <c r="J212" s="31">
        <v>305780</v>
      </c>
      <c r="K212" s="31">
        <v>351705</v>
      </c>
    </row>
    <row r="213" spans="1:11" x14ac:dyDescent="0.35">
      <c r="A213">
        <v>220301</v>
      </c>
      <c r="B213" t="s">
        <v>928</v>
      </c>
      <c r="C213" s="31">
        <v>3819</v>
      </c>
      <c r="D213" s="31">
        <v>209114</v>
      </c>
      <c r="E213" s="32">
        <v>0</v>
      </c>
      <c r="F213" s="32">
        <v>0.86399999999999999</v>
      </c>
      <c r="G213" s="32">
        <v>0.86399999999999999</v>
      </c>
      <c r="H213" s="31">
        <v>798608307</v>
      </c>
      <c r="I213" s="31">
        <v>3052757</v>
      </c>
      <c r="J213" s="31">
        <v>4998042</v>
      </c>
      <c r="K213" s="31">
        <v>4324294</v>
      </c>
    </row>
    <row r="214" spans="1:11" x14ac:dyDescent="0.35">
      <c r="A214">
        <v>220401</v>
      </c>
      <c r="B214" t="s">
        <v>929</v>
      </c>
      <c r="C214" s="31">
        <v>1508</v>
      </c>
      <c r="D214" s="31">
        <v>522048</v>
      </c>
      <c r="E214" s="32">
        <v>0.192</v>
      </c>
      <c r="F214" s="32">
        <v>0.66100000000000003</v>
      </c>
      <c r="G214" s="32">
        <v>0.66100000000000003</v>
      </c>
      <c r="H214" s="31">
        <v>787249842</v>
      </c>
      <c r="I214" s="31">
        <v>1093023</v>
      </c>
      <c r="J214" s="31">
        <v>968553</v>
      </c>
      <c r="K214" s="31">
        <v>1091166</v>
      </c>
    </row>
    <row r="215" spans="1:11" x14ac:dyDescent="0.35">
      <c r="A215">
        <v>220701</v>
      </c>
      <c r="B215" t="s">
        <v>214</v>
      </c>
      <c r="C215" s="31">
        <v>971</v>
      </c>
      <c r="D215" s="31">
        <v>1130920</v>
      </c>
      <c r="E215" s="32">
        <v>0.26</v>
      </c>
      <c r="F215" s="32">
        <v>0.26400000000000001</v>
      </c>
      <c r="G215" s="32">
        <v>0.36</v>
      </c>
      <c r="H215" s="31">
        <v>1098123341</v>
      </c>
      <c r="I215" s="31">
        <v>474042</v>
      </c>
      <c r="J215" s="31">
        <v>531911</v>
      </c>
      <c r="K215" s="31">
        <v>550431</v>
      </c>
    </row>
    <row r="216" spans="1:11" x14ac:dyDescent="0.35">
      <c r="A216">
        <v>220909</v>
      </c>
      <c r="B216" t="s">
        <v>215</v>
      </c>
      <c r="C216" s="31">
        <v>495</v>
      </c>
      <c r="D216" s="31">
        <v>1046538</v>
      </c>
      <c r="E216" s="32">
        <v>7.0000000000000007E-2</v>
      </c>
      <c r="F216" s="32">
        <v>0.31900000000000001</v>
      </c>
      <c r="G216" s="32">
        <v>0.36</v>
      </c>
      <c r="H216" s="31">
        <v>518036428</v>
      </c>
      <c r="I216" s="31">
        <v>267126</v>
      </c>
      <c r="J216" s="31">
        <v>259038</v>
      </c>
      <c r="K216" s="31">
        <v>281629</v>
      </c>
    </row>
    <row r="217" spans="1:11" x14ac:dyDescent="0.35">
      <c r="A217">
        <v>221001</v>
      </c>
      <c r="B217" t="s">
        <v>216</v>
      </c>
      <c r="C217" s="31">
        <v>441</v>
      </c>
      <c r="D217" s="31">
        <v>740574</v>
      </c>
      <c r="E217" s="32">
        <v>0.371</v>
      </c>
      <c r="F217" s="32">
        <v>0.51900000000000002</v>
      </c>
      <c r="G217" s="32">
        <v>0.51900000000000002</v>
      </c>
      <c r="H217" s="31">
        <v>326593205</v>
      </c>
      <c r="I217" s="31">
        <v>244460</v>
      </c>
      <c r="J217" s="31">
        <v>235108</v>
      </c>
      <c r="K217" s="31">
        <v>319211</v>
      </c>
    </row>
    <row r="218" spans="1:11" x14ac:dyDescent="0.35">
      <c r="A218">
        <v>221301</v>
      </c>
      <c r="B218" t="s">
        <v>930</v>
      </c>
      <c r="C218" s="31">
        <v>379</v>
      </c>
      <c r="D218" s="31">
        <v>1056457</v>
      </c>
      <c r="E218" s="32">
        <v>0.20799999999999999</v>
      </c>
      <c r="F218" s="32">
        <v>0.313</v>
      </c>
      <c r="G218" s="32">
        <v>0.36</v>
      </c>
      <c r="H218" s="31">
        <v>400397394</v>
      </c>
      <c r="I218" s="31">
        <v>246753</v>
      </c>
      <c r="J218" s="31">
        <v>176041</v>
      </c>
      <c r="K218" s="31">
        <v>275648</v>
      </c>
    </row>
    <row r="219" spans="1:11" x14ac:dyDescent="0.35">
      <c r="A219">
        <v>221401</v>
      </c>
      <c r="B219" t="s">
        <v>931</v>
      </c>
      <c r="C219" s="31">
        <v>580</v>
      </c>
      <c r="D219" s="31">
        <v>750946</v>
      </c>
      <c r="E219" s="32">
        <v>0.13100000000000001</v>
      </c>
      <c r="F219" s="32">
        <v>0.51100000000000001</v>
      </c>
      <c r="G219" s="32">
        <v>0.51100000000000001</v>
      </c>
      <c r="H219" s="31">
        <v>435549136</v>
      </c>
      <c r="I219" s="31">
        <v>307707</v>
      </c>
      <c r="J219" s="31">
        <v>289956</v>
      </c>
      <c r="K219" s="31">
        <v>370358</v>
      </c>
    </row>
    <row r="220" spans="1:11" x14ac:dyDescent="0.35">
      <c r="A220">
        <v>222000</v>
      </c>
      <c r="B220" t="s">
        <v>932</v>
      </c>
      <c r="C220" s="31">
        <v>3953</v>
      </c>
      <c r="D220" s="31">
        <v>420569</v>
      </c>
      <c r="E220" s="32">
        <v>0.216</v>
      </c>
      <c r="F220" s="32">
        <v>0.72699999999999998</v>
      </c>
      <c r="G220" s="32">
        <v>0.72699999999999998</v>
      </c>
      <c r="H220" s="31">
        <v>1662509877</v>
      </c>
      <c r="I220" s="31">
        <v>2476755</v>
      </c>
      <c r="J220" s="31">
        <v>2391343</v>
      </c>
      <c r="K220" s="31">
        <v>2691928</v>
      </c>
    </row>
    <row r="221" spans="1:11" x14ac:dyDescent="0.35">
      <c r="A221">
        <v>222201</v>
      </c>
      <c r="B221" t="s">
        <v>933</v>
      </c>
      <c r="C221" s="31">
        <v>3201</v>
      </c>
      <c r="D221" s="31">
        <v>261917</v>
      </c>
      <c r="E221" s="32">
        <v>0</v>
      </c>
      <c r="F221" s="32">
        <v>0.83</v>
      </c>
      <c r="G221" s="32">
        <v>0.83</v>
      </c>
      <c r="H221" s="31">
        <v>838398626</v>
      </c>
      <c r="I221" s="31">
        <v>2656636</v>
      </c>
      <c r="J221" s="31">
        <v>2563920</v>
      </c>
      <c r="K221" s="31">
        <v>2788896</v>
      </c>
    </row>
    <row r="222" spans="1:11" x14ac:dyDescent="0.35">
      <c r="A222">
        <v>230201</v>
      </c>
      <c r="B222" t="s">
        <v>934</v>
      </c>
      <c r="C222" s="31">
        <v>416</v>
      </c>
      <c r="D222" s="31">
        <v>453128</v>
      </c>
      <c r="E222" s="32">
        <v>0.14000000000000001</v>
      </c>
      <c r="F222" s="32">
        <v>0.70599999999999996</v>
      </c>
      <c r="G222" s="32">
        <v>0.70599999999999996</v>
      </c>
      <c r="H222" s="31">
        <v>188501604</v>
      </c>
      <c r="I222" s="31">
        <v>547935</v>
      </c>
      <c r="J222" s="31">
        <v>463122</v>
      </c>
      <c r="K222" s="31">
        <v>510713</v>
      </c>
    </row>
    <row r="223" spans="1:11" x14ac:dyDescent="0.35">
      <c r="A223">
        <v>230301</v>
      </c>
      <c r="B223" t="s">
        <v>935</v>
      </c>
      <c r="C223" s="31">
        <v>404</v>
      </c>
      <c r="D223" s="31">
        <v>553928</v>
      </c>
      <c r="E223" s="32">
        <v>0.52700000000000002</v>
      </c>
      <c r="F223" s="32">
        <v>0.64</v>
      </c>
      <c r="G223" s="32">
        <v>0.64</v>
      </c>
      <c r="H223" s="31">
        <v>223786962</v>
      </c>
      <c r="I223" s="31">
        <v>825637</v>
      </c>
      <c r="J223" s="31">
        <v>826698</v>
      </c>
      <c r="K223" s="31">
        <v>770649</v>
      </c>
    </row>
    <row r="224" spans="1:11" x14ac:dyDescent="0.35">
      <c r="A224">
        <v>230901</v>
      </c>
      <c r="B224" t="s">
        <v>936</v>
      </c>
      <c r="C224" s="31">
        <v>1350</v>
      </c>
      <c r="D224" s="31">
        <v>408414</v>
      </c>
      <c r="E224" s="32">
        <v>0</v>
      </c>
      <c r="F224" s="32">
        <v>0.73499999999999999</v>
      </c>
      <c r="G224" s="32">
        <v>0.73499999999999999</v>
      </c>
      <c r="H224" s="31">
        <v>551359728</v>
      </c>
      <c r="I224" s="31">
        <v>1118368</v>
      </c>
      <c r="J224" s="31">
        <v>1084845</v>
      </c>
      <c r="K224" s="31">
        <v>1234832</v>
      </c>
    </row>
    <row r="225" spans="1:11" x14ac:dyDescent="0.35">
      <c r="A225">
        <v>231101</v>
      </c>
      <c r="B225" t="s">
        <v>937</v>
      </c>
      <c r="C225" s="31">
        <v>1071</v>
      </c>
      <c r="D225" s="31">
        <v>598464</v>
      </c>
      <c r="E225" s="32">
        <v>0.40300000000000002</v>
      </c>
      <c r="F225" s="32">
        <v>0.61099999999999999</v>
      </c>
      <c r="G225" s="32">
        <v>0.61099999999999999</v>
      </c>
      <c r="H225" s="31">
        <v>640955239</v>
      </c>
      <c r="I225" s="31">
        <v>824028</v>
      </c>
      <c r="J225" s="31">
        <v>824535</v>
      </c>
      <c r="K225" s="31">
        <v>969079</v>
      </c>
    </row>
    <row r="226" spans="1:11" x14ac:dyDescent="0.35">
      <c r="A226">
        <v>231301</v>
      </c>
      <c r="B226" t="s">
        <v>938</v>
      </c>
      <c r="C226" s="31">
        <v>937</v>
      </c>
      <c r="D226" s="31">
        <v>545955</v>
      </c>
      <c r="E226" s="32">
        <v>0.23899999999999999</v>
      </c>
      <c r="F226" s="32">
        <v>0.64500000000000002</v>
      </c>
      <c r="G226" s="32">
        <v>0.64500000000000002</v>
      </c>
      <c r="H226" s="31">
        <v>511559911</v>
      </c>
      <c r="I226" s="31">
        <v>725693</v>
      </c>
      <c r="J226" s="31">
        <v>722310</v>
      </c>
      <c r="K226" s="31">
        <v>757854</v>
      </c>
    </row>
    <row r="227" spans="1:11" x14ac:dyDescent="0.35">
      <c r="A227">
        <v>240101</v>
      </c>
      <c r="B227" t="s">
        <v>939</v>
      </c>
      <c r="C227" s="31">
        <v>1072</v>
      </c>
      <c r="D227" s="31">
        <v>376978</v>
      </c>
      <c r="E227" s="32">
        <v>0.67300000000000004</v>
      </c>
      <c r="F227" s="32">
        <v>0.755</v>
      </c>
      <c r="G227" s="32">
        <v>0.755</v>
      </c>
      <c r="H227" s="31">
        <v>404121310</v>
      </c>
      <c r="I227" s="31">
        <v>911829</v>
      </c>
      <c r="J227" s="31">
        <v>899207</v>
      </c>
      <c r="K227" s="31">
        <v>952841</v>
      </c>
    </row>
    <row r="228" spans="1:11" x14ac:dyDescent="0.35">
      <c r="A228">
        <v>240201</v>
      </c>
      <c r="B228" t="s">
        <v>227</v>
      </c>
      <c r="C228" s="31">
        <v>832</v>
      </c>
      <c r="D228" s="31">
        <v>420516</v>
      </c>
      <c r="E228" s="32">
        <v>0.62</v>
      </c>
      <c r="F228" s="32">
        <v>0.72699999999999998</v>
      </c>
      <c r="G228" s="32">
        <v>0.72699999999999998</v>
      </c>
      <c r="H228" s="31">
        <v>349869760</v>
      </c>
      <c r="I228" s="31">
        <v>880065</v>
      </c>
      <c r="J228" s="31">
        <v>931019</v>
      </c>
      <c r="K228" s="31">
        <v>1021239</v>
      </c>
    </row>
    <row r="229" spans="1:11" x14ac:dyDescent="0.35">
      <c r="A229">
        <v>240401</v>
      </c>
      <c r="B229" t="s">
        <v>940</v>
      </c>
      <c r="C229" s="31">
        <v>942</v>
      </c>
      <c r="D229" s="31">
        <v>675997</v>
      </c>
      <c r="E229" s="32">
        <v>0.54100000000000004</v>
      </c>
      <c r="F229" s="32">
        <v>0.56000000000000005</v>
      </c>
      <c r="G229" s="32">
        <v>0.56000000000000005</v>
      </c>
      <c r="H229" s="31">
        <v>636789363</v>
      </c>
      <c r="I229" s="31">
        <v>567069</v>
      </c>
      <c r="J229" s="31">
        <v>545470</v>
      </c>
      <c r="K229" s="31">
        <v>661839</v>
      </c>
    </row>
    <row r="230" spans="1:11" x14ac:dyDescent="0.35">
      <c r="A230">
        <v>240801</v>
      </c>
      <c r="B230" t="s">
        <v>941</v>
      </c>
      <c r="C230" s="31">
        <v>1564</v>
      </c>
      <c r="D230" s="31">
        <v>502249</v>
      </c>
      <c r="E230" s="32">
        <v>0.64</v>
      </c>
      <c r="F230" s="32">
        <v>0.67400000000000004</v>
      </c>
      <c r="G230" s="32">
        <v>0.67400000000000004</v>
      </c>
      <c r="H230" s="31">
        <v>785517777</v>
      </c>
      <c r="I230" s="31">
        <v>1207090</v>
      </c>
      <c r="J230" s="31">
        <v>1554036</v>
      </c>
      <c r="K230" s="31">
        <v>1435826</v>
      </c>
    </row>
    <row r="231" spans="1:11" x14ac:dyDescent="0.35">
      <c r="A231">
        <v>240901</v>
      </c>
      <c r="B231" t="s">
        <v>942</v>
      </c>
      <c r="C231" s="31">
        <v>568</v>
      </c>
      <c r="D231" s="31">
        <v>273133</v>
      </c>
      <c r="E231" s="32">
        <v>0.70299999999999996</v>
      </c>
      <c r="F231" s="32">
        <v>0.82299999999999995</v>
      </c>
      <c r="G231" s="32">
        <v>0.82299999999999995</v>
      </c>
      <c r="H231" s="31">
        <v>155140074</v>
      </c>
      <c r="I231" s="31">
        <v>983095</v>
      </c>
      <c r="J231" s="31">
        <v>912519</v>
      </c>
      <c r="K231" s="31">
        <v>1078223</v>
      </c>
    </row>
    <row r="232" spans="1:11" x14ac:dyDescent="0.35">
      <c r="A232">
        <v>241001</v>
      </c>
      <c r="B232" t="s">
        <v>943</v>
      </c>
      <c r="C232" s="31">
        <v>1478</v>
      </c>
      <c r="D232" s="31">
        <v>323776</v>
      </c>
      <c r="E232" s="32">
        <v>0.54600000000000004</v>
      </c>
      <c r="F232" s="32">
        <v>0.79</v>
      </c>
      <c r="G232" s="32">
        <v>0.79</v>
      </c>
      <c r="H232" s="31">
        <v>478542243</v>
      </c>
      <c r="I232" s="31">
        <v>1842199</v>
      </c>
      <c r="J232" s="31">
        <v>1740520</v>
      </c>
      <c r="K232" s="31">
        <v>1899000</v>
      </c>
    </row>
    <row r="233" spans="1:11" x14ac:dyDescent="0.35">
      <c r="A233">
        <v>241101</v>
      </c>
      <c r="B233" t="s">
        <v>944</v>
      </c>
      <c r="C233" s="31">
        <v>665</v>
      </c>
      <c r="D233" s="31">
        <v>356594</v>
      </c>
      <c r="E233" s="32">
        <v>0.61399999999999999</v>
      </c>
      <c r="F233" s="32">
        <v>0.76800000000000002</v>
      </c>
      <c r="G233" s="32">
        <v>0.76800000000000002</v>
      </c>
      <c r="H233" s="31">
        <v>237135069</v>
      </c>
      <c r="I233" s="31">
        <v>966062</v>
      </c>
      <c r="J233" s="31">
        <v>861858</v>
      </c>
      <c r="K233" s="31">
        <v>1034695</v>
      </c>
    </row>
    <row r="234" spans="1:11" x14ac:dyDescent="0.35">
      <c r="A234">
        <v>241701</v>
      </c>
      <c r="B234" t="s">
        <v>945</v>
      </c>
      <c r="C234" s="31">
        <v>745</v>
      </c>
      <c r="D234" s="31">
        <v>381142</v>
      </c>
      <c r="E234" s="32">
        <v>0.60199999999999998</v>
      </c>
      <c r="F234" s="32">
        <v>0.753</v>
      </c>
      <c r="G234" s="32">
        <v>0.753</v>
      </c>
      <c r="H234" s="31">
        <v>283951261</v>
      </c>
      <c r="I234" s="31">
        <v>954348</v>
      </c>
      <c r="J234" s="31">
        <v>999089</v>
      </c>
      <c r="K234" s="31">
        <v>966463</v>
      </c>
    </row>
    <row r="235" spans="1:11" x14ac:dyDescent="0.35">
      <c r="A235">
        <v>250109</v>
      </c>
      <c r="B235" t="s">
        <v>946</v>
      </c>
      <c r="C235" s="31">
        <v>228</v>
      </c>
      <c r="D235" s="31">
        <v>365488</v>
      </c>
      <c r="E235" s="32">
        <v>0.56299999999999994</v>
      </c>
      <c r="F235" s="32">
        <v>0.76300000000000001</v>
      </c>
      <c r="G235" s="32">
        <v>0.76300000000000001</v>
      </c>
      <c r="H235" s="31">
        <v>83331451</v>
      </c>
      <c r="I235" s="31">
        <v>409269</v>
      </c>
      <c r="J235" s="31">
        <v>400570</v>
      </c>
      <c r="K235" s="31">
        <v>450611</v>
      </c>
    </row>
    <row r="236" spans="1:11" x14ac:dyDescent="0.35">
      <c r="A236">
        <v>250201</v>
      </c>
      <c r="B236" t="s">
        <v>947</v>
      </c>
      <c r="C236" s="31">
        <v>1553</v>
      </c>
      <c r="D236" s="31">
        <v>652643</v>
      </c>
      <c r="E236" s="32">
        <v>0.55900000000000005</v>
      </c>
      <c r="F236" s="32">
        <v>0.57599999999999996</v>
      </c>
      <c r="G236" s="32">
        <v>0.57599999999999996</v>
      </c>
      <c r="H236" s="31">
        <v>1013556100</v>
      </c>
      <c r="I236" s="31">
        <v>664378</v>
      </c>
      <c r="J236" s="31">
        <v>582237</v>
      </c>
      <c r="K236" s="31">
        <v>592309</v>
      </c>
    </row>
    <row r="237" spans="1:11" x14ac:dyDescent="0.35">
      <c r="A237">
        <v>250301</v>
      </c>
      <c r="B237" t="s">
        <v>948</v>
      </c>
      <c r="C237" s="31">
        <v>378</v>
      </c>
      <c r="D237" s="31">
        <v>513232</v>
      </c>
      <c r="E237" s="32">
        <v>0.58799999999999997</v>
      </c>
      <c r="F237" s="32">
        <v>0.66600000000000004</v>
      </c>
      <c r="G237" s="32">
        <v>0.66600000000000004</v>
      </c>
      <c r="H237" s="31">
        <v>194001795</v>
      </c>
      <c r="I237" s="31">
        <v>504976</v>
      </c>
      <c r="J237" s="31">
        <v>444121</v>
      </c>
      <c r="K237" s="31">
        <v>540913</v>
      </c>
    </row>
    <row r="238" spans="1:11" x14ac:dyDescent="0.35">
      <c r="A238">
        <v>250401</v>
      </c>
      <c r="B238" t="s">
        <v>237</v>
      </c>
      <c r="C238" s="31">
        <v>667</v>
      </c>
      <c r="D238" s="31">
        <v>441657</v>
      </c>
      <c r="E238" s="32">
        <v>0.497</v>
      </c>
      <c r="F238" s="32">
        <v>0.71299999999999997</v>
      </c>
      <c r="G238" s="32">
        <v>0.71299999999999997</v>
      </c>
      <c r="H238" s="31">
        <v>294585622</v>
      </c>
      <c r="I238" s="31">
        <v>844858</v>
      </c>
      <c r="J238" s="31">
        <v>807730</v>
      </c>
      <c r="K238" s="31">
        <v>958501</v>
      </c>
    </row>
    <row r="239" spans="1:11" x14ac:dyDescent="0.35">
      <c r="A239">
        <v>250701</v>
      </c>
      <c r="B239" t="s">
        <v>949</v>
      </c>
      <c r="C239" s="31">
        <v>585</v>
      </c>
      <c r="D239" s="31">
        <v>644846</v>
      </c>
      <c r="E239" s="32">
        <v>0.58799999999999997</v>
      </c>
      <c r="F239" s="32">
        <v>0.58099999999999996</v>
      </c>
      <c r="G239" s="32">
        <v>0.58799999999999997</v>
      </c>
      <c r="H239" s="31">
        <v>377235244</v>
      </c>
      <c r="I239" s="31">
        <v>505602</v>
      </c>
      <c r="J239" s="31">
        <v>465536</v>
      </c>
      <c r="K239" s="31">
        <v>456569</v>
      </c>
    </row>
    <row r="240" spans="1:11" x14ac:dyDescent="0.35">
      <c r="A240">
        <v>250901</v>
      </c>
      <c r="B240" t="s">
        <v>950</v>
      </c>
      <c r="C240" s="31">
        <v>1402</v>
      </c>
      <c r="D240" s="31">
        <v>350379</v>
      </c>
      <c r="E240" s="32">
        <v>0.67100000000000004</v>
      </c>
      <c r="F240" s="32">
        <v>0.77300000000000002</v>
      </c>
      <c r="G240" s="32">
        <v>0.77300000000000002</v>
      </c>
      <c r="H240" s="31">
        <v>491231845</v>
      </c>
      <c r="I240" s="31">
        <v>1689810</v>
      </c>
      <c r="J240" s="31">
        <v>1596949</v>
      </c>
      <c r="K240" s="31">
        <v>1918225</v>
      </c>
    </row>
    <row r="241" spans="1:11" x14ac:dyDescent="0.35">
      <c r="A241">
        <v>251101</v>
      </c>
      <c r="B241" t="s">
        <v>951</v>
      </c>
      <c r="C241" s="31">
        <v>471</v>
      </c>
      <c r="D241" s="31">
        <v>359180</v>
      </c>
      <c r="E241" s="32">
        <v>0.59</v>
      </c>
      <c r="F241" s="32">
        <v>0.76700000000000002</v>
      </c>
      <c r="G241" s="32">
        <v>0.76700000000000002</v>
      </c>
      <c r="H241" s="31">
        <v>169173848</v>
      </c>
      <c r="I241" s="31">
        <v>547759</v>
      </c>
      <c r="J241" s="31">
        <v>516085</v>
      </c>
      <c r="K241" s="31">
        <v>601504</v>
      </c>
    </row>
    <row r="242" spans="1:11" x14ac:dyDescent="0.35">
      <c r="A242">
        <v>251400</v>
      </c>
      <c r="B242" t="s">
        <v>952</v>
      </c>
      <c r="C242" s="31">
        <v>2171</v>
      </c>
      <c r="D242" s="31">
        <v>328358</v>
      </c>
      <c r="E242" s="32">
        <v>0.67400000000000004</v>
      </c>
      <c r="F242" s="32">
        <v>0.78700000000000003</v>
      </c>
      <c r="G242" s="32">
        <v>0.78700000000000003</v>
      </c>
      <c r="H242" s="31">
        <v>712865336</v>
      </c>
      <c r="I242" s="31">
        <v>2268752</v>
      </c>
      <c r="J242" s="31">
        <v>2166089</v>
      </c>
      <c r="K242" s="31">
        <v>2503085</v>
      </c>
    </row>
    <row r="243" spans="1:11" x14ac:dyDescent="0.35">
      <c r="A243">
        <v>251501</v>
      </c>
      <c r="B243" t="s">
        <v>242</v>
      </c>
      <c r="C243" s="31">
        <v>432</v>
      </c>
      <c r="D243" s="31">
        <v>264826</v>
      </c>
      <c r="E243" s="32">
        <v>0.6</v>
      </c>
      <c r="F243" s="32">
        <v>0.82799999999999996</v>
      </c>
      <c r="G243" s="32">
        <v>0.82799999999999996</v>
      </c>
      <c r="H243" s="31">
        <v>114405033</v>
      </c>
      <c r="I243" s="31">
        <v>909788</v>
      </c>
      <c r="J243" s="31">
        <v>863084</v>
      </c>
      <c r="K243" s="31">
        <v>1006946</v>
      </c>
    </row>
    <row r="244" spans="1:11" x14ac:dyDescent="0.35">
      <c r="A244">
        <v>251601</v>
      </c>
      <c r="B244" t="s">
        <v>953</v>
      </c>
      <c r="C244" s="31">
        <v>2111</v>
      </c>
      <c r="D244" s="31">
        <v>371498</v>
      </c>
      <c r="E244" s="32">
        <v>0.65</v>
      </c>
      <c r="F244" s="32">
        <v>0.75900000000000001</v>
      </c>
      <c r="G244" s="32">
        <v>0.75900000000000001</v>
      </c>
      <c r="H244" s="31">
        <v>784234161</v>
      </c>
      <c r="I244" s="31">
        <v>1369245</v>
      </c>
      <c r="J244" s="31">
        <v>1251249</v>
      </c>
      <c r="K244" s="31">
        <v>1414323</v>
      </c>
    </row>
    <row r="245" spans="1:11" x14ac:dyDescent="0.35">
      <c r="A245">
        <v>260101</v>
      </c>
      <c r="B245" t="s">
        <v>954</v>
      </c>
      <c r="C245" s="31">
        <v>3812</v>
      </c>
      <c r="D245" s="31">
        <v>517067</v>
      </c>
      <c r="E245" s="32">
        <v>0.71599999999999997</v>
      </c>
      <c r="F245" s="32">
        <v>0.66400000000000003</v>
      </c>
      <c r="G245" s="32">
        <v>0.71599999999999997</v>
      </c>
      <c r="H245" s="31">
        <v>1971061558</v>
      </c>
      <c r="I245" s="31">
        <v>1878900</v>
      </c>
      <c r="J245" s="31">
        <v>1661291</v>
      </c>
      <c r="K245" s="31">
        <v>2215121</v>
      </c>
    </row>
    <row r="246" spans="1:11" x14ac:dyDescent="0.35">
      <c r="A246">
        <v>260401</v>
      </c>
      <c r="B246" t="s">
        <v>955</v>
      </c>
      <c r="C246" s="31">
        <v>4283</v>
      </c>
      <c r="D246" s="31">
        <v>452049</v>
      </c>
      <c r="E246" s="32">
        <v>0.72899999999999998</v>
      </c>
      <c r="F246" s="32">
        <v>0.70599999999999996</v>
      </c>
      <c r="G246" s="32">
        <v>0.72899999999999998</v>
      </c>
      <c r="H246" s="31">
        <v>1936128077</v>
      </c>
      <c r="I246" s="31">
        <v>3950208</v>
      </c>
      <c r="J246" s="31">
        <v>3808080</v>
      </c>
      <c r="K246" s="31">
        <v>3798759</v>
      </c>
    </row>
    <row r="247" spans="1:11" x14ac:dyDescent="0.35">
      <c r="A247">
        <v>260501</v>
      </c>
      <c r="B247" t="s">
        <v>956</v>
      </c>
      <c r="C247" s="31">
        <v>11228</v>
      </c>
      <c r="D247" s="31">
        <v>389474</v>
      </c>
      <c r="E247" s="32">
        <v>0.70499999999999996</v>
      </c>
      <c r="F247" s="32">
        <v>0.747</v>
      </c>
      <c r="G247" s="32">
        <v>0.747</v>
      </c>
      <c r="H247" s="31">
        <v>4373022271</v>
      </c>
      <c r="I247" s="31">
        <v>7100711</v>
      </c>
      <c r="J247" s="31">
        <v>7023293</v>
      </c>
      <c r="K247" s="31">
        <v>7609390</v>
      </c>
    </row>
    <row r="248" spans="1:11" x14ac:dyDescent="0.35">
      <c r="A248">
        <v>260801</v>
      </c>
      <c r="B248" t="s">
        <v>247</v>
      </c>
      <c r="C248" s="31">
        <v>3205</v>
      </c>
      <c r="D248" s="31">
        <v>417199</v>
      </c>
      <c r="E248" s="32">
        <v>0.76300000000000001</v>
      </c>
      <c r="F248" s="32">
        <v>0.72899999999999998</v>
      </c>
      <c r="G248" s="32">
        <v>0.76300000000000001</v>
      </c>
      <c r="H248" s="31">
        <v>1337124846</v>
      </c>
      <c r="I248" s="31">
        <v>3329204</v>
      </c>
      <c r="J248" s="31">
        <v>4350035</v>
      </c>
      <c r="K248" s="31">
        <v>3370789</v>
      </c>
    </row>
    <row r="249" spans="1:11" x14ac:dyDescent="0.35">
      <c r="A249">
        <v>260803</v>
      </c>
      <c r="B249" t="s">
        <v>248</v>
      </c>
      <c r="C249" s="31">
        <v>3810</v>
      </c>
      <c r="D249" s="31">
        <v>350736</v>
      </c>
      <c r="E249" s="32">
        <v>0.747</v>
      </c>
      <c r="F249" s="32">
        <v>0.77300000000000002</v>
      </c>
      <c r="G249" s="32">
        <v>0.77300000000000002</v>
      </c>
      <c r="H249" s="31">
        <v>1336304473</v>
      </c>
      <c r="I249" s="31">
        <v>3125855</v>
      </c>
      <c r="J249" s="31">
        <v>2831848</v>
      </c>
      <c r="K249" s="31">
        <v>3620096</v>
      </c>
    </row>
    <row r="250" spans="1:11" x14ac:dyDescent="0.35">
      <c r="A250">
        <v>260901</v>
      </c>
      <c r="B250" t="s">
        <v>957</v>
      </c>
      <c r="C250" s="31">
        <v>2387</v>
      </c>
      <c r="D250" s="31">
        <v>484737</v>
      </c>
      <c r="E250" s="32">
        <v>0.69299999999999995</v>
      </c>
      <c r="F250" s="32">
        <v>0.68500000000000005</v>
      </c>
      <c r="G250" s="32">
        <v>0.69299999999999995</v>
      </c>
      <c r="H250" s="31">
        <v>1157068543</v>
      </c>
      <c r="I250" s="31">
        <v>1684761</v>
      </c>
      <c r="J250" s="31">
        <v>1629991</v>
      </c>
      <c r="K250" s="31">
        <v>1697069</v>
      </c>
    </row>
    <row r="251" spans="1:11" x14ac:dyDescent="0.35">
      <c r="A251">
        <v>261001</v>
      </c>
      <c r="B251" t="s">
        <v>958</v>
      </c>
      <c r="C251" s="31">
        <v>3946</v>
      </c>
      <c r="D251" s="31">
        <v>374353</v>
      </c>
      <c r="E251" s="32">
        <v>0.71</v>
      </c>
      <c r="F251" s="32">
        <v>0.75700000000000001</v>
      </c>
      <c r="G251" s="32">
        <v>0.75700000000000001</v>
      </c>
      <c r="H251" s="31">
        <v>1477198733</v>
      </c>
      <c r="I251" s="31">
        <v>2785698</v>
      </c>
      <c r="J251" s="31">
        <v>3072230</v>
      </c>
      <c r="K251" s="31">
        <v>2647127</v>
      </c>
    </row>
    <row r="252" spans="1:11" x14ac:dyDescent="0.35">
      <c r="A252">
        <v>261101</v>
      </c>
      <c r="B252" t="s">
        <v>959</v>
      </c>
      <c r="C252" s="31">
        <v>4616</v>
      </c>
      <c r="D252" s="31">
        <v>348704</v>
      </c>
      <c r="E252" s="32">
        <v>0.69899999999999995</v>
      </c>
      <c r="F252" s="32">
        <v>0.77400000000000002</v>
      </c>
      <c r="G252" s="32">
        <v>0.77400000000000002</v>
      </c>
      <c r="H252" s="31">
        <v>1609618438</v>
      </c>
      <c r="I252" s="31">
        <v>3578168</v>
      </c>
      <c r="J252" s="31">
        <v>3429044</v>
      </c>
      <c r="K252" s="31">
        <v>3348791</v>
      </c>
    </row>
    <row r="253" spans="1:11" x14ac:dyDescent="0.35">
      <c r="A253">
        <v>261201</v>
      </c>
      <c r="B253" t="s">
        <v>960</v>
      </c>
      <c r="C253" s="31">
        <v>4794</v>
      </c>
      <c r="D253" s="31">
        <v>495607</v>
      </c>
      <c r="E253" s="32">
        <v>0.71699999999999997</v>
      </c>
      <c r="F253" s="32">
        <v>0.67800000000000005</v>
      </c>
      <c r="G253" s="32">
        <v>0.71699999999999997</v>
      </c>
      <c r="H253" s="31">
        <v>2375940644</v>
      </c>
      <c r="I253" s="31">
        <v>2955755</v>
      </c>
      <c r="J253" s="31">
        <v>3089192</v>
      </c>
      <c r="K253" s="31">
        <v>3070270</v>
      </c>
    </row>
    <row r="254" spans="1:11" x14ac:dyDescent="0.35">
      <c r="A254">
        <v>261301</v>
      </c>
      <c r="B254" t="s">
        <v>961</v>
      </c>
      <c r="C254" s="31">
        <v>6339</v>
      </c>
      <c r="D254" s="31">
        <v>494699</v>
      </c>
      <c r="E254" s="32">
        <v>0.69</v>
      </c>
      <c r="F254" s="32">
        <v>0.67900000000000005</v>
      </c>
      <c r="G254" s="32">
        <v>0.69</v>
      </c>
      <c r="H254" s="31">
        <v>3135903198</v>
      </c>
      <c r="I254" s="31">
        <v>3445932</v>
      </c>
      <c r="J254" s="31">
        <v>3195884</v>
      </c>
      <c r="K254" s="31">
        <v>3561441</v>
      </c>
    </row>
    <row r="255" spans="1:11" x14ac:dyDescent="0.35">
      <c r="A255">
        <v>261313</v>
      </c>
      <c r="B255" t="s">
        <v>254</v>
      </c>
      <c r="C255" s="31">
        <v>1021</v>
      </c>
      <c r="D255" s="31">
        <v>510221</v>
      </c>
      <c r="E255" s="32">
        <v>0.72</v>
      </c>
      <c r="F255" s="32">
        <v>0.66800000000000004</v>
      </c>
      <c r="G255" s="32">
        <v>0.72</v>
      </c>
      <c r="H255" s="31">
        <v>520936273</v>
      </c>
      <c r="I255" s="31">
        <v>1099285</v>
      </c>
      <c r="J255" s="31">
        <v>1059305</v>
      </c>
      <c r="K255" s="31">
        <v>1113668</v>
      </c>
    </row>
    <row r="256" spans="1:11" x14ac:dyDescent="0.35">
      <c r="A256">
        <v>261401</v>
      </c>
      <c r="B256" t="s">
        <v>962</v>
      </c>
      <c r="C256" s="31">
        <v>5908</v>
      </c>
      <c r="D256" s="31">
        <v>631774</v>
      </c>
      <c r="E256" s="32">
        <v>0.71799999999999997</v>
      </c>
      <c r="F256" s="32">
        <v>0.58899999999999997</v>
      </c>
      <c r="G256" s="32">
        <v>0.71799999999999997</v>
      </c>
      <c r="H256" s="31">
        <v>3732522496</v>
      </c>
      <c r="I256" s="31">
        <v>2303329</v>
      </c>
      <c r="J256" s="31">
        <v>2295890</v>
      </c>
      <c r="K256" s="31">
        <v>3343961</v>
      </c>
    </row>
    <row r="257" spans="1:11" x14ac:dyDescent="0.35">
      <c r="A257">
        <v>261501</v>
      </c>
      <c r="B257" t="s">
        <v>256</v>
      </c>
      <c r="C257" s="31">
        <v>4212</v>
      </c>
      <c r="D257" s="31">
        <v>350571</v>
      </c>
      <c r="E257" s="32">
        <v>0.70699999999999996</v>
      </c>
      <c r="F257" s="32">
        <v>0.77300000000000002</v>
      </c>
      <c r="G257" s="32">
        <v>0.77300000000000002</v>
      </c>
      <c r="H257" s="31">
        <v>1476607617</v>
      </c>
      <c r="I257" s="31">
        <v>2916468</v>
      </c>
      <c r="J257" s="31">
        <v>2876493</v>
      </c>
      <c r="K257" s="31">
        <v>3366681</v>
      </c>
    </row>
    <row r="258" spans="1:11" x14ac:dyDescent="0.35">
      <c r="A258">
        <v>261600</v>
      </c>
      <c r="B258" t="s">
        <v>963</v>
      </c>
      <c r="C258" s="31">
        <v>31687</v>
      </c>
      <c r="D258" s="31">
        <v>204791</v>
      </c>
      <c r="E258" s="32">
        <v>0.66900000000000004</v>
      </c>
      <c r="F258" s="32">
        <v>0.86699999999999999</v>
      </c>
      <c r="G258" s="32">
        <v>0</v>
      </c>
      <c r="H258" s="31">
        <v>6489230147</v>
      </c>
      <c r="I258" s="31">
        <v>0</v>
      </c>
      <c r="J258" s="31">
        <v>0</v>
      </c>
      <c r="K258" s="31">
        <v>0</v>
      </c>
    </row>
    <row r="259" spans="1:11" x14ac:dyDescent="0.35">
      <c r="A259">
        <v>261701</v>
      </c>
      <c r="B259" t="s">
        <v>258</v>
      </c>
      <c r="C259" s="31">
        <v>5678</v>
      </c>
      <c r="D259" s="31">
        <v>645339</v>
      </c>
      <c r="E259" s="32">
        <v>0.64300000000000002</v>
      </c>
      <c r="F259" s="32">
        <v>0.57999999999999996</v>
      </c>
      <c r="G259" s="32">
        <v>0.64300000000000002</v>
      </c>
      <c r="H259" s="31">
        <v>3664235027</v>
      </c>
      <c r="I259" s="31">
        <v>3269540</v>
      </c>
      <c r="J259" s="31">
        <v>3418416</v>
      </c>
      <c r="K259" s="31">
        <v>2853681</v>
      </c>
    </row>
    <row r="260" spans="1:11" x14ac:dyDescent="0.35">
      <c r="A260">
        <v>261801</v>
      </c>
      <c r="B260" t="s">
        <v>964</v>
      </c>
      <c r="C260" s="31">
        <v>3520</v>
      </c>
      <c r="D260" s="31">
        <v>352688</v>
      </c>
      <c r="E260" s="32">
        <v>0.71399999999999997</v>
      </c>
      <c r="F260" s="32">
        <v>0.77100000000000002</v>
      </c>
      <c r="G260" s="32">
        <v>0.77100000000000002</v>
      </c>
      <c r="H260" s="31">
        <v>1241465001</v>
      </c>
      <c r="I260" s="31">
        <v>3410052</v>
      </c>
      <c r="J260" s="31">
        <v>3460494</v>
      </c>
      <c r="K260" s="31">
        <v>3799855</v>
      </c>
    </row>
    <row r="261" spans="1:11" x14ac:dyDescent="0.35">
      <c r="A261">
        <v>261901</v>
      </c>
      <c r="B261" t="s">
        <v>965</v>
      </c>
      <c r="C261" s="31">
        <v>8916</v>
      </c>
      <c r="D261" s="31">
        <v>517359</v>
      </c>
      <c r="E261" s="32">
        <v>0.66900000000000004</v>
      </c>
      <c r="F261" s="32">
        <v>0.66400000000000003</v>
      </c>
      <c r="G261" s="32">
        <v>0.66900000000000004</v>
      </c>
      <c r="H261" s="31">
        <v>4612775594</v>
      </c>
      <c r="I261" s="31">
        <v>5263556</v>
      </c>
      <c r="J261" s="31">
        <v>6379843</v>
      </c>
      <c r="K261" s="31">
        <v>4829025</v>
      </c>
    </row>
    <row r="262" spans="1:11" x14ac:dyDescent="0.35">
      <c r="A262">
        <v>262001</v>
      </c>
      <c r="B262" t="s">
        <v>261</v>
      </c>
      <c r="C262" s="31">
        <v>712</v>
      </c>
      <c r="D262" s="31">
        <v>551286</v>
      </c>
      <c r="E262" s="32">
        <v>0.68899999999999995</v>
      </c>
      <c r="F262" s="32">
        <v>0.64100000000000001</v>
      </c>
      <c r="G262" s="32">
        <v>0.68899999999999995</v>
      </c>
      <c r="H262" s="31">
        <v>392516107</v>
      </c>
      <c r="I262" s="31">
        <v>1084982</v>
      </c>
      <c r="J262" s="31">
        <v>1121295</v>
      </c>
      <c r="K262" s="31">
        <v>1478840</v>
      </c>
    </row>
    <row r="263" spans="1:11" x14ac:dyDescent="0.35">
      <c r="A263">
        <v>270100</v>
      </c>
      <c r="B263" t="s">
        <v>966</v>
      </c>
      <c r="C263" s="31">
        <v>3536</v>
      </c>
      <c r="D263" s="31">
        <v>295847</v>
      </c>
      <c r="E263" s="32">
        <v>0.6</v>
      </c>
      <c r="F263" s="32">
        <v>0.80800000000000005</v>
      </c>
      <c r="G263" s="32">
        <v>0.80800000000000005</v>
      </c>
      <c r="H263" s="31">
        <v>1046115618</v>
      </c>
      <c r="I263" s="31">
        <v>3562040</v>
      </c>
      <c r="J263" s="31">
        <v>3275838</v>
      </c>
      <c r="K263" s="31">
        <v>4057455</v>
      </c>
    </row>
    <row r="264" spans="1:11" x14ac:dyDescent="0.35">
      <c r="A264">
        <v>270301</v>
      </c>
      <c r="B264" t="s">
        <v>967</v>
      </c>
      <c r="C264" s="31">
        <v>922</v>
      </c>
      <c r="D264" s="31">
        <v>392121</v>
      </c>
      <c r="E264" s="32">
        <v>0.59399999999999997</v>
      </c>
      <c r="F264" s="32">
        <v>0.745</v>
      </c>
      <c r="G264" s="32">
        <v>0.745</v>
      </c>
      <c r="H264" s="31">
        <v>361536310</v>
      </c>
      <c r="I264" s="31">
        <v>1234407</v>
      </c>
      <c r="J264" s="31">
        <v>1225656</v>
      </c>
      <c r="K264" s="31">
        <v>1297299</v>
      </c>
    </row>
    <row r="265" spans="1:11" x14ac:dyDescent="0.35">
      <c r="A265">
        <v>270601</v>
      </c>
      <c r="B265" t="s">
        <v>264</v>
      </c>
      <c r="C265" s="31">
        <v>1404</v>
      </c>
      <c r="D265" s="31">
        <v>419192</v>
      </c>
      <c r="E265" s="32">
        <v>0.54600000000000004</v>
      </c>
      <c r="F265" s="32">
        <v>0.72799999999999998</v>
      </c>
      <c r="G265" s="32">
        <v>0.72799999999999998</v>
      </c>
      <c r="H265" s="31">
        <v>588545968</v>
      </c>
      <c r="I265" s="31">
        <v>1346598</v>
      </c>
      <c r="J265" s="31">
        <v>1397702</v>
      </c>
      <c r="K265" s="31">
        <v>1326968</v>
      </c>
    </row>
    <row r="266" spans="1:11" x14ac:dyDescent="0.35">
      <c r="A266">
        <v>270701</v>
      </c>
      <c r="B266" t="s">
        <v>968</v>
      </c>
      <c r="C266" s="31">
        <v>732</v>
      </c>
      <c r="D266" s="31">
        <v>312071</v>
      </c>
      <c r="E266" s="32">
        <v>0.67300000000000004</v>
      </c>
      <c r="F266" s="32">
        <v>0.79800000000000004</v>
      </c>
      <c r="G266" s="32">
        <v>0.79800000000000004</v>
      </c>
      <c r="H266" s="31">
        <v>228436565</v>
      </c>
      <c r="I266" s="31">
        <v>1073830</v>
      </c>
      <c r="J266" s="31">
        <v>1094045</v>
      </c>
      <c r="K266" s="31">
        <v>1115533</v>
      </c>
    </row>
    <row r="267" spans="1:11" x14ac:dyDescent="0.35">
      <c r="A267">
        <v>271201</v>
      </c>
      <c r="B267" t="s">
        <v>266</v>
      </c>
      <c r="C267" s="31">
        <v>826</v>
      </c>
      <c r="D267" s="31">
        <v>373633</v>
      </c>
      <c r="E267" s="32">
        <v>0.48799999999999999</v>
      </c>
      <c r="F267" s="32">
        <v>0.75700000000000001</v>
      </c>
      <c r="G267" s="32">
        <v>0.75700000000000001</v>
      </c>
      <c r="H267" s="31">
        <v>308621374</v>
      </c>
      <c r="I267" s="31">
        <v>1000426</v>
      </c>
      <c r="J267" s="31">
        <v>1028682</v>
      </c>
      <c r="K267" s="31">
        <v>1087480</v>
      </c>
    </row>
    <row r="268" spans="1:11" x14ac:dyDescent="0.35">
      <c r="A268">
        <v>280100</v>
      </c>
      <c r="B268" t="s">
        <v>969</v>
      </c>
      <c r="C268" s="31">
        <v>3434</v>
      </c>
      <c r="D268" s="31">
        <v>1094465</v>
      </c>
      <c r="E268" s="32">
        <v>0.56799999999999995</v>
      </c>
      <c r="F268" s="32">
        <v>0.28799999999999998</v>
      </c>
      <c r="G268" s="32">
        <v>0.56799999999999995</v>
      </c>
      <c r="H268" s="31">
        <v>3758393164</v>
      </c>
      <c r="I268" s="31">
        <v>1061157</v>
      </c>
      <c r="J268" s="31">
        <v>919392</v>
      </c>
      <c r="K268" s="31">
        <v>1047209</v>
      </c>
    </row>
    <row r="269" spans="1:11" x14ac:dyDescent="0.35">
      <c r="A269">
        <v>280201</v>
      </c>
      <c r="B269" t="s">
        <v>970</v>
      </c>
      <c r="C269" s="31">
        <v>10605</v>
      </c>
      <c r="D269" s="31">
        <v>159864</v>
      </c>
      <c r="E269" s="32">
        <v>0.82199999999999995</v>
      </c>
      <c r="F269" s="32">
        <v>0.89600000000000002</v>
      </c>
      <c r="G269" s="32">
        <v>0.89600000000000002</v>
      </c>
      <c r="H269" s="31">
        <v>1695365882</v>
      </c>
      <c r="I269" s="31">
        <v>4451182</v>
      </c>
      <c r="J269" s="31">
        <v>6687725</v>
      </c>
      <c r="K269" s="31">
        <v>4920242</v>
      </c>
    </row>
    <row r="270" spans="1:11" x14ac:dyDescent="0.35">
      <c r="A270">
        <v>280202</v>
      </c>
      <c r="B270" t="s">
        <v>971</v>
      </c>
      <c r="C270" s="31">
        <v>7404</v>
      </c>
      <c r="D270" s="31">
        <v>593285</v>
      </c>
      <c r="E270" s="32">
        <v>0.71</v>
      </c>
      <c r="F270" s="32">
        <v>0.61399999999999999</v>
      </c>
      <c r="G270" s="32">
        <v>0.71</v>
      </c>
      <c r="H270" s="31">
        <v>4392683750</v>
      </c>
      <c r="I270" s="31">
        <v>3624076</v>
      </c>
      <c r="J270" s="31">
        <v>3407757</v>
      </c>
      <c r="K270" s="31">
        <v>3599424</v>
      </c>
    </row>
    <row r="271" spans="1:11" x14ac:dyDescent="0.35">
      <c r="A271">
        <v>280203</v>
      </c>
      <c r="B271" t="s">
        <v>972</v>
      </c>
      <c r="C271" s="31">
        <v>8002</v>
      </c>
      <c r="D271" s="31">
        <v>673403</v>
      </c>
      <c r="E271" s="32">
        <v>0.68400000000000005</v>
      </c>
      <c r="F271" s="32">
        <v>0.56200000000000006</v>
      </c>
      <c r="G271" s="32">
        <v>0.68400000000000005</v>
      </c>
      <c r="H271" s="31">
        <v>5388577857</v>
      </c>
      <c r="I271" s="31">
        <v>3646871</v>
      </c>
      <c r="J271" s="31">
        <v>3763926</v>
      </c>
      <c r="K271" s="31">
        <v>4297107</v>
      </c>
    </row>
    <row r="272" spans="1:11" x14ac:dyDescent="0.35">
      <c r="A272">
        <v>280204</v>
      </c>
      <c r="B272" t="s">
        <v>271</v>
      </c>
      <c r="C272" s="31">
        <v>4394</v>
      </c>
      <c r="D272" s="31">
        <v>614545</v>
      </c>
      <c r="E272" s="32">
        <v>0.78800000000000003</v>
      </c>
      <c r="F272" s="32">
        <v>0.60099999999999998</v>
      </c>
      <c r="G272" s="32">
        <v>0.78800000000000003</v>
      </c>
      <c r="H272" s="31">
        <v>2700312857</v>
      </c>
      <c r="I272" s="31">
        <v>830403</v>
      </c>
      <c r="J272" s="31">
        <v>798708</v>
      </c>
      <c r="K272" s="31">
        <v>879706</v>
      </c>
    </row>
    <row r="273" spans="1:11" x14ac:dyDescent="0.35">
      <c r="A273">
        <v>280205</v>
      </c>
      <c r="B273" t="s">
        <v>973</v>
      </c>
      <c r="C273" s="31">
        <v>7373</v>
      </c>
      <c r="D273" s="31">
        <v>567681</v>
      </c>
      <c r="E273" s="32">
        <v>0.76300000000000001</v>
      </c>
      <c r="F273" s="32">
        <v>0.63100000000000001</v>
      </c>
      <c r="G273" s="32">
        <v>0.76300000000000001</v>
      </c>
      <c r="H273" s="31">
        <v>4185512143</v>
      </c>
      <c r="I273" s="31">
        <v>2744274</v>
      </c>
      <c r="J273" s="31">
        <v>2782691</v>
      </c>
      <c r="K273" s="31">
        <v>2929155</v>
      </c>
    </row>
    <row r="274" spans="1:11" x14ac:dyDescent="0.35">
      <c r="A274">
        <v>280206</v>
      </c>
      <c r="B274" t="s">
        <v>974</v>
      </c>
      <c r="C274" s="31">
        <v>2399</v>
      </c>
      <c r="D274" s="31">
        <v>822163</v>
      </c>
      <c r="E274" s="32">
        <v>0.69499999999999995</v>
      </c>
      <c r="F274" s="32">
        <v>0.46500000000000002</v>
      </c>
      <c r="G274" s="32">
        <v>0.69499999999999995</v>
      </c>
      <c r="H274" s="31">
        <v>1972369643</v>
      </c>
      <c r="I274" s="31">
        <v>1469140</v>
      </c>
      <c r="J274" s="31">
        <v>1540113</v>
      </c>
      <c r="K274" s="31">
        <v>1866368</v>
      </c>
    </row>
    <row r="275" spans="1:11" x14ac:dyDescent="0.35">
      <c r="A275">
        <v>280207</v>
      </c>
      <c r="B275" t="s">
        <v>975</v>
      </c>
      <c r="C275" s="31">
        <v>2027</v>
      </c>
      <c r="D275" s="31">
        <v>907612</v>
      </c>
      <c r="E275" s="32">
        <v>0.77800000000000002</v>
      </c>
      <c r="F275" s="32">
        <v>0.40899999999999997</v>
      </c>
      <c r="G275" s="32">
        <v>0.77800000000000002</v>
      </c>
      <c r="H275" s="31">
        <v>1839729643</v>
      </c>
      <c r="I275" s="31">
        <v>879809</v>
      </c>
      <c r="J275" s="31">
        <v>967363</v>
      </c>
      <c r="K275" s="31">
        <v>840762</v>
      </c>
    </row>
    <row r="276" spans="1:11" x14ac:dyDescent="0.35">
      <c r="A276">
        <v>280208</v>
      </c>
      <c r="B276" t="s">
        <v>976</v>
      </c>
      <c r="C276" s="31">
        <v>3615</v>
      </c>
      <c r="D276" s="31">
        <v>243256</v>
      </c>
      <c r="E276" s="32">
        <v>0.68400000000000005</v>
      </c>
      <c r="F276" s="32">
        <v>0.84199999999999997</v>
      </c>
      <c r="G276" s="32">
        <v>0.84199999999999997</v>
      </c>
      <c r="H276" s="31">
        <v>879372500</v>
      </c>
      <c r="I276" s="31">
        <v>1923465</v>
      </c>
      <c r="J276" s="31">
        <v>1722421</v>
      </c>
      <c r="K276" s="31">
        <v>2097077</v>
      </c>
    </row>
    <row r="277" spans="1:11" x14ac:dyDescent="0.35">
      <c r="A277">
        <v>280209</v>
      </c>
      <c r="B277" t="s">
        <v>977</v>
      </c>
      <c r="C277" s="31">
        <v>7210</v>
      </c>
      <c r="D277" s="31">
        <v>390024</v>
      </c>
      <c r="E277" s="32">
        <v>0.74199999999999999</v>
      </c>
      <c r="F277" s="32">
        <v>0.747</v>
      </c>
      <c r="G277" s="32">
        <v>0.747</v>
      </c>
      <c r="H277" s="31">
        <v>2812079756</v>
      </c>
      <c r="I277" s="31">
        <v>4005070</v>
      </c>
      <c r="J277" s="31">
        <v>4708928</v>
      </c>
      <c r="K277" s="31">
        <v>4243392</v>
      </c>
    </row>
    <row r="278" spans="1:11" x14ac:dyDescent="0.35">
      <c r="A278">
        <v>280210</v>
      </c>
      <c r="B278" t="s">
        <v>978</v>
      </c>
      <c r="C278" s="31">
        <v>4950</v>
      </c>
      <c r="D278" s="31">
        <v>648449</v>
      </c>
      <c r="E278" s="32">
        <v>0.72599999999999998</v>
      </c>
      <c r="F278" s="32">
        <v>0.57799999999999996</v>
      </c>
      <c r="G278" s="32">
        <v>0.72599999999999998</v>
      </c>
      <c r="H278" s="31">
        <v>3209827143</v>
      </c>
      <c r="I278" s="31">
        <v>2812421</v>
      </c>
      <c r="J278" s="31">
        <v>3024346</v>
      </c>
      <c r="K278" s="31">
        <v>2967972</v>
      </c>
    </row>
    <row r="279" spans="1:11" x14ac:dyDescent="0.35">
      <c r="A279">
        <v>280211</v>
      </c>
      <c r="B279" t="s">
        <v>979</v>
      </c>
      <c r="C279" s="31">
        <v>6005</v>
      </c>
      <c r="D279" s="31">
        <v>951702</v>
      </c>
      <c r="E279" s="32">
        <v>0.628</v>
      </c>
      <c r="F279" s="32">
        <v>0.38100000000000001</v>
      </c>
      <c r="G279" s="32">
        <v>0.628</v>
      </c>
      <c r="H279" s="31">
        <v>5714976429</v>
      </c>
      <c r="I279" s="31">
        <v>1501937</v>
      </c>
      <c r="J279" s="31">
        <v>1443255</v>
      </c>
      <c r="K279" s="31">
        <v>1651733</v>
      </c>
    </row>
    <row r="280" spans="1:11" x14ac:dyDescent="0.35">
      <c r="A280">
        <v>280212</v>
      </c>
      <c r="B280" t="s">
        <v>980</v>
      </c>
      <c r="C280" s="31">
        <v>1926</v>
      </c>
      <c r="D280" s="31">
        <v>816040</v>
      </c>
      <c r="E280" s="32">
        <v>0.70899999999999996</v>
      </c>
      <c r="F280" s="32">
        <v>0.46899999999999997</v>
      </c>
      <c r="G280" s="32">
        <v>0.70899999999999996</v>
      </c>
      <c r="H280" s="31">
        <v>1571694286</v>
      </c>
      <c r="I280" s="31">
        <v>820731</v>
      </c>
      <c r="J280" s="31">
        <v>914002</v>
      </c>
      <c r="K280" s="31">
        <v>850347</v>
      </c>
    </row>
    <row r="281" spans="1:11" x14ac:dyDescent="0.35">
      <c r="A281">
        <v>280213</v>
      </c>
      <c r="B281" t="s">
        <v>280</v>
      </c>
      <c r="C281" s="31">
        <v>4356</v>
      </c>
      <c r="D281" s="31">
        <v>631454</v>
      </c>
      <c r="E281" s="32">
        <v>0.77300000000000002</v>
      </c>
      <c r="F281" s="32">
        <v>0.58899999999999997</v>
      </c>
      <c r="G281" s="32">
        <v>0.77300000000000002</v>
      </c>
      <c r="H281" s="31">
        <v>2750614643</v>
      </c>
      <c r="I281" s="31">
        <v>798627</v>
      </c>
      <c r="J281" s="31">
        <v>769121</v>
      </c>
      <c r="K281" s="31">
        <v>777774</v>
      </c>
    </row>
    <row r="282" spans="1:11" x14ac:dyDescent="0.35">
      <c r="A282">
        <v>280214</v>
      </c>
      <c r="B282" t="s">
        <v>281</v>
      </c>
      <c r="C282" s="31">
        <v>3186</v>
      </c>
      <c r="D282" s="31">
        <v>964461</v>
      </c>
      <c r="E282" s="32">
        <v>0.76200000000000001</v>
      </c>
      <c r="F282" s="32">
        <v>0.373</v>
      </c>
      <c r="G282" s="32">
        <v>0.76200000000000001</v>
      </c>
      <c r="H282" s="31">
        <v>3072773929</v>
      </c>
      <c r="I282" s="31">
        <v>1518902</v>
      </c>
      <c r="J282" s="31">
        <v>1459692</v>
      </c>
      <c r="K282" s="31">
        <v>1545938</v>
      </c>
    </row>
    <row r="283" spans="1:11" x14ac:dyDescent="0.35">
      <c r="A283">
        <v>280215</v>
      </c>
      <c r="B283" t="s">
        <v>981</v>
      </c>
      <c r="C283" s="31">
        <v>2680</v>
      </c>
      <c r="D283" s="31">
        <v>2485408</v>
      </c>
      <c r="E283" s="32">
        <v>0.38</v>
      </c>
      <c r="F283" s="32">
        <v>0</v>
      </c>
      <c r="G283" s="32">
        <v>0.38</v>
      </c>
      <c r="H283" s="31">
        <v>6660894643</v>
      </c>
      <c r="I283" s="31">
        <v>308826</v>
      </c>
      <c r="J283" s="31">
        <v>299557</v>
      </c>
      <c r="K283" s="31">
        <v>404434</v>
      </c>
    </row>
    <row r="284" spans="1:11" x14ac:dyDescent="0.35">
      <c r="A284">
        <v>280216</v>
      </c>
      <c r="B284" t="s">
        <v>982</v>
      </c>
      <c r="C284" s="31">
        <v>7457</v>
      </c>
      <c r="D284" s="31">
        <v>576531</v>
      </c>
      <c r="E284" s="32">
        <v>0.76800000000000002</v>
      </c>
      <c r="F284" s="32">
        <v>0.625</v>
      </c>
      <c r="G284" s="32">
        <v>0.76800000000000002</v>
      </c>
      <c r="H284" s="31">
        <v>4299193571</v>
      </c>
      <c r="I284" s="31">
        <v>1526396</v>
      </c>
      <c r="J284" s="31">
        <v>1388521</v>
      </c>
      <c r="K284" s="31">
        <v>1697548</v>
      </c>
    </row>
    <row r="285" spans="1:11" x14ac:dyDescent="0.35">
      <c r="A285">
        <v>280217</v>
      </c>
      <c r="B285" t="s">
        <v>284</v>
      </c>
      <c r="C285" s="31">
        <v>3784</v>
      </c>
      <c r="D285" s="31">
        <v>734611</v>
      </c>
      <c r="E285" s="32">
        <v>0.7</v>
      </c>
      <c r="F285" s="32">
        <v>0.52200000000000002</v>
      </c>
      <c r="G285" s="32">
        <v>0.7</v>
      </c>
      <c r="H285" s="31">
        <v>2779771786</v>
      </c>
      <c r="I285" s="31">
        <v>364219</v>
      </c>
      <c r="J285" s="31">
        <v>309796</v>
      </c>
      <c r="K285" s="31">
        <v>344088</v>
      </c>
    </row>
    <row r="286" spans="1:11" x14ac:dyDescent="0.35">
      <c r="A286">
        <v>280218</v>
      </c>
      <c r="B286" t="s">
        <v>983</v>
      </c>
      <c r="C286" s="31">
        <v>4156</v>
      </c>
      <c r="D286" s="31">
        <v>1470637</v>
      </c>
      <c r="E286" s="32">
        <v>0.51600000000000001</v>
      </c>
      <c r="F286" s="32">
        <v>4.2999999999999997E-2</v>
      </c>
      <c r="G286" s="32">
        <v>0.51600000000000001</v>
      </c>
      <c r="H286" s="31">
        <v>6111968214</v>
      </c>
      <c r="I286" s="31">
        <v>457188</v>
      </c>
      <c r="J286" s="31">
        <v>451707</v>
      </c>
      <c r="K286" s="31">
        <v>538906</v>
      </c>
    </row>
    <row r="287" spans="1:11" x14ac:dyDescent="0.35">
      <c r="A287">
        <v>280219</v>
      </c>
      <c r="B287" t="s">
        <v>984</v>
      </c>
      <c r="C287" s="31">
        <v>1254</v>
      </c>
      <c r="D287" s="31">
        <v>900510</v>
      </c>
      <c r="E287" s="32">
        <v>0.69699999999999995</v>
      </c>
      <c r="F287" s="32">
        <v>0.41399999999999998</v>
      </c>
      <c r="G287" s="32">
        <v>0.69699999999999995</v>
      </c>
      <c r="H287" s="31">
        <v>1129240714</v>
      </c>
      <c r="I287" s="31">
        <v>960982</v>
      </c>
      <c r="J287" s="31">
        <v>882584</v>
      </c>
      <c r="K287" s="31">
        <v>950466</v>
      </c>
    </row>
    <row r="288" spans="1:11" x14ac:dyDescent="0.35">
      <c r="A288">
        <v>280220</v>
      </c>
      <c r="B288" t="s">
        <v>985</v>
      </c>
      <c r="C288" s="31">
        <v>3039</v>
      </c>
      <c r="D288" s="31">
        <v>836666</v>
      </c>
      <c r="E288" s="32">
        <v>0.69899999999999995</v>
      </c>
      <c r="F288" s="32">
        <v>0.45600000000000002</v>
      </c>
      <c r="G288" s="32">
        <v>0.69899999999999995</v>
      </c>
      <c r="H288" s="31">
        <v>2542629286</v>
      </c>
      <c r="I288" s="31">
        <v>1315485</v>
      </c>
      <c r="J288" s="31">
        <v>1208607</v>
      </c>
      <c r="K288" s="31">
        <v>1451317</v>
      </c>
    </row>
    <row r="289" spans="1:11" x14ac:dyDescent="0.35">
      <c r="A289">
        <v>280221</v>
      </c>
      <c r="B289" t="s">
        <v>288</v>
      </c>
      <c r="C289" s="31">
        <v>3795</v>
      </c>
      <c r="D289" s="31">
        <v>955793</v>
      </c>
      <c r="E289" s="32">
        <v>0.69599999999999995</v>
      </c>
      <c r="F289" s="32">
        <v>0.378</v>
      </c>
      <c r="G289" s="32">
        <v>0.69599999999999995</v>
      </c>
      <c r="H289" s="31">
        <v>3627236429</v>
      </c>
      <c r="I289" s="31">
        <v>2449016</v>
      </c>
      <c r="J289" s="31">
        <v>2338120</v>
      </c>
      <c r="K289" s="31">
        <v>2579786</v>
      </c>
    </row>
    <row r="290" spans="1:11" x14ac:dyDescent="0.35">
      <c r="A290">
        <v>280222</v>
      </c>
      <c r="B290" t="s">
        <v>986</v>
      </c>
      <c r="C290" s="31">
        <v>3106</v>
      </c>
      <c r="D290" s="31">
        <v>813025</v>
      </c>
      <c r="E290" s="32">
        <v>0.67800000000000005</v>
      </c>
      <c r="F290" s="32">
        <v>0.47099999999999997</v>
      </c>
      <c r="G290" s="32">
        <v>0.67800000000000005</v>
      </c>
      <c r="H290" s="31">
        <v>2525257791</v>
      </c>
      <c r="I290" s="31">
        <v>459990</v>
      </c>
      <c r="J290" s="31">
        <v>612208</v>
      </c>
      <c r="K290" s="31">
        <v>550653</v>
      </c>
    </row>
    <row r="291" spans="1:11" x14ac:dyDescent="0.35">
      <c r="A291">
        <v>280223</v>
      </c>
      <c r="B291" t="s">
        <v>987</v>
      </c>
      <c r="C291" s="31">
        <v>3070</v>
      </c>
      <c r="D291" s="31">
        <v>747383</v>
      </c>
      <c r="E291" s="32">
        <v>0.68300000000000005</v>
      </c>
      <c r="F291" s="32">
        <v>0.51400000000000001</v>
      </c>
      <c r="G291" s="32">
        <v>0.68300000000000005</v>
      </c>
      <c r="H291" s="31">
        <v>2294467143</v>
      </c>
      <c r="I291" s="31">
        <v>1339344</v>
      </c>
      <c r="J291" s="31">
        <v>1306219</v>
      </c>
      <c r="K291" s="31">
        <v>1483682</v>
      </c>
    </row>
    <row r="292" spans="1:11" x14ac:dyDescent="0.35">
      <c r="A292">
        <v>280224</v>
      </c>
      <c r="B292" t="s">
        <v>291</v>
      </c>
      <c r="C292" s="31">
        <v>2329</v>
      </c>
      <c r="D292" s="31">
        <v>655399</v>
      </c>
      <c r="E292" s="32">
        <v>0.77800000000000002</v>
      </c>
      <c r="F292" s="32">
        <v>0.57399999999999995</v>
      </c>
      <c r="G292" s="32">
        <v>0.77800000000000002</v>
      </c>
      <c r="H292" s="31">
        <v>1526425000</v>
      </c>
      <c r="I292" s="31">
        <v>513128</v>
      </c>
      <c r="J292" s="31">
        <v>515115</v>
      </c>
      <c r="K292" s="31">
        <v>525865</v>
      </c>
    </row>
    <row r="293" spans="1:11" x14ac:dyDescent="0.35">
      <c r="A293">
        <v>280225</v>
      </c>
      <c r="B293" t="s">
        <v>988</v>
      </c>
      <c r="C293" s="31">
        <v>3011</v>
      </c>
      <c r="D293" s="31">
        <v>904376</v>
      </c>
      <c r="E293" s="32">
        <v>0.79500000000000004</v>
      </c>
      <c r="F293" s="32">
        <v>0.41099999999999998</v>
      </c>
      <c r="G293" s="32">
        <v>0.79500000000000004</v>
      </c>
      <c r="H293" s="31">
        <v>2723078214</v>
      </c>
      <c r="I293" s="31">
        <v>1223797</v>
      </c>
      <c r="J293" s="31">
        <v>1470860</v>
      </c>
      <c r="K293" s="31">
        <v>1189538</v>
      </c>
    </row>
    <row r="294" spans="1:11" x14ac:dyDescent="0.35">
      <c r="A294">
        <v>280226</v>
      </c>
      <c r="B294" t="s">
        <v>989</v>
      </c>
      <c r="C294" s="31">
        <v>2470</v>
      </c>
      <c r="D294" s="31">
        <v>671878</v>
      </c>
      <c r="E294" s="32">
        <v>0.69399999999999995</v>
      </c>
      <c r="F294" s="32">
        <v>0.56299999999999994</v>
      </c>
      <c r="G294" s="32">
        <v>0.69399999999999995</v>
      </c>
      <c r="H294" s="31">
        <v>1659540714</v>
      </c>
      <c r="I294" s="31">
        <v>1315030</v>
      </c>
      <c r="J294" s="31">
        <v>1259007</v>
      </c>
      <c r="K294" s="31">
        <v>1787583</v>
      </c>
    </row>
    <row r="295" spans="1:11" x14ac:dyDescent="0.35">
      <c r="A295">
        <v>280227</v>
      </c>
      <c r="B295" t="s">
        <v>294</v>
      </c>
      <c r="C295" s="31">
        <v>1970</v>
      </c>
      <c r="D295" s="31">
        <v>947123</v>
      </c>
      <c r="E295" s="32">
        <v>0.67300000000000004</v>
      </c>
      <c r="F295" s="32">
        <v>0.38400000000000001</v>
      </c>
      <c r="G295" s="32">
        <v>0.67300000000000004</v>
      </c>
      <c r="H295" s="31">
        <v>1865833214</v>
      </c>
      <c r="I295" s="31">
        <v>690998</v>
      </c>
      <c r="J295" s="31">
        <v>672490</v>
      </c>
      <c r="K295" s="31">
        <v>708459</v>
      </c>
    </row>
    <row r="296" spans="1:11" x14ac:dyDescent="0.35">
      <c r="A296">
        <v>280229</v>
      </c>
      <c r="B296" t="s">
        <v>990</v>
      </c>
      <c r="C296" s="31">
        <v>2465</v>
      </c>
      <c r="D296" s="31">
        <v>598402</v>
      </c>
      <c r="E296" s="32">
        <v>0.80600000000000005</v>
      </c>
      <c r="F296" s="32">
        <v>0.61099999999999999</v>
      </c>
      <c r="G296" s="32">
        <v>0.80600000000000005</v>
      </c>
      <c r="H296" s="31">
        <v>1475061786</v>
      </c>
      <c r="I296" s="31">
        <v>629550</v>
      </c>
      <c r="J296" s="31">
        <v>653836</v>
      </c>
      <c r="K296" s="31">
        <v>699259</v>
      </c>
    </row>
    <row r="297" spans="1:11" x14ac:dyDescent="0.35">
      <c r="A297">
        <v>280230</v>
      </c>
      <c r="B297" t="s">
        <v>991</v>
      </c>
      <c r="C297" s="31">
        <v>3203</v>
      </c>
      <c r="D297" s="31">
        <v>570205</v>
      </c>
      <c r="E297" s="32">
        <v>0.755</v>
      </c>
      <c r="F297" s="32">
        <v>0.629</v>
      </c>
      <c r="G297" s="32">
        <v>0.755</v>
      </c>
      <c r="H297" s="31">
        <v>1826369643</v>
      </c>
      <c r="I297" s="31">
        <v>1007356</v>
      </c>
      <c r="J297" s="31">
        <v>1052524</v>
      </c>
      <c r="K297" s="31">
        <v>1186551</v>
      </c>
    </row>
    <row r="298" spans="1:11" x14ac:dyDescent="0.35">
      <c r="A298">
        <v>280231</v>
      </c>
      <c r="B298" t="s">
        <v>992</v>
      </c>
      <c r="C298" s="31">
        <v>1088</v>
      </c>
      <c r="D298" s="31">
        <v>2053866</v>
      </c>
      <c r="E298" s="32">
        <v>0.441</v>
      </c>
      <c r="F298" s="32">
        <v>0</v>
      </c>
      <c r="G298" s="32">
        <v>0.441</v>
      </c>
      <c r="H298" s="31">
        <v>2234606429</v>
      </c>
      <c r="I298" s="31">
        <v>421055</v>
      </c>
      <c r="J298" s="31">
        <v>467619</v>
      </c>
      <c r="K298" s="31">
        <v>426066</v>
      </c>
    </row>
    <row r="299" spans="1:11" x14ac:dyDescent="0.35">
      <c r="A299">
        <v>280251</v>
      </c>
      <c r="B299" t="s">
        <v>298</v>
      </c>
      <c r="C299" s="31">
        <v>9888</v>
      </c>
      <c r="D299" s="31">
        <v>617254</v>
      </c>
      <c r="E299" s="32">
        <v>0.78</v>
      </c>
      <c r="F299" s="32">
        <v>0.59899999999999998</v>
      </c>
      <c r="G299" s="32">
        <v>0.78</v>
      </c>
      <c r="H299" s="31">
        <v>6103409286</v>
      </c>
      <c r="I299" s="31">
        <v>2368994</v>
      </c>
      <c r="J299" s="31">
        <v>3330839</v>
      </c>
      <c r="K299" s="31">
        <v>2884996</v>
      </c>
    </row>
    <row r="300" spans="1:11" x14ac:dyDescent="0.35">
      <c r="A300">
        <v>280252</v>
      </c>
      <c r="B300" t="s">
        <v>993</v>
      </c>
      <c r="C300" s="31">
        <v>18124</v>
      </c>
      <c r="D300" s="31">
        <v>717565</v>
      </c>
      <c r="E300" s="32">
        <v>0.73499999999999999</v>
      </c>
      <c r="F300" s="32">
        <v>0.53300000000000003</v>
      </c>
      <c r="G300" s="32">
        <v>0.73499999999999999</v>
      </c>
      <c r="H300" s="31">
        <v>13005151032</v>
      </c>
      <c r="I300" s="31">
        <v>1398255</v>
      </c>
      <c r="J300" s="31">
        <v>1329769</v>
      </c>
      <c r="K300" s="31">
        <v>1640713</v>
      </c>
    </row>
    <row r="301" spans="1:11" x14ac:dyDescent="0.35">
      <c r="A301">
        <v>280253</v>
      </c>
      <c r="B301" t="s">
        <v>300</v>
      </c>
      <c r="C301" s="31">
        <v>11896</v>
      </c>
      <c r="D301" s="31">
        <v>734547</v>
      </c>
      <c r="E301" s="32">
        <v>0.77700000000000002</v>
      </c>
      <c r="F301" s="32">
        <v>0.52200000000000002</v>
      </c>
      <c r="G301" s="32">
        <v>0.77700000000000002</v>
      </c>
      <c r="H301" s="31">
        <v>8738182500</v>
      </c>
      <c r="I301" s="31">
        <v>3209010</v>
      </c>
      <c r="J301" s="31">
        <v>3057995</v>
      </c>
      <c r="K301" s="31">
        <v>3279677</v>
      </c>
    </row>
    <row r="302" spans="1:11" x14ac:dyDescent="0.35">
      <c r="A302">
        <v>280300</v>
      </c>
      <c r="B302" t="s">
        <v>994</v>
      </c>
      <c r="C302" s="31">
        <v>3952</v>
      </c>
      <c r="D302" s="31">
        <v>1473243</v>
      </c>
      <c r="E302" s="32">
        <v>0.55100000000000005</v>
      </c>
      <c r="F302" s="32">
        <v>4.1000000000000002E-2</v>
      </c>
      <c r="G302" s="32">
        <v>0.55100000000000005</v>
      </c>
      <c r="H302" s="31">
        <v>5822259464</v>
      </c>
      <c r="I302" s="31">
        <v>1717443</v>
      </c>
      <c r="J302" s="31">
        <v>1532398</v>
      </c>
      <c r="K302" s="31">
        <v>1529314</v>
      </c>
    </row>
    <row r="303" spans="1:11" x14ac:dyDescent="0.35">
      <c r="A303">
        <v>280401</v>
      </c>
      <c r="B303" t="s">
        <v>995</v>
      </c>
      <c r="C303" s="31">
        <v>5217</v>
      </c>
      <c r="D303" s="31">
        <v>452588</v>
      </c>
      <c r="E303" s="32">
        <v>0.75600000000000001</v>
      </c>
      <c r="F303" s="32">
        <v>0.70599999999999996</v>
      </c>
      <c r="G303" s="32">
        <v>0.75600000000000001</v>
      </c>
      <c r="H303" s="31">
        <v>2361152778</v>
      </c>
      <c r="I303" s="31">
        <v>2985712</v>
      </c>
      <c r="J303" s="31">
        <v>2441322</v>
      </c>
      <c r="K303" s="31">
        <v>2844921</v>
      </c>
    </row>
    <row r="304" spans="1:11" x14ac:dyDescent="0.35">
      <c r="A304">
        <v>280402</v>
      </c>
      <c r="B304" t="s">
        <v>303</v>
      </c>
      <c r="C304" s="31">
        <v>1889</v>
      </c>
      <c r="D304" s="31">
        <v>1223547</v>
      </c>
      <c r="E304" s="32">
        <v>0.66</v>
      </c>
      <c r="F304" s="32">
        <v>0.20399999999999999</v>
      </c>
      <c r="G304" s="32">
        <v>0.66</v>
      </c>
      <c r="H304" s="31">
        <v>2311281481</v>
      </c>
      <c r="I304" s="31">
        <v>779800</v>
      </c>
      <c r="J304" s="31">
        <v>732680</v>
      </c>
      <c r="K304" s="31">
        <v>775846</v>
      </c>
    </row>
    <row r="305" spans="1:11" x14ac:dyDescent="0.35">
      <c r="A305">
        <v>280403</v>
      </c>
      <c r="B305" t="s">
        <v>996</v>
      </c>
      <c r="C305" s="31">
        <v>3353</v>
      </c>
      <c r="D305" s="31">
        <v>1345144</v>
      </c>
      <c r="E305" s="32">
        <v>0.61399999999999999</v>
      </c>
      <c r="F305" s="32">
        <v>0.124</v>
      </c>
      <c r="G305" s="32">
        <v>0.61399999999999999</v>
      </c>
      <c r="H305" s="31">
        <v>4510269259</v>
      </c>
      <c r="I305" s="31">
        <v>898394</v>
      </c>
      <c r="J305" s="31">
        <v>940062</v>
      </c>
      <c r="K305" s="31">
        <v>1144030</v>
      </c>
    </row>
    <row r="306" spans="1:11" x14ac:dyDescent="0.35">
      <c r="A306">
        <v>280404</v>
      </c>
      <c r="B306" t="s">
        <v>305</v>
      </c>
      <c r="C306" s="31">
        <v>5817</v>
      </c>
      <c r="D306" s="31">
        <v>1307091</v>
      </c>
      <c r="E306" s="32">
        <v>0.55600000000000005</v>
      </c>
      <c r="F306" s="32">
        <v>0.14899999999999999</v>
      </c>
      <c r="G306" s="32">
        <v>0.55600000000000005</v>
      </c>
      <c r="H306" s="31">
        <v>7603351852</v>
      </c>
      <c r="I306" s="31">
        <v>840182</v>
      </c>
      <c r="J306" s="31">
        <v>818093</v>
      </c>
      <c r="K306" s="31">
        <v>901419</v>
      </c>
    </row>
    <row r="307" spans="1:11" x14ac:dyDescent="0.35">
      <c r="A307">
        <v>280405</v>
      </c>
      <c r="B307" t="s">
        <v>997</v>
      </c>
      <c r="C307" s="31">
        <v>3778</v>
      </c>
      <c r="D307" s="31">
        <v>900192</v>
      </c>
      <c r="E307" s="32">
        <v>0.67100000000000004</v>
      </c>
      <c r="F307" s="32">
        <v>0.41499999999999998</v>
      </c>
      <c r="G307" s="32">
        <v>0.67100000000000004</v>
      </c>
      <c r="H307" s="31">
        <v>3400927884</v>
      </c>
      <c r="I307" s="31">
        <v>639106</v>
      </c>
      <c r="J307" s="31">
        <v>644961</v>
      </c>
      <c r="K307" s="31">
        <v>652975</v>
      </c>
    </row>
    <row r="308" spans="1:11" x14ac:dyDescent="0.35">
      <c r="A308">
        <v>280406</v>
      </c>
      <c r="B308" t="s">
        <v>998</v>
      </c>
      <c r="C308" s="31">
        <v>3547</v>
      </c>
      <c r="D308" s="31">
        <v>1859913</v>
      </c>
      <c r="E308" s="32">
        <v>0.40300000000000002</v>
      </c>
      <c r="F308" s="32">
        <v>0</v>
      </c>
      <c r="G308" s="32">
        <v>0.40300000000000002</v>
      </c>
      <c r="H308" s="31">
        <v>6597112963</v>
      </c>
      <c r="I308" s="31">
        <v>512368</v>
      </c>
      <c r="J308" s="31">
        <v>506011</v>
      </c>
      <c r="K308" s="31">
        <v>634654</v>
      </c>
    </row>
    <row r="309" spans="1:11" x14ac:dyDescent="0.35">
      <c r="A309">
        <v>280407</v>
      </c>
      <c r="B309" t="s">
        <v>999</v>
      </c>
      <c r="C309" s="31">
        <v>7009</v>
      </c>
      <c r="D309" s="31">
        <v>1964509</v>
      </c>
      <c r="E309" s="32">
        <v>0.46</v>
      </c>
      <c r="F309" s="32">
        <v>0</v>
      </c>
      <c r="G309" s="32">
        <v>0.46</v>
      </c>
      <c r="H309" s="31">
        <v>13769250370</v>
      </c>
      <c r="I309" s="31">
        <v>815249</v>
      </c>
      <c r="J309" s="31">
        <v>743878</v>
      </c>
      <c r="K309" s="31">
        <v>939655</v>
      </c>
    </row>
    <row r="310" spans="1:11" x14ac:dyDescent="0.35">
      <c r="A310">
        <v>280409</v>
      </c>
      <c r="B310" t="s">
        <v>1000</v>
      </c>
      <c r="C310" s="31">
        <v>4420</v>
      </c>
      <c r="D310" s="31">
        <v>959254</v>
      </c>
      <c r="E310" s="32">
        <v>0.65</v>
      </c>
      <c r="F310" s="32">
        <v>0.376</v>
      </c>
      <c r="G310" s="32">
        <v>0.65</v>
      </c>
      <c r="H310" s="31">
        <v>4239903704</v>
      </c>
      <c r="I310" s="31">
        <v>1203864</v>
      </c>
      <c r="J310" s="31">
        <v>1125960</v>
      </c>
      <c r="K310" s="31">
        <v>1329446</v>
      </c>
    </row>
    <row r="311" spans="1:11" x14ac:dyDescent="0.35">
      <c r="A311">
        <v>280410</v>
      </c>
      <c r="B311" t="s">
        <v>1001</v>
      </c>
      <c r="C311" s="31">
        <v>2843</v>
      </c>
      <c r="D311" s="31">
        <v>1454546</v>
      </c>
      <c r="E311" s="32">
        <v>0.59199999999999997</v>
      </c>
      <c r="F311" s="32">
        <v>5.2999999999999999E-2</v>
      </c>
      <c r="G311" s="32">
        <v>0.59199999999999997</v>
      </c>
      <c r="H311" s="31">
        <v>4135276667</v>
      </c>
      <c r="I311" s="31">
        <v>1073924</v>
      </c>
      <c r="J311" s="31">
        <v>1052551</v>
      </c>
      <c r="K311" s="31">
        <v>1133359</v>
      </c>
    </row>
    <row r="312" spans="1:11" x14ac:dyDescent="0.35">
      <c r="A312">
        <v>280411</v>
      </c>
      <c r="B312" t="s">
        <v>1002</v>
      </c>
      <c r="C312" s="31">
        <v>1437</v>
      </c>
      <c r="D312" s="31">
        <v>1433580</v>
      </c>
      <c r="E312" s="32">
        <v>0.61199999999999999</v>
      </c>
      <c r="F312" s="32">
        <v>6.7000000000000004E-2</v>
      </c>
      <c r="G312" s="32">
        <v>0.61199999999999999</v>
      </c>
      <c r="H312" s="31">
        <v>2060055556</v>
      </c>
      <c r="I312" s="31">
        <v>736727</v>
      </c>
      <c r="J312" s="31">
        <v>686237</v>
      </c>
      <c r="K312" s="31">
        <v>847208</v>
      </c>
    </row>
    <row r="313" spans="1:11" x14ac:dyDescent="0.35">
      <c r="A313">
        <v>280501</v>
      </c>
      <c r="B313" t="s">
        <v>1003</v>
      </c>
      <c r="C313" s="31">
        <v>2891</v>
      </c>
      <c r="D313" s="31">
        <v>1526269</v>
      </c>
      <c r="E313" s="32">
        <v>0.59</v>
      </c>
      <c r="F313" s="32">
        <v>7.0000000000000001E-3</v>
      </c>
      <c r="G313" s="32">
        <v>0.59</v>
      </c>
      <c r="H313" s="31">
        <v>4412445171</v>
      </c>
      <c r="I313" s="31">
        <v>897676</v>
      </c>
      <c r="J313" s="31">
        <v>853261</v>
      </c>
      <c r="K313" s="31">
        <v>947416</v>
      </c>
    </row>
    <row r="314" spans="1:11" x14ac:dyDescent="0.35">
      <c r="A314">
        <v>280502</v>
      </c>
      <c r="B314" t="s">
        <v>1004</v>
      </c>
      <c r="C314" s="31">
        <v>7077</v>
      </c>
      <c r="D314" s="31">
        <v>1196916</v>
      </c>
      <c r="E314" s="32">
        <v>0.65400000000000003</v>
      </c>
      <c r="F314" s="32">
        <v>0.221</v>
      </c>
      <c r="G314" s="32">
        <v>0.65400000000000003</v>
      </c>
      <c r="H314" s="31">
        <v>8470580905</v>
      </c>
      <c r="I314" s="31">
        <v>3414030</v>
      </c>
      <c r="J314" s="31">
        <v>4035251</v>
      </c>
      <c r="K314" s="31">
        <v>3908969</v>
      </c>
    </row>
    <row r="315" spans="1:11" x14ac:dyDescent="0.35">
      <c r="A315">
        <v>280503</v>
      </c>
      <c r="B315" t="s">
        <v>1005</v>
      </c>
      <c r="C315" s="31">
        <v>2197</v>
      </c>
      <c r="D315" s="31">
        <v>2079019</v>
      </c>
      <c r="E315" s="32">
        <v>0.54300000000000004</v>
      </c>
      <c r="F315" s="32">
        <v>0</v>
      </c>
      <c r="G315" s="32">
        <v>0.54300000000000004</v>
      </c>
      <c r="H315" s="31">
        <v>4567606154</v>
      </c>
      <c r="I315" s="31">
        <v>596590</v>
      </c>
      <c r="J315" s="31">
        <v>604917</v>
      </c>
      <c r="K315" s="31">
        <v>701981</v>
      </c>
    </row>
    <row r="316" spans="1:11" x14ac:dyDescent="0.35">
      <c r="A316">
        <v>280504</v>
      </c>
      <c r="B316" t="s">
        <v>1006</v>
      </c>
      <c r="C316" s="31">
        <v>5564</v>
      </c>
      <c r="D316" s="31">
        <v>937657</v>
      </c>
      <c r="E316" s="32">
        <v>0.66300000000000003</v>
      </c>
      <c r="F316" s="32">
        <v>0.39</v>
      </c>
      <c r="G316" s="32">
        <v>0.66300000000000003</v>
      </c>
      <c r="H316" s="31">
        <v>5217127308</v>
      </c>
      <c r="I316" s="31">
        <v>2142400</v>
      </c>
      <c r="J316" s="31">
        <v>2138312</v>
      </c>
      <c r="K316" s="31">
        <v>2205849</v>
      </c>
    </row>
    <row r="317" spans="1:11" x14ac:dyDescent="0.35">
      <c r="A317">
        <v>280506</v>
      </c>
      <c r="B317" t="s">
        <v>1007</v>
      </c>
      <c r="C317" s="31">
        <v>1640</v>
      </c>
      <c r="D317" s="31">
        <v>2365908</v>
      </c>
      <c r="E317" s="32">
        <v>0.39900000000000002</v>
      </c>
      <c r="F317" s="32">
        <v>0</v>
      </c>
      <c r="G317" s="32">
        <v>0.39900000000000002</v>
      </c>
      <c r="H317" s="31">
        <v>3880090385</v>
      </c>
      <c r="I317" s="31">
        <v>466325</v>
      </c>
      <c r="J317" s="31">
        <v>592901</v>
      </c>
      <c r="K317" s="31">
        <v>573099</v>
      </c>
    </row>
    <row r="318" spans="1:11" x14ac:dyDescent="0.35">
      <c r="A318">
        <v>280515</v>
      </c>
      <c r="B318" t="s">
        <v>1008</v>
      </c>
      <c r="C318" s="31">
        <v>3339</v>
      </c>
      <c r="D318" s="31">
        <v>1602979</v>
      </c>
      <c r="E318" s="32">
        <v>0.59599999999999997</v>
      </c>
      <c r="F318" s="32">
        <v>0</v>
      </c>
      <c r="G318" s="32">
        <v>0.59599999999999997</v>
      </c>
      <c r="H318" s="31">
        <v>5352349046</v>
      </c>
      <c r="I318" s="31">
        <v>832729</v>
      </c>
      <c r="J318" s="31">
        <v>1021330</v>
      </c>
      <c r="K318" s="31">
        <v>833327</v>
      </c>
    </row>
    <row r="319" spans="1:11" x14ac:dyDescent="0.35">
      <c r="A319">
        <v>280517</v>
      </c>
      <c r="B319" t="s">
        <v>1009</v>
      </c>
      <c r="C319" s="31">
        <v>5739</v>
      </c>
      <c r="D319" s="31">
        <v>1066232</v>
      </c>
      <c r="E319" s="32">
        <v>0.52100000000000002</v>
      </c>
      <c r="F319" s="32">
        <v>0.30599999999999999</v>
      </c>
      <c r="G319" s="32">
        <v>0.52100000000000002</v>
      </c>
      <c r="H319" s="31">
        <v>6119110385</v>
      </c>
      <c r="I319" s="31">
        <v>1243451</v>
      </c>
      <c r="J319" s="31">
        <v>1538783</v>
      </c>
      <c r="K319" s="31">
        <v>1483909</v>
      </c>
    </row>
    <row r="320" spans="1:11" x14ac:dyDescent="0.35">
      <c r="A320">
        <v>280518</v>
      </c>
      <c r="B320" t="s">
        <v>1010</v>
      </c>
      <c r="C320" s="31">
        <v>3131</v>
      </c>
      <c r="D320" s="31">
        <v>730036</v>
      </c>
      <c r="E320" s="32">
        <v>0.72</v>
      </c>
      <c r="F320" s="32">
        <v>0.52500000000000002</v>
      </c>
      <c r="G320" s="32">
        <v>0.72</v>
      </c>
      <c r="H320" s="31">
        <v>2285745000</v>
      </c>
      <c r="I320" s="31">
        <v>1471365</v>
      </c>
      <c r="J320" s="31">
        <v>1643269</v>
      </c>
      <c r="K320" s="31">
        <v>1397459</v>
      </c>
    </row>
    <row r="321" spans="1:11" x14ac:dyDescent="0.35">
      <c r="A321">
        <v>280521</v>
      </c>
      <c r="B321" t="s">
        <v>1011</v>
      </c>
      <c r="C321" s="31">
        <v>3192</v>
      </c>
      <c r="D321" s="31">
        <v>904809</v>
      </c>
      <c r="E321" s="32">
        <v>0.63900000000000001</v>
      </c>
      <c r="F321" s="32">
        <v>0.41099999999999998</v>
      </c>
      <c r="G321" s="32">
        <v>0.63900000000000001</v>
      </c>
      <c r="H321" s="31">
        <v>2888153077</v>
      </c>
      <c r="I321" s="31">
        <v>1376837</v>
      </c>
      <c r="J321" s="31">
        <v>1276252</v>
      </c>
      <c r="K321" s="31">
        <v>1471103</v>
      </c>
    </row>
    <row r="322" spans="1:11" x14ac:dyDescent="0.35">
      <c r="A322">
        <v>280522</v>
      </c>
      <c r="B322" t="s">
        <v>1012</v>
      </c>
      <c r="C322" s="31">
        <v>5986</v>
      </c>
      <c r="D322" s="31">
        <v>870105</v>
      </c>
      <c r="E322" s="32">
        <v>0.66600000000000004</v>
      </c>
      <c r="F322" s="32">
        <v>0.434</v>
      </c>
      <c r="G322" s="32">
        <v>0.66600000000000004</v>
      </c>
      <c r="H322" s="31">
        <v>5208454400</v>
      </c>
      <c r="I322" s="31">
        <v>1613889</v>
      </c>
      <c r="J322" s="31">
        <v>1549092</v>
      </c>
      <c r="K322" s="31">
        <v>1884158</v>
      </c>
    </row>
    <row r="323" spans="1:11" x14ac:dyDescent="0.35">
      <c r="A323">
        <v>280523</v>
      </c>
      <c r="B323" t="s">
        <v>1013</v>
      </c>
      <c r="C323" s="31">
        <v>7231</v>
      </c>
      <c r="D323" s="31">
        <v>968327</v>
      </c>
      <c r="E323" s="32">
        <v>0.64800000000000002</v>
      </c>
      <c r="F323" s="32">
        <v>0.37</v>
      </c>
      <c r="G323" s="32">
        <v>0.64800000000000002</v>
      </c>
      <c r="H323" s="31">
        <v>7001979231</v>
      </c>
      <c r="I323" s="31">
        <v>3031946</v>
      </c>
      <c r="J323" s="31">
        <v>2688051</v>
      </c>
      <c r="K323" s="31">
        <v>3475629</v>
      </c>
    </row>
    <row r="324" spans="1:11" x14ac:dyDescent="0.35">
      <c r="A324">
        <v>300000</v>
      </c>
      <c r="B324" t="s">
        <v>1014</v>
      </c>
      <c r="C324" s="31">
        <v>1074367</v>
      </c>
      <c r="D324" s="31">
        <v>902979</v>
      </c>
      <c r="E324" s="32">
        <v>0.55400000000000005</v>
      </c>
      <c r="F324" s="32">
        <v>0.41199999999999998</v>
      </c>
      <c r="G324" s="32">
        <v>0</v>
      </c>
      <c r="H324" s="31">
        <v>970131576551</v>
      </c>
      <c r="I324" s="31">
        <v>0</v>
      </c>
      <c r="J324" s="31">
        <v>0</v>
      </c>
      <c r="K324" s="31">
        <v>0</v>
      </c>
    </row>
    <row r="325" spans="1:11" x14ac:dyDescent="0.35">
      <c r="A325">
        <v>400301</v>
      </c>
      <c r="B325" t="s">
        <v>329</v>
      </c>
      <c r="C325" s="31">
        <v>2102</v>
      </c>
      <c r="D325" s="31">
        <v>682836</v>
      </c>
      <c r="E325" s="32">
        <v>0.56799999999999995</v>
      </c>
      <c r="F325" s="32">
        <v>0.55600000000000005</v>
      </c>
      <c r="G325" s="32">
        <v>0.56799999999999995</v>
      </c>
      <c r="H325" s="31">
        <v>1435322525</v>
      </c>
      <c r="I325" s="31">
        <v>1215127</v>
      </c>
      <c r="J325" s="31">
        <v>1186380</v>
      </c>
      <c r="K325" s="31">
        <v>1168032</v>
      </c>
    </row>
    <row r="326" spans="1:11" x14ac:dyDescent="0.35">
      <c r="A326">
        <v>400400</v>
      </c>
      <c r="B326" t="s">
        <v>1015</v>
      </c>
      <c r="C326" s="31">
        <v>4619</v>
      </c>
      <c r="D326" s="31">
        <v>337506</v>
      </c>
      <c r="E326" s="32">
        <v>0.67500000000000004</v>
      </c>
      <c r="F326" s="32">
        <v>0.78100000000000003</v>
      </c>
      <c r="G326" s="32">
        <v>0.78100000000000003</v>
      </c>
      <c r="H326" s="31">
        <v>1558940406</v>
      </c>
      <c r="I326" s="31">
        <v>3378923</v>
      </c>
      <c r="J326" s="31">
        <v>3523212</v>
      </c>
      <c r="K326" s="31">
        <v>3356403</v>
      </c>
    </row>
    <row r="327" spans="1:11" x14ac:dyDescent="0.35">
      <c r="A327">
        <v>400601</v>
      </c>
      <c r="B327" t="s">
        <v>1016</v>
      </c>
      <c r="C327" s="31">
        <v>1560</v>
      </c>
      <c r="D327" s="31">
        <v>336891</v>
      </c>
      <c r="E327" s="32">
        <v>0.68700000000000006</v>
      </c>
      <c r="F327" s="32">
        <v>0.78100000000000003</v>
      </c>
      <c r="G327" s="32">
        <v>0.78100000000000003</v>
      </c>
      <c r="H327" s="31">
        <v>525550933</v>
      </c>
      <c r="I327" s="31">
        <v>1167903</v>
      </c>
      <c r="J327" s="31">
        <v>1290766</v>
      </c>
      <c r="K327" s="31">
        <v>1304606</v>
      </c>
    </row>
    <row r="328" spans="1:11" x14ac:dyDescent="0.35">
      <c r="A328">
        <v>400701</v>
      </c>
      <c r="B328" t="s">
        <v>332</v>
      </c>
      <c r="C328" s="31">
        <v>3801</v>
      </c>
      <c r="D328" s="31">
        <v>471080</v>
      </c>
      <c r="E328" s="32">
        <v>0.56599999999999995</v>
      </c>
      <c r="F328" s="32">
        <v>0.69399999999999995</v>
      </c>
      <c r="G328" s="32">
        <v>0.69399999999999995</v>
      </c>
      <c r="H328" s="31">
        <v>1790576693</v>
      </c>
      <c r="I328" s="31">
        <v>2659169</v>
      </c>
      <c r="J328" s="31">
        <v>2880603</v>
      </c>
      <c r="K328" s="31">
        <v>2621972</v>
      </c>
    </row>
    <row r="329" spans="1:11" x14ac:dyDescent="0.35">
      <c r="A329">
        <v>400800</v>
      </c>
      <c r="B329" t="s">
        <v>1017</v>
      </c>
      <c r="C329" s="31">
        <v>6862</v>
      </c>
      <c r="D329" s="31">
        <v>227970</v>
      </c>
      <c r="E329" s="32">
        <v>0.54600000000000004</v>
      </c>
      <c r="F329" s="32">
        <v>0.85199999999999998</v>
      </c>
      <c r="G329" s="32">
        <v>0.85199999999999998</v>
      </c>
      <c r="H329" s="31">
        <v>1564331136</v>
      </c>
      <c r="I329" s="31">
        <v>4945699</v>
      </c>
      <c r="J329" s="31">
        <v>4364564</v>
      </c>
      <c r="K329" s="31">
        <v>4904184</v>
      </c>
    </row>
    <row r="330" spans="1:11" x14ac:dyDescent="0.35">
      <c r="A330">
        <v>400900</v>
      </c>
      <c r="B330" t="s">
        <v>1018</v>
      </c>
      <c r="C330" s="31">
        <v>3611</v>
      </c>
      <c r="D330" s="31">
        <v>396361</v>
      </c>
      <c r="E330" s="32">
        <v>0.6</v>
      </c>
      <c r="F330" s="32">
        <v>0.74199999999999999</v>
      </c>
      <c r="G330" s="32">
        <v>0.74199999999999999</v>
      </c>
      <c r="H330" s="31">
        <v>1431259659</v>
      </c>
      <c r="I330" s="31">
        <v>2518746</v>
      </c>
      <c r="J330" s="31">
        <v>2609877</v>
      </c>
      <c r="K330" s="31">
        <v>2425545</v>
      </c>
    </row>
    <row r="331" spans="1:11" x14ac:dyDescent="0.35">
      <c r="A331">
        <v>401001</v>
      </c>
      <c r="B331" t="s">
        <v>1019</v>
      </c>
      <c r="C331" s="31">
        <v>2981</v>
      </c>
      <c r="D331" s="31">
        <v>455489</v>
      </c>
      <c r="E331" s="32">
        <v>0.628</v>
      </c>
      <c r="F331" s="32">
        <v>0.70399999999999996</v>
      </c>
      <c r="G331" s="32">
        <v>0.70399999999999996</v>
      </c>
      <c r="H331" s="31">
        <v>1357812770</v>
      </c>
      <c r="I331" s="31">
        <v>1177631</v>
      </c>
      <c r="J331" s="31">
        <v>1190395</v>
      </c>
      <c r="K331" s="31">
        <v>1289356</v>
      </c>
    </row>
    <row r="332" spans="1:11" x14ac:dyDescent="0.35">
      <c r="A332">
        <v>401201</v>
      </c>
      <c r="B332" t="s">
        <v>336</v>
      </c>
      <c r="C332" s="31">
        <v>1280</v>
      </c>
      <c r="D332" s="31">
        <v>346069</v>
      </c>
      <c r="E332" s="32">
        <v>0.65300000000000002</v>
      </c>
      <c r="F332" s="32">
        <v>0.77500000000000002</v>
      </c>
      <c r="G332" s="32">
        <v>0.77500000000000002</v>
      </c>
      <c r="H332" s="31">
        <v>442969146</v>
      </c>
      <c r="I332" s="31">
        <v>1359715</v>
      </c>
      <c r="J332" s="31">
        <v>1340186</v>
      </c>
      <c r="K332" s="31">
        <v>1228527</v>
      </c>
    </row>
    <row r="333" spans="1:11" x14ac:dyDescent="0.35">
      <c r="A333">
        <v>401301</v>
      </c>
      <c r="B333" t="s">
        <v>1020</v>
      </c>
      <c r="C333" s="31">
        <v>765</v>
      </c>
      <c r="D333" s="31">
        <v>346301</v>
      </c>
      <c r="E333" s="32">
        <v>0.51</v>
      </c>
      <c r="F333" s="32">
        <v>0.77500000000000002</v>
      </c>
      <c r="G333" s="32">
        <v>0.77500000000000002</v>
      </c>
      <c r="H333" s="31">
        <v>264921027</v>
      </c>
      <c r="I333" s="31">
        <v>720512</v>
      </c>
      <c r="J333" s="31">
        <v>632840</v>
      </c>
      <c r="K333" s="31">
        <v>702579</v>
      </c>
    </row>
    <row r="334" spans="1:11" x14ac:dyDescent="0.35">
      <c r="A334">
        <v>401501</v>
      </c>
      <c r="B334" t="s">
        <v>1021</v>
      </c>
      <c r="C334" s="31">
        <v>1200</v>
      </c>
      <c r="D334" s="31">
        <v>421934</v>
      </c>
      <c r="E334" s="32">
        <v>0.65900000000000003</v>
      </c>
      <c r="F334" s="32">
        <v>0.72599999999999998</v>
      </c>
      <c r="G334" s="32">
        <v>0.72599999999999998</v>
      </c>
      <c r="H334" s="31">
        <v>506321539</v>
      </c>
      <c r="I334" s="31">
        <v>1130338</v>
      </c>
      <c r="J334" s="31">
        <v>936156</v>
      </c>
      <c r="K334" s="31">
        <v>1007072</v>
      </c>
    </row>
    <row r="335" spans="1:11" x14ac:dyDescent="0.35">
      <c r="A335">
        <v>410401</v>
      </c>
      <c r="B335" t="s">
        <v>1022</v>
      </c>
      <c r="C335" s="31">
        <v>1281</v>
      </c>
      <c r="D335" s="31">
        <v>544780</v>
      </c>
      <c r="E335" s="32">
        <v>0.437</v>
      </c>
      <c r="F335" s="32">
        <v>0.64600000000000002</v>
      </c>
      <c r="G335" s="32">
        <v>0.64600000000000002</v>
      </c>
      <c r="H335" s="31">
        <v>697863588</v>
      </c>
      <c r="I335" s="31">
        <v>956135</v>
      </c>
      <c r="J335" s="31">
        <v>965716</v>
      </c>
      <c r="K335" s="31">
        <v>1094946</v>
      </c>
    </row>
    <row r="336" spans="1:11" x14ac:dyDescent="0.35">
      <c r="A336">
        <v>410601</v>
      </c>
      <c r="B336" t="s">
        <v>1023</v>
      </c>
      <c r="C336" s="31">
        <v>2183</v>
      </c>
      <c r="D336" s="31">
        <v>343515</v>
      </c>
      <c r="E336" s="32">
        <v>0.441</v>
      </c>
      <c r="F336" s="32">
        <v>0.77700000000000002</v>
      </c>
      <c r="G336" s="32">
        <v>0.77700000000000002</v>
      </c>
      <c r="H336" s="31">
        <v>749894571</v>
      </c>
      <c r="I336" s="31">
        <v>2618727</v>
      </c>
      <c r="J336" s="31">
        <v>2292983</v>
      </c>
      <c r="K336" s="31">
        <v>2499133</v>
      </c>
    </row>
    <row r="337" spans="1:11" x14ac:dyDescent="0.35">
      <c r="A337">
        <v>411101</v>
      </c>
      <c r="B337" t="s">
        <v>1024</v>
      </c>
      <c r="C337" s="31">
        <v>1386</v>
      </c>
      <c r="D337" s="31">
        <v>419387</v>
      </c>
      <c r="E337" s="32">
        <v>0.69699999999999995</v>
      </c>
      <c r="F337" s="32">
        <v>0.72799999999999998</v>
      </c>
      <c r="G337" s="32">
        <v>0.72799999999999998</v>
      </c>
      <c r="H337" s="31">
        <v>581270874</v>
      </c>
      <c r="I337" s="31">
        <v>1339077</v>
      </c>
      <c r="J337" s="31">
        <v>1357036</v>
      </c>
      <c r="K337" s="31">
        <v>1516260</v>
      </c>
    </row>
    <row r="338" spans="1:11" x14ac:dyDescent="0.35">
      <c r="A338">
        <v>411501</v>
      </c>
      <c r="B338" t="s">
        <v>1025</v>
      </c>
      <c r="C338" s="31">
        <v>2737</v>
      </c>
      <c r="D338" s="31">
        <v>513915</v>
      </c>
      <c r="E338" s="32">
        <v>0.68700000000000006</v>
      </c>
      <c r="F338" s="32">
        <v>0.66600000000000004</v>
      </c>
      <c r="G338" s="32">
        <v>0.68700000000000006</v>
      </c>
      <c r="H338" s="31">
        <v>1406586051</v>
      </c>
      <c r="I338" s="31">
        <v>1671631</v>
      </c>
      <c r="J338" s="31">
        <v>1724248</v>
      </c>
      <c r="K338" s="31">
        <v>1932959</v>
      </c>
    </row>
    <row r="339" spans="1:11" x14ac:dyDescent="0.35">
      <c r="A339">
        <v>411504</v>
      </c>
      <c r="B339" t="s">
        <v>343</v>
      </c>
      <c r="C339" s="31">
        <v>586</v>
      </c>
      <c r="D339" s="31">
        <v>569905</v>
      </c>
      <c r="E339" s="32">
        <v>0.65</v>
      </c>
      <c r="F339" s="32">
        <v>0.63</v>
      </c>
      <c r="G339" s="32">
        <v>0.65</v>
      </c>
      <c r="H339" s="31">
        <v>333964385</v>
      </c>
      <c r="I339" s="31">
        <v>932529</v>
      </c>
      <c r="J339" s="31">
        <v>917330</v>
      </c>
      <c r="K339" s="31">
        <v>1103154</v>
      </c>
    </row>
    <row r="340" spans="1:11" x14ac:dyDescent="0.35">
      <c r="A340">
        <v>411603</v>
      </c>
      <c r="B340" t="s">
        <v>344</v>
      </c>
      <c r="C340" s="31">
        <v>1089</v>
      </c>
      <c r="D340" s="31">
        <v>333618</v>
      </c>
      <c r="E340" s="32">
        <v>0.625</v>
      </c>
      <c r="F340" s="32">
        <v>0.78300000000000003</v>
      </c>
      <c r="G340" s="32">
        <v>0.78300000000000003</v>
      </c>
      <c r="H340" s="31">
        <v>363310606</v>
      </c>
      <c r="I340" s="31">
        <v>1030622</v>
      </c>
      <c r="J340" s="31">
        <v>949208</v>
      </c>
      <c r="K340" s="31">
        <v>1129424</v>
      </c>
    </row>
    <row r="341" spans="1:11" x14ac:dyDescent="0.35">
      <c r="A341">
        <v>411701</v>
      </c>
      <c r="B341" t="s">
        <v>1026</v>
      </c>
      <c r="C341" s="31">
        <v>433</v>
      </c>
      <c r="D341" s="31">
        <v>581257</v>
      </c>
      <c r="E341" s="32">
        <v>0.61199999999999999</v>
      </c>
      <c r="F341" s="32">
        <v>0.622</v>
      </c>
      <c r="G341" s="32">
        <v>0.622</v>
      </c>
      <c r="H341" s="31">
        <v>251684488</v>
      </c>
      <c r="I341" s="31">
        <v>708504</v>
      </c>
      <c r="J341" s="31">
        <v>691074</v>
      </c>
      <c r="K341" s="31">
        <v>713058</v>
      </c>
    </row>
    <row r="342" spans="1:11" x14ac:dyDescent="0.35">
      <c r="A342">
        <v>411800</v>
      </c>
      <c r="B342" t="s">
        <v>1027</v>
      </c>
      <c r="C342" s="31">
        <v>5535</v>
      </c>
      <c r="D342" s="31">
        <v>262670</v>
      </c>
      <c r="E342" s="32">
        <v>0.65600000000000003</v>
      </c>
      <c r="F342" s="32">
        <v>0.83</v>
      </c>
      <c r="G342" s="32">
        <v>0.83</v>
      </c>
      <c r="H342" s="31">
        <v>1453882543</v>
      </c>
      <c r="I342" s="31">
        <v>7258810</v>
      </c>
      <c r="J342" s="31">
        <v>7969166</v>
      </c>
      <c r="K342" s="31">
        <v>6887534</v>
      </c>
    </row>
    <row r="343" spans="1:11" x14ac:dyDescent="0.35">
      <c r="A343">
        <v>411902</v>
      </c>
      <c r="B343" t="s">
        <v>1028</v>
      </c>
      <c r="C343" s="31">
        <v>791</v>
      </c>
      <c r="D343" s="31">
        <v>362086</v>
      </c>
      <c r="E343" s="32">
        <v>0.56100000000000005</v>
      </c>
      <c r="F343" s="32">
        <v>0.76500000000000001</v>
      </c>
      <c r="G343" s="32">
        <v>0.76500000000000001</v>
      </c>
      <c r="H343" s="31">
        <v>286410489</v>
      </c>
      <c r="I343" s="31">
        <v>1293032</v>
      </c>
      <c r="J343" s="31">
        <v>1295804</v>
      </c>
      <c r="K343" s="31">
        <v>1352278</v>
      </c>
    </row>
    <row r="344" spans="1:11" x14ac:dyDescent="0.35">
      <c r="A344">
        <v>412000</v>
      </c>
      <c r="B344" t="s">
        <v>1029</v>
      </c>
      <c r="C344" s="31">
        <v>1925</v>
      </c>
      <c r="D344" s="31">
        <v>341377</v>
      </c>
      <c r="E344" s="32">
        <v>0.625</v>
      </c>
      <c r="F344" s="32">
        <v>0.77800000000000002</v>
      </c>
      <c r="G344" s="32">
        <v>0.77800000000000002</v>
      </c>
      <c r="H344" s="31">
        <v>657150993</v>
      </c>
      <c r="I344" s="31">
        <v>1613458</v>
      </c>
      <c r="J344" s="31">
        <v>1714162</v>
      </c>
      <c r="K344" s="31">
        <v>1900801</v>
      </c>
    </row>
    <row r="345" spans="1:11" x14ac:dyDescent="0.35">
      <c r="A345">
        <v>412201</v>
      </c>
      <c r="B345" t="s">
        <v>349</v>
      </c>
      <c r="C345" s="31">
        <v>1464</v>
      </c>
      <c r="D345" s="31">
        <v>402509</v>
      </c>
      <c r="E345" s="32">
        <v>0.64200000000000002</v>
      </c>
      <c r="F345" s="32">
        <v>0.73799999999999999</v>
      </c>
      <c r="G345" s="32">
        <v>0.73799999999999999</v>
      </c>
      <c r="H345" s="31">
        <v>589274261</v>
      </c>
      <c r="I345" s="31">
        <v>1710597</v>
      </c>
      <c r="J345" s="31">
        <v>1765454</v>
      </c>
      <c r="K345" s="31">
        <v>2122359</v>
      </c>
    </row>
    <row r="346" spans="1:11" x14ac:dyDescent="0.35">
      <c r="A346">
        <v>412300</v>
      </c>
      <c r="B346" t="s">
        <v>1030</v>
      </c>
      <c r="C346" s="31">
        <v>10736</v>
      </c>
      <c r="D346" s="31">
        <v>143940</v>
      </c>
      <c r="E346" s="32">
        <v>0.60599999999999998</v>
      </c>
      <c r="F346" s="32">
        <v>0.90700000000000003</v>
      </c>
      <c r="G346" s="32">
        <v>0.9</v>
      </c>
      <c r="H346" s="31">
        <v>1545345633</v>
      </c>
      <c r="I346" s="31">
        <v>10940426</v>
      </c>
      <c r="J346" s="31">
        <v>10724221</v>
      </c>
      <c r="K346" s="31">
        <v>12416991</v>
      </c>
    </row>
    <row r="347" spans="1:11" x14ac:dyDescent="0.35">
      <c r="A347">
        <v>412801</v>
      </c>
      <c r="B347" t="s">
        <v>1031</v>
      </c>
      <c r="C347" s="31">
        <v>970</v>
      </c>
      <c r="D347" s="31">
        <v>348561</v>
      </c>
      <c r="E347" s="32">
        <v>0.66300000000000003</v>
      </c>
      <c r="F347" s="32">
        <v>0.77400000000000002</v>
      </c>
      <c r="G347" s="32">
        <v>0.77400000000000002</v>
      </c>
      <c r="H347" s="31">
        <v>338104854</v>
      </c>
      <c r="I347" s="31">
        <v>1507532</v>
      </c>
      <c r="J347" s="31">
        <v>1347036</v>
      </c>
      <c r="K347" s="31">
        <v>2096967</v>
      </c>
    </row>
    <row r="348" spans="1:11" x14ac:dyDescent="0.35">
      <c r="A348">
        <v>412901</v>
      </c>
      <c r="B348" t="s">
        <v>1032</v>
      </c>
      <c r="C348" s="31">
        <v>626</v>
      </c>
      <c r="D348" s="31">
        <v>462694</v>
      </c>
      <c r="E348" s="32">
        <v>0.60799999999999998</v>
      </c>
      <c r="F348" s="32">
        <v>0.69899999999999995</v>
      </c>
      <c r="G348" s="32">
        <v>0.69899999999999995</v>
      </c>
      <c r="H348" s="31">
        <v>289646730</v>
      </c>
      <c r="I348" s="31">
        <v>1169157</v>
      </c>
      <c r="J348" s="31">
        <v>1064694</v>
      </c>
      <c r="K348" s="31">
        <v>1163200</v>
      </c>
    </row>
    <row r="349" spans="1:11" x14ac:dyDescent="0.35">
      <c r="A349">
        <v>412902</v>
      </c>
      <c r="B349" t="s">
        <v>1033</v>
      </c>
      <c r="C349" s="31">
        <v>3402</v>
      </c>
      <c r="D349" s="31">
        <v>396553</v>
      </c>
      <c r="E349" s="32">
        <v>0.65700000000000003</v>
      </c>
      <c r="F349" s="32">
        <v>0.74199999999999999</v>
      </c>
      <c r="G349" s="32">
        <v>0.74199999999999999</v>
      </c>
      <c r="H349" s="31">
        <v>1349075085</v>
      </c>
      <c r="I349" s="31">
        <v>3003621</v>
      </c>
      <c r="J349" s="31">
        <v>3064934</v>
      </c>
      <c r="K349" s="31">
        <v>3192345</v>
      </c>
    </row>
    <row r="350" spans="1:11" x14ac:dyDescent="0.35">
      <c r="A350">
        <v>420101</v>
      </c>
      <c r="B350" t="s">
        <v>1034</v>
      </c>
      <c r="C350" s="31">
        <v>4887</v>
      </c>
      <c r="D350" s="31">
        <v>413823</v>
      </c>
      <c r="E350" s="32">
        <v>0.66900000000000004</v>
      </c>
      <c r="F350" s="32">
        <v>0.73099999999999998</v>
      </c>
      <c r="G350" s="32">
        <v>0.73099999999999998</v>
      </c>
      <c r="H350" s="31">
        <v>2022356030</v>
      </c>
      <c r="I350" s="31">
        <v>2853959</v>
      </c>
      <c r="J350" s="31">
        <v>2514319</v>
      </c>
      <c r="K350" s="31">
        <v>2847157</v>
      </c>
    </row>
    <row r="351" spans="1:11" x14ac:dyDescent="0.35">
      <c r="A351">
        <v>420303</v>
      </c>
      <c r="B351" t="s">
        <v>355</v>
      </c>
      <c r="C351" s="31">
        <v>9279</v>
      </c>
      <c r="D351" s="31">
        <v>384723</v>
      </c>
      <c r="E351" s="32">
        <v>0.67700000000000005</v>
      </c>
      <c r="F351" s="32">
        <v>0.75</v>
      </c>
      <c r="G351" s="32">
        <v>0.75</v>
      </c>
      <c r="H351" s="31">
        <v>3569845038</v>
      </c>
      <c r="I351" s="31">
        <v>4922982</v>
      </c>
      <c r="J351" s="31">
        <v>4689470</v>
      </c>
      <c r="K351" s="31">
        <v>5307077</v>
      </c>
    </row>
    <row r="352" spans="1:11" x14ac:dyDescent="0.35">
      <c r="A352">
        <v>420401</v>
      </c>
      <c r="B352" t="s">
        <v>356</v>
      </c>
      <c r="C352" s="31">
        <v>3318</v>
      </c>
      <c r="D352" s="31">
        <v>551054</v>
      </c>
      <c r="E352" s="32">
        <v>0.69499999999999995</v>
      </c>
      <c r="F352" s="32">
        <v>0.64200000000000002</v>
      </c>
      <c r="G352" s="32">
        <v>0.69499999999999995</v>
      </c>
      <c r="H352" s="31">
        <v>1828399227</v>
      </c>
      <c r="I352" s="31">
        <v>1903599</v>
      </c>
      <c r="J352" s="31">
        <v>1871149</v>
      </c>
      <c r="K352" s="31">
        <v>1977469</v>
      </c>
    </row>
    <row r="353" spans="1:11" x14ac:dyDescent="0.35">
      <c r="A353">
        <v>420411</v>
      </c>
      <c r="B353" t="s">
        <v>357</v>
      </c>
      <c r="C353" s="31">
        <v>3055</v>
      </c>
      <c r="D353" s="31">
        <v>537990</v>
      </c>
      <c r="E353" s="32">
        <v>0.66700000000000004</v>
      </c>
      <c r="F353" s="32">
        <v>0.65</v>
      </c>
      <c r="G353" s="32">
        <v>0.66700000000000004</v>
      </c>
      <c r="H353" s="31">
        <v>1643562061</v>
      </c>
      <c r="I353" s="31">
        <v>1204363</v>
      </c>
      <c r="J353" s="31">
        <v>1106797</v>
      </c>
      <c r="K353" s="31">
        <v>1356022</v>
      </c>
    </row>
    <row r="354" spans="1:11" x14ac:dyDescent="0.35">
      <c r="A354">
        <v>420501</v>
      </c>
      <c r="B354" t="s">
        <v>358</v>
      </c>
      <c r="C354" s="31">
        <v>1288</v>
      </c>
      <c r="D354" s="31">
        <v>363941</v>
      </c>
      <c r="E354" s="32">
        <v>0.70099999999999996</v>
      </c>
      <c r="F354" s="32">
        <v>0.76400000000000001</v>
      </c>
      <c r="G354" s="32">
        <v>0.76400000000000001</v>
      </c>
      <c r="H354" s="31">
        <v>468757047</v>
      </c>
      <c r="I354" s="31">
        <v>1794038</v>
      </c>
      <c r="J354" s="31">
        <v>1624278</v>
      </c>
      <c r="K354" s="31">
        <v>1845852</v>
      </c>
    </row>
    <row r="355" spans="1:11" x14ac:dyDescent="0.35">
      <c r="A355">
        <v>420601</v>
      </c>
      <c r="B355" t="s">
        <v>1035</v>
      </c>
      <c r="C355" s="31">
        <v>690</v>
      </c>
      <c r="D355" s="31">
        <v>453986</v>
      </c>
      <c r="E355" s="32">
        <v>0.70399999999999996</v>
      </c>
      <c r="F355" s="32">
        <v>0.70499999999999996</v>
      </c>
      <c r="G355" s="32">
        <v>0.70499999999999996</v>
      </c>
      <c r="H355" s="31">
        <v>313250740</v>
      </c>
      <c r="I355" s="31">
        <v>809908</v>
      </c>
      <c r="J355" s="31">
        <v>752258</v>
      </c>
      <c r="K355" s="31">
        <v>813635</v>
      </c>
    </row>
    <row r="356" spans="1:11" x14ac:dyDescent="0.35">
      <c r="A356">
        <v>420701</v>
      </c>
      <c r="B356" t="s">
        <v>1036</v>
      </c>
      <c r="C356" s="31">
        <v>1935</v>
      </c>
      <c r="D356" s="31">
        <v>381717</v>
      </c>
      <c r="E356" s="32">
        <v>0.72299999999999998</v>
      </c>
      <c r="F356" s="32">
        <v>0.752</v>
      </c>
      <c r="G356" s="32">
        <v>0.752</v>
      </c>
      <c r="H356" s="31">
        <v>738623679</v>
      </c>
      <c r="I356" s="31">
        <v>1406707</v>
      </c>
      <c r="J356" s="31">
        <v>1330412</v>
      </c>
      <c r="K356" s="31">
        <v>1478301</v>
      </c>
    </row>
    <row r="357" spans="1:11" x14ac:dyDescent="0.35">
      <c r="A357">
        <v>420702</v>
      </c>
      <c r="B357" t="s">
        <v>1037</v>
      </c>
      <c r="C357" s="31">
        <v>1353</v>
      </c>
      <c r="D357" s="31">
        <v>380425</v>
      </c>
      <c r="E357" s="32">
        <v>0.72499999999999998</v>
      </c>
      <c r="F357" s="32">
        <v>0.753</v>
      </c>
      <c r="G357" s="32">
        <v>0.753</v>
      </c>
      <c r="H357" s="31">
        <v>514715668</v>
      </c>
      <c r="I357" s="31">
        <v>970003</v>
      </c>
      <c r="J357" s="31">
        <v>890681</v>
      </c>
      <c r="K357" s="31">
        <v>1106976</v>
      </c>
    </row>
    <row r="358" spans="1:11" x14ac:dyDescent="0.35">
      <c r="A358">
        <v>420807</v>
      </c>
      <c r="B358" t="s">
        <v>1038</v>
      </c>
      <c r="C358" s="31">
        <v>892</v>
      </c>
      <c r="D358" s="31">
        <v>353205</v>
      </c>
      <c r="E358" s="32">
        <v>0.58199999999999996</v>
      </c>
      <c r="F358" s="32">
        <v>0.77</v>
      </c>
      <c r="G358" s="32">
        <v>0.77</v>
      </c>
      <c r="H358" s="31">
        <v>315059362</v>
      </c>
      <c r="I358" s="31">
        <v>940194</v>
      </c>
      <c r="J358" s="31">
        <v>896448</v>
      </c>
      <c r="K358" s="31">
        <v>822038</v>
      </c>
    </row>
    <row r="359" spans="1:11" x14ac:dyDescent="0.35">
      <c r="A359">
        <v>420901</v>
      </c>
      <c r="B359" t="s">
        <v>1039</v>
      </c>
      <c r="C359" s="31">
        <v>6005</v>
      </c>
      <c r="D359" s="31">
        <v>375410</v>
      </c>
      <c r="E359" s="32">
        <v>0.68200000000000005</v>
      </c>
      <c r="F359" s="32">
        <v>0.75600000000000001</v>
      </c>
      <c r="G359" s="32">
        <v>0.75600000000000001</v>
      </c>
      <c r="H359" s="31">
        <v>2254342918</v>
      </c>
      <c r="I359" s="31">
        <v>3349452</v>
      </c>
      <c r="J359" s="31">
        <v>3245491</v>
      </c>
      <c r="K359" s="31">
        <v>3437693</v>
      </c>
    </row>
    <row r="360" spans="1:11" x14ac:dyDescent="0.35">
      <c r="A360">
        <v>421001</v>
      </c>
      <c r="B360" t="s">
        <v>1040</v>
      </c>
      <c r="C360" s="31">
        <v>4653</v>
      </c>
      <c r="D360" s="31">
        <v>486630</v>
      </c>
      <c r="E360" s="32">
        <v>0.70699999999999996</v>
      </c>
      <c r="F360" s="32">
        <v>0.68400000000000005</v>
      </c>
      <c r="G360" s="32">
        <v>0.70699999999999996</v>
      </c>
      <c r="H360" s="31">
        <v>2264291644</v>
      </c>
      <c r="I360" s="31">
        <v>2114461</v>
      </c>
      <c r="J360" s="31">
        <v>2018139</v>
      </c>
      <c r="K360" s="31">
        <v>2274750</v>
      </c>
    </row>
    <row r="361" spans="1:11" x14ac:dyDescent="0.35">
      <c r="A361">
        <v>421101</v>
      </c>
      <c r="B361" t="s">
        <v>1041</v>
      </c>
      <c r="C361" s="31">
        <v>1695</v>
      </c>
      <c r="D361" s="31">
        <v>455746</v>
      </c>
      <c r="E361" s="32">
        <v>0.67500000000000004</v>
      </c>
      <c r="F361" s="32">
        <v>0.70399999999999996</v>
      </c>
      <c r="G361" s="32">
        <v>0.70399999999999996</v>
      </c>
      <c r="H361" s="31">
        <v>772490632</v>
      </c>
      <c r="I361" s="31">
        <v>1492881</v>
      </c>
      <c r="J361" s="31">
        <v>1233168</v>
      </c>
      <c r="K361" s="31">
        <v>1433406</v>
      </c>
    </row>
    <row r="362" spans="1:11" x14ac:dyDescent="0.35">
      <c r="A362">
        <v>421201</v>
      </c>
      <c r="B362" t="s">
        <v>1042</v>
      </c>
      <c r="C362" s="31">
        <v>904</v>
      </c>
      <c r="D362" s="31">
        <v>389556</v>
      </c>
      <c r="E362" s="32">
        <v>0.71599999999999997</v>
      </c>
      <c r="F362" s="32">
        <v>0.747</v>
      </c>
      <c r="G362" s="32">
        <v>0.747</v>
      </c>
      <c r="H362" s="31">
        <v>352159192</v>
      </c>
      <c r="I362" s="31">
        <v>1004081</v>
      </c>
      <c r="J362" s="31">
        <v>925381</v>
      </c>
      <c r="K362" s="31">
        <v>1079220</v>
      </c>
    </row>
    <row r="363" spans="1:11" x14ac:dyDescent="0.35">
      <c r="A363">
        <v>421501</v>
      </c>
      <c r="B363" t="s">
        <v>1043</v>
      </c>
      <c r="C363" s="31">
        <v>7471</v>
      </c>
      <c r="D363" s="31">
        <v>402121</v>
      </c>
      <c r="E363" s="32">
        <v>0.71699999999999997</v>
      </c>
      <c r="F363" s="32">
        <v>0.73899999999999999</v>
      </c>
      <c r="G363" s="32">
        <v>0.73899999999999999</v>
      </c>
      <c r="H363" s="31">
        <v>3004251457</v>
      </c>
      <c r="I363" s="31">
        <v>4281235</v>
      </c>
      <c r="J363" s="31">
        <v>3989067</v>
      </c>
      <c r="K363" s="31">
        <v>4011529</v>
      </c>
    </row>
    <row r="364" spans="1:11" x14ac:dyDescent="0.35">
      <c r="A364">
        <v>421504</v>
      </c>
      <c r="B364" t="s">
        <v>1044</v>
      </c>
      <c r="C364" s="31">
        <v>530</v>
      </c>
      <c r="D364" s="31">
        <v>321879</v>
      </c>
      <c r="E364" s="32">
        <v>0.75700000000000001</v>
      </c>
      <c r="F364" s="32">
        <v>0.79100000000000004</v>
      </c>
      <c r="G364" s="32">
        <v>0.79100000000000004</v>
      </c>
      <c r="H364" s="31">
        <v>170596073</v>
      </c>
      <c r="I364" s="31">
        <v>418753</v>
      </c>
      <c r="J364" s="31">
        <v>405452</v>
      </c>
      <c r="K364" s="31">
        <v>488247</v>
      </c>
    </row>
    <row r="365" spans="1:11" x14ac:dyDescent="0.35">
      <c r="A365">
        <v>421601</v>
      </c>
      <c r="B365" t="s">
        <v>1045</v>
      </c>
      <c r="C365" s="31">
        <v>1461</v>
      </c>
      <c r="D365" s="31">
        <v>1124386</v>
      </c>
      <c r="E365" s="32">
        <v>0.47399999999999998</v>
      </c>
      <c r="F365" s="32">
        <v>0.26800000000000002</v>
      </c>
      <c r="G365" s="32">
        <v>0.47399999999999998</v>
      </c>
      <c r="H365" s="31">
        <v>1642729359</v>
      </c>
      <c r="I365" s="31">
        <v>922377</v>
      </c>
      <c r="J365" s="31">
        <v>823574</v>
      </c>
      <c r="K365" s="31">
        <v>949807</v>
      </c>
    </row>
    <row r="366" spans="1:11" x14ac:dyDescent="0.35">
      <c r="A366">
        <v>421800</v>
      </c>
      <c r="B366" t="s">
        <v>1046</v>
      </c>
      <c r="C366" s="31">
        <v>21248</v>
      </c>
      <c r="D366" s="31">
        <v>219126</v>
      </c>
      <c r="E366" s="32">
        <v>0.53300000000000003</v>
      </c>
      <c r="F366" s="32">
        <v>0.85799999999999998</v>
      </c>
      <c r="G366" s="32">
        <v>0</v>
      </c>
      <c r="H366" s="31">
        <v>4655998082</v>
      </c>
      <c r="I366" s="31">
        <v>0</v>
      </c>
      <c r="J366" s="31">
        <v>0</v>
      </c>
      <c r="K366" s="31">
        <v>0</v>
      </c>
    </row>
    <row r="367" spans="1:11" x14ac:dyDescent="0.35">
      <c r="A367">
        <v>421902</v>
      </c>
      <c r="B367" t="s">
        <v>1047</v>
      </c>
      <c r="C367" s="31">
        <v>855</v>
      </c>
      <c r="D367" s="31">
        <v>532817</v>
      </c>
      <c r="E367" s="32">
        <v>0.63900000000000001</v>
      </c>
      <c r="F367" s="32">
        <v>0.65400000000000003</v>
      </c>
      <c r="G367" s="32">
        <v>0.65400000000000003</v>
      </c>
      <c r="H367" s="31">
        <v>455558833</v>
      </c>
      <c r="I367" s="31">
        <v>842707</v>
      </c>
      <c r="J367" s="31">
        <v>783100</v>
      </c>
      <c r="K367" s="31">
        <v>1005661</v>
      </c>
    </row>
    <row r="368" spans="1:11" x14ac:dyDescent="0.35">
      <c r="A368">
        <v>430300</v>
      </c>
      <c r="B368" t="s">
        <v>1048</v>
      </c>
      <c r="C368" s="31">
        <v>3638</v>
      </c>
      <c r="D368" s="31">
        <v>624967</v>
      </c>
      <c r="E368" s="32">
        <v>0.6</v>
      </c>
      <c r="F368" s="32">
        <v>0.59399999999999997</v>
      </c>
      <c r="G368" s="32">
        <v>0.6</v>
      </c>
      <c r="H368" s="31">
        <v>2273633346</v>
      </c>
      <c r="I368" s="31">
        <v>1409087</v>
      </c>
      <c r="J368" s="31">
        <v>1476848</v>
      </c>
      <c r="K368" s="31">
        <v>1638709</v>
      </c>
    </row>
    <row r="369" spans="1:11" x14ac:dyDescent="0.35">
      <c r="A369">
        <v>430501</v>
      </c>
      <c r="B369" t="s">
        <v>373</v>
      </c>
      <c r="C369" s="31">
        <v>957</v>
      </c>
      <c r="D369" s="31">
        <v>448292</v>
      </c>
      <c r="E369" s="32">
        <v>0.65400000000000003</v>
      </c>
      <c r="F369" s="32">
        <v>0.70899999999999996</v>
      </c>
      <c r="G369" s="32">
        <v>0.70899999999999996</v>
      </c>
      <c r="H369" s="31">
        <v>429015843</v>
      </c>
      <c r="I369" s="31">
        <v>717488</v>
      </c>
      <c r="J369" s="31">
        <v>770227</v>
      </c>
      <c r="K369" s="31">
        <v>810105</v>
      </c>
    </row>
    <row r="370" spans="1:11" x14ac:dyDescent="0.35">
      <c r="A370">
        <v>430700</v>
      </c>
      <c r="B370" t="s">
        <v>1049</v>
      </c>
      <c r="C370" s="31">
        <v>2244</v>
      </c>
      <c r="D370" s="31">
        <v>385763</v>
      </c>
      <c r="E370" s="32">
        <v>0.64500000000000002</v>
      </c>
      <c r="F370" s="32">
        <v>0.75</v>
      </c>
      <c r="G370" s="32">
        <v>0.75</v>
      </c>
      <c r="H370" s="31">
        <v>865652425</v>
      </c>
      <c r="I370" s="31">
        <v>2378999</v>
      </c>
      <c r="J370" s="31">
        <v>2408698</v>
      </c>
      <c r="K370" s="31">
        <v>2062586</v>
      </c>
    </row>
    <row r="371" spans="1:11" x14ac:dyDescent="0.35">
      <c r="A371">
        <v>430901</v>
      </c>
      <c r="B371" t="s">
        <v>375</v>
      </c>
      <c r="C371" s="31">
        <v>1239</v>
      </c>
      <c r="D371" s="31">
        <v>798516</v>
      </c>
      <c r="E371" s="32">
        <v>0.44500000000000001</v>
      </c>
      <c r="F371" s="32">
        <v>0.48099999999999998</v>
      </c>
      <c r="G371" s="32">
        <v>0.48099999999999998</v>
      </c>
      <c r="H371" s="31">
        <v>989362095</v>
      </c>
      <c r="I371" s="31">
        <v>830934</v>
      </c>
      <c r="J371" s="31">
        <v>796192</v>
      </c>
      <c r="K371" s="31">
        <v>1024639</v>
      </c>
    </row>
    <row r="372" spans="1:11" x14ac:dyDescent="0.35">
      <c r="A372">
        <v>431101</v>
      </c>
      <c r="B372" t="s">
        <v>376</v>
      </c>
      <c r="C372" s="31">
        <v>846</v>
      </c>
      <c r="D372" s="31">
        <v>321931</v>
      </c>
      <c r="E372" s="32">
        <v>0.70699999999999996</v>
      </c>
      <c r="F372" s="32">
        <v>0.79100000000000004</v>
      </c>
      <c r="G372" s="32">
        <v>0.79100000000000004</v>
      </c>
      <c r="H372" s="31">
        <v>272354051</v>
      </c>
      <c r="I372" s="31">
        <v>852406</v>
      </c>
      <c r="J372" s="31">
        <v>1034676</v>
      </c>
      <c r="K372" s="31">
        <v>789861</v>
      </c>
    </row>
    <row r="373" spans="1:11" x14ac:dyDescent="0.35">
      <c r="A373">
        <v>431201</v>
      </c>
      <c r="B373" t="s">
        <v>1050</v>
      </c>
      <c r="C373" s="31">
        <v>730</v>
      </c>
      <c r="D373" s="31">
        <v>946117</v>
      </c>
      <c r="E373" s="32">
        <v>0.51300000000000001</v>
      </c>
      <c r="F373" s="32">
        <v>0.38400000000000001</v>
      </c>
      <c r="G373" s="32">
        <v>0.51300000000000001</v>
      </c>
      <c r="H373" s="31">
        <v>690665993</v>
      </c>
      <c r="I373" s="31">
        <v>489849</v>
      </c>
      <c r="J373" s="31">
        <v>589856</v>
      </c>
      <c r="K373" s="31">
        <v>482332</v>
      </c>
    </row>
    <row r="374" spans="1:11" x14ac:dyDescent="0.35">
      <c r="A374">
        <v>431301</v>
      </c>
      <c r="B374" t="s">
        <v>378</v>
      </c>
      <c r="C374" s="31">
        <v>1696</v>
      </c>
      <c r="D374" s="31">
        <v>338026</v>
      </c>
      <c r="E374" s="32">
        <v>0.67700000000000005</v>
      </c>
      <c r="F374" s="32">
        <v>0.78100000000000003</v>
      </c>
      <c r="G374" s="32">
        <v>0.78100000000000003</v>
      </c>
      <c r="H374" s="31">
        <v>573293071</v>
      </c>
      <c r="I374" s="31">
        <v>1900262</v>
      </c>
      <c r="J374" s="31">
        <v>2316427</v>
      </c>
      <c r="K374" s="31">
        <v>1274810</v>
      </c>
    </row>
    <row r="375" spans="1:11" x14ac:dyDescent="0.35">
      <c r="A375">
        <v>431401</v>
      </c>
      <c r="B375" t="s">
        <v>1051</v>
      </c>
      <c r="C375" s="31">
        <v>667</v>
      </c>
      <c r="D375" s="31">
        <v>881687</v>
      </c>
      <c r="E375" s="32">
        <v>0.49399999999999999</v>
      </c>
      <c r="F375" s="32">
        <v>0.42599999999999999</v>
      </c>
      <c r="G375" s="32">
        <v>0.49399999999999999</v>
      </c>
      <c r="H375" s="31">
        <v>588085241</v>
      </c>
      <c r="I375" s="31">
        <v>405253</v>
      </c>
      <c r="J375" s="31">
        <v>396157</v>
      </c>
      <c r="K375" s="31">
        <v>495266</v>
      </c>
    </row>
    <row r="376" spans="1:11" x14ac:dyDescent="0.35">
      <c r="A376">
        <v>431701</v>
      </c>
      <c r="B376" t="s">
        <v>1052</v>
      </c>
      <c r="C376" s="31">
        <v>4675</v>
      </c>
      <c r="D376" s="31">
        <v>538575</v>
      </c>
      <c r="E376" s="32">
        <v>0.54100000000000004</v>
      </c>
      <c r="F376" s="32">
        <v>0.65</v>
      </c>
      <c r="G376" s="32">
        <v>0.65</v>
      </c>
      <c r="H376" s="31">
        <v>2517839158</v>
      </c>
      <c r="I376" s="31">
        <v>1499620</v>
      </c>
      <c r="J376" s="31">
        <v>1619405</v>
      </c>
      <c r="K376" s="31">
        <v>1581949</v>
      </c>
    </row>
    <row r="377" spans="1:11" x14ac:dyDescent="0.35">
      <c r="A377">
        <v>440102</v>
      </c>
      <c r="B377" t="s">
        <v>381</v>
      </c>
      <c r="C377" s="31">
        <v>4171</v>
      </c>
      <c r="D377" s="31">
        <v>509213</v>
      </c>
      <c r="E377" s="32">
        <v>0.70299999999999996</v>
      </c>
      <c r="F377" s="32">
        <v>0.66900000000000004</v>
      </c>
      <c r="G377" s="32">
        <v>0.70299999999999996</v>
      </c>
      <c r="H377" s="31">
        <v>2123929289</v>
      </c>
      <c r="I377" s="31">
        <v>1926156</v>
      </c>
      <c r="J377" s="31">
        <v>2075280</v>
      </c>
      <c r="K377" s="31">
        <v>2317480</v>
      </c>
    </row>
    <row r="378" spans="1:11" x14ac:dyDescent="0.35">
      <c r="A378">
        <v>440201</v>
      </c>
      <c r="B378" t="s">
        <v>1053</v>
      </c>
      <c r="C378" s="31">
        <v>1085</v>
      </c>
      <c r="D378" s="31">
        <v>637544</v>
      </c>
      <c r="E378" s="32">
        <v>0.68300000000000005</v>
      </c>
      <c r="F378" s="32">
        <v>0.58499999999999996</v>
      </c>
      <c r="G378" s="32">
        <v>0.68300000000000005</v>
      </c>
      <c r="H378" s="31">
        <v>691735606</v>
      </c>
      <c r="I378" s="31">
        <v>618969</v>
      </c>
      <c r="J378" s="31">
        <v>603295</v>
      </c>
      <c r="K378" s="31">
        <v>634037</v>
      </c>
    </row>
    <row r="379" spans="1:11" x14ac:dyDescent="0.35">
      <c r="A379">
        <v>440301</v>
      </c>
      <c r="B379" t="s">
        <v>1054</v>
      </c>
      <c r="C379" s="31">
        <v>3430</v>
      </c>
      <c r="D379" s="31">
        <v>507293</v>
      </c>
      <c r="E379" s="32">
        <v>0.71299999999999997</v>
      </c>
      <c r="F379" s="32">
        <v>0.67100000000000004</v>
      </c>
      <c r="G379" s="32">
        <v>0.71299999999999997</v>
      </c>
      <c r="H379" s="31">
        <v>1740016892</v>
      </c>
      <c r="I379" s="31">
        <v>1097589</v>
      </c>
      <c r="J379" s="31">
        <v>1463082</v>
      </c>
      <c r="K379" s="31">
        <v>1434841</v>
      </c>
    </row>
    <row r="380" spans="1:11" x14ac:dyDescent="0.35">
      <c r="A380">
        <v>440401</v>
      </c>
      <c r="B380" t="s">
        <v>1055</v>
      </c>
      <c r="C380" s="31">
        <v>5482</v>
      </c>
      <c r="D380" s="31">
        <v>425558</v>
      </c>
      <c r="E380" s="32">
        <v>0.68</v>
      </c>
      <c r="F380" s="32">
        <v>0.72399999999999998</v>
      </c>
      <c r="G380" s="32">
        <v>0.72399999999999998</v>
      </c>
      <c r="H380" s="31">
        <v>2332912814</v>
      </c>
      <c r="I380" s="31">
        <v>2239866</v>
      </c>
      <c r="J380" s="31">
        <v>2489974</v>
      </c>
      <c r="K380" s="31">
        <v>2576768</v>
      </c>
    </row>
    <row r="381" spans="1:11" x14ac:dyDescent="0.35">
      <c r="A381">
        <v>440601</v>
      </c>
      <c r="B381" t="s">
        <v>1056</v>
      </c>
      <c r="C381" s="31">
        <v>3164</v>
      </c>
      <c r="D381" s="31">
        <v>672432</v>
      </c>
      <c r="E381" s="32">
        <v>0.66400000000000003</v>
      </c>
      <c r="F381" s="32">
        <v>0.56299999999999994</v>
      </c>
      <c r="G381" s="32">
        <v>0.66400000000000003</v>
      </c>
      <c r="H381" s="31">
        <v>2127577412</v>
      </c>
      <c r="I381" s="31">
        <v>1450620</v>
      </c>
      <c r="J381" s="31">
        <v>1662633</v>
      </c>
      <c r="K381" s="31">
        <v>1417054</v>
      </c>
    </row>
    <row r="382" spans="1:11" x14ac:dyDescent="0.35">
      <c r="A382">
        <v>440901</v>
      </c>
      <c r="B382" t="s">
        <v>386</v>
      </c>
      <c r="C382" s="31">
        <v>1047</v>
      </c>
      <c r="D382" s="31">
        <v>464965</v>
      </c>
      <c r="E382" s="32">
        <v>0.64300000000000002</v>
      </c>
      <c r="F382" s="32">
        <v>0.69799999999999995</v>
      </c>
      <c r="G382" s="32">
        <v>0.69799999999999995</v>
      </c>
      <c r="H382" s="31">
        <v>486818454</v>
      </c>
      <c r="I382" s="31">
        <v>795467</v>
      </c>
      <c r="J382" s="31">
        <v>984374</v>
      </c>
      <c r="K382" s="31">
        <v>934942</v>
      </c>
    </row>
    <row r="383" spans="1:11" x14ac:dyDescent="0.35">
      <c r="A383">
        <v>441000</v>
      </c>
      <c r="B383" t="s">
        <v>1057</v>
      </c>
      <c r="C383" s="31">
        <v>7738</v>
      </c>
      <c r="D383" s="31">
        <v>362361</v>
      </c>
      <c r="E383" s="32">
        <v>0.71099999999999997</v>
      </c>
      <c r="F383" s="32">
        <v>0.76500000000000001</v>
      </c>
      <c r="G383" s="32">
        <v>0.76500000000000001</v>
      </c>
      <c r="H383" s="31">
        <v>2803952976</v>
      </c>
      <c r="I383" s="31">
        <v>4261579</v>
      </c>
      <c r="J383" s="31">
        <v>5137378</v>
      </c>
      <c r="K383" s="31">
        <v>5403158</v>
      </c>
    </row>
    <row r="384" spans="1:11" x14ac:dyDescent="0.35">
      <c r="A384">
        <v>441101</v>
      </c>
      <c r="B384" t="s">
        <v>388</v>
      </c>
      <c r="C384" s="31">
        <v>3971</v>
      </c>
      <c r="D384" s="31">
        <v>480681</v>
      </c>
      <c r="E384" s="32">
        <v>0.65900000000000003</v>
      </c>
      <c r="F384" s="32">
        <v>0.68799999999999994</v>
      </c>
      <c r="G384" s="32">
        <v>0.68799999999999994</v>
      </c>
      <c r="H384" s="31">
        <v>1908787413</v>
      </c>
      <c r="I384" s="31">
        <v>1891231</v>
      </c>
      <c r="J384" s="31">
        <v>2407739</v>
      </c>
      <c r="K384" s="31">
        <v>2310411</v>
      </c>
    </row>
    <row r="385" spans="1:11" x14ac:dyDescent="0.35">
      <c r="A385">
        <v>441201</v>
      </c>
      <c r="B385" t="s">
        <v>389</v>
      </c>
      <c r="C385" s="31">
        <v>7077</v>
      </c>
      <c r="D385" s="31">
        <v>626841</v>
      </c>
      <c r="E385" s="32">
        <v>0.70399999999999996</v>
      </c>
      <c r="F385" s="32">
        <v>0.59199999999999997</v>
      </c>
      <c r="G385" s="32">
        <v>0.70399999999999996</v>
      </c>
      <c r="H385" s="31">
        <v>4436154671</v>
      </c>
      <c r="I385" s="31">
        <v>2488572</v>
      </c>
      <c r="J385" s="31">
        <v>2805336</v>
      </c>
      <c r="K385" s="31">
        <v>2889910</v>
      </c>
    </row>
    <row r="386" spans="1:11" x14ac:dyDescent="0.35">
      <c r="A386">
        <v>441202</v>
      </c>
      <c r="B386" t="s">
        <v>1058</v>
      </c>
      <c r="C386" s="31">
        <v>110</v>
      </c>
      <c r="D386" s="31">
        <v>6427728</v>
      </c>
      <c r="E386" s="32">
        <v>0.44900000000000001</v>
      </c>
      <c r="F386" s="32">
        <v>0</v>
      </c>
      <c r="G386" s="32">
        <v>0.44900000000000001</v>
      </c>
      <c r="H386" s="31">
        <v>707050156</v>
      </c>
      <c r="I386" s="31">
        <v>27972</v>
      </c>
      <c r="J386" s="31">
        <v>26784</v>
      </c>
      <c r="K386" s="31">
        <v>30258</v>
      </c>
    </row>
    <row r="387" spans="1:11" x14ac:dyDescent="0.35">
      <c r="A387">
        <v>441301</v>
      </c>
      <c r="B387" t="s">
        <v>391</v>
      </c>
      <c r="C387" s="31">
        <v>4467</v>
      </c>
      <c r="D387" s="31">
        <v>523118</v>
      </c>
      <c r="E387" s="32">
        <v>0.69399999999999995</v>
      </c>
      <c r="F387" s="32">
        <v>0.66</v>
      </c>
      <c r="G387" s="32">
        <v>0.69399999999999995</v>
      </c>
      <c r="H387" s="31">
        <v>2336770799</v>
      </c>
      <c r="I387" s="31">
        <v>2019230</v>
      </c>
      <c r="J387" s="31">
        <v>1879825</v>
      </c>
      <c r="K387" s="31">
        <v>2128931</v>
      </c>
    </row>
    <row r="388" spans="1:11" x14ac:dyDescent="0.35">
      <c r="A388">
        <v>441600</v>
      </c>
      <c r="B388" t="s">
        <v>1059</v>
      </c>
      <c r="C388" s="31">
        <v>11432</v>
      </c>
      <c r="D388" s="31">
        <v>357354</v>
      </c>
      <c r="E388" s="32">
        <v>0.71199999999999997</v>
      </c>
      <c r="F388" s="32">
        <v>0.76800000000000002</v>
      </c>
      <c r="G388" s="32">
        <v>0</v>
      </c>
      <c r="H388" s="31">
        <v>4085279041</v>
      </c>
      <c r="I388" s="31">
        <v>0</v>
      </c>
      <c r="J388" s="31">
        <v>0</v>
      </c>
      <c r="K388" s="31">
        <v>0</v>
      </c>
    </row>
    <row r="389" spans="1:11" x14ac:dyDescent="0.35">
      <c r="A389">
        <v>441800</v>
      </c>
      <c r="B389" t="s">
        <v>1060</v>
      </c>
      <c r="C389" s="31">
        <v>2767</v>
      </c>
      <c r="D389" s="31">
        <v>348273</v>
      </c>
      <c r="E389" s="32">
        <v>0.72899999999999998</v>
      </c>
      <c r="F389" s="32">
        <v>0.77400000000000002</v>
      </c>
      <c r="G389" s="32">
        <v>0.77400000000000002</v>
      </c>
      <c r="H389" s="31">
        <v>963672947</v>
      </c>
      <c r="I389" s="31">
        <v>1377619</v>
      </c>
      <c r="J389" s="31">
        <v>1612845</v>
      </c>
      <c r="K389" s="31">
        <v>1583779</v>
      </c>
    </row>
    <row r="390" spans="1:11" x14ac:dyDescent="0.35">
      <c r="A390">
        <v>441903</v>
      </c>
      <c r="B390" t="s">
        <v>1061</v>
      </c>
      <c r="C390" s="31">
        <v>259</v>
      </c>
      <c r="D390" s="31">
        <v>3207201</v>
      </c>
      <c r="E390" s="32">
        <v>0.39400000000000002</v>
      </c>
      <c r="F390" s="32">
        <v>0</v>
      </c>
      <c r="G390" s="32">
        <v>0.39400000000000002</v>
      </c>
      <c r="H390" s="31">
        <v>830665135</v>
      </c>
      <c r="I390" s="31">
        <v>184792</v>
      </c>
      <c r="J390" s="31">
        <v>188368</v>
      </c>
      <c r="K390" s="31">
        <v>147832</v>
      </c>
    </row>
    <row r="391" spans="1:11" x14ac:dyDescent="0.35">
      <c r="A391">
        <v>442101</v>
      </c>
      <c r="B391" t="s">
        <v>395</v>
      </c>
      <c r="C391" s="31">
        <v>3568</v>
      </c>
      <c r="D391" s="31">
        <v>725673</v>
      </c>
      <c r="E391" s="32">
        <v>0.66400000000000003</v>
      </c>
      <c r="F391" s="32">
        <v>0.52800000000000002</v>
      </c>
      <c r="G391" s="32">
        <v>0.66400000000000003</v>
      </c>
      <c r="H391" s="31">
        <v>2589203250</v>
      </c>
      <c r="I391" s="31">
        <v>1987168</v>
      </c>
      <c r="J391" s="31">
        <v>1837428</v>
      </c>
      <c r="K391" s="31">
        <v>1738619</v>
      </c>
    </row>
    <row r="392" spans="1:11" x14ac:dyDescent="0.35">
      <c r="A392">
        <v>442111</v>
      </c>
      <c r="B392" t="s">
        <v>396</v>
      </c>
      <c r="C392" s="31">
        <v>928</v>
      </c>
      <c r="D392" s="31">
        <v>744099</v>
      </c>
      <c r="E392" s="32">
        <v>0.66600000000000004</v>
      </c>
      <c r="F392" s="32">
        <v>0.51600000000000001</v>
      </c>
      <c r="G392" s="32">
        <v>0.66600000000000004</v>
      </c>
      <c r="H392" s="31">
        <v>690524027</v>
      </c>
      <c r="I392" s="31">
        <v>564180</v>
      </c>
      <c r="J392" s="31">
        <v>639708</v>
      </c>
      <c r="K392" s="31">
        <v>621989</v>
      </c>
    </row>
    <row r="393" spans="1:11" x14ac:dyDescent="0.35">
      <c r="A393">
        <v>442115</v>
      </c>
      <c r="B393" t="s">
        <v>1062</v>
      </c>
      <c r="C393" s="31">
        <v>865</v>
      </c>
      <c r="D393" s="31">
        <v>629618</v>
      </c>
      <c r="E393" s="32">
        <v>0.71099999999999997</v>
      </c>
      <c r="F393" s="32">
        <v>0.59</v>
      </c>
      <c r="G393" s="32">
        <v>0.71099999999999997</v>
      </c>
      <c r="H393" s="31">
        <v>544619725</v>
      </c>
      <c r="I393" s="31">
        <v>631007</v>
      </c>
      <c r="J393" s="31">
        <v>839132</v>
      </c>
      <c r="K393" s="31">
        <v>879251</v>
      </c>
    </row>
    <row r="394" spans="1:11" x14ac:dyDescent="0.35">
      <c r="A394">
        <v>450101</v>
      </c>
      <c r="B394" t="s">
        <v>1063</v>
      </c>
      <c r="C394" s="31">
        <v>1889</v>
      </c>
      <c r="D394" s="31">
        <v>286706</v>
      </c>
      <c r="E394" s="32">
        <v>0.48799999999999999</v>
      </c>
      <c r="F394" s="32">
        <v>0.81399999999999995</v>
      </c>
      <c r="G394" s="32">
        <v>0.81399999999999995</v>
      </c>
      <c r="H394" s="31">
        <v>541588595</v>
      </c>
      <c r="I394" s="31">
        <v>560911</v>
      </c>
      <c r="J394" s="31">
        <v>493968</v>
      </c>
      <c r="K394" s="31">
        <v>604926</v>
      </c>
    </row>
    <row r="395" spans="1:11" x14ac:dyDescent="0.35">
      <c r="A395">
        <v>450607</v>
      </c>
      <c r="B395" t="s">
        <v>1064</v>
      </c>
      <c r="C395" s="31">
        <v>719</v>
      </c>
      <c r="D395" s="31">
        <v>394765</v>
      </c>
      <c r="E395" s="32">
        <v>0.53300000000000003</v>
      </c>
      <c r="F395" s="32">
        <v>0.74299999999999999</v>
      </c>
      <c r="G395" s="32">
        <v>0.74299999999999999</v>
      </c>
      <c r="H395" s="31">
        <v>283836284</v>
      </c>
      <c r="I395" s="31">
        <v>831917</v>
      </c>
      <c r="J395" s="31">
        <v>952487</v>
      </c>
      <c r="K395" s="31">
        <v>1012209</v>
      </c>
    </row>
    <row r="396" spans="1:11" x14ac:dyDescent="0.35">
      <c r="A396">
        <v>450704</v>
      </c>
      <c r="B396" t="s">
        <v>1065</v>
      </c>
      <c r="C396" s="31">
        <v>1028</v>
      </c>
      <c r="D396" s="31">
        <v>300853</v>
      </c>
      <c r="E396" s="32">
        <v>0.65300000000000002</v>
      </c>
      <c r="F396" s="32">
        <v>0.80500000000000005</v>
      </c>
      <c r="G396" s="32">
        <v>0.80500000000000005</v>
      </c>
      <c r="H396" s="31">
        <v>309277258</v>
      </c>
      <c r="I396" s="31">
        <v>1560971</v>
      </c>
      <c r="J396" s="31">
        <v>1592150</v>
      </c>
      <c r="K396" s="31">
        <v>1707952</v>
      </c>
    </row>
    <row r="397" spans="1:11" x14ac:dyDescent="0.35">
      <c r="A397">
        <v>450801</v>
      </c>
      <c r="B397" t="s">
        <v>1066</v>
      </c>
      <c r="C397" s="31">
        <v>1585</v>
      </c>
      <c r="D397" s="31">
        <v>248914</v>
      </c>
      <c r="E397" s="32">
        <v>0.63500000000000001</v>
      </c>
      <c r="F397" s="32">
        <v>0.83899999999999997</v>
      </c>
      <c r="G397" s="32">
        <v>0.83899999999999997</v>
      </c>
      <c r="H397" s="31">
        <v>394529684</v>
      </c>
      <c r="I397" s="31">
        <v>1672060</v>
      </c>
      <c r="J397" s="31">
        <v>1640710</v>
      </c>
      <c r="K397" s="31">
        <v>2052191</v>
      </c>
    </row>
    <row r="398" spans="1:11" x14ac:dyDescent="0.35">
      <c r="A398">
        <v>451001</v>
      </c>
      <c r="B398" t="s">
        <v>1067</v>
      </c>
      <c r="C398" s="31">
        <v>638</v>
      </c>
      <c r="D398" s="31">
        <v>417147</v>
      </c>
      <c r="E398" s="32">
        <v>0.50700000000000001</v>
      </c>
      <c r="F398" s="32">
        <v>0.72899999999999998</v>
      </c>
      <c r="G398" s="32">
        <v>0.72899999999999998</v>
      </c>
      <c r="H398" s="31">
        <v>266139936</v>
      </c>
      <c r="I398" s="31">
        <v>552959</v>
      </c>
      <c r="J398" s="31">
        <v>573103</v>
      </c>
      <c r="K398" s="31">
        <v>701063</v>
      </c>
    </row>
    <row r="399" spans="1:11" x14ac:dyDescent="0.35">
      <c r="A399">
        <v>460102</v>
      </c>
      <c r="B399" t="s">
        <v>1068</v>
      </c>
      <c r="C399" s="31">
        <v>1204</v>
      </c>
      <c r="D399" s="31">
        <v>324642</v>
      </c>
      <c r="E399" s="32">
        <v>0.47799999999999998</v>
      </c>
      <c r="F399" s="32">
        <v>0.78900000000000003</v>
      </c>
      <c r="G399" s="32">
        <v>0.78900000000000003</v>
      </c>
      <c r="H399" s="31">
        <v>390869914</v>
      </c>
      <c r="I399" s="31">
        <v>2608023</v>
      </c>
      <c r="J399" s="31">
        <v>2221909</v>
      </c>
      <c r="K399" s="31">
        <v>2296926</v>
      </c>
    </row>
    <row r="400" spans="1:11" x14ac:dyDescent="0.35">
      <c r="A400">
        <v>460500</v>
      </c>
      <c r="B400" t="s">
        <v>1069</v>
      </c>
      <c r="C400" s="31">
        <v>3449</v>
      </c>
      <c r="D400" s="31">
        <v>215243</v>
      </c>
      <c r="E400" s="32">
        <v>0.71399999999999997</v>
      </c>
      <c r="F400" s="32">
        <v>0.86099999999999999</v>
      </c>
      <c r="G400" s="32">
        <v>0.86099999999999999</v>
      </c>
      <c r="H400" s="31">
        <v>742375619</v>
      </c>
      <c r="I400" s="31">
        <v>4302982</v>
      </c>
      <c r="J400" s="31">
        <v>4407785</v>
      </c>
      <c r="K400" s="31">
        <v>4917688</v>
      </c>
    </row>
    <row r="401" spans="1:11" x14ac:dyDescent="0.35">
      <c r="A401">
        <v>460701</v>
      </c>
      <c r="B401" t="s">
        <v>1070</v>
      </c>
      <c r="C401" s="31">
        <v>1378</v>
      </c>
      <c r="D401" s="31">
        <v>201003</v>
      </c>
      <c r="E401" s="32">
        <v>0.66700000000000004</v>
      </c>
      <c r="F401" s="32">
        <v>0.87</v>
      </c>
      <c r="G401" s="32">
        <v>0.87</v>
      </c>
      <c r="H401" s="31">
        <v>276983113</v>
      </c>
      <c r="I401" s="31">
        <v>2432956</v>
      </c>
      <c r="J401" s="31">
        <v>2487203</v>
      </c>
      <c r="K401" s="31">
        <v>2324107</v>
      </c>
    </row>
    <row r="402" spans="1:11" x14ac:dyDescent="0.35">
      <c r="A402">
        <v>460801</v>
      </c>
      <c r="B402" t="s">
        <v>406</v>
      </c>
      <c r="C402" s="31">
        <v>3884</v>
      </c>
      <c r="D402" s="31">
        <v>369967</v>
      </c>
      <c r="E402" s="32">
        <v>0.59</v>
      </c>
      <c r="F402" s="32">
        <v>0.76</v>
      </c>
      <c r="G402" s="32">
        <v>0.76</v>
      </c>
      <c r="H402" s="31">
        <v>1436953788</v>
      </c>
      <c r="I402" s="31">
        <v>3975306</v>
      </c>
      <c r="J402" s="31">
        <v>3977564</v>
      </c>
      <c r="K402" s="31">
        <v>4693045</v>
      </c>
    </row>
    <row r="403" spans="1:11" x14ac:dyDescent="0.35">
      <c r="A403">
        <v>460901</v>
      </c>
      <c r="B403" t="s">
        <v>1071</v>
      </c>
      <c r="C403" s="31">
        <v>2069</v>
      </c>
      <c r="D403" s="31">
        <v>456409</v>
      </c>
      <c r="E403" s="32">
        <v>0.67300000000000004</v>
      </c>
      <c r="F403" s="32">
        <v>0.70399999999999996</v>
      </c>
      <c r="G403" s="32">
        <v>0.70399999999999996</v>
      </c>
      <c r="H403" s="31">
        <v>944311501</v>
      </c>
      <c r="I403" s="31">
        <v>2909062</v>
      </c>
      <c r="J403" s="31">
        <v>2747937</v>
      </c>
      <c r="K403" s="31">
        <v>3728219</v>
      </c>
    </row>
    <row r="404" spans="1:11" x14ac:dyDescent="0.35">
      <c r="A404">
        <v>461300</v>
      </c>
      <c r="B404" t="s">
        <v>1072</v>
      </c>
      <c r="C404" s="31">
        <v>3968</v>
      </c>
      <c r="D404" s="31">
        <v>349215</v>
      </c>
      <c r="E404" s="32">
        <v>0.621</v>
      </c>
      <c r="F404" s="32">
        <v>0.77300000000000002</v>
      </c>
      <c r="G404" s="32">
        <v>0.77300000000000002</v>
      </c>
      <c r="H404" s="31">
        <v>1385685171</v>
      </c>
      <c r="I404" s="31">
        <v>3939269</v>
      </c>
      <c r="J404" s="31">
        <v>3619038</v>
      </c>
      <c r="K404" s="31">
        <v>4621874</v>
      </c>
    </row>
    <row r="405" spans="1:11" x14ac:dyDescent="0.35">
      <c r="A405">
        <v>461801</v>
      </c>
      <c r="B405" t="s">
        <v>1073</v>
      </c>
      <c r="C405" s="31">
        <v>1035</v>
      </c>
      <c r="D405" s="31">
        <v>306847</v>
      </c>
      <c r="E405" s="32">
        <v>0.63</v>
      </c>
      <c r="F405" s="32">
        <v>0.80100000000000005</v>
      </c>
      <c r="G405" s="32">
        <v>0.80100000000000005</v>
      </c>
      <c r="H405" s="31">
        <v>317587436</v>
      </c>
      <c r="I405" s="31">
        <v>1424638</v>
      </c>
      <c r="J405" s="31">
        <v>1470379</v>
      </c>
      <c r="K405" s="31">
        <v>1538099</v>
      </c>
    </row>
    <row r="406" spans="1:11" x14ac:dyDescent="0.35">
      <c r="A406">
        <v>461901</v>
      </c>
      <c r="B406" t="s">
        <v>1074</v>
      </c>
      <c r="C406" s="31">
        <v>837</v>
      </c>
      <c r="D406" s="31">
        <v>513581</v>
      </c>
      <c r="E406" s="32">
        <v>0.46700000000000003</v>
      </c>
      <c r="F406" s="32">
        <v>0.66600000000000004</v>
      </c>
      <c r="G406" s="32">
        <v>0.66600000000000004</v>
      </c>
      <c r="H406" s="31">
        <v>429867742</v>
      </c>
      <c r="I406" s="31">
        <v>1278104</v>
      </c>
      <c r="J406" s="31">
        <v>1072985</v>
      </c>
      <c r="K406" s="31">
        <v>1270800</v>
      </c>
    </row>
    <row r="407" spans="1:11" x14ac:dyDescent="0.35">
      <c r="A407">
        <v>462001</v>
      </c>
      <c r="B407" t="s">
        <v>1075</v>
      </c>
      <c r="C407" s="31">
        <v>1805</v>
      </c>
      <c r="D407" s="31">
        <v>333536</v>
      </c>
      <c r="E407" s="32">
        <v>0.72399999999999998</v>
      </c>
      <c r="F407" s="32">
        <v>0.78300000000000003</v>
      </c>
      <c r="G407" s="32">
        <v>0.78300000000000003</v>
      </c>
      <c r="H407" s="31">
        <v>602032611</v>
      </c>
      <c r="I407" s="31">
        <v>2577360</v>
      </c>
      <c r="J407" s="31">
        <v>2755181</v>
      </c>
      <c r="K407" s="31">
        <v>2990279</v>
      </c>
    </row>
    <row r="408" spans="1:11" x14ac:dyDescent="0.35">
      <c r="A408">
        <v>470202</v>
      </c>
      <c r="B408" t="s">
        <v>412</v>
      </c>
      <c r="C408" s="31">
        <v>370</v>
      </c>
      <c r="D408" s="31">
        <v>501204</v>
      </c>
      <c r="E408" s="32">
        <v>0.39</v>
      </c>
      <c r="F408" s="32">
        <v>0.67400000000000004</v>
      </c>
      <c r="G408" s="32">
        <v>0.67400000000000004</v>
      </c>
      <c r="H408" s="31">
        <v>185445511</v>
      </c>
      <c r="I408" s="31">
        <v>625643</v>
      </c>
      <c r="J408" s="31">
        <v>557745</v>
      </c>
      <c r="K408" s="31">
        <v>651937</v>
      </c>
    </row>
    <row r="409" spans="1:11" x14ac:dyDescent="0.35">
      <c r="A409">
        <v>470501</v>
      </c>
      <c r="B409" t="s">
        <v>1076</v>
      </c>
      <c r="C409" s="31">
        <v>403</v>
      </c>
      <c r="D409" s="31">
        <v>498322</v>
      </c>
      <c r="E409" s="32">
        <v>0.38500000000000001</v>
      </c>
      <c r="F409" s="32">
        <v>0.67600000000000005</v>
      </c>
      <c r="G409" s="32">
        <v>0.67600000000000005</v>
      </c>
      <c r="H409" s="31">
        <v>200823877</v>
      </c>
      <c r="I409" s="31">
        <v>544547</v>
      </c>
      <c r="J409" s="31">
        <v>495173</v>
      </c>
      <c r="K409" s="31">
        <v>540151</v>
      </c>
    </row>
    <row r="410" spans="1:11" x14ac:dyDescent="0.35">
      <c r="A410">
        <v>470801</v>
      </c>
      <c r="B410" t="s">
        <v>1077</v>
      </c>
      <c r="C410" s="31">
        <v>317</v>
      </c>
      <c r="D410" s="31">
        <v>480811</v>
      </c>
      <c r="E410" s="32">
        <v>0.55600000000000005</v>
      </c>
      <c r="F410" s="32">
        <v>0.68700000000000006</v>
      </c>
      <c r="G410" s="32">
        <v>0.68700000000000006</v>
      </c>
      <c r="H410" s="31">
        <v>152417284</v>
      </c>
      <c r="I410" s="31">
        <v>495280</v>
      </c>
      <c r="J410" s="31">
        <v>442892</v>
      </c>
      <c r="K410" s="31">
        <v>475557</v>
      </c>
    </row>
    <row r="411" spans="1:11" x14ac:dyDescent="0.35">
      <c r="A411">
        <v>470901</v>
      </c>
      <c r="B411" t="s">
        <v>1078</v>
      </c>
      <c r="C411" s="31">
        <v>379</v>
      </c>
      <c r="D411" s="31">
        <v>454317</v>
      </c>
      <c r="E411" s="32">
        <v>0.57899999999999996</v>
      </c>
      <c r="F411" s="32">
        <v>0.70499999999999996</v>
      </c>
      <c r="G411" s="32">
        <v>0.70499999999999996</v>
      </c>
      <c r="H411" s="31">
        <v>172186238</v>
      </c>
      <c r="I411" s="31">
        <v>561744</v>
      </c>
      <c r="J411" s="31">
        <v>531197</v>
      </c>
      <c r="K411" s="31">
        <v>564517</v>
      </c>
    </row>
    <row r="412" spans="1:11" x14ac:dyDescent="0.35">
      <c r="A412">
        <v>471101</v>
      </c>
      <c r="B412" t="s">
        <v>1079</v>
      </c>
      <c r="C412" s="31">
        <v>387</v>
      </c>
      <c r="D412" s="31">
        <v>637587</v>
      </c>
      <c r="E412" s="32">
        <v>0.53</v>
      </c>
      <c r="F412" s="32">
        <v>0.58499999999999996</v>
      </c>
      <c r="G412" s="32">
        <v>0.58499999999999996</v>
      </c>
      <c r="H412" s="31">
        <v>246746287</v>
      </c>
      <c r="I412" s="31">
        <v>570573</v>
      </c>
      <c r="J412" s="31">
        <v>511035</v>
      </c>
      <c r="K412" s="31">
        <v>543574</v>
      </c>
    </row>
    <row r="413" spans="1:11" x14ac:dyDescent="0.35">
      <c r="A413">
        <v>471201</v>
      </c>
      <c r="B413" t="s">
        <v>1080</v>
      </c>
      <c r="C413" s="31">
        <v>365</v>
      </c>
      <c r="D413" s="31">
        <v>457708</v>
      </c>
      <c r="E413" s="32">
        <v>0.55400000000000005</v>
      </c>
      <c r="F413" s="32">
        <v>0.70299999999999996</v>
      </c>
      <c r="G413" s="32">
        <v>0.70299999999999996</v>
      </c>
      <c r="H413" s="31">
        <v>167063435</v>
      </c>
      <c r="I413" s="31">
        <v>573411</v>
      </c>
      <c r="J413" s="31">
        <v>546412</v>
      </c>
      <c r="K413" s="31">
        <v>584381</v>
      </c>
    </row>
    <row r="414" spans="1:11" x14ac:dyDescent="0.35">
      <c r="A414">
        <v>471400</v>
      </c>
      <c r="B414" t="s">
        <v>1081</v>
      </c>
      <c r="C414" s="31">
        <v>1793</v>
      </c>
      <c r="D414" s="31">
        <v>602614</v>
      </c>
      <c r="E414" s="32">
        <v>0.59</v>
      </c>
      <c r="F414" s="32">
        <v>0.60799999999999998</v>
      </c>
      <c r="G414" s="32">
        <v>0.60799999999999998</v>
      </c>
      <c r="H414" s="31">
        <v>1080487708</v>
      </c>
      <c r="I414" s="31">
        <v>1296824</v>
      </c>
      <c r="J414" s="31">
        <v>1213960</v>
      </c>
      <c r="K414" s="31">
        <v>1263417</v>
      </c>
    </row>
    <row r="415" spans="1:11" x14ac:dyDescent="0.35">
      <c r="A415">
        <v>471601</v>
      </c>
      <c r="B415" t="s">
        <v>419</v>
      </c>
      <c r="C415" s="31">
        <v>890</v>
      </c>
      <c r="D415" s="31">
        <v>399087</v>
      </c>
      <c r="E415" s="32">
        <v>0.61399999999999999</v>
      </c>
      <c r="F415" s="32">
        <v>0.74099999999999999</v>
      </c>
      <c r="G415" s="32">
        <v>0.74099999999999999</v>
      </c>
      <c r="H415" s="31">
        <v>355187993</v>
      </c>
      <c r="I415" s="31">
        <v>1475934</v>
      </c>
      <c r="J415" s="31">
        <v>1613844</v>
      </c>
      <c r="K415" s="31">
        <v>1802748</v>
      </c>
    </row>
    <row r="416" spans="1:11" x14ac:dyDescent="0.35">
      <c r="A416">
        <v>471701</v>
      </c>
      <c r="B416" t="s">
        <v>1082</v>
      </c>
      <c r="C416" s="31">
        <v>925</v>
      </c>
      <c r="D416" s="31">
        <v>1115894</v>
      </c>
      <c r="E416" s="32">
        <v>0.311</v>
      </c>
      <c r="F416" s="32">
        <v>0.27400000000000002</v>
      </c>
      <c r="G416" s="32">
        <v>0.36</v>
      </c>
      <c r="H416" s="31">
        <v>1032202361</v>
      </c>
      <c r="I416" s="31">
        <v>401737</v>
      </c>
      <c r="J416" s="31">
        <v>367538</v>
      </c>
      <c r="K416" s="31">
        <v>385706</v>
      </c>
    </row>
    <row r="417" spans="1:11" x14ac:dyDescent="0.35">
      <c r="A417">
        <v>472001</v>
      </c>
      <c r="B417" t="s">
        <v>421</v>
      </c>
      <c r="C417" s="31">
        <v>460</v>
      </c>
      <c r="D417" s="31">
        <v>698190</v>
      </c>
      <c r="E417" s="32">
        <v>0.26</v>
      </c>
      <c r="F417" s="32">
        <v>0.54600000000000004</v>
      </c>
      <c r="G417" s="32">
        <v>0.54600000000000004</v>
      </c>
      <c r="H417" s="31">
        <v>321167595</v>
      </c>
      <c r="I417" s="31">
        <v>705788</v>
      </c>
      <c r="J417" s="31">
        <v>647400</v>
      </c>
      <c r="K417" s="31">
        <v>733570</v>
      </c>
    </row>
    <row r="418" spans="1:11" x14ac:dyDescent="0.35">
      <c r="A418">
        <v>472202</v>
      </c>
      <c r="B418" t="s">
        <v>422</v>
      </c>
      <c r="C418" s="31">
        <v>472</v>
      </c>
      <c r="D418" s="31">
        <v>830747</v>
      </c>
      <c r="E418" s="32">
        <v>0.40300000000000002</v>
      </c>
      <c r="F418" s="32">
        <v>0.45900000000000002</v>
      </c>
      <c r="G418" s="32">
        <v>0.45900000000000002</v>
      </c>
      <c r="H418" s="31">
        <v>392112621</v>
      </c>
      <c r="I418" s="31">
        <v>358028</v>
      </c>
      <c r="J418" s="31">
        <v>329833</v>
      </c>
      <c r="K418" s="31">
        <v>351921</v>
      </c>
    </row>
    <row r="419" spans="1:11" x14ac:dyDescent="0.35">
      <c r="A419">
        <v>472506</v>
      </c>
      <c r="B419" t="s">
        <v>1083</v>
      </c>
      <c r="C419" s="31">
        <v>398</v>
      </c>
      <c r="D419" s="31">
        <v>392385</v>
      </c>
      <c r="E419" s="32">
        <v>0.627</v>
      </c>
      <c r="F419" s="32">
        <v>0.745</v>
      </c>
      <c r="G419" s="32">
        <v>0.745</v>
      </c>
      <c r="H419" s="31">
        <v>156169511</v>
      </c>
      <c r="I419" s="31">
        <v>548366</v>
      </c>
      <c r="J419" s="31">
        <v>478921</v>
      </c>
      <c r="K419" s="31">
        <v>620195</v>
      </c>
    </row>
    <row r="420" spans="1:11" x14ac:dyDescent="0.35">
      <c r="A420">
        <v>480101</v>
      </c>
      <c r="B420" t="s">
        <v>1084</v>
      </c>
      <c r="C420" s="31">
        <v>4503</v>
      </c>
      <c r="D420" s="31">
        <v>779670</v>
      </c>
      <c r="E420" s="32">
        <v>0.67</v>
      </c>
      <c r="F420" s="32">
        <v>0.49299999999999999</v>
      </c>
      <c r="G420" s="32">
        <v>0.67</v>
      </c>
      <c r="H420" s="31">
        <v>3510855705</v>
      </c>
      <c r="I420" s="31">
        <v>2873756</v>
      </c>
      <c r="J420" s="31">
        <v>3044134</v>
      </c>
      <c r="K420" s="31">
        <v>2762992</v>
      </c>
    </row>
    <row r="421" spans="1:11" x14ac:dyDescent="0.35">
      <c r="A421">
        <v>480102</v>
      </c>
      <c r="B421" t="s">
        <v>1085</v>
      </c>
      <c r="C421" s="31">
        <v>4479</v>
      </c>
      <c r="D421" s="31">
        <v>744236</v>
      </c>
      <c r="E421" s="32">
        <v>0.71599999999999997</v>
      </c>
      <c r="F421" s="32">
        <v>0.51600000000000001</v>
      </c>
      <c r="G421" s="32">
        <v>0.71599999999999997</v>
      </c>
      <c r="H421" s="31">
        <v>3333435073</v>
      </c>
      <c r="I421" s="31">
        <v>2042077</v>
      </c>
      <c r="J421" s="31">
        <v>2128785</v>
      </c>
      <c r="K421" s="31">
        <v>1988187</v>
      </c>
    </row>
    <row r="422" spans="1:11" x14ac:dyDescent="0.35">
      <c r="A422">
        <v>480401</v>
      </c>
      <c r="B422" t="s">
        <v>1086</v>
      </c>
      <c r="C422" s="31">
        <v>826</v>
      </c>
      <c r="D422" s="31">
        <v>1373551</v>
      </c>
      <c r="E422" s="32">
        <v>0.53300000000000003</v>
      </c>
      <c r="F422" s="32">
        <v>0.106</v>
      </c>
      <c r="G422" s="32">
        <v>0.53300000000000003</v>
      </c>
      <c r="H422" s="31">
        <v>1134553773</v>
      </c>
      <c r="I422" s="31">
        <v>232587</v>
      </c>
      <c r="J422" s="31">
        <v>272182</v>
      </c>
      <c r="K422" s="31">
        <v>224435</v>
      </c>
    </row>
    <row r="423" spans="1:11" x14ac:dyDescent="0.35">
      <c r="A423">
        <v>480404</v>
      </c>
      <c r="B423" t="s">
        <v>1087</v>
      </c>
      <c r="C423" s="31">
        <v>335</v>
      </c>
      <c r="D423" s="31">
        <v>2779503</v>
      </c>
      <c r="E423" s="32">
        <v>0.184</v>
      </c>
      <c r="F423" s="32">
        <v>0</v>
      </c>
      <c r="G423" s="32">
        <v>0.36</v>
      </c>
      <c r="H423" s="31">
        <v>931133823</v>
      </c>
      <c r="I423" s="31">
        <v>70390</v>
      </c>
      <c r="J423" s="31">
        <v>102190</v>
      </c>
      <c r="K423" s="31">
        <v>72840</v>
      </c>
    </row>
    <row r="424" spans="1:11" x14ac:dyDescent="0.35">
      <c r="A424">
        <v>480503</v>
      </c>
      <c r="B424" t="s">
        <v>1088</v>
      </c>
      <c r="C424" s="31">
        <v>1785</v>
      </c>
      <c r="D424" s="31">
        <v>745244</v>
      </c>
      <c r="E424" s="32">
        <v>0.71199999999999997</v>
      </c>
      <c r="F424" s="32">
        <v>0.51500000000000001</v>
      </c>
      <c r="G424" s="32">
        <v>0.71199999999999997</v>
      </c>
      <c r="H424" s="31">
        <v>1330261994</v>
      </c>
      <c r="I424" s="31">
        <v>1247639</v>
      </c>
      <c r="J424" s="31">
        <v>1545498</v>
      </c>
      <c r="K424" s="31">
        <v>1419687</v>
      </c>
    </row>
    <row r="425" spans="1:11" x14ac:dyDescent="0.35">
      <c r="A425">
        <v>480601</v>
      </c>
      <c r="B425" t="s">
        <v>1089</v>
      </c>
      <c r="C425" s="31">
        <v>3277</v>
      </c>
      <c r="D425" s="31">
        <v>912318</v>
      </c>
      <c r="E425" s="32">
        <v>0.67800000000000005</v>
      </c>
      <c r="F425" s="32">
        <v>0.40600000000000003</v>
      </c>
      <c r="G425" s="32">
        <v>0.67800000000000005</v>
      </c>
      <c r="H425" s="31">
        <v>2989666405</v>
      </c>
      <c r="I425" s="31">
        <v>1062626</v>
      </c>
      <c r="J425" s="31">
        <v>1212035</v>
      </c>
      <c r="K425" s="31">
        <v>1110155</v>
      </c>
    </row>
    <row r="426" spans="1:11" x14ac:dyDescent="0.35">
      <c r="A426">
        <v>490101</v>
      </c>
      <c r="B426" t="s">
        <v>1090</v>
      </c>
      <c r="C426" s="31">
        <v>723</v>
      </c>
      <c r="D426" s="31">
        <v>771342</v>
      </c>
      <c r="E426" s="32">
        <v>0.52100000000000002</v>
      </c>
      <c r="F426" s="32">
        <v>0.498</v>
      </c>
      <c r="G426" s="32">
        <v>0.52100000000000002</v>
      </c>
      <c r="H426" s="31">
        <v>557680974</v>
      </c>
      <c r="I426" s="31">
        <v>564768</v>
      </c>
      <c r="J426" s="31">
        <v>540443</v>
      </c>
      <c r="K426" s="31">
        <v>580591</v>
      </c>
    </row>
    <row r="427" spans="1:11" x14ac:dyDescent="0.35">
      <c r="A427">
        <v>490202</v>
      </c>
      <c r="B427" t="s">
        <v>431</v>
      </c>
      <c r="C427" s="31">
        <v>1231</v>
      </c>
      <c r="D427" s="31">
        <v>526012</v>
      </c>
      <c r="E427" s="32">
        <v>0.59</v>
      </c>
      <c r="F427" s="32">
        <v>0.65800000000000003</v>
      </c>
      <c r="G427" s="32">
        <v>0.65800000000000003</v>
      </c>
      <c r="H427" s="31">
        <v>647521618</v>
      </c>
      <c r="I427" s="31">
        <v>660015</v>
      </c>
      <c r="J427" s="31">
        <v>675663</v>
      </c>
      <c r="K427" s="31">
        <v>789072</v>
      </c>
    </row>
    <row r="428" spans="1:11" x14ac:dyDescent="0.35">
      <c r="A428">
        <v>490301</v>
      </c>
      <c r="B428" t="s">
        <v>432</v>
      </c>
      <c r="C428" s="31">
        <v>4301</v>
      </c>
      <c r="D428" s="31">
        <v>628954</v>
      </c>
      <c r="E428" s="32">
        <v>0.61</v>
      </c>
      <c r="F428" s="32">
        <v>0.59099999999999997</v>
      </c>
      <c r="G428" s="32">
        <v>0.61</v>
      </c>
      <c r="H428" s="31">
        <v>2705133343</v>
      </c>
      <c r="I428" s="31">
        <v>1393092</v>
      </c>
      <c r="J428" s="31">
        <v>1406891</v>
      </c>
      <c r="K428" s="31">
        <v>1627654</v>
      </c>
    </row>
    <row r="429" spans="1:11" x14ac:dyDescent="0.35">
      <c r="A429">
        <v>490501</v>
      </c>
      <c r="B429" t="s">
        <v>1091</v>
      </c>
      <c r="C429" s="31">
        <v>1142</v>
      </c>
      <c r="D429" s="31">
        <v>425453</v>
      </c>
      <c r="E429" s="32">
        <v>0.59399999999999997</v>
      </c>
      <c r="F429" s="32">
        <v>0.72399999999999998</v>
      </c>
      <c r="G429" s="32">
        <v>0</v>
      </c>
      <c r="H429" s="31">
        <v>485868126</v>
      </c>
      <c r="I429" s="31">
        <v>0</v>
      </c>
      <c r="J429" s="31">
        <v>0</v>
      </c>
      <c r="K429" s="31">
        <v>0</v>
      </c>
    </row>
    <row r="430" spans="1:11" x14ac:dyDescent="0.35">
      <c r="A430">
        <v>490601</v>
      </c>
      <c r="B430" t="s">
        <v>1092</v>
      </c>
      <c r="C430" s="31">
        <v>2433</v>
      </c>
      <c r="D430" s="31">
        <v>312637</v>
      </c>
      <c r="E430" s="32">
        <v>0.61199999999999999</v>
      </c>
      <c r="F430" s="32">
        <v>0.79700000000000004</v>
      </c>
      <c r="G430" s="32">
        <v>0.79700000000000004</v>
      </c>
      <c r="H430" s="31">
        <v>760647034</v>
      </c>
      <c r="I430" s="31">
        <v>1453417</v>
      </c>
      <c r="J430" s="31">
        <v>1323656</v>
      </c>
      <c r="K430" s="31">
        <v>1564158</v>
      </c>
    </row>
    <row r="431" spans="1:11" x14ac:dyDescent="0.35">
      <c r="A431">
        <v>490804</v>
      </c>
      <c r="B431" t="s">
        <v>1093</v>
      </c>
      <c r="C431" s="31">
        <v>487</v>
      </c>
      <c r="D431" s="31">
        <v>501776</v>
      </c>
      <c r="E431" s="32">
        <v>0.63200000000000001</v>
      </c>
      <c r="F431" s="32">
        <v>0.67400000000000004</v>
      </c>
      <c r="G431" s="32">
        <v>0.67400000000000004</v>
      </c>
      <c r="H431" s="31">
        <v>244364944</v>
      </c>
      <c r="I431" s="31">
        <v>243184</v>
      </c>
      <c r="J431" s="31">
        <v>262329</v>
      </c>
      <c r="K431" s="31">
        <v>279198</v>
      </c>
    </row>
    <row r="432" spans="1:11" x14ac:dyDescent="0.35">
      <c r="A432">
        <v>491200</v>
      </c>
      <c r="B432" t="s">
        <v>1094</v>
      </c>
      <c r="C432" s="31">
        <v>1155</v>
      </c>
      <c r="D432" s="31">
        <v>373553</v>
      </c>
      <c r="E432" s="32">
        <v>0.55100000000000005</v>
      </c>
      <c r="F432" s="32">
        <v>0.75700000000000001</v>
      </c>
      <c r="G432" s="32">
        <v>0.75700000000000001</v>
      </c>
      <c r="H432" s="31">
        <v>431454098</v>
      </c>
      <c r="I432" s="31">
        <v>597537</v>
      </c>
      <c r="J432" s="31">
        <v>612443</v>
      </c>
      <c r="K432" s="31">
        <v>670200</v>
      </c>
    </row>
    <row r="433" spans="1:11" x14ac:dyDescent="0.35">
      <c r="A433">
        <v>491302</v>
      </c>
      <c r="B433" t="s">
        <v>1095</v>
      </c>
      <c r="C433" s="31">
        <v>2992</v>
      </c>
      <c r="D433" s="31">
        <v>504300</v>
      </c>
      <c r="E433" s="32">
        <v>0.61</v>
      </c>
      <c r="F433" s="32">
        <v>0.67200000000000004</v>
      </c>
      <c r="G433" s="32">
        <v>0.67200000000000004</v>
      </c>
      <c r="H433" s="31">
        <v>1508865829</v>
      </c>
      <c r="I433" s="31">
        <v>1575715</v>
      </c>
      <c r="J433" s="31">
        <v>1605415</v>
      </c>
      <c r="K433" s="31">
        <v>1721238</v>
      </c>
    </row>
    <row r="434" spans="1:11" x14ac:dyDescent="0.35">
      <c r="A434">
        <v>491401</v>
      </c>
      <c r="B434" t="s">
        <v>1096</v>
      </c>
      <c r="C434" s="31">
        <v>973</v>
      </c>
      <c r="D434" s="31">
        <v>510518</v>
      </c>
      <c r="E434" s="32">
        <v>0.53500000000000003</v>
      </c>
      <c r="F434" s="32">
        <v>0.66800000000000004</v>
      </c>
      <c r="G434" s="32">
        <v>0.66800000000000004</v>
      </c>
      <c r="H434" s="31">
        <v>496734698</v>
      </c>
      <c r="I434" s="31">
        <v>732897</v>
      </c>
      <c r="J434" s="31">
        <v>799898</v>
      </c>
      <c r="K434" s="31">
        <v>752281</v>
      </c>
    </row>
    <row r="435" spans="1:11" x14ac:dyDescent="0.35">
      <c r="A435">
        <v>491501</v>
      </c>
      <c r="B435" t="s">
        <v>1097</v>
      </c>
      <c r="C435" s="31">
        <v>952</v>
      </c>
      <c r="D435" s="31">
        <v>580014</v>
      </c>
      <c r="E435" s="32">
        <v>0.67100000000000004</v>
      </c>
      <c r="F435" s="32">
        <v>0.623</v>
      </c>
      <c r="G435" s="32">
        <v>0.67100000000000004</v>
      </c>
      <c r="H435" s="31">
        <v>552173722</v>
      </c>
      <c r="I435" s="31">
        <v>624960</v>
      </c>
      <c r="J435" s="31">
        <v>753474</v>
      </c>
      <c r="K435" s="31">
        <v>762870</v>
      </c>
    </row>
    <row r="436" spans="1:11" x14ac:dyDescent="0.35">
      <c r="A436">
        <v>491700</v>
      </c>
      <c r="B436" t="s">
        <v>1098</v>
      </c>
      <c r="C436" s="31">
        <v>4639</v>
      </c>
      <c r="D436" s="31">
        <v>361524</v>
      </c>
      <c r="E436" s="32">
        <v>0.64800000000000002</v>
      </c>
      <c r="F436" s="32">
        <v>0.76500000000000001</v>
      </c>
      <c r="G436" s="32">
        <v>0.76500000000000001</v>
      </c>
      <c r="H436" s="31">
        <v>1677109942</v>
      </c>
      <c r="I436" s="31">
        <v>2810290</v>
      </c>
      <c r="J436" s="31">
        <v>2810500</v>
      </c>
      <c r="K436" s="31">
        <v>3137215</v>
      </c>
    </row>
    <row r="437" spans="1:11" x14ac:dyDescent="0.35">
      <c r="A437">
        <v>500101</v>
      </c>
      <c r="B437" t="s">
        <v>1099</v>
      </c>
      <c r="C437" s="31">
        <v>8609</v>
      </c>
      <c r="D437" s="31">
        <v>950589</v>
      </c>
      <c r="E437" s="32">
        <v>0.6</v>
      </c>
      <c r="F437" s="32">
        <v>0.38100000000000001</v>
      </c>
      <c r="G437" s="32">
        <v>0.6</v>
      </c>
      <c r="H437" s="31">
        <v>8183628953</v>
      </c>
      <c r="I437" s="31">
        <v>1690941</v>
      </c>
      <c r="J437" s="31">
        <v>1890428</v>
      </c>
      <c r="K437" s="31">
        <v>1786714</v>
      </c>
    </row>
    <row r="438" spans="1:11" x14ac:dyDescent="0.35">
      <c r="A438">
        <v>500108</v>
      </c>
      <c r="B438" t="s">
        <v>1100</v>
      </c>
      <c r="C438" s="31">
        <v>2470</v>
      </c>
      <c r="D438" s="31">
        <v>825293</v>
      </c>
      <c r="E438" s="32">
        <v>0.70599999999999996</v>
      </c>
      <c r="F438" s="32">
        <v>0.46300000000000002</v>
      </c>
      <c r="G438" s="32">
        <v>0.70599999999999996</v>
      </c>
      <c r="H438" s="31">
        <v>2038475540</v>
      </c>
      <c r="I438" s="31">
        <v>1493981</v>
      </c>
      <c r="J438" s="31">
        <v>1559721</v>
      </c>
      <c r="K438" s="31">
        <v>1608162</v>
      </c>
    </row>
    <row r="439" spans="1:11" x14ac:dyDescent="0.35">
      <c r="A439">
        <v>500201</v>
      </c>
      <c r="B439" t="s">
        <v>1101</v>
      </c>
      <c r="C439" s="31">
        <v>8501</v>
      </c>
      <c r="D439" s="31">
        <v>480455</v>
      </c>
      <c r="E439" s="32">
        <v>0.78</v>
      </c>
      <c r="F439" s="32">
        <v>0.68799999999999994</v>
      </c>
      <c r="G439" s="32">
        <v>0.78</v>
      </c>
      <c r="H439" s="31">
        <v>4084355401</v>
      </c>
      <c r="I439" s="31">
        <v>2361512</v>
      </c>
      <c r="J439" s="31">
        <v>2592525</v>
      </c>
      <c r="K439" s="31">
        <v>2645002</v>
      </c>
    </row>
    <row r="440" spans="1:11" x14ac:dyDescent="0.35">
      <c r="A440">
        <v>500301</v>
      </c>
      <c r="B440" t="s">
        <v>1102</v>
      </c>
      <c r="C440" s="31">
        <v>3219</v>
      </c>
      <c r="D440" s="31">
        <v>1117657</v>
      </c>
      <c r="E440" s="32">
        <v>0.63400000000000001</v>
      </c>
      <c r="F440" s="32">
        <v>0.27300000000000002</v>
      </c>
      <c r="G440" s="32">
        <v>0.63400000000000001</v>
      </c>
      <c r="H440" s="31">
        <v>3597738130</v>
      </c>
      <c r="I440" s="31">
        <v>1835992</v>
      </c>
      <c r="J440" s="31">
        <v>1889691</v>
      </c>
      <c r="K440" s="31">
        <v>1639163</v>
      </c>
    </row>
    <row r="441" spans="1:11" x14ac:dyDescent="0.35">
      <c r="A441">
        <v>500304</v>
      </c>
      <c r="B441" t="s">
        <v>1103</v>
      </c>
      <c r="C441" s="31">
        <v>3234</v>
      </c>
      <c r="D441" s="31">
        <v>906679</v>
      </c>
      <c r="E441" s="32">
        <v>0.66700000000000004</v>
      </c>
      <c r="F441" s="32">
        <v>0.41</v>
      </c>
      <c r="G441" s="32">
        <v>0.66700000000000004</v>
      </c>
      <c r="H441" s="31">
        <v>2932201207</v>
      </c>
      <c r="I441" s="31">
        <v>1270907</v>
      </c>
      <c r="J441" s="31">
        <v>1497901</v>
      </c>
      <c r="K441" s="31">
        <v>1041525</v>
      </c>
    </row>
    <row r="442" spans="1:11" x14ac:dyDescent="0.35">
      <c r="A442">
        <v>500308</v>
      </c>
      <c r="B442" t="s">
        <v>1104</v>
      </c>
      <c r="C442" s="31">
        <v>2695</v>
      </c>
      <c r="D442" s="31">
        <v>877136</v>
      </c>
      <c r="E442" s="32">
        <v>0.65900000000000003</v>
      </c>
      <c r="F442" s="32">
        <v>0.42899999999999999</v>
      </c>
      <c r="G442" s="32">
        <v>0.65900000000000003</v>
      </c>
      <c r="H442" s="31">
        <v>2363882092</v>
      </c>
      <c r="I442" s="31">
        <v>1436080</v>
      </c>
      <c r="J442" s="31">
        <v>1460895</v>
      </c>
      <c r="K442" s="31">
        <v>1207803</v>
      </c>
    </row>
    <row r="443" spans="1:11" x14ac:dyDescent="0.35">
      <c r="A443">
        <v>500401</v>
      </c>
      <c r="B443" t="s">
        <v>1313</v>
      </c>
      <c r="C443" s="31">
        <v>4552</v>
      </c>
      <c r="D443" s="31">
        <v>959699</v>
      </c>
      <c r="E443" s="32">
        <v>0.68400000000000005</v>
      </c>
      <c r="F443" s="32">
        <v>0.376</v>
      </c>
      <c r="G443" s="32">
        <v>0.68400000000000005</v>
      </c>
      <c r="H443" s="31">
        <v>4368552550</v>
      </c>
      <c r="I443" s="31">
        <v>2643168</v>
      </c>
      <c r="J443" s="31">
        <v>3177019</v>
      </c>
      <c r="K443" s="31">
        <v>2152363</v>
      </c>
    </row>
    <row r="444" spans="1:11" x14ac:dyDescent="0.35">
      <c r="A444">
        <v>500402</v>
      </c>
      <c r="B444" t="s">
        <v>1106</v>
      </c>
      <c r="C444" s="31">
        <v>9156</v>
      </c>
      <c r="D444" s="31">
        <v>1011636</v>
      </c>
      <c r="E444" s="32">
        <v>0.51300000000000001</v>
      </c>
      <c r="F444" s="32">
        <v>0.34200000000000003</v>
      </c>
      <c r="G444" s="32">
        <v>0.51300000000000001</v>
      </c>
      <c r="H444" s="31">
        <v>9262539849</v>
      </c>
      <c r="I444" s="31">
        <v>2631366</v>
      </c>
      <c r="J444" s="31">
        <v>2798447</v>
      </c>
      <c r="K444" s="31">
        <v>2331402</v>
      </c>
    </row>
    <row r="445" spans="1:11" x14ac:dyDescent="0.35">
      <c r="A445">
        <v>510101</v>
      </c>
      <c r="B445" t="s">
        <v>1107</v>
      </c>
      <c r="C445" s="31">
        <v>1092</v>
      </c>
      <c r="D445" s="31">
        <v>205225</v>
      </c>
      <c r="E445" s="32">
        <v>0.65400000000000003</v>
      </c>
      <c r="F445" s="32">
        <v>0.86699999999999999</v>
      </c>
      <c r="G445" s="32">
        <v>0.86699999999999999</v>
      </c>
      <c r="H445" s="31">
        <v>224106160</v>
      </c>
      <c r="I445" s="31">
        <v>1792593</v>
      </c>
      <c r="J445" s="31">
        <v>1780543</v>
      </c>
      <c r="K445" s="31">
        <v>2041755</v>
      </c>
    </row>
    <row r="446" spans="1:11" x14ac:dyDescent="0.35">
      <c r="A446">
        <v>510201</v>
      </c>
      <c r="B446" t="s">
        <v>1108</v>
      </c>
      <c r="C446" s="31">
        <v>1311</v>
      </c>
      <c r="D446" s="31">
        <v>332124</v>
      </c>
      <c r="E446" s="32">
        <v>0.64</v>
      </c>
      <c r="F446" s="32">
        <v>0.78400000000000003</v>
      </c>
      <c r="G446" s="32">
        <v>0.78400000000000003</v>
      </c>
      <c r="H446" s="31">
        <v>435414829</v>
      </c>
      <c r="I446" s="31">
        <v>1484714</v>
      </c>
      <c r="J446" s="31">
        <v>1527302</v>
      </c>
      <c r="K446" s="31">
        <v>1643041</v>
      </c>
    </row>
    <row r="447" spans="1:11" x14ac:dyDescent="0.35">
      <c r="A447">
        <v>510401</v>
      </c>
      <c r="B447" t="s">
        <v>1109</v>
      </c>
      <c r="C447" s="31">
        <v>310</v>
      </c>
      <c r="D447" s="31">
        <v>1181772</v>
      </c>
      <c r="E447" s="32">
        <v>0.30499999999999999</v>
      </c>
      <c r="F447" s="32">
        <v>0.23100000000000001</v>
      </c>
      <c r="G447" s="32">
        <v>0.36</v>
      </c>
      <c r="H447" s="31">
        <v>366349569</v>
      </c>
      <c r="I447" s="31">
        <v>323031</v>
      </c>
      <c r="J447" s="31">
        <v>309469</v>
      </c>
      <c r="K447" s="31">
        <v>319542</v>
      </c>
    </row>
    <row r="448" spans="1:11" x14ac:dyDescent="0.35">
      <c r="A448">
        <v>510501</v>
      </c>
      <c r="B448" t="s">
        <v>452</v>
      </c>
      <c r="C448" s="31">
        <v>351</v>
      </c>
      <c r="D448" s="31">
        <v>1346494</v>
      </c>
      <c r="E448" s="32">
        <v>0.49399999999999999</v>
      </c>
      <c r="F448" s="32">
        <v>0.124</v>
      </c>
      <c r="G448" s="32">
        <v>0.49399999999999999</v>
      </c>
      <c r="H448" s="31">
        <v>472619550</v>
      </c>
      <c r="I448" s="31">
        <v>287390</v>
      </c>
      <c r="J448" s="31">
        <v>326344</v>
      </c>
      <c r="K448" s="31">
        <v>287589</v>
      </c>
    </row>
    <row r="449" spans="1:11" x14ac:dyDescent="0.35">
      <c r="A449">
        <v>511101</v>
      </c>
      <c r="B449" t="s">
        <v>1110</v>
      </c>
      <c r="C449" s="31">
        <v>1547</v>
      </c>
      <c r="D449" s="31">
        <v>295735</v>
      </c>
      <c r="E449" s="32">
        <v>0.41199999999999998</v>
      </c>
      <c r="F449" s="32">
        <v>0.80800000000000005</v>
      </c>
      <c r="G449" s="32">
        <v>0.80800000000000005</v>
      </c>
      <c r="H449" s="31">
        <v>457502119</v>
      </c>
      <c r="I449" s="31">
        <v>2441689</v>
      </c>
      <c r="J449" s="31">
        <v>2753980</v>
      </c>
      <c r="K449" s="31">
        <v>2583410</v>
      </c>
    </row>
    <row r="450" spans="1:11" x14ac:dyDescent="0.35">
      <c r="A450">
        <v>511201</v>
      </c>
      <c r="B450" t="s">
        <v>1111</v>
      </c>
      <c r="C450" s="31">
        <v>275</v>
      </c>
      <c r="D450" s="31">
        <v>900786</v>
      </c>
      <c r="E450" s="32">
        <v>0.441</v>
      </c>
      <c r="F450" s="32">
        <v>0.41399999999999998</v>
      </c>
      <c r="G450" s="32">
        <v>0.441</v>
      </c>
      <c r="H450" s="31">
        <v>247716422</v>
      </c>
      <c r="I450" s="31">
        <v>285350</v>
      </c>
      <c r="J450" s="31">
        <v>278795</v>
      </c>
      <c r="K450" s="31">
        <v>303224</v>
      </c>
    </row>
    <row r="451" spans="1:11" x14ac:dyDescent="0.35">
      <c r="A451">
        <v>511301</v>
      </c>
      <c r="B451" t="s">
        <v>1112</v>
      </c>
      <c r="C451" s="31">
        <v>396</v>
      </c>
      <c r="D451" s="31">
        <v>353019</v>
      </c>
      <c r="E451" s="32">
        <v>0.56100000000000005</v>
      </c>
      <c r="F451" s="32">
        <v>0.77100000000000002</v>
      </c>
      <c r="G451" s="32">
        <v>0.77100000000000002</v>
      </c>
      <c r="H451" s="31">
        <v>139795771</v>
      </c>
      <c r="I451" s="31">
        <v>723686</v>
      </c>
      <c r="J451" s="31">
        <v>662408</v>
      </c>
      <c r="K451" s="31">
        <v>681663</v>
      </c>
    </row>
    <row r="452" spans="1:11" x14ac:dyDescent="0.35">
      <c r="A452">
        <v>511602</v>
      </c>
      <c r="B452" t="s">
        <v>1113</v>
      </c>
      <c r="C452" s="31">
        <v>593</v>
      </c>
      <c r="D452" s="31">
        <v>306395</v>
      </c>
      <c r="E452" s="32">
        <v>0.58799999999999997</v>
      </c>
      <c r="F452" s="32">
        <v>0.80100000000000005</v>
      </c>
      <c r="G452" s="32">
        <v>0.80100000000000005</v>
      </c>
      <c r="H452" s="31">
        <v>181692456</v>
      </c>
      <c r="I452" s="31">
        <v>827879</v>
      </c>
      <c r="J452" s="31">
        <v>856273</v>
      </c>
      <c r="K452" s="31">
        <v>933892</v>
      </c>
    </row>
    <row r="453" spans="1:11" x14ac:dyDescent="0.35">
      <c r="A453">
        <v>511901</v>
      </c>
      <c r="B453" t="s">
        <v>457</v>
      </c>
      <c r="C453" s="31">
        <v>689</v>
      </c>
      <c r="D453" s="31">
        <v>348851</v>
      </c>
      <c r="E453" s="32">
        <v>0.55400000000000005</v>
      </c>
      <c r="F453" s="32">
        <v>0.77400000000000002</v>
      </c>
      <c r="G453" s="32">
        <v>0.77400000000000002</v>
      </c>
      <c r="H453" s="31">
        <v>240358816</v>
      </c>
      <c r="I453" s="31">
        <v>901995</v>
      </c>
      <c r="J453" s="31">
        <v>891989</v>
      </c>
      <c r="K453" s="31">
        <v>930491</v>
      </c>
    </row>
    <row r="454" spans="1:11" x14ac:dyDescent="0.35">
      <c r="A454">
        <v>512001</v>
      </c>
      <c r="B454" t="s">
        <v>1114</v>
      </c>
      <c r="C454" s="31">
        <v>2761</v>
      </c>
      <c r="D454" s="31">
        <v>284135</v>
      </c>
      <c r="E454" s="32">
        <v>0.56799999999999995</v>
      </c>
      <c r="F454" s="32">
        <v>0.81599999999999995</v>
      </c>
      <c r="G454" s="32">
        <v>0.81599999999999995</v>
      </c>
      <c r="H454" s="31">
        <v>784498995</v>
      </c>
      <c r="I454" s="31">
        <v>3302669</v>
      </c>
      <c r="J454" s="31">
        <v>3421486</v>
      </c>
      <c r="K454" s="31">
        <v>3436115</v>
      </c>
    </row>
    <row r="455" spans="1:11" x14ac:dyDescent="0.35">
      <c r="A455">
        <v>512101</v>
      </c>
      <c r="B455" t="s">
        <v>1115</v>
      </c>
      <c r="C455" s="31">
        <v>342</v>
      </c>
      <c r="D455" s="31">
        <v>712535</v>
      </c>
      <c r="E455" s="32">
        <v>0.49099999999999999</v>
      </c>
      <c r="F455" s="32">
        <v>0.53600000000000003</v>
      </c>
      <c r="G455" s="32">
        <v>0.53600000000000003</v>
      </c>
      <c r="H455" s="31">
        <v>243687028</v>
      </c>
      <c r="I455" s="31">
        <v>506509</v>
      </c>
      <c r="J455" s="31">
        <v>512747</v>
      </c>
      <c r="K455" s="31">
        <v>560546</v>
      </c>
    </row>
    <row r="456" spans="1:11" x14ac:dyDescent="0.35">
      <c r="A456">
        <v>512201</v>
      </c>
      <c r="B456" t="s">
        <v>460</v>
      </c>
      <c r="C456" s="31">
        <v>1025</v>
      </c>
      <c r="D456" s="31">
        <v>247976</v>
      </c>
      <c r="E456" s="32">
        <v>0.68899999999999995</v>
      </c>
      <c r="F456" s="32">
        <v>0.83899999999999997</v>
      </c>
      <c r="G456" s="32">
        <v>0.83899999999999997</v>
      </c>
      <c r="H456" s="31">
        <v>254176317</v>
      </c>
      <c r="I456" s="31">
        <v>1391573</v>
      </c>
      <c r="J456" s="31">
        <v>1370850</v>
      </c>
      <c r="K456" s="31">
        <v>1404453</v>
      </c>
    </row>
    <row r="457" spans="1:11" x14ac:dyDescent="0.35">
      <c r="A457">
        <v>512300</v>
      </c>
      <c r="B457" t="s">
        <v>1116</v>
      </c>
      <c r="C457" s="31">
        <v>1730</v>
      </c>
      <c r="D457" s="31">
        <v>212517</v>
      </c>
      <c r="E457" s="32">
        <v>0.72099999999999997</v>
      </c>
      <c r="F457" s="32">
        <v>0.86199999999999999</v>
      </c>
      <c r="G457" s="32">
        <v>0.86199999999999999</v>
      </c>
      <c r="H457" s="31">
        <v>367655125</v>
      </c>
      <c r="I457" s="31">
        <v>2695235</v>
      </c>
      <c r="J457" s="31">
        <v>2713925</v>
      </c>
      <c r="K457" s="31">
        <v>2865068</v>
      </c>
    </row>
    <row r="458" spans="1:11" x14ac:dyDescent="0.35">
      <c r="A458">
        <v>512404</v>
      </c>
      <c r="B458" t="s">
        <v>1117</v>
      </c>
      <c r="C458" s="31">
        <v>568</v>
      </c>
      <c r="D458" s="31">
        <v>286740</v>
      </c>
      <c r="E458" s="32">
        <v>0.623</v>
      </c>
      <c r="F458" s="32">
        <v>0.81399999999999995</v>
      </c>
      <c r="G458" s="32">
        <v>0.81399999999999995</v>
      </c>
      <c r="H458" s="31">
        <v>162868827</v>
      </c>
      <c r="I458" s="31">
        <v>1160572</v>
      </c>
      <c r="J458" s="31">
        <v>1209082</v>
      </c>
      <c r="K458" s="31">
        <v>1245688</v>
      </c>
    </row>
    <row r="459" spans="1:11" x14ac:dyDescent="0.35">
      <c r="A459">
        <v>512501</v>
      </c>
      <c r="B459" t="s">
        <v>1118</v>
      </c>
      <c r="C459" s="31">
        <v>438</v>
      </c>
      <c r="D459" s="31">
        <v>565396</v>
      </c>
      <c r="E459" s="32">
        <v>0.48399999999999999</v>
      </c>
      <c r="F459" s="32">
        <v>0.63200000000000001</v>
      </c>
      <c r="G459" s="32">
        <v>0.63200000000000001</v>
      </c>
      <c r="H459" s="31">
        <v>247643448</v>
      </c>
      <c r="I459" s="31">
        <v>639721</v>
      </c>
      <c r="J459" s="31">
        <v>627690</v>
      </c>
      <c r="K459" s="31">
        <v>694788</v>
      </c>
    </row>
    <row r="460" spans="1:11" x14ac:dyDescent="0.35">
      <c r="A460">
        <v>512902</v>
      </c>
      <c r="B460" t="s">
        <v>1119</v>
      </c>
      <c r="C460" s="31">
        <v>1373</v>
      </c>
      <c r="D460" s="31">
        <v>399918</v>
      </c>
      <c r="E460" s="32">
        <v>0.66900000000000004</v>
      </c>
      <c r="F460" s="32">
        <v>0.74</v>
      </c>
      <c r="G460" s="32">
        <v>0.74</v>
      </c>
      <c r="H460" s="31">
        <v>549088541</v>
      </c>
      <c r="I460" s="31">
        <v>1485049</v>
      </c>
      <c r="J460" s="31">
        <v>1525513</v>
      </c>
      <c r="K460" s="31">
        <v>1660934</v>
      </c>
    </row>
    <row r="461" spans="1:11" x14ac:dyDescent="0.35">
      <c r="A461">
        <v>513102</v>
      </c>
      <c r="B461" t="s">
        <v>1120</v>
      </c>
      <c r="C461" s="31">
        <v>538</v>
      </c>
      <c r="D461" s="31">
        <v>355678</v>
      </c>
      <c r="E461" s="32">
        <v>0.216</v>
      </c>
      <c r="F461" s="32">
        <v>0.76900000000000002</v>
      </c>
      <c r="G461" s="32">
        <v>0.76900000000000002</v>
      </c>
      <c r="H461" s="31">
        <v>191355146</v>
      </c>
      <c r="I461" s="31">
        <v>1036421</v>
      </c>
      <c r="J461" s="31">
        <v>1046897</v>
      </c>
      <c r="K461" s="31">
        <v>993097</v>
      </c>
    </row>
    <row r="462" spans="1:11" x14ac:dyDescent="0.35">
      <c r="A462">
        <v>520101</v>
      </c>
      <c r="B462" t="s">
        <v>1121</v>
      </c>
      <c r="C462" s="31">
        <v>3274</v>
      </c>
      <c r="D462" s="31">
        <v>552051</v>
      </c>
      <c r="E462" s="32">
        <v>0.63900000000000001</v>
      </c>
      <c r="F462" s="32">
        <v>0.64100000000000001</v>
      </c>
      <c r="G462" s="32">
        <v>0.64100000000000001</v>
      </c>
      <c r="H462" s="31">
        <v>1807418177</v>
      </c>
      <c r="I462" s="31">
        <v>1521416</v>
      </c>
      <c r="J462" s="31">
        <v>1467979</v>
      </c>
      <c r="K462" s="31">
        <v>1363262</v>
      </c>
    </row>
    <row r="463" spans="1:11" x14ac:dyDescent="0.35">
      <c r="A463">
        <v>520302</v>
      </c>
      <c r="B463" t="s">
        <v>1122</v>
      </c>
      <c r="C463" s="31">
        <v>10659</v>
      </c>
      <c r="D463" s="31">
        <v>629838</v>
      </c>
      <c r="E463" s="32">
        <v>0.56100000000000005</v>
      </c>
      <c r="F463" s="32">
        <v>0.59</v>
      </c>
      <c r="G463" s="32">
        <v>0.59</v>
      </c>
      <c r="H463" s="31">
        <v>6713447906</v>
      </c>
      <c r="I463" s="31">
        <v>1888840</v>
      </c>
      <c r="J463" s="31">
        <v>2444268</v>
      </c>
      <c r="K463" s="31">
        <v>2188090</v>
      </c>
    </row>
    <row r="464" spans="1:11" x14ac:dyDescent="0.35">
      <c r="A464">
        <v>520401</v>
      </c>
      <c r="B464" t="s">
        <v>1123</v>
      </c>
      <c r="C464" s="31">
        <v>1198</v>
      </c>
      <c r="D464" s="31">
        <v>644686</v>
      </c>
      <c r="E464" s="32">
        <v>0.32800000000000001</v>
      </c>
      <c r="F464" s="32">
        <v>0.58099999999999996</v>
      </c>
      <c r="G464" s="32">
        <v>0.58099999999999996</v>
      </c>
      <c r="H464" s="31">
        <v>772335025</v>
      </c>
      <c r="I464" s="31">
        <v>654684</v>
      </c>
      <c r="J464" s="31">
        <v>590571</v>
      </c>
      <c r="K464" s="31">
        <v>623757</v>
      </c>
    </row>
    <row r="465" spans="1:11" x14ac:dyDescent="0.35">
      <c r="A465">
        <v>520601</v>
      </c>
      <c r="B465" t="s">
        <v>1124</v>
      </c>
      <c r="C465" s="31">
        <v>119</v>
      </c>
      <c r="D465" s="31">
        <v>3208756</v>
      </c>
      <c r="E465" s="32">
        <v>0</v>
      </c>
      <c r="F465" s="32">
        <v>0</v>
      </c>
      <c r="G465" s="32">
        <v>0.36</v>
      </c>
      <c r="H465" s="31">
        <v>381842016</v>
      </c>
      <c r="I465" s="31">
        <v>35345</v>
      </c>
      <c r="J465" s="31">
        <v>33655</v>
      </c>
      <c r="K465" s="31">
        <v>37436</v>
      </c>
    </row>
    <row r="466" spans="1:11" x14ac:dyDescent="0.35">
      <c r="A466">
        <v>520701</v>
      </c>
      <c r="B466" t="s">
        <v>1125</v>
      </c>
      <c r="C466" s="31">
        <v>875</v>
      </c>
      <c r="D466" s="31">
        <v>759698</v>
      </c>
      <c r="E466" s="32">
        <v>0.5</v>
      </c>
      <c r="F466" s="32">
        <v>0.50600000000000001</v>
      </c>
      <c r="G466" s="32">
        <v>0.50600000000000001</v>
      </c>
      <c r="H466" s="31">
        <v>664736007</v>
      </c>
      <c r="I466" s="31">
        <v>704331</v>
      </c>
      <c r="J466" s="31">
        <v>661687</v>
      </c>
      <c r="K466" s="31">
        <v>804313</v>
      </c>
    </row>
    <row r="467" spans="1:11" x14ac:dyDescent="0.35">
      <c r="A467">
        <v>521200</v>
      </c>
      <c r="B467" t="s">
        <v>1126</v>
      </c>
      <c r="C467" s="31">
        <v>1440</v>
      </c>
      <c r="D467" s="31">
        <v>552048</v>
      </c>
      <c r="E467" s="32">
        <v>0.52100000000000002</v>
      </c>
      <c r="F467" s="32">
        <v>0.64100000000000001</v>
      </c>
      <c r="G467" s="32">
        <v>0.64100000000000001</v>
      </c>
      <c r="H467" s="31">
        <v>794950034</v>
      </c>
      <c r="I467" s="31">
        <v>817252</v>
      </c>
      <c r="J467" s="31">
        <v>755396</v>
      </c>
      <c r="K467" s="31">
        <v>835111</v>
      </c>
    </row>
    <row r="468" spans="1:11" x14ac:dyDescent="0.35">
      <c r="A468">
        <v>521301</v>
      </c>
      <c r="B468" t="s">
        <v>1127</v>
      </c>
      <c r="C468" s="31">
        <v>4287</v>
      </c>
      <c r="D468" s="31">
        <v>613534</v>
      </c>
      <c r="E468" s="32">
        <v>0.58199999999999996</v>
      </c>
      <c r="F468" s="32">
        <v>0.60099999999999998</v>
      </c>
      <c r="G468" s="32">
        <v>0.60099999999999998</v>
      </c>
      <c r="H468" s="31">
        <v>2630222968</v>
      </c>
      <c r="I468" s="31">
        <v>1782235</v>
      </c>
      <c r="J468" s="31">
        <v>2100516</v>
      </c>
      <c r="K468" s="31">
        <v>1872263</v>
      </c>
    </row>
    <row r="469" spans="1:11" x14ac:dyDescent="0.35">
      <c r="A469">
        <v>521401</v>
      </c>
      <c r="B469" t="s">
        <v>473</v>
      </c>
      <c r="C469" s="31">
        <v>3292</v>
      </c>
      <c r="D469" s="31">
        <v>560622</v>
      </c>
      <c r="E469" s="32">
        <v>0.50700000000000001</v>
      </c>
      <c r="F469" s="32">
        <v>0.63500000000000001</v>
      </c>
      <c r="G469" s="32">
        <v>0.63500000000000001</v>
      </c>
      <c r="H469" s="31">
        <v>1845568805</v>
      </c>
      <c r="I469" s="31">
        <v>2250625</v>
      </c>
      <c r="J469" s="31">
        <v>2140512</v>
      </c>
      <c r="K469" s="31">
        <v>2134144</v>
      </c>
    </row>
    <row r="470" spans="1:11" x14ac:dyDescent="0.35">
      <c r="A470">
        <v>521701</v>
      </c>
      <c r="B470" t="s">
        <v>1128</v>
      </c>
      <c r="C470" s="31">
        <v>1703</v>
      </c>
      <c r="D470" s="31">
        <v>500541</v>
      </c>
      <c r="E470" s="32">
        <v>0.60599999999999998</v>
      </c>
      <c r="F470" s="32">
        <v>0.67500000000000004</v>
      </c>
      <c r="G470" s="32">
        <v>0.67500000000000004</v>
      </c>
      <c r="H470" s="31">
        <v>852421822</v>
      </c>
      <c r="I470" s="31">
        <v>1103625</v>
      </c>
      <c r="J470" s="31">
        <v>1233792</v>
      </c>
      <c r="K470" s="31">
        <v>1265310</v>
      </c>
    </row>
    <row r="471" spans="1:11" x14ac:dyDescent="0.35">
      <c r="A471">
        <v>521800</v>
      </c>
      <c r="B471" t="s">
        <v>475</v>
      </c>
      <c r="C471" s="31">
        <v>6823</v>
      </c>
      <c r="D471" s="31">
        <v>991949</v>
      </c>
      <c r="E471" s="32">
        <v>0.35499999999999998</v>
      </c>
      <c r="F471" s="32">
        <v>0.35399999999999998</v>
      </c>
      <c r="G471" s="32">
        <v>0.36</v>
      </c>
      <c r="H471" s="31">
        <v>6768073323</v>
      </c>
      <c r="I471" s="31">
        <v>2131299</v>
      </c>
      <c r="J471" s="31">
        <v>1958557</v>
      </c>
      <c r="K471" s="31">
        <v>2222034</v>
      </c>
    </row>
    <row r="472" spans="1:11" x14ac:dyDescent="0.35">
      <c r="A472">
        <v>522001</v>
      </c>
      <c r="B472" t="s">
        <v>1129</v>
      </c>
      <c r="C472" s="31">
        <v>1116</v>
      </c>
      <c r="D472" s="31">
        <v>713134</v>
      </c>
      <c r="E472" s="32">
        <v>0.40300000000000002</v>
      </c>
      <c r="F472" s="32">
        <v>0.53600000000000003</v>
      </c>
      <c r="G472" s="32">
        <v>0.53600000000000003</v>
      </c>
      <c r="H472" s="31">
        <v>795858548</v>
      </c>
      <c r="I472" s="31">
        <v>728649</v>
      </c>
      <c r="J472" s="31">
        <v>636810</v>
      </c>
      <c r="K472" s="31">
        <v>681990</v>
      </c>
    </row>
    <row r="473" spans="1:11" x14ac:dyDescent="0.35">
      <c r="A473">
        <v>522101</v>
      </c>
      <c r="B473" t="s">
        <v>1130</v>
      </c>
      <c r="C473" s="31">
        <v>856</v>
      </c>
      <c r="D473" s="31">
        <v>558418</v>
      </c>
      <c r="E473" s="32">
        <v>0.65400000000000003</v>
      </c>
      <c r="F473" s="32">
        <v>0.63700000000000001</v>
      </c>
      <c r="G473" s="32">
        <v>0.65400000000000003</v>
      </c>
      <c r="H473" s="31">
        <v>478006241</v>
      </c>
      <c r="I473" s="31">
        <v>481165</v>
      </c>
      <c r="J473" s="31">
        <v>409259</v>
      </c>
      <c r="K473" s="31">
        <v>484589</v>
      </c>
    </row>
    <row r="474" spans="1:11" x14ac:dyDescent="0.35">
      <c r="A474">
        <v>530101</v>
      </c>
      <c r="B474" t="s">
        <v>1131</v>
      </c>
      <c r="C474" s="31">
        <v>764</v>
      </c>
      <c r="D474" s="31">
        <v>508577</v>
      </c>
      <c r="E474" s="32">
        <v>0.61599999999999999</v>
      </c>
      <c r="F474" s="32">
        <v>0.67</v>
      </c>
      <c r="G474" s="32">
        <v>0.67</v>
      </c>
      <c r="H474" s="31">
        <v>388553023</v>
      </c>
      <c r="I474" s="31">
        <v>481386</v>
      </c>
      <c r="J474" s="31">
        <v>636304</v>
      </c>
      <c r="K474" s="31">
        <v>571377</v>
      </c>
    </row>
    <row r="475" spans="1:11" x14ac:dyDescent="0.35">
      <c r="A475">
        <v>530202</v>
      </c>
      <c r="B475" t="s">
        <v>479</v>
      </c>
      <c r="C475" s="31">
        <v>2535</v>
      </c>
      <c r="D475" s="31">
        <v>536982</v>
      </c>
      <c r="E475" s="32">
        <v>0.63</v>
      </c>
      <c r="F475" s="32">
        <v>0.65100000000000002</v>
      </c>
      <c r="G475" s="32">
        <v>0.65100000000000002</v>
      </c>
      <c r="H475" s="31">
        <v>1361249734</v>
      </c>
      <c r="I475" s="31">
        <v>1252945</v>
      </c>
      <c r="J475" s="31">
        <v>1389615</v>
      </c>
      <c r="K475" s="31">
        <v>1281698</v>
      </c>
    </row>
    <row r="476" spans="1:11" x14ac:dyDescent="0.35">
      <c r="A476">
        <v>530301</v>
      </c>
      <c r="B476" t="s">
        <v>1132</v>
      </c>
      <c r="C476" s="31">
        <v>4639</v>
      </c>
      <c r="D476" s="31">
        <v>584180</v>
      </c>
      <c r="E476" s="32">
        <v>0.62</v>
      </c>
      <c r="F476" s="32">
        <v>0.62</v>
      </c>
      <c r="G476" s="32">
        <v>0.62</v>
      </c>
      <c r="H476" s="31">
        <v>2710012384</v>
      </c>
      <c r="I476" s="31">
        <v>1366609</v>
      </c>
      <c r="J476" s="31">
        <v>1771027</v>
      </c>
      <c r="K476" s="31">
        <v>1552142</v>
      </c>
    </row>
    <row r="477" spans="1:11" x14ac:dyDescent="0.35">
      <c r="A477">
        <v>530501</v>
      </c>
      <c r="B477" t="s">
        <v>1133</v>
      </c>
      <c r="C477" s="31">
        <v>1958</v>
      </c>
      <c r="D477" s="31">
        <v>677154</v>
      </c>
      <c r="E477" s="32">
        <v>0.63500000000000001</v>
      </c>
      <c r="F477" s="32">
        <v>0.56000000000000005</v>
      </c>
      <c r="G477" s="32">
        <v>0.63500000000000001</v>
      </c>
      <c r="H477" s="31">
        <v>1325868351</v>
      </c>
      <c r="I477" s="31">
        <v>985255</v>
      </c>
      <c r="J477" s="31">
        <v>1297476</v>
      </c>
      <c r="K477" s="31">
        <v>965822</v>
      </c>
    </row>
    <row r="478" spans="1:11" x14ac:dyDescent="0.35">
      <c r="A478">
        <v>530515</v>
      </c>
      <c r="B478" t="s">
        <v>1134</v>
      </c>
      <c r="C478" s="31">
        <v>2975</v>
      </c>
      <c r="D478" s="31">
        <v>493599</v>
      </c>
      <c r="E478" s="32">
        <v>0.56999999999999995</v>
      </c>
      <c r="F478" s="32">
        <v>0.67900000000000005</v>
      </c>
      <c r="G478" s="32">
        <v>0.67900000000000005</v>
      </c>
      <c r="H478" s="31">
        <v>1468459280</v>
      </c>
      <c r="I478" s="31">
        <v>1080172</v>
      </c>
      <c r="J478" s="31">
        <v>1218382</v>
      </c>
      <c r="K478" s="31">
        <v>1265830</v>
      </c>
    </row>
    <row r="479" spans="1:11" x14ac:dyDescent="0.35">
      <c r="A479">
        <v>530600</v>
      </c>
      <c r="B479" t="s">
        <v>1135</v>
      </c>
      <c r="C479" s="31">
        <v>9047</v>
      </c>
      <c r="D479" s="31">
        <v>213504</v>
      </c>
      <c r="E479" s="32">
        <v>0.71799999999999997</v>
      </c>
      <c r="F479" s="32">
        <v>0.86199999999999999</v>
      </c>
      <c r="G479" s="32">
        <v>0.86199999999999999</v>
      </c>
      <c r="H479" s="31">
        <v>1931571196</v>
      </c>
      <c r="I479" s="31">
        <v>4009647</v>
      </c>
      <c r="J479" s="31">
        <v>4795556</v>
      </c>
      <c r="K479" s="31">
        <v>4451726</v>
      </c>
    </row>
    <row r="480" spans="1:11" x14ac:dyDescent="0.35">
      <c r="A480">
        <v>540801</v>
      </c>
      <c r="B480" t="s">
        <v>484</v>
      </c>
      <c r="C480" s="31">
        <v>327</v>
      </c>
      <c r="D480" s="31">
        <v>1811137</v>
      </c>
      <c r="E480" s="32">
        <v>0.29299999999999998</v>
      </c>
      <c r="F480" s="32">
        <v>0</v>
      </c>
      <c r="G480" s="32">
        <v>0.36</v>
      </c>
      <c r="H480" s="31">
        <v>592242111</v>
      </c>
      <c r="I480" s="31">
        <v>257035</v>
      </c>
      <c r="J480" s="31">
        <v>217184</v>
      </c>
      <c r="K480" s="31">
        <v>217545</v>
      </c>
    </row>
    <row r="481" spans="1:11" x14ac:dyDescent="0.35">
      <c r="A481">
        <v>540901</v>
      </c>
      <c r="B481" t="s">
        <v>1136</v>
      </c>
      <c r="C481" s="31">
        <v>270</v>
      </c>
      <c r="D481" s="31">
        <v>616172</v>
      </c>
      <c r="E481" s="32">
        <v>0.53300000000000003</v>
      </c>
      <c r="F481" s="32">
        <v>0.59899999999999998</v>
      </c>
      <c r="G481" s="32">
        <v>0.59899999999999998</v>
      </c>
      <c r="H481" s="31">
        <v>166366645</v>
      </c>
      <c r="I481" s="31">
        <v>341647</v>
      </c>
      <c r="J481" s="31">
        <v>280980</v>
      </c>
      <c r="K481" s="31">
        <v>353822</v>
      </c>
    </row>
    <row r="482" spans="1:11" x14ac:dyDescent="0.35">
      <c r="A482">
        <v>541001</v>
      </c>
      <c r="B482" t="s">
        <v>1137</v>
      </c>
      <c r="C482" s="31">
        <v>780</v>
      </c>
      <c r="D482" s="31">
        <v>571243</v>
      </c>
      <c r="E482" s="32">
        <v>0.63900000000000001</v>
      </c>
      <c r="F482" s="32">
        <v>0.629</v>
      </c>
      <c r="G482" s="32">
        <v>0.63900000000000001</v>
      </c>
      <c r="H482" s="31">
        <v>445569673</v>
      </c>
      <c r="I482" s="31">
        <v>446084</v>
      </c>
      <c r="J482" s="31">
        <v>571875</v>
      </c>
      <c r="K482" s="31">
        <v>489349</v>
      </c>
    </row>
    <row r="483" spans="1:11" x14ac:dyDescent="0.35">
      <c r="A483">
        <v>541102</v>
      </c>
      <c r="B483" t="s">
        <v>487</v>
      </c>
      <c r="C483" s="31">
        <v>1756</v>
      </c>
      <c r="D483" s="31">
        <v>435674</v>
      </c>
      <c r="E483" s="32">
        <v>0.623</v>
      </c>
      <c r="F483" s="32">
        <v>0.71699999999999997</v>
      </c>
      <c r="G483" s="32">
        <v>0.71699999999999997</v>
      </c>
      <c r="H483" s="31">
        <v>765044803</v>
      </c>
      <c r="I483" s="31">
        <v>1156093</v>
      </c>
      <c r="J483" s="31">
        <v>1091764</v>
      </c>
      <c r="K483" s="31">
        <v>1171212</v>
      </c>
    </row>
    <row r="484" spans="1:11" x14ac:dyDescent="0.35">
      <c r="A484">
        <v>541201</v>
      </c>
      <c r="B484" t="s">
        <v>1138</v>
      </c>
      <c r="C484" s="31">
        <v>928</v>
      </c>
      <c r="D484" s="31">
        <v>385884</v>
      </c>
      <c r="E484" s="32">
        <v>0.66200000000000003</v>
      </c>
      <c r="F484" s="32">
        <v>0.75</v>
      </c>
      <c r="G484" s="32">
        <v>0.75</v>
      </c>
      <c r="H484" s="31">
        <v>358100763</v>
      </c>
      <c r="I484" s="31">
        <v>777982</v>
      </c>
      <c r="J484" s="31">
        <v>851017</v>
      </c>
      <c r="K484" s="31">
        <v>1027631</v>
      </c>
    </row>
    <row r="485" spans="1:11" x14ac:dyDescent="0.35">
      <c r="A485">
        <v>541401</v>
      </c>
      <c r="B485" t="s">
        <v>489</v>
      </c>
      <c r="C485" s="31">
        <v>255</v>
      </c>
      <c r="D485" s="31">
        <v>467539</v>
      </c>
      <c r="E485" s="32">
        <v>0.59599999999999997</v>
      </c>
      <c r="F485" s="32">
        <v>0.69599999999999995</v>
      </c>
      <c r="G485" s="32">
        <v>0.69599999999999995</v>
      </c>
      <c r="H485" s="31">
        <v>119222657</v>
      </c>
      <c r="I485" s="31">
        <v>352196</v>
      </c>
      <c r="J485" s="31">
        <v>443227</v>
      </c>
      <c r="K485" s="31">
        <v>327013</v>
      </c>
    </row>
    <row r="486" spans="1:11" x14ac:dyDescent="0.35">
      <c r="A486">
        <v>550101</v>
      </c>
      <c r="B486" t="s">
        <v>490</v>
      </c>
      <c r="C486" s="31">
        <v>782</v>
      </c>
      <c r="D486" s="31">
        <v>414209</v>
      </c>
      <c r="E486" s="32">
        <v>0.48099999999999998</v>
      </c>
      <c r="F486" s="32">
        <v>0.73099999999999998</v>
      </c>
      <c r="G486" s="32">
        <v>0.73099999999999998</v>
      </c>
      <c r="H486" s="31">
        <v>323912092</v>
      </c>
      <c r="I486" s="31">
        <v>1236554</v>
      </c>
      <c r="J486" s="31">
        <v>1066710</v>
      </c>
      <c r="K486" s="31">
        <v>1143155</v>
      </c>
    </row>
    <row r="487" spans="1:11" x14ac:dyDescent="0.35">
      <c r="A487">
        <v>550301</v>
      </c>
      <c r="B487" t="s">
        <v>1139</v>
      </c>
      <c r="C487" s="31">
        <v>1108</v>
      </c>
      <c r="D487" s="31">
        <v>703667</v>
      </c>
      <c r="E487" s="32">
        <v>0.32800000000000001</v>
      </c>
      <c r="F487" s="32">
        <v>0.54300000000000004</v>
      </c>
      <c r="G487" s="32">
        <v>0.54300000000000004</v>
      </c>
      <c r="H487" s="31">
        <v>779663212</v>
      </c>
      <c r="I487" s="31">
        <v>1379586</v>
      </c>
      <c r="J487" s="31">
        <v>1258913</v>
      </c>
      <c r="K487" s="31">
        <v>1344423</v>
      </c>
    </row>
    <row r="488" spans="1:11" x14ac:dyDescent="0.35">
      <c r="A488">
        <v>560501</v>
      </c>
      <c r="B488" t="s">
        <v>1140</v>
      </c>
      <c r="C488" s="31">
        <v>677</v>
      </c>
      <c r="D488" s="31">
        <v>849241</v>
      </c>
      <c r="E488" s="32">
        <v>0.441</v>
      </c>
      <c r="F488" s="32">
        <v>0.44800000000000001</v>
      </c>
      <c r="G488" s="32">
        <v>0.44800000000000001</v>
      </c>
      <c r="H488" s="31">
        <v>574936189</v>
      </c>
      <c r="I488" s="31">
        <v>1191771</v>
      </c>
      <c r="J488" s="31">
        <v>1036129</v>
      </c>
      <c r="K488" s="31">
        <v>1153342</v>
      </c>
    </row>
    <row r="489" spans="1:11" x14ac:dyDescent="0.35">
      <c r="A489">
        <v>560603</v>
      </c>
      <c r="B489" t="s">
        <v>1141</v>
      </c>
      <c r="C489" s="31">
        <v>380</v>
      </c>
      <c r="D489" s="31">
        <v>895018</v>
      </c>
      <c r="E489" s="32">
        <v>0.52400000000000002</v>
      </c>
      <c r="F489" s="32">
        <v>0.41799999999999998</v>
      </c>
      <c r="G489" s="32">
        <v>0.52400000000000002</v>
      </c>
      <c r="H489" s="31">
        <v>340106852</v>
      </c>
      <c r="I489" s="31">
        <v>504971</v>
      </c>
      <c r="J489" s="31">
        <v>602385</v>
      </c>
      <c r="K489" s="31">
        <v>507581</v>
      </c>
    </row>
    <row r="490" spans="1:11" x14ac:dyDescent="0.35">
      <c r="A490">
        <v>560701</v>
      </c>
      <c r="B490" t="s">
        <v>1142</v>
      </c>
      <c r="C490" s="31">
        <v>1351</v>
      </c>
      <c r="D490" s="31">
        <v>381544</v>
      </c>
      <c r="E490" s="32">
        <v>0.68200000000000005</v>
      </c>
      <c r="F490" s="32">
        <v>0.752</v>
      </c>
      <c r="G490" s="32">
        <v>0.752</v>
      </c>
      <c r="H490" s="31">
        <v>515466643</v>
      </c>
      <c r="I490" s="31">
        <v>1116833</v>
      </c>
      <c r="J490" s="31">
        <v>1268262</v>
      </c>
      <c r="K490" s="31">
        <v>1219762</v>
      </c>
    </row>
    <row r="491" spans="1:11" x14ac:dyDescent="0.35">
      <c r="A491">
        <v>561006</v>
      </c>
      <c r="B491" t="s">
        <v>1143</v>
      </c>
      <c r="C491" s="31">
        <v>1707</v>
      </c>
      <c r="D491" s="31">
        <v>364807</v>
      </c>
      <c r="E491" s="32">
        <v>0.60399999999999998</v>
      </c>
      <c r="F491" s="32">
        <v>0.76300000000000001</v>
      </c>
      <c r="G491" s="32">
        <v>0.76300000000000001</v>
      </c>
      <c r="H491" s="31">
        <v>622726190</v>
      </c>
      <c r="I491" s="31">
        <v>2222413</v>
      </c>
      <c r="J491" s="31">
        <v>2722452</v>
      </c>
      <c r="K491" s="31">
        <v>1697986</v>
      </c>
    </row>
    <row r="492" spans="1:11" x14ac:dyDescent="0.35">
      <c r="A492">
        <v>570101</v>
      </c>
      <c r="B492" t="s">
        <v>1144</v>
      </c>
      <c r="C492" s="31">
        <v>1143</v>
      </c>
      <c r="D492" s="31">
        <v>340029</v>
      </c>
      <c r="E492" s="32">
        <v>0.56799999999999995</v>
      </c>
      <c r="F492" s="32">
        <v>0.77900000000000003</v>
      </c>
      <c r="G492" s="32">
        <v>0.77900000000000003</v>
      </c>
      <c r="H492" s="31">
        <v>388653655</v>
      </c>
      <c r="I492" s="31">
        <v>2450897</v>
      </c>
      <c r="J492" s="31">
        <v>2302248</v>
      </c>
      <c r="K492" s="31">
        <v>2452404</v>
      </c>
    </row>
    <row r="493" spans="1:11" x14ac:dyDescent="0.35">
      <c r="A493">
        <v>570201</v>
      </c>
      <c r="B493" t="s">
        <v>1145</v>
      </c>
      <c r="C493" s="31">
        <v>468</v>
      </c>
      <c r="D493" s="31">
        <v>430903</v>
      </c>
      <c r="E493" s="32">
        <v>0.33400000000000002</v>
      </c>
      <c r="F493" s="32">
        <v>0.72</v>
      </c>
      <c r="G493" s="32">
        <v>0.72</v>
      </c>
      <c r="H493" s="31">
        <v>201662631</v>
      </c>
      <c r="I493" s="31">
        <v>736956</v>
      </c>
      <c r="J493" s="31">
        <v>793131</v>
      </c>
      <c r="K493" s="31">
        <v>746170</v>
      </c>
    </row>
    <row r="494" spans="1:11" x14ac:dyDescent="0.35">
      <c r="A494">
        <v>570302</v>
      </c>
      <c r="B494" t="s">
        <v>1146</v>
      </c>
      <c r="C494" s="31">
        <v>1541</v>
      </c>
      <c r="D494" s="31">
        <v>327257</v>
      </c>
      <c r="E494" s="32">
        <v>0.53</v>
      </c>
      <c r="F494" s="32">
        <v>0.78700000000000003</v>
      </c>
      <c r="G494" s="32">
        <v>0.78700000000000003</v>
      </c>
      <c r="H494" s="31">
        <v>504303939</v>
      </c>
      <c r="I494" s="31">
        <v>2172392</v>
      </c>
      <c r="J494" s="31">
        <v>1947079</v>
      </c>
      <c r="K494" s="31">
        <v>2083423</v>
      </c>
    </row>
    <row r="495" spans="1:11" x14ac:dyDescent="0.35">
      <c r="A495">
        <v>570401</v>
      </c>
      <c r="B495" t="s">
        <v>1147</v>
      </c>
      <c r="C495" s="31">
        <v>290</v>
      </c>
      <c r="D495" s="31">
        <v>498338</v>
      </c>
      <c r="E495" s="32">
        <v>0.50700000000000001</v>
      </c>
      <c r="F495" s="32">
        <v>0.67600000000000005</v>
      </c>
      <c r="G495" s="32">
        <v>0.67600000000000005</v>
      </c>
      <c r="H495" s="31">
        <v>144518041</v>
      </c>
      <c r="I495" s="31">
        <v>809415</v>
      </c>
      <c r="J495" s="31">
        <v>711088</v>
      </c>
      <c r="K495" s="31">
        <v>753695</v>
      </c>
    </row>
    <row r="496" spans="1:11" x14ac:dyDescent="0.35">
      <c r="A496">
        <v>570603</v>
      </c>
      <c r="B496" t="s">
        <v>500</v>
      </c>
      <c r="C496" s="31">
        <v>879</v>
      </c>
      <c r="D496" s="31">
        <v>318146</v>
      </c>
      <c r="E496" s="32">
        <v>0.54600000000000004</v>
      </c>
      <c r="F496" s="32">
        <v>0.79300000000000004</v>
      </c>
      <c r="G496" s="32">
        <v>0.79300000000000004</v>
      </c>
      <c r="H496" s="31">
        <v>279650924</v>
      </c>
      <c r="I496" s="31">
        <v>1843897</v>
      </c>
      <c r="J496" s="31">
        <v>1589683</v>
      </c>
      <c r="K496" s="31">
        <v>1831374</v>
      </c>
    </row>
    <row r="497" spans="1:11" x14ac:dyDescent="0.35">
      <c r="A497">
        <v>571000</v>
      </c>
      <c r="B497" t="s">
        <v>1148</v>
      </c>
      <c r="C497" s="31">
        <v>4876</v>
      </c>
      <c r="D497" s="31">
        <v>441701</v>
      </c>
      <c r="E497" s="32">
        <v>0.67500000000000004</v>
      </c>
      <c r="F497" s="32">
        <v>0.71299999999999997</v>
      </c>
      <c r="G497" s="32">
        <v>0.71299999999999997</v>
      </c>
      <c r="H497" s="31">
        <v>2153738227</v>
      </c>
      <c r="I497" s="31">
        <v>4740916</v>
      </c>
      <c r="J497" s="31">
        <v>4938399</v>
      </c>
      <c r="K497" s="31">
        <v>5161105</v>
      </c>
    </row>
    <row r="498" spans="1:11" x14ac:dyDescent="0.35">
      <c r="A498">
        <v>571502</v>
      </c>
      <c r="B498" t="s">
        <v>502</v>
      </c>
      <c r="C498" s="31">
        <v>1042</v>
      </c>
      <c r="D498" s="31">
        <v>309619</v>
      </c>
      <c r="E498" s="32">
        <v>0.52400000000000002</v>
      </c>
      <c r="F498" s="32">
        <v>0.79900000000000004</v>
      </c>
      <c r="G498" s="32">
        <v>0.79900000000000004</v>
      </c>
      <c r="H498" s="31">
        <v>322623518</v>
      </c>
      <c r="I498" s="31">
        <v>1345013</v>
      </c>
      <c r="J498" s="31">
        <v>1397411</v>
      </c>
      <c r="K498" s="31">
        <v>1403134</v>
      </c>
    </row>
    <row r="499" spans="1:11" x14ac:dyDescent="0.35">
      <c r="A499">
        <v>571800</v>
      </c>
      <c r="B499" t="s">
        <v>1149</v>
      </c>
      <c r="C499" s="31">
        <v>1696</v>
      </c>
      <c r="D499" s="31">
        <v>224757</v>
      </c>
      <c r="E499" s="32">
        <v>0.57899999999999996</v>
      </c>
      <c r="F499" s="32">
        <v>0.85399999999999998</v>
      </c>
      <c r="G499" s="32">
        <v>0.85399999999999998</v>
      </c>
      <c r="H499" s="31">
        <v>381188808</v>
      </c>
      <c r="I499" s="31">
        <v>3483404</v>
      </c>
      <c r="J499" s="31">
        <v>3242342</v>
      </c>
      <c r="K499" s="31">
        <v>3471751</v>
      </c>
    </row>
    <row r="500" spans="1:11" x14ac:dyDescent="0.35">
      <c r="A500">
        <v>571901</v>
      </c>
      <c r="B500" t="s">
        <v>1150</v>
      </c>
      <c r="C500" s="31">
        <v>456</v>
      </c>
      <c r="D500" s="31">
        <v>357415</v>
      </c>
      <c r="E500" s="32">
        <v>0.63500000000000001</v>
      </c>
      <c r="F500" s="32">
        <v>0.76800000000000002</v>
      </c>
      <c r="G500" s="32">
        <v>0.76800000000000002</v>
      </c>
      <c r="H500" s="31">
        <v>162981540</v>
      </c>
      <c r="I500" s="31">
        <v>770008</v>
      </c>
      <c r="J500" s="31">
        <v>887647</v>
      </c>
      <c r="K500" s="31">
        <v>829449</v>
      </c>
    </row>
    <row r="501" spans="1:11" x14ac:dyDescent="0.35">
      <c r="A501">
        <v>572301</v>
      </c>
      <c r="B501" t="s">
        <v>1151</v>
      </c>
      <c r="C501" s="31">
        <v>352</v>
      </c>
      <c r="D501" s="31">
        <v>527098</v>
      </c>
      <c r="E501" s="32">
        <v>0.433</v>
      </c>
      <c r="F501" s="32">
        <v>0.65700000000000003</v>
      </c>
      <c r="G501" s="32">
        <v>0.65700000000000003</v>
      </c>
      <c r="H501" s="31">
        <v>185538580</v>
      </c>
      <c r="I501" s="31">
        <v>580614</v>
      </c>
      <c r="J501" s="31">
        <v>469225</v>
      </c>
      <c r="K501" s="31">
        <v>513518</v>
      </c>
    </row>
    <row r="502" spans="1:11" x14ac:dyDescent="0.35">
      <c r="A502">
        <v>572702</v>
      </c>
      <c r="B502" t="s">
        <v>506</v>
      </c>
      <c r="C502" s="31">
        <v>424</v>
      </c>
      <c r="D502" s="31">
        <v>466414</v>
      </c>
      <c r="E502" s="32">
        <v>0.42499999999999999</v>
      </c>
      <c r="F502" s="32">
        <v>0.69699999999999995</v>
      </c>
      <c r="G502" s="32">
        <v>0.69699999999999995</v>
      </c>
      <c r="H502" s="31">
        <v>197759675</v>
      </c>
      <c r="I502" s="31">
        <v>750084</v>
      </c>
      <c r="J502" s="31">
        <v>738943</v>
      </c>
      <c r="K502" s="31">
        <v>701846</v>
      </c>
    </row>
    <row r="503" spans="1:11" x14ac:dyDescent="0.35">
      <c r="A503">
        <v>572901</v>
      </c>
      <c r="B503" t="s">
        <v>1152</v>
      </c>
      <c r="C503" s="31">
        <v>462</v>
      </c>
      <c r="D503" s="31">
        <v>1819372</v>
      </c>
      <c r="E503" s="32">
        <v>0.224</v>
      </c>
      <c r="F503" s="32">
        <v>0</v>
      </c>
      <c r="G503" s="32">
        <v>0.36</v>
      </c>
      <c r="H503" s="31">
        <v>840550117</v>
      </c>
      <c r="I503" s="31">
        <v>365201</v>
      </c>
      <c r="J503" s="31">
        <v>345108</v>
      </c>
      <c r="K503" s="31">
        <v>292192</v>
      </c>
    </row>
    <row r="504" spans="1:11" x14ac:dyDescent="0.35">
      <c r="A504">
        <v>573002</v>
      </c>
      <c r="B504" t="s">
        <v>508</v>
      </c>
      <c r="C504" s="31">
        <v>1349</v>
      </c>
      <c r="D504" s="31">
        <v>342501</v>
      </c>
      <c r="E504" s="32">
        <v>0.51900000000000002</v>
      </c>
      <c r="F504" s="32">
        <v>0.77800000000000002</v>
      </c>
      <c r="G504" s="32">
        <v>0.77800000000000002</v>
      </c>
      <c r="H504" s="31">
        <v>462034652</v>
      </c>
      <c r="I504" s="31">
        <v>1547861</v>
      </c>
      <c r="J504" s="31">
        <v>1494773</v>
      </c>
      <c r="K504" s="31">
        <v>1752149</v>
      </c>
    </row>
    <row r="505" spans="1:11" x14ac:dyDescent="0.35">
      <c r="A505">
        <v>580101</v>
      </c>
      <c r="B505" t="s">
        <v>1153</v>
      </c>
      <c r="C505" s="31">
        <v>1642</v>
      </c>
      <c r="D505" s="31">
        <v>946953</v>
      </c>
      <c r="E505" s="32">
        <v>0.70299999999999996</v>
      </c>
      <c r="F505" s="32">
        <v>0.38400000000000001</v>
      </c>
      <c r="G505" s="32">
        <v>0.70299999999999996</v>
      </c>
      <c r="H505" s="31">
        <v>1554897881</v>
      </c>
      <c r="I505" s="31">
        <v>1029736</v>
      </c>
      <c r="J505" s="31">
        <v>1002265</v>
      </c>
      <c r="K505" s="31">
        <v>1099579</v>
      </c>
    </row>
    <row r="506" spans="1:11" x14ac:dyDescent="0.35">
      <c r="A506">
        <v>580102</v>
      </c>
      <c r="B506" t="s">
        <v>1154</v>
      </c>
      <c r="C506" s="31">
        <v>4100</v>
      </c>
      <c r="D506" s="31">
        <v>682129</v>
      </c>
      <c r="E506" s="32">
        <v>0.69199999999999995</v>
      </c>
      <c r="F506" s="32">
        <v>0.55600000000000005</v>
      </c>
      <c r="G506" s="32">
        <v>0.69199999999999995</v>
      </c>
      <c r="H506" s="31">
        <v>2796731695</v>
      </c>
      <c r="I506" s="31">
        <v>2285540</v>
      </c>
      <c r="J506" s="31">
        <v>1935080</v>
      </c>
      <c r="K506" s="31">
        <v>2186131</v>
      </c>
    </row>
    <row r="507" spans="1:11" x14ac:dyDescent="0.35">
      <c r="A507">
        <v>580103</v>
      </c>
      <c r="B507" t="s">
        <v>1155</v>
      </c>
      <c r="C507" s="31">
        <v>5112</v>
      </c>
      <c r="D507" s="31">
        <v>536403</v>
      </c>
      <c r="E507" s="32">
        <v>0.66</v>
      </c>
      <c r="F507" s="32">
        <v>0.65100000000000002</v>
      </c>
      <c r="G507" s="32">
        <v>0.66</v>
      </c>
      <c r="H507" s="31">
        <v>2742093051</v>
      </c>
      <c r="I507" s="31">
        <v>2231547</v>
      </c>
      <c r="J507" s="31">
        <v>1914285</v>
      </c>
      <c r="K507" s="31">
        <v>2174099</v>
      </c>
    </row>
    <row r="508" spans="1:11" x14ac:dyDescent="0.35">
      <c r="A508">
        <v>580104</v>
      </c>
      <c r="B508" t="s">
        <v>1156</v>
      </c>
      <c r="C508" s="31">
        <v>6355</v>
      </c>
      <c r="D508" s="31">
        <v>576258</v>
      </c>
      <c r="E508" s="32">
        <v>0.70599999999999996</v>
      </c>
      <c r="F508" s="32">
        <v>0.625</v>
      </c>
      <c r="G508" s="32">
        <v>0.70599999999999996</v>
      </c>
      <c r="H508" s="31">
        <v>3662124746</v>
      </c>
      <c r="I508" s="31">
        <v>2559521</v>
      </c>
      <c r="J508" s="31">
        <v>2629053</v>
      </c>
      <c r="K508" s="31">
        <v>2850117</v>
      </c>
    </row>
    <row r="509" spans="1:11" x14ac:dyDescent="0.35">
      <c r="A509">
        <v>580105</v>
      </c>
      <c r="B509" t="s">
        <v>1157</v>
      </c>
      <c r="C509" s="31">
        <v>5491</v>
      </c>
      <c r="D509" s="31">
        <v>467377</v>
      </c>
      <c r="E509" s="32">
        <v>0.67100000000000004</v>
      </c>
      <c r="F509" s="32">
        <v>0.69699999999999995</v>
      </c>
      <c r="G509" s="32">
        <v>0.69699999999999995</v>
      </c>
      <c r="H509" s="31">
        <v>2566372373</v>
      </c>
      <c r="I509" s="31">
        <v>3026980</v>
      </c>
      <c r="J509" s="31">
        <v>2626321</v>
      </c>
      <c r="K509" s="31">
        <v>2975298</v>
      </c>
    </row>
    <row r="510" spans="1:11" x14ac:dyDescent="0.35">
      <c r="A510">
        <v>580106</v>
      </c>
      <c r="B510" t="s">
        <v>1158</v>
      </c>
      <c r="C510" s="31">
        <v>3091</v>
      </c>
      <c r="D510" s="31">
        <v>722165</v>
      </c>
      <c r="E510" s="32">
        <v>0.69399999999999995</v>
      </c>
      <c r="F510" s="32">
        <v>0.53</v>
      </c>
      <c r="G510" s="32">
        <v>0.69399999999999995</v>
      </c>
      <c r="H510" s="31">
        <v>2232214390</v>
      </c>
      <c r="I510" s="31">
        <v>2661717</v>
      </c>
      <c r="J510" s="31">
        <v>2414224</v>
      </c>
      <c r="K510" s="31">
        <v>2496078</v>
      </c>
    </row>
    <row r="511" spans="1:11" x14ac:dyDescent="0.35">
      <c r="A511">
        <v>580107</v>
      </c>
      <c r="B511" t="s">
        <v>1159</v>
      </c>
      <c r="C511" s="31">
        <v>4220</v>
      </c>
      <c r="D511" s="31">
        <v>677070</v>
      </c>
      <c r="E511" s="32">
        <v>0.67800000000000005</v>
      </c>
      <c r="F511" s="32">
        <v>0.56000000000000005</v>
      </c>
      <c r="G511" s="32">
        <v>0.67800000000000005</v>
      </c>
      <c r="H511" s="31">
        <v>2857237542</v>
      </c>
      <c r="I511" s="31">
        <v>1751608</v>
      </c>
      <c r="J511" s="31">
        <v>1539238</v>
      </c>
      <c r="K511" s="31">
        <v>2108455</v>
      </c>
    </row>
    <row r="512" spans="1:11" x14ac:dyDescent="0.35">
      <c r="A512">
        <v>580109</v>
      </c>
      <c r="B512" t="s">
        <v>1160</v>
      </c>
      <c r="C512" s="31">
        <v>2696</v>
      </c>
      <c r="D512" s="31">
        <v>206888</v>
      </c>
      <c r="E512" s="32">
        <v>0.79600000000000004</v>
      </c>
      <c r="F512" s="32">
        <v>0.86599999999999999</v>
      </c>
      <c r="G512" s="32">
        <v>0.86599999999999999</v>
      </c>
      <c r="H512" s="31">
        <v>557772126</v>
      </c>
      <c r="I512" s="31">
        <v>1693339</v>
      </c>
      <c r="J512" s="31">
        <v>1675796</v>
      </c>
      <c r="K512" s="31">
        <v>1992048</v>
      </c>
    </row>
    <row r="513" spans="1:11" x14ac:dyDescent="0.35">
      <c r="A513">
        <v>580201</v>
      </c>
      <c r="B513" t="s">
        <v>1161</v>
      </c>
      <c r="C513" s="31">
        <v>6820</v>
      </c>
      <c r="D513" s="31">
        <v>912196</v>
      </c>
      <c r="E513" s="32">
        <v>0.67900000000000005</v>
      </c>
      <c r="F513" s="32">
        <v>0.40600000000000003</v>
      </c>
      <c r="G513" s="32">
        <v>0.67900000000000005</v>
      </c>
      <c r="H513" s="31">
        <v>6221178328</v>
      </c>
      <c r="I513" s="31">
        <v>1601029</v>
      </c>
      <c r="J513" s="31">
        <v>1620964</v>
      </c>
      <c r="K513" s="31">
        <v>1570354</v>
      </c>
    </row>
    <row r="514" spans="1:11" x14ac:dyDescent="0.35">
      <c r="A514">
        <v>580203</v>
      </c>
      <c r="B514" t="s">
        <v>1162</v>
      </c>
      <c r="C514" s="31">
        <v>3992</v>
      </c>
      <c r="D514" s="31">
        <v>596351</v>
      </c>
      <c r="E514" s="32">
        <v>0.66200000000000003</v>
      </c>
      <c r="F514" s="32">
        <v>0.61199999999999999</v>
      </c>
      <c r="G514" s="32">
        <v>0.66200000000000003</v>
      </c>
      <c r="H514" s="31">
        <v>2380636813</v>
      </c>
      <c r="I514" s="31">
        <v>1470280</v>
      </c>
      <c r="J514" s="31">
        <v>1428317</v>
      </c>
      <c r="K514" s="31">
        <v>1650361</v>
      </c>
    </row>
    <row r="515" spans="1:11" x14ac:dyDescent="0.35">
      <c r="A515">
        <v>580205</v>
      </c>
      <c r="B515" t="s">
        <v>1163</v>
      </c>
      <c r="C515" s="31">
        <v>14016</v>
      </c>
      <c r="D515" s="31">
        <v>666745</v>
      </c>
      <c r="E515" s="32">
        <v>0.6</v>
      </c>
      <c r="F515" s="32">
        <v>0.56599999999999995</v>
      </c>
      <c r="G515" s="32">
        <v>0.6</v>
      </c>
      <c r="H515" s="31">
        <v>9345102159</v>
      </c>
      <c r="I515" s="31">
        <v>4454923</v>
      </c>
      <c r="J515" s="31">
        <v>4736477</v>
      </c>
      <c r="K515" s="31">
        <v>4907761</v>
      </c>
    </row>
    <row r="516" spans="1:11" x14ac:dyDescent="0.35">
      <c r="A516">
        <v>580206</v>
      </c>
      <c r="B516" t="s">
        <v>520</v>
      </c>
      <c r="C516" s="31">
        <v>1141</v>
      </c>
      <c r="D516" s="31">
        <v>2308371</v>
      </c>
      <c r="E516" s="32">
        <v>0.42099999999999999</v>
      </c>
      <c r="F516" s="32">
        <v>0</v>
      </c>
      <c r="G516" s="32">
        <v>0.42099999999999999</v>
      </c>
      <c r="H516" s="31">
        <v>2633852198</v>
      </c>
      <c r="I516" s="31">
        <v>375144</v>
      </c>
      <c r="J516" s="31">
        <v>305549</v>
      </c>
      <c r="K516" s="31">
        <v>397103</v>
      </c>
    </row>
    <row r="517" spans="1:11" x14ac:dyDescent="0.35">
      <c r="A517">
        <v>580207</v>
      </c>
      <c r="B517" t="s">
        <v>1164</v>
      </c>
      <c r="C517" s="31">
        <v>2523</v>
      </c>
      <c r="D517" s="31">
        <v>669665</v>
      </c>
      <c r="E517" s="32">
        <v>0.66300000000000003</v>
      </c>
      <c r="F517" s="32">
        <v>0.56399999999999995</v>
      </c>
      <c r="G517" s="32">
        <v>0.66300000000000003</v>
      </c>
      <c r="H517" s="31">
        <v>1689567253</v>
      </c>
      <c r="I517" s="31">
        <v>497575</v>
      </c>
      <c r="J517" s="31">
        <v>488264</v>
      </c>
      <c r="K517" s="31">
        <v>459204</v>
      </c>
    </row>
    <row r="518" spans="1:11" x14ac:dyDescent="0.35">
      <c r="A518">
        <v>580208</v>
      </c>
      <c r="B518" t="s">
        <v>1165</v>
      </c>
      <c r="C518" s="31">
        <v>2836</v>
      </c>
      <c r="D518" s="31">
        <v>662945</v>
      </c>
      <c r="E518" s="32">
        <v>0.67500000000000004</v>
      </c>
      <c r="F518" s="32">
        <v>0.56899999999999995</v>
      </c>
      <c r="G518" s="32">
        <v>0.67500000000000004</v>
      </c>
      <c r="H518" s="31">
        <v>1880113297</v>
      </c>
      <c r="I518" s="31">
        <v>1188127</v>
      </c>
      <c r="J518" s="31">
        <v>1815210</v>
      </c>
      <c r="K518" s="31">
        <v>1394841</v>
      </c>
    </row>
    <row r="519" spans="1:11" x14ac:dyDescent="0.35">
      <c r="A519">
        <v>580209</v>
      </c>
      <c r="B519" t="s">
        <v>1166</v>
      </c>
      <c r="C519" s="31">
        <v>3297</v>
      </c>
      <c r="D519" s="31">
        <v>573004</v>
      </c>
      <c r="E519" s="32">
        <v>0.70499999999999996</v>
      </c>
      <c r="F519" s="32">
        <v>0.628</v>
      </c>
      <c r="G519" s="32">
        <v>0.70499999999999996</v>
      </c>
      <c r="H519" s="31">
        <v>1889195714</v>
      </c>
      <c r="I519" s="31">
        <v>1653054</v>
      </c>
      <c r="J519" s="31">
        <v>1869760</v>
      </c>
      <c r="K519" s="31">
        <v>2113394</v>
      </c>
    </row>
    <row r="520" spans="1:11" x14ac:dyDescent="0.35">
      <c r="A520">
        <v>580211</v>
      </c>
      <c r="B520" t="s">
        <v>524</v>
      </c>
      <c r="C520" s="31">
        <v>9833</v>
      </c>
      <c r="D520" s="31">
        <v>583173</v>
      </c>
      <c r="E520" s="32">
        <v>0.67100000000000004</v>
      </c>
      <c r="F520" s="32">
        <v>0.621</v>
      </c>
      <c r="G520" s="32">
        <v>0.67100000000000004</v>
      </c>
      <c r="H520" s="31">
        <v>5734347692</v>
      </c>
      <c r="I520" s="31">
        <v>2532317</v>
      </c>
      <c r="J520" s="31">
        <v>2669702</v>
      </c>
      <c r="K520" s="31">
        <v>2792318</v>
      </c>
    </row>
    <row r="521" spans="1:11" x14ac:dyDescent="0.35">
      <c r="A521">
        <v>580212</v>
      </c>
      <c r="B521" t="s">
        <v>1167</v>
      </c>
      <c r="C521" s="31">
        <v>9756</v>
      </c>
      <c r="D521" s="31">
        <v>577495</v>
      </c>
      <c r="E521" s="32">
        <v>0.68300000000000005</v>
      </c>
      <c r="F521" s="32">
        <v>0.625</v>
      </c>
      <c r="G521" s="32">
        <v>0.68300000000000005</v>
      </c>
      <c r="H521" s="31">
        <v>5634050220</v>
      </c>
      <c r="I521" s="31">
        <v>2190709</v>
      </c>
      <c r="J521" s="31">
        <v>2250971</v>
      </c>
      <c r="K521" s="31">
        <v>2232632</v>
      </c>
    </row>
    <row r="522" spans="1:11" x14ac:dyDescent="0.35">
      <c r="A522">
        <v>580224</v>
      </c>
      <c r="B522" t="s">
        <v>526</v>
      </c>
      <c r="C522" s="31">
        <v>8137</v>
      </c>
      <c r="D522" s="31">
        <v>586929</v>
      </c>
      <c r="E522" s="32">
        <v>0.66</v>
      </c>
      <c r="F522" s="32">
        <v>0.61899999999999999</v>
      </c>
      <c r="G522" s="32">
        <v>0.66</v>
      </c>
      <c r="H522" s="31">
        <v>4775844615</v>
      </c>
      <c r="I522" s="31">
        <v>2148073</v>
      </c>
      <c r="J522" s="31">
        <v>2224980</v>
      </c>
      <c r="K522" s="31">
        <v>2006260</v>
      </c>
    </row>
    <row r="523" spans="1:11" x14ac:dyDescent="0.35">
      <c r="A523">
        <v>580232</v>
      </c>
      <c r="B523" t="s">
        <v>1168</v>
      </c>
      <c r="C523" s="31">
        <v>8982</v>
      </c>
      <c r="D523" s="31">
        <v>402096</v>
      </c>
      <c r="E523" s="32">
        <v>0.71099999999999997</v>
      </c>
      <c r="F523" s="32">
        <v>0.73899999999999999</v>
      </c>
      <c r="G523" s="32">
        <v>0.73899999999999999</v>
      </c>
      <c r="H523" s="31">
        <v>3611628901</v>
      </c>
      <c r="I523" s="31">
        <v>2219682</v>
      </c>
      <c r="J523" s="31">
        <v>2365582</v>
      </c>
      <c r="K523" s="31">
        <v>2327050</v>
      </c>
    </row>
    <row r="524" spans="1:11" x14ac:dyDescent="0.35">
      <c r="A524">
        <v>580233</v>
      </c>
      <c r="B524" t="s">
        <v>528</v>
      </c>
      <c r="C524" s="31">
        <v>1556</v>
      </c>
      <c r="D524" s="31">
        <v>586417</v>
      </c>
      <c r="E524" s="32">
        <v>0.68700000000000006</v>
      </c>
      <c r="F524" s="32">
        <v>0.61899999999999999</v>
      </c>
      <c r="G524" s="32">
        <v>0.68700000000000006</v>
      </c>
      <c r="H524" s="31">
        <v>912465275</v>
      </c>
      <c r="I524" s="31">
        <v>413937</v>
      </c>
      <c r="J524" s="31">
        <v>424131</v>
      </c>
      <c r="K524" s="31">
        <v>472542</v>
      </c>
    </row>
    <row r="525" spans="1:11" x14ac:dyDescent="0.35">
      <c r="A525">
        <v>580234</v>
      </c>
      <c r="B525" t="s">
        <v>1169</v>
      </c>
      <c r="C525" s="31">
        <v>1205</v>
      </c>
      <c r="D525" s="31">
        <v>685447</v>
      </c>
      <c r="E525" s="32">
        <v>0.67800000000000005</v>
      </c>
      <c r="F525" s="32">
        <v>0.55400000000000005</v>
      </c>
      <c r="G525" s="32">
        <v>0.67800000000000005</v>
      </c>
      <c r="H525" s="31">
        <v>825964835</v>
      </c>
      <c r="I525" s="31">
        <v>275367</v>
      </c>
      <c r="J525" s="31">
        <v>303974</v>
      </c>
      <c r="K525" s="31">
        <v>310192</v>
      </c>
    </row>
    <row r="526" spans="1:11" x14ac:dyDescent="0.35">
      <c r="A526">
        <v>580235</v>
      </c>
      <c r="B526" t="s">
        <v>1170</v>
      </c>
      <c r="C526" s="31">
        <v>4391</v>
      </c>
      <c r="D526" s="31">
        <v>650803</v>
      </c>
      <c r="E526" s="32">
        <v>0.621</v>
      </c>
      <c r="F526" s="32">
        <v>0.57699999999999996</v>
      </c>
      <c r="G526" s="32">
        <v>0.621</v>
      </c>
      <c r="H526" s="31">
        <v>2857678352</v>
      </c>
      <c r="I526" s="31">
        <v>1644563</v>
      </c>
      <c r="J526" s="31">
        <v>1492231</v>
      </c>
      <c r="K526" s="31">
        <v>1954965</v>
      </c>
    </row>
    <row r="527" spans="1:11" x14ac:dyDescent="0.35">
      <c r="A527">
        <v>580301</v>
      </c>
      <c r="B527" t="s">
        <v>1171</v>
      </c>
      <c r="C527" s="31">
        <v>1494</v>
      </c>
      <c r="D527" s="31">
        <v>10711498</v>
      </c>
      <c r="E527" s="32">
        <v>0</v>
      </c>
      <c r="F527" s="32">
        <v>0</v>
      </c>
      <c r="G527" s="32">
        <v>0.36</v>
      </c>
      <c r="H527" s="31">
        <v>16002978305</v>
      </c>
      <c r="I527" s="31">
        <v>274944</v>
      </c>
      <c r="J527" s="31">
        <v>286358</v>
      </c>
      <c r="K527" s="31">
        <v>324598</v>
      </c>
    </row>
    <row r="528" spans="1:11" x14ac:dyDescent="0.35">
      <c r="A528">
        <v>580303</v>
      </c>
      <c r="B528" t="s">
        <v>1172</v>
      </c>
      <c r="C528" s="31">
        <v>152</v>
      </c>
      <c r="D528" s="31">
        <v>34164577</v>
      </c>
      <c r="E528" s="32">
        <v>0</v>
      </c>
      <c r="F528" s="32">
        <v>0</v>
      </c>
      <c r="G528" s="32">
        <v>0.36</v>
      </c>
      <c r="H528" s="31">
        <v>5193015763</v>
      </c>
      <c r="I528" s="31">
        <v>60244</v>
      </c>
      <c r="J528" s="31">
        <v>51518</v>
      </c>
      <c r="K528" s="31">
        <v>52528</v>
      </c>
    </row>
    <row r="529" spans="1:11" x14ac:dyDescent="0.35">
      <c r="A529">
        <v>580304</v>
      </c>
      <c r="B529" t="s">
        <v>1173</v>
      </c>
      <c r="C529" s="31">
        <v>1151</v>
      </c>
      <c r="D529" s="31">
        <v>3574427</v>
      </c>
      <c r="E529" s="32">
        <v>0</v>
      </c>
      <c r="F529" s="32">
        <v>0</v>
      </c>
      <c r="G529" s="32">
        <v>0.36</v>
      </c>
      <c r="H529" s="31">
        <v>4114165932</v>
      </c>
      <c r="I529" s="31">
        <v>148777</v>
      </c>
      <c r="J529" s="31">
        <v>144134</v>
      </c>
      <c r="K529" s="31">
        <v>172802</v>
      </c>
    </row>
    <row r="530" spans="1:11" x14ac:dyDescent="0.35">
      <c r="A530">
        <v>580305</v>
      </c>
      <c r="B530" t="s">
        <v>1174</v>
      </c>
      <c r="C530" s="31">
        <v>993</v>
      </c>
      <c r="D530" s="31">
        <v>7184693</v>
      </c>
      <c r="E530" s="32">
        <v>0</v>
      </c>
      <c r="F530" s="32">
        <v>0</v>
      </c>
      <c r="G530" s="32">
        <v>0.36</v>
      </c>
      <c r="H530" s="31">
        <v>7134401047</v>
      </c>
      <c r="I530" s="31">
        <v>148015</v>
      </c>
      <c r="J530" s="31">
        <v>142240</v>
      </c>
      <c r="K530" s="31">
        <v>169354</v>
      </c>
    </row>
    <row r="531" spans="1:11" x14ac:dyDescent="0.35">
      <c r="A531">
        <v>580306</v>
      </c>
      <c r="B531" t="s">
        <v>1175</v>
      </c>
      <c r="C531" s="31">
        <v>424</v>
      </c>
      <c r="D531" s="31">
        <v>12532822</v>
      </c>
      <c r="E531" s="32">
        <v>0</v>
      </c>
      <c r="F531" s="32">
        <v>0</v>
      </c>
      <c r="G531" s="32">
        <v>0.36</v>
      </c>
      <c r="H531" s="31">
        <v>5313916610</v>
      </c>
      <c r="I531" s="31">
        <v>112523</v>
      </c>
      <c r="J531" s="31">
        <v>103824</v>
      </c>
      <c r="K531" s="31">
        <v>123126</v>
      </c>
    </row>
    <row r="532" spans="1:11" x14ac:dyDescent="0.35">
      <c r="A532">
        <v>580401</v>
      </c>
      <c r="B532" t="s">
        <v>1176</v>
      </c>
      <c r="C532" s="31">
        <v>2333</v>
      </c>
      <c r="D532" s="31">
        <v>833654</v>
      </c>
      <c r="E532" s="32">
        <v>0.66200000000000003</v>
      </c>
      <c r="F532" s="32">
        <v>0.45800000000000002</v>
      </c>
      <c r="G532" s="32">
        <v>0.66200000000000003</v>
      </c>
      <c r="H532" s="31">
        <v>1944915059</v>
      </c>
      <c r="I532" s="31">
        <v>1004703</v>
      </c>
      <c r="J532" s="31">
        <v>941548</v>
      </c>
      <c r="K532" s="31">
        <v>1022905</v>
      </c>
    </row>
    <row r="533" spans="1:11" x14ac:dyDescent="0.35">
      <c r="A533">
        <v>580402</v>
      </c>
      <c r="B533" t="s">
        <v>537</v>
      </c>
      <c r="C533" s="31">
        <v>1893</v>
      </c>
      <c r="D533" s="31">
        <v>1736625</v>
      </c>
      <c r="E533" s="32">
        <v>0.58399999999999996</v>
      </c>
      <c r="F533" s="32">
        <v>0</v>
      </c>
      <c r="G533" s="32">
        <v>0.58399999999999996</v>
      </c>
      <c r="H533" s="31">
        <v>3287432937</v>
      </c>
      <c r="I533" s="31">
        <v>998103</v>
      </c>
      <c r="J533" s="31">
        <v>964979</v>
      </c>
      <c r="K533" s="31">
        <v>1003814</v>
      </c>
    </row>
    <row r="534" spans="1:11" x14ac:dyDescent="0.35">
      <c r="A534">
        <v>580403</v>
      </c>
      <c r="B534" t="s">
        <v>1177</v>
      </c>
      <c r="C534" s="31">
        <v>4789</v>
      </c>
      <c r="D534" s="31">
        <v>1107473</v>
      </c>
      <c r="E534" s="32">
        <v>0.60599999999999998</v>
      </c>
      <c r="F534" s="32">
        <v>0.27900000000000003</v>
      </c>
      <c r="G534" s="32">
        <v>0.60599999999999998</v>
      </c>
      <c r="H534" s="31">
        <v>5303689059</v>
      </c>
      <c r="I534" s="31">
        <v>2141002</v>
      </c>
      <c r="J534" s="31">
        <v>1953255</v>
      </c>
      <c r="K534" s="31">
        <v>2045317</v>
      </c>
    </row>
    <row r="535" spans="1:11" x14ac:dyDescent="0.35">
      <c r="A535">
        <v>580404</v>
      </c>
      <c r="B535" t="s">
        <v>1178</v>
      </c>
      <c r="C535" s="31">
        <v>5856</v>
      </c>
      <c r="D535" s="31">
        <v>1608617</v>
      </c>
      <c r="E535" s="32">
        <v>0.48399999999999999</v>
      </c>
      <c r="F535" s="32">
        <v>0</v>
      </c>
      <c r="G535" s="32">
        <v>0.48399999999999999</v>
      </c>
      <c r="H535" s="31">
        <v>9420062706</v>
      </c>
      <c r="I535" s="31">
        <v>2302590</v>
      </c>
      <c r="J535" s="31">
        <v>1969482</v>
      </c>
      <c r="K535" s="31">
        <v>1959309</v>
      </c>
    </row>
    <row r="536" spans="1:11" x14ac:dyDescent="0.35">
      <c r="A536">
        <v>580405</v>
      </c>
      <c r="B536" t="s">
        <v>540</v>
      </c>
      <c r="C536" s="31">
        <v>8627</v>
      </c>
      <c r="D536" s="31">
        <v>1272676</v>
      </c>
      <c r="E536" s="32">
        <v>0.56999999999999995</v>
      </c>
      <c r="F536" s="32">
        <v>0.17199999999999999</v>
      </c>
      <c r="G536" s="32">
        <v>0.56999999999999995</v>
      </c>
      <c r="H536" s="31">
        <v>10979380520</v>
      </c>
      <c r="I536" s="31">
        <v>1491576</v>
      </c>
      <c r="J536" s="31">
        <v>1505379</v>
      </c>
      <c r="K536" s="31">
        <v>1630671</v>
      </c>
    </row>
    <row r="537" spans="1:11" x14ac:dyDescent="0.35">
      <c r="A537">
        <v>580406</v>
      </c>
      <c r="B537" t="s">
        <v>1179</v>
      </c>
      <c r="C537" s="31">
        <v>3388</v>
      </c>
      <c r="D537" s="31">
        <v>878339</v>
      </c>
      <c r="E537" s="32">
        <v>0.63200000000000001</v>
      </c>
      <c r="F537" s="32">
        <v>0.42899999999999999</v>
      </c>
      <c r="G537" s="32">
        <v>0.63200000000000001</v>
      </c>
      <c r="H537" s="31">
        <v>2975814000</v>
      </c>
      <c r="I537" s="31">
        <v>975282</v>
      </c>
      <c r="J537" s="31">
        <v>937668</v>
      </c>
      <c r="K537" s="31">
        <v>1016917</v>
      </c>
    </row>
    <row r="538" spans="1:11" x14ac:dyDescent="0.35">
      <c r="A538">
        <v>580410</v>
      </c>
      <c r="B538" t="s">
        <v>1180</v>
      </c>
      <c r="C538" s="31">
        <v>6666</v>
      </c>
      <c r="D538" s="31">
        <v>885696</v>
      </c>
      <c r="E538" s="32">
        <v>0.66</v>
      </c>
      <c r="F538" s="32">
        <v>0.42399999999999999</v>
      </c>
      <c r="G538" s="32">
        <v>0.66</v>
      </c>
      <c r="H538" s="31">
        <v>5904051430</v>
      </c>
      <c r="I538" s="31">
        <v>2034653</v>
      </c>
      <c r="J538" s="31">
        <v>2128850</v>
      </c>
      <c r="K538" s="31">
        <v>2067818</v>
      </c>
    </row>
    <row r="539" spans="1:11" x14ac:dyDescent="0.35">
      <c r="A539">
        <v>580413</v>
      </c>
      <c r="B539" t="s">
        <v>1181</v>
      </c>
      <c r="C539" s="31">
        <v>6340</v>
      </c>
      <c r="D539" s="31">
        <v>803752</v>
      </c>
      <c r="E539" s="32">
        <v>0.64500000000000002</v>
      </c>
      <c r="F539" s="32">
        <v>0.47699999999999998</v>
      </c>
      <c r="G539" s="32">
        <v>0.64500000000000002</v>
      </c>
      <c r="H539" s="31">
        <v>5095790588</v>
      </c>
      <c r="I539" s="31">
        <v>2333557</v>
      </c>
      <c r="J539" s="31">
        <v>2352544</v>
      </c>
      <c r="K539" s="31">
        <v>2353970</v>
      </c>
    </row>
    <row r="540" spans="1:11" x14ac:dyDescent="0.35">
      <c r="A540">
        <v>580501</v>
      </c>
      <c r="B540" t="s">
        <v>1182</v>
      </c>
      <c r="C540" s="31">
        <v>6453</v>
      </c>
      <c r="D540" s="31">
        <v>588010</v>
      </c>
      <c r="E540" s="32">
        <v>0.71599999999999997</v>
      </c>
      <c r="F540" s="32">
        <v>0.61699999999999999</v>
      </c>
      <c r="G540" s="32">
        <v>0.71599999999999997</v>
      </c>
      <c r="H540" s="31">
        <v>3794432094</v>
      </c>
      <c r="I540" s="31">
        <v>1591482</v>
      </c>
      <c r="J540" s="31">
        <v>1776130</v>
      </c>
      <c r="K540" s="31">
        <v>1916158</v>
      </c>
    </row>
    <row r="541" spans="1:11" x14ac:dyDescent="0.35">
      <c r="A541">
        <v>580502</v>
      </c>
      <c r="B541" t="s">
        <v>1183</v>
      </c>
      <c r="C541" s="31">
        <v>3022</v>
      </c>
      <c r="D541" s="31">
        <v>688463</v>
      </c>
      <c r="E541" s="32">
        <v>0.71599999999999997</v>
      </c>
      <c r="F541" s="32">
        <v>0.55200000000000005</v>
      </c>
      <c r="G541" s="32">
        <v>0.71599999999999997</v>
      </c>
      <c r="H541" s="31">
        <v>2080537984</v>
      </c>
      <c r="I541" s="31">
        <v>839913</v>
      </c>
      <c r="J541" s="31">
        <v>819003</v>
      </c>
      <c r="K541" s="31">
        <v>889756</v>
      </c>
    </row>
    <row r="542" spans="1:11" x14ac:dyDescent="0.35">
      <c r="A542">
        <v>580503</v>
      </c>
      <c r="B542" t="s">
        <v>1184</v>
      </c>
      <c r="C542" s="31">
        <v>4058</v>
      </c>
      <c r="D542" s="31">
        <v>686430</v>
      </c>
      <c r="E542" s="32">
        <v>0.68799999999999994</v>
      </c>
      <c r="F542" s="32">
        <v>0.55400000000000005</v>
      </c>
      <c r="G542" s="32">
        <v>0.68799999999999994</v>
      </c>
      <c r="H542" s="31">
        <v>2785534732</v>
      </c>
      <c r="I542" s="31">
        <v>2398921</v>
      </c>
      <c r="J542" s="31">
        <v>2382078</v>
      </c>
      <c r="K542" s="31">
        <v>1824947</v>
      </c>
    </row>
    <row r="543" spans="1:11" x14ac:dyDescent="0.35">
      <c r="A543">
        <v>580504</v>
      </c>
      <c r="B543" t="s">
        <v>1185</v>
      </c>
      <c r="C543" s="31">
        <v>3197</v>
      </c>
      <c r="D543" s="31">
        <v>685245</v>
      </c>
      <c r="E543" s="32">
        <v>0.70199999999999996</v>
      </c>
      <c r="F543" s="32">
        <v>0.55400000000000005</v>
      </c>
      <c r="G543" s="32">
        <v>0.70199999999999996</v>
      </c>
      <c r="H543" s="31">
        <v>2190731063</v>
      </c>
      <c r="I543" s="31">
        <v>1517422</v>
      </c>
      <c r="J543" s="31">
        <v>1486251</v>
      </c>
      <c r="K543" s="31">
        <v>1366856</v>
      </c>
    </row>
    <row r="544" spans="1:11" x14ac:dyDescent="0.35">
      <c r="A544">
        <v>580505</v>
      </c>
      <c r="B544" t="s">
        <v>548</v>
      </c>
      <c r="C544" s="31">
        <v>2312</v>
      </c>
      <c r="D544" s="31">
        <v>745099</v>
      </c>
      <c r="E544" s="32">
        <v>0.72599999999999998</v>
      </c>
      <c r="F544" s="32">
        <v>0.51500000000000001</v>
      </c>
      <c r="G544" s="32">
        <v>0.72599999999999998</v>
      </c>
      <c r="H544" s="31">
        <v>1722669789</v>
      </c>
      <c r="I544" s="31">
        <v>1272682</v>
      </c>
      <c r="J544" s="31">
        <v>1159396</v>
      </c>
      <c r="K544" s="31">
        <v>1244676</v>
      </c>
    </row>
    <row r="545" spans="1:11" x14ac:dyDescent="0.35">
      <c r="A545">
        <v>580506</v>
      </c>
      <c r="B545" t="s">
        <v>1186</v>
      </c>
      <c r="C545" s="31">
        <v>3774</v>
      </c>
      <c r="D545" s="31">
        <v>1286350</v>
      </c>
      <c r="E545" s="32">
        <v>0.54300000000000004</v>
      </c>
      <c r="F545" s="32">
        <v>0.16300000000000001</v>
      </c>
      <c r="G545" s="32">
        <v>0.54300000000000004</v>
      </c>
      <c r="H545" s="31">
        <v>4854685919</v>
      </c>
      <c r="I545" s="31">
        <v>1345236</v>
      </c>
      <c r="J545" s="31">
        <v>1277001</v>
      </c>
      <c r="K545" s="31">
        <v>1414380</v>
      </c>
    </row>
    <row r="546" spans="1:11" x14ac:dyDescent="0.35">
      <c r="A546">
        <v>580507</v>
      </c>
      <c r="B546" t="s">
        <v>1187</v>
      </c>
      <c r="C546" s="31">
        <v>6302</v>
      </c>
      <c r="D546" s="31">
        <v>842794</v>
      </c>
      <c r="E546" s="32">
        <v>0.65300000000000002</v>
      </c>
      <c r="F546" s="32">
        <v>0.45200000000000001</v>
      </c>
      <c r="G546" s="32">
        <v>0.65300000000000002</v>
      </c>
      <c r="H546" s="31">
        <v>5311289299</v>
      </c>
      <c r="I546" s="31">
        <v>3602966</v>
      </c>
      <c r="J546" s="31">
        <v>4533720</v>
      </c>
      <c r="K546" s="31">
        <v>3964292</v>
      </c>
    </row>
    <row r="547" spans="1:11" x14ac:dyDescent="0.35">
      <c r="A547">
        <v>580509</v>
      </c>
      <c r="B547" t="s">
        <v>1188</v>
      </c>
      <c r="C547" s="31">
        <v>4602</v>
      </c>
      <c r="D547" s="31">
        <v>734689</v>
      </c>
      <c r="E547" s="32">
        <v>0.67700000000000005</v>
      </c>
      <c r="F547" s="32">
        <v>0.52200000000000002</v>
      </c>
      <c r="G547" s="32">
        <v>0.67700000000000005</v>
      </c>
      <c r="H547" s="31">
        <v>3381041039</v>
      </c>
      <c r="I547" s="31">
        <v>1127469</v>
      </c>
      <c r="J547" s="31">
        <v>1114215</v>
      </c>
      <c r="K547" s="31">
        <v>1152453</v>
      </c>
    </row>
    <row r="548" spans="1:11" x14ac:dyDescent="0.35">
      <c r="A548">
        <v>580512</v>
      </c>
      <c r="B548" t="s">
        <v>1189</v>
      </c>
      <c r="C548" s="31">
        <v>19806</v>
      </c>
      <c r="D548" s="31">
        <v>248814</v>
      </c>
      <c r="E548" s="32">
        <v>0.63500000000000001</v>
      </c>
      <c r="F548" s="32">
        <v>0.83899999999999997</v>
      </c>
      <c r="G548" s="32">
        <v>0.83899999999999997</v>
      </c>
      <c r="H548" s="31">
        <v>4928017052</v>
      </c>
      <c r="I548" s="31">
        <v>5591170</v>
      </c>
      <c r="J548" s="31">
        <v>5459243</v>
      </c>
      <c r="K548" s="31">
        <v>6164094</v>
      </c>
    </row>
    <row r="549" spans="1:11" x14ac:dyDescent="0.35">
      <c r="A549">
        <v>580513</v>
      </c>
      <c r="B549" t="s">
        <v>1190</v>
      </c>
      <c r="C549" s="31">
        <v>7951</v>
      </c>
      <c r="D549" s="31">
        <v>300858</v>
      </c>
      <c r="E549" s="32">
        <v>0.79300000000000004</v>
      </c>
      <c r="F549" s="32">
        <v>0.80500000000000005</v>
      </c>
      <c r="G549" s="32">
        <v>0.80500000000000005</v>
      </c>
      <c r="H549" s="31">
        <v>2392125660</v>
      </c>
      <c r="I549" s="31">
        <v>3405867</v>
      </c>
      <c r="J549" s="31">
        <v>3334602</v>
      </c>
      <c r="K549" s="31">
        <v>3701660</v>
      </c>
    </row>
    <row r="550" spans="1:11" x14ac:dyDescent="0.35">
      <c r="A550">
        <v>580514</v>
      </c>
      <c r="B550" t="s">
        <v>1191</v>
      </c>
      <c r="C550" s="31">
        <v>24</v>
      </c>
      <c r="D550" s="31">
        <v>97540898</v>
      </c>
      <c r="E550" s="32">
        <v>0</v>
      </c>
      <c r="F550" s="32">
        <v>0</v>
      </c>
      <c r="G550" s="32">
        <v>0.36</v>
      </c>
      <c r="H550" s="31">
        <v>2340981561</v>
      </c>
      <c r="I550" s="31">
        <v>61899</v>
      </c>
      <c r="J550" s="31">
        <v>66655</v>
      </c>
      <c r="K550" s="31">
        <v>63596</v>
      </c>
    </row>
    <row r="551" spans="1:11" x14ac:dyDescent="0.35">
      <c r="A551">
        <v>580601</v>
      </c>
      <c r="B551" t="s">
        <v>555</v>
      </c>
      <c r="C551" s="31">
        <v>2364</v>
      </c>
      <c r="D551" s="31">
        <v>1030966</v>
      </c>
      <c r="E551" s="32">
        <v>0.63400000000000001</v>
      </c>
      <c r="F551" s="32">
        <v>0.32900000000000001</v>
      </c>
      <c r="G551" s="32">
        <v>0.63400000000000001</v>
      </c>
      <c r="H551" s="31">
        <v>2437204173</v>
      </c>
      <c r="I551" s="31">
        <v>1039283</v>
      </c>
      <c r="J551" s="31">
        <v>1067037</v>
      </c>
      <c r="K551" s="31">
        <v>1023362</v>
      </c>
    </row>
    <row r="552" spans="1:11" x14ac:dyDescent="0.35">
      <c r="A552">
        <v>580602</v>
      </c>
      <c r="B552" t="s">
        <v>1192</v>
      </c>
      <c r="C552" s="31">
        <v>6062</v>
      </c>
      <c r="D552" s="31">
        <v>1029015</v>
      </c>
      <c r="E552" s="32">
        <v>0.51300000000000001</v>
      </c>
      <c r="F552" s="32">
        <v>0.33</v>
      </c>
      <c r="G552" s="32">
        <v>0.51300000000000001</v>
      </c>
      <c r="H552" s="31">
        <v>6237892677</v>
      </c>
      <c r="I552" s="31">
        <v>1751926</v>
      </c>
      <c r="J552" s="31">
        <v>1914225</v>
      </c>
      <c r="K552" s="31">
        <v>2068983</v>
      </c>
    </row>
    <row r="553" spans="1:11" x14ac:dyDescent="0.35">
      <c r="A553">
        <v>580701</v>
      </c>
      <c r="B553" t="s">
        <v>557</v>
      </c>
      <c r="C553" s="31">
        <v>231</v>
      </c>
      <c r="D553" s="31">
        <v>14772294</v>
      </c>
      <c r="E553" s="32">
        <v>0</v>
      </c>
      <c r="F553" s="32">
        <v>0</v>
      </c>
      <c r="G553" s="32">
        <v>0.36</v>
      </c>
      <c r="H553" s="31">
        <v>3412400024</v>
      </c>
      <c r="I553" s="31">
        <v>48625</v>
      </c>
      <c r="J553" s="31">
        <v>40881</v>
      </c>
      <c r="K553" s="31">
        <v>55532</v>
      </c>
    </row>
    <row r="554" spans="1:11" x14ac:dyDescent="0.35">
      <c r="A554">
        <v>580801</v>
      </c>
      <c r="B554" t="s">
        <v>1193</v>
      </c>
      <c r="C554" s="31">
        <v>9646</v>
      </c>
      <c r="D554" s="31">
        <v>930635</v>
      </c>
      <c r="E554" s="32">
        <v>0.628</v>
      </c>
      <c r="F554" s="32">
        <v>0.39500000000000002</v>
      </c>
      <c r="G554" s="32">
        <v>0.628</v>
      </c>
      <c r="H554" s="31">
        <v>8976911288</v>
      </c>
      <c r="I554" s="31">
        <v>2280865</v>
      </c>
      <c r="J554" s="31">
        <v>2634157</v>
      </c>
      <c r="K554" s="31">
        <v>2519947</v>
      </c>
    </row>
    <row r="555" spans="1:11" x14ac:dyDescent="0.35">
      <c r="A555">
        <v>580805</v>
      </c>
      <c r="B555" t="s">
        <v>1194</v>
      </c>
      <c r="C555" s="31">
        <v>3429</v>
      </c>
      <c r="D555" s="31">
        <v>1054700</v>
      </c>
      <c r="E555" s="32">
        <v>0.58599999999999997</v>
      </c>
      <c r="F555" s="32">
        <v>0.314</v>
      </c>
      <c r="G555" s="32">
        <v>0.58599999999999997</v>
      </c>
      <c r="H555" s="31">
        <v>3616569545</v>
      </c>
      <c r="I555" s="31">
        <v>1166410</v>
      </c>
      <c r="J555" s="31">
        <v>1234534</v>
      </c>
      <c r="K555" s="31">
        <v>1361323</v>
      </c>
    </row>
    <row r="556" spans="1:11" x14ac:dyDescent="0.35">
      <c r="A556">
        <v>580901</v>
      </c>
      <c r="B556" t="s">
        <v>1195</v>
      </c>
      <c r="C556" s="31">
        <v>317</v>
      </c>
      <c r="D556" s="31">
        <v>6561923</v>
      </c>
      <c r="E556" s="32">
        <v>0</v>
      </c>
      <c r="F556" s="32">
        <v>0</v>
      </c>
      <c r="G556" s="32">
        <v>0.36</v>
      </c>
      <c r="H556" s="31">
        <v>2080129786</v>
      </c>
      <c r="I556" s="31">
        <v>105737</v>
      </c>
      <c r="J556" s="31">
        <v>86386</v>
      </c>
      <c r="K556" s="31">
        <v>105304</v>
      </c>
    </row>
    <row r="557" spans="1:11" x14ac:dyDescent="0.35">
      <c r="A557">
        <v>580902</v>
      </c>
      <c r="B557" t="s">
        <v>561</v>
      </c>
      <c r="C557" s="31">
        <v>992</v>
      </c>
      <c r="D557" s="31">
        <v>4540524</v>
      </c>
      <c r="E557" s="32">
        <v>0</v>
      </c>
      <c r="F557" s="32">
        <v>0</v>
      </c>
      <c r="G557" s="32">
        <v>0.36</v>
      </c>
      <c r="H557" s="31">
        <v>4504200686</v>
      </c>
      <c r="I557" s="31">
        <v>223172</v>
      </c>
      <c r="J557" s="31">
        <v>207820</v>
      </c>
      <c r="K557" s="31">
        <v>237065</v>
      </c>
    </row>
    <row r="558" spans="1:11" x14ac:dyDescent="0.35">
      <c r="A558">
        <v>580903</v>
      </c>
      <c r="B558" t="s">
        <v>1196</v>
      </c>
      <c r="C558" s="31">
        <v>167</v>
      </c>
      <c r="D558" s="31">
        <v>21515755</v>
      </c>
      <c r="E558" s="32">
        <v>0</v>
      </c>
      <c r="F558" s="32">
        <v>0</v>
      </c>
      <c r="G558" s="32">
        <v>0.36</v>
      </c>
      <c r="H558" s="31">
        <v>3593131108</v>
      </c>
      <c r="I558" s="31">
        <v>55185</v>
      </c>
      <c r="J558" s="31">
        <v>62801</v>
      </c>
      <c r="K558" s="31">
        <v>53030</v>
      </c>
    </row>
    <row r="559" spans="1:11" x14ac:dyDescent="0.35">
      <c r="A559">
        <v>580905</v>
      </c>
      <c r="B559" t="s">
        <v>1197</v>
      </c>
      <c r="C559" s="31">
        <v>2171</v>
      </c>
      <c r="D559" s="31">
        <v>1474169</v>
      </c>
      <c r="E559" s="32">
        <v>0.437</v>
      </c>
      <c r="F559" s="32">
        <v>4.1000000000000002E-2</v>
      </c>
      <c r="G559" s="32">
        <v>0.437</v>
      </c>
      <c r="H559" s="31">
        <v>3200422766</v>
      </c>
      <c r="I559" s="31">
        <v>305899</v>
      </c>
      <c r="J559" s="31">
        <v>327688</v>
      </c>
      <c r="K559" s="31">
        <v>302490</v>
      </c>
    </row>
    <row r="560" spans="1:11" x14ac:dyDescent="0.35">
      <c r="A560">
        <v>580906</v>
      </c>
      <c r="B560" t="s">
        <v>1198</v>
      </c>
      <c r="C560" s="31">
        <v>1562</v>
      </c>
      <c r="D560" s="31">
        <v>15193309</v>
      </c>
      <c r="E560" s="32">
        <v>0</v>
      </c>
      <c r="F560" s="32">
        <v>0</v>
      </c>
      <c r="G560" s="32">
        <v>0.36</v>
      </c>
      <c r="H560" s="31">
        <v>23731949109</v>
      </c>
      <c r="I560" s="31">
        <v>235005</v>
      </c>
      <c r="J560" s="31">
        <v>239097</v>
      </c>
      <c r="K560" s="31">
        <v>239725</v>
      </c>
    </row>
    <row r="561" spans="1:11" x14ac:dyDescent="0.35">
      <c r="A561">
        <v>580909</v>
      </c>
      <c r="B561" t="s">
        <v>1199</v>
      </c>
      <c r="C561" s="31">
        <v>187</v>
      </c>
      <c r="D561" s="31">
        <v>37894430</v>
      </c>
      <c r="E561" s="32">
        <v>0</v>
      </c>
      <c r="F561" s="32">
        <v>0</v>
      </c>
      <c r="G561" s="32">
        <v>0.36</v>
      </c>
      <c r="H561" s="31">
        <v>7086258469</v>
      </c>
      <c r="I561" s="31">
        <v>170435</v>
      </c>
      <c r="J561" s="31">
        <v>166540</v>
      </c>
      <c r="K561" s="31">
        <v>183968</v>
      </c>
    </row>
    <row r="562" spans="1:11" x14ac:dyDescent="0.35">
      <c r="A562">
        <v>580912</v>
      </c>
      <c r="B562" t="s">
        <v>566</v>
      </c>
      <c r="C562" s="31">
        <v>3648</v>
      </c>
      <c r="D562" s="31">
        <v>597933</v>
      </c>
      <c r="E562" s="32">
        <v>0.67800000000000005</v>
      </c>
      <c r="F562" s="32">
        <v>0.61099999999999999</v>
      </c>
      <c r="G562" s="32">
        <v>0.67800000000000005</v>
      </c>
      <c r="H562" s="31">
        <v>2181261049</v>
      </c>
      <c r="I562" s="31">
        <v>1422620</v>
      </c>
      <c r="J562" s="31">
        <v>1370091</v>
      </c>
      <c r="K562" s="31">
        <v>1384098</v>
      </c>
    </row>
    <row r="563" spans="1:11" x14ac:dyDescent="0.35">
      <c r="A563">
        <v>580913</v>
      </c>
      <c r="B563" t="s">
        <v>567</v>
      </c>
      <c r="C563" s="31">
        <v>458</v>
      </c>
      <c r="D563" s="31">
        <v>5258401</v>
      </c>
      <c r="E563" s="32">
        <v>0</v>
      </c>
      <c r="F563" s="32">
        <v>0</v>
      </c>
      <c r="G563" s="32">
        <v>0.36</v>
      </c>
      <c r="H563" s="31">
        <v>2408347845</v>
      </c>
      <c r="I563" s="31">
        <v>63408</v>
      </c>
      <c r="J563" s="31">
        <v>111305</v>
      </c>
      <c r="K563" s="31">
        <v>79845</v>
      </c>
    </row>
    <row r="564" spans="1:11" x14ac:dyDescent="0.35">
      <c r="A564">
        <v>580917</v>
      </c>
      <c r="B564" t="s">
        <v>1200</v>
      </c>
      <c r="C564" s="31">
        <v>894</v>
      </c>
      <c r="D564" s="31">
        <v>2003775</v>
      </c>
      <c r="E564" s="32">
        <v>0.35499999999999998</v>
      </c>
      <c r="F564" s="32">
        <v>0</v>
      </c>
      <c r="G564" s="32">
        <v>0.36</v>
      </c>
      <c r="H564" s="31">
        <v>1791375134</v>
      </c>
      <c r="I564" s="31">
        <v>206437</v>
      </c>
      <c r="J564" s="31">
        <v>285148</v>
      </c>
      <c r="K564" s="31">
        <v>272613</v>
      </c>
    </row>
    <row r="565" spans="1:11" x14ac:dyDescent="0.35">
      <c r="A565">
        <v>581002</v>
      </c>
      <c r="B565" t="s">
        <v>1201</v>
      </c>
      <c r="C565" s="31">
        <v>139</v>
      </c>
      <c r="D565" s="31">
        <v>9052966</v>
      </c>
      <c r="E565" s="32">
        <v>0</v>
      </c>
      <c r="F565" s="32">
        <v>0</v>
      </c>
      <c r="G565" s="32">
        <v>0.36</v>
      </c>
      <c r="H565" s="31">
        <v>1258362407</v>
      </c>
      <c r="I565" s="31">
        <v>30423</v>
      </c>
      <c r="J565" s="31">
        <v>29744</v>
      </c>
      <c r="K565" s="31">
        <v>27309</v>
      </c>
    </row>
    <row r="566" spans="1:11" x14ac:dyDescent="0.35">
      <c r="A566">
        <v>581004</v>
      </c>
      <c r="B566" t="s">
        <v>570</v>
      </c>
      <c r="C566" s="31">
        <v>40</v>
      </c>
      <c r="D566" s="31">
        <v>19645951</v>
      </c>
      <c r="E566" s="32">
        <v>0</v>
      </c>
      <c r="F566" s="32">
        <v>0</v>
      </c>
      <c r="G566" s="32">
        <v>0.36</v>
      </c>
      <c r="H566" s="31">
        <v>785838056</v>
      </c>
      <c r="I566" s="31">
        <v>0</v>
      </c>
      <c r="J566" s="31">
        <v>18301</v>
      </c>
      <c r="K566" s="31">
        <v>18973</v>
      </c>
    </row>
    <row r="567" spans="1:11" x14ac:dyDescent="0.35">
      <c r="A567">
        <v>581005</v>
      </c>
      <c r="B567" t="s">
        <v>1202</v>
      </c>
      <c r="C567" s="31">
        <v>816</v>
      </c>
      <c r="D567" s="31">
        <v>3422196</v>
      </c>
      <c r="E567" s="32">
        <v>0.158</v>
      </c>
      <c r="F567" s="32">
        <v>0</v>
      </c>
      <c r="G567" s="32">
        <v>0.36</v>
      </c>
      <c r="H567" s="31">
        <v>2792512685</v>
      </c>
      <c r="I567" s="31">
        <v>153307</v>
      </c>
      <c r="J567" s="31">
        <v>152287</v>
      </c>
      <c r="K567" s="31">
        <v>159262</v>
      </c>
    </row>
    <row r="568" spans="1:11" x14ac:dyDescent="0.35">
      <c r="A568">
        <v>581010</v>
      </c>
      <c r="B568" t="s">
        <v>1203</v>
      </c>
      <c r="C568" s="31">
        <v>596</v>
      </c>
      <c r="D568" s="31">
        <v>2434847</v>
      </c>
      <c r="E568" s="32">
        <v>0.224</v>
      </c>
      <c r="F568" s="32">
        <v>0</v>
      </c>
      <c r="G568" s="32">
        <v>0.36</v>
      </c>
      <c r="H568" s="31">
        <v>1451169259</v>
      </c>
      <c r="I568" s="31">
        <v>84656</v>
      </c>
      <c r="J568" s="31">
        <v>87578</v>
      </c>
      <c r="K568" s="31">
        <v>94231</v>
      </c>
    </row>
    <row r="569" spans="1:11" x14ac:dyDescent="0.35">
      <c r="A569">
        <v>581012</v>
      </c>
      <c r="B569" t="s">
        <v>573</v>
      </c>
      <c r="C569" s="31">
        <v>1257</v>
      </c>
      <c r="D569" s="31">
        <v>2971520</v>
      </c>
      <c r="E569" s="32">
        <v>0.17599999999999999</v>
      </c>
      <c r="F569" s="32">
        <v>0</v>
      </c>
      <c r="G569" s="32">
        <v>0.36</v>
      </c>
      <c r="H569" s="31">
        <v>3735201555</v>
      </c>
      <c r="I569" s="31">
        <v>248448</v>
      </c>
      <c r="J569" s="31">
        <v>218252</v>
      </c>
      <c r="K569" s="31">
        <v>227105</v>
      </c>
    </row>
    <row r="570" spans="1:11" x14ac:dyDescent="0.35">
      <c r="A570">
        <v>590501</v>
      </c>
      <c r="B570" t="s">
        <v>1314</v>
      </c>
      <c r="C570" s="31">
        <v>1447</v>
      </c>
      <c r="D570" s="31">
        <v>496196</v>
      </c>
      <c r="E570" s="32">
        <v>0.71</v>
      </c>
      <c r="F570" s="32">
        <v>0.67800000000000005</v>
      </c>
      <c r="G570" s="32">
        <v>0.71</v>
      </c>
      <c r="H570" s="31">
        <v>717996303</v>
      </c>
      <c r="I570" s="31">
        <v>1607263</v>
      </c>
      <c r="J570" s="31">
        <v>1693121</v>
      </c>
      <c r="K570" s="31">
        <v>1794296</v>
      </c>
    </row>
    <row r="571" spans="1:11" x14ac:dyDescent="0.35">
      <c r="A571">
        <v>590801</v>
      </c>
      <c r="B571" t="s">
        <v>1205</v>
      </c>
      <c r="C571" s="31">
        <v>551</v>
      </c>
      <c r="D571" s="31">
        <v>1214014</v>
      </c>
      <c r="E571" s="32">
        <v>0.48799999999999999</v>
      </c>
      <c r="F571" s="32">
        <v>0.21</v>
      </c>
      <c r="G571" s="32">
        <v>0.48799999999999999</v>
      </c>
      <c r="H571" s="31">
        <v>668921774</v>
      </c>
      <c r="I571" s="31">
        <v>542267</v>
      </c>
      <c r="J571" s="31">
        <v>524505</v>
      </c>
      <c r="K571" s="31">
        <v>577724</v>
      </c>
    </row>
    <row r="572" spans="1:11" x14ac:dyDescent="0.35">
      <c r="A572">
        <v>590901</v>
      </c>
      <c r="B572" t="s">
        <v>1206</v>
      </c>
      <c r="C572" s="31">
        <v>1686</v>
      </c>
      <c r="D572" s="31">
        <v>403207</v>
      </c>
      <c r="E572" s="32">
        <v>0.71099999999999997</v>
      </c>
      <c r="F572" s="32">
        <v>0.73799999999999999</v>
      </c>
      <c r="G572" s="32">
        <v>0.73799999999999999</v>
      </c>
      <c r="H572" s="31">
        <v>679807585</v>
      </c>
      <c r="I572" s="31">
        <v>2775113</v>
      </c>
      <c r="J572" s="31">
        <v>2299599</v>
      </c>
      <c r="K572" s="31">
        <v>2452572</v>
      </c>
    </row>
    <row r="573" spans="1:11" x14ac:dyDescent="0.35">
      <c r="A573">
        <v>591201</v>
      </c>
      <c r="B573" t="s">
        <v>1207</v>
      </c>
      <c r="C573" s="31">
        <v>1018</v>
      </c>
      <c r="D573" s="31">
        <v>1083450</v>
      </c>
      <c r="E573" s="32">
        <v>0.57499999999999996</v>
      </c>
      <c r="F573" s="32">
        <v>0.29499999999999998</v>
      </c>
      <c r="G573" s="32">
        <v>0.57499999999999996</v>
      </c>
      <c r="H573" s="31">
        <v>1102952563</v>
      </c>
      <c r="I573" s="31">
        <v>1171945</v>
      </c>
      <c r="J573" s="31">
        <v>934673</v>
      </c>
      <c r="K573" s="31">
        <v>1145284</v>
      </c>
    </row>
    <row r="574" spans="1:11" x14ac:dyDescent="0.35">
      <c r="A574">
        <v>591301</v>
      </c>
      <c r="B574" t="s">
        <v>1208</v>
      </c>
      <c r="C574" s="31">
        <v>233</v>
      </c>
      <c r="D574" s="31">
        <v>1442883</v>
      </c>
      <c r="E574" s="32">
        <v>0.47799999999999998</v>
      </c>
      <c r="F574" s="32">
        <v>6.0999999999999999E-2</v>
      </c>
      <c r="G574" s="32">
        <v>0.47799999999999998</v>
      </c>
      <c r="H574" s="31">
        <v>336191857</v>
      </c>
      <c r="I574" s="31">
        <v>296164</v>
      </c>
      <c r="J574" s="31">
        <v>292487</v>
      </c>
      <c r="K574" s="31">
        <v>267961</v>
      </c>
    </row>
    <row r="575" spans="1:11" x14ac:dyDescent="0.35">
      <c r="A575">
        <v>591302</v>
      </c>
      <c r="B575" t="s">
        <v>579</v>
      </c>
      <c r="C575" s="31">
        <v>507</v>
      </c>
      <c r="D575" s="31">
        <v>972621</v>
      </c>
      <c r="E575" s="32">
        <v>0.53</v>
      </c>
      <c r="F575" s="32">
        <v>0.36699999999999999</v>
      </c>
      <c r="G575" s="32">
        <v>0.53</v>
      </c>
      <c r="H575" s="31">
        <v>493119011</v>
      </c>
      <c r="I575" s="31">
        <v>444298</v>
      </c>
      <c r="J575" s="31">
        <v>404103</v>
      </c>
      <c r="K575" s="31">
        <v>415737</v>
      </c>
    </row>
    <row r="576" spans="1:11" x14ac:dyDescent="0.35">
      <c r="A576">
        <v>591401</v>
      </c>
      <c r="B576" t="s">
        <v>1209</v>
      </c>
      <c r="C576" s="31">
        <v>3024</v>
      </c>
      <c r="D576" s="31">
        <v>767922</v>
      </c>
      <c r="E576" s="32">
        <v>0.57499999999999996</v>
      </c>
      <c r="F576" s="32">
        <v>0.501</v>
      </c>
      <c r="G576" s="32">
        <v>0.57499999999999996</v>
      </c>
      <c r="H576" s="31">
        <v>2322197016</v>
      </c>
      <c r="I576" s="31">
        <v>2591464</v>
      </c>
      <c r="J576" s="31">
        <v>2591820</v>
      </c>
      <c r="K576" s="31">
        <v>2489604</v>
      </c>
    </row>
    <row r="577" spans="1:11" x14ac:dyDescent="0.35">
      <c r="A577">
        <v>591502</v>
      </c>
      <c r="B577" t="s">
        <v>1210</v>
      </c>
      <c r="C577" s="31">
        <v>1121</v>
      </c>
      <c r="D577" s="31">
        <v>1062055</v>
      </c>
      <c r="E577" s="32">
        <v>0.46</v>
      </c>
      <c r="F577" s="32">
        <v>0.309</v>
      </c>
      <c r="G577" s="32">
        <v>0.46</v>
      </c>
      <c r="H577" s="31">
        <v>1190564477</v>
      </c>
      <c r="I577" s="31">
        <v>884584</v>
      </c>
      <c r="J577" s="31">
        <v>766780</v>
      </c>
      <c r="K577" s="31">
        <v>869797</v>
      </c>
    </row>
    <row r="578" spans="1:11" x14ac:dyDescent="0.35">
      <c r="A578">
        <v>600101</v>
      </c>
      <c r="B578" t="s">
        <v>1211</v>
      </c>
      <c r="C578" s="31">
        <v>1538</v>
      </c>
      <c r="D578" s="31">
        <v>305170</v>
      </c>
      <c r="E578" s="32">
        <v>0.47399999999999998</v>
      </c>
      <c r="F578" s="32">
        <v>0.80200000000000005</v>
      </c>
      <c r="G578" s="32">
        <v>0.80200000000000005</v>
      </c>
      <c r="H578" s="31">
        <v>469352935</v>
      </c>
      <c r="I578" s="31">
        <v>2152294</v>
      </c>
      <c r="J578" s="31">
        <v>2006783</v>
      </c>
      <c r="K578" s="31">
        <v>2094993</v>
      </c>
    </row>
    <row r="579" spans="1:11" x14ac:dyDescent="0.35">
      <c r="A579">
        <v>600301</v>
      </c>
      <c r="B579" t="s">
        <v>1212</v>
      </c>
      <c r="C579" s="31">
        <v>811</v>
      </c>
      <c r="D579" s="31">
        <v>298187</v>
      </c>
      <c r="E579" s="32">
        <v>0.65900000000000003</v>
      </c>
      <c r="F579" s="32">
        <v>0.80700000000000005</v>
      </c>
      <c r="G579" s="32">
        <v>0.80700000000000005</v>
      </c>
      <c r="H579" s="31">
        <v>241829850</v>
      </c>
      <c r="I579" s="31">
        <v>1044451</v>
      </c>
      <c r="J579" s="31">
        <v>835179</v>
      </c>
      <c r="K579" s="31">
        <v>1100591</v>
      </c>
    </row>
    <row r="580" spans="1:11" x14ac:dyDescent="0.35">
      <c r="A580">
        <v>600402</v>
      </c>
      <c r="B580" t="s">
        <v>1213</v>
      </c>
      <c r="C580" s="31">
        <v>1181</v>
      </c>
      <c r="D580" s="31">
        <v>322411</v>
      </c>
      <c r="E580" s="32">
        <v>0.62</v>
      </c>
      <c r="F580" s="32">
        <v>0.79100000000000004</v>
      </c>
      <c r="G580" s="32">
        <v>0.79100000000000004</v>
      </c>
      <c r="H580" s="31">
        <v>380767560</v>
      </c>
      <c r="I580" s="31">
        <v>1251875</v>
      </c>
      <c r="J580" s="31">
        <v>1305617</v>
      </c>
      <c r="K580" s="31">
        <v>1302536</v>
      </c>
    </row>
    <row r="581" spans="1:11" x14ac:dyDescent="0.35">
      <c r="A581">
        <v>600601</v>
      </c>
      <c r="B581" t="s">
        <v>585</v>
      </c>
      <c r="C581" s="31">
        <v>2071</v>
      </c>
      <c r="D581" s="31">
        <v>388460</v>
      </c>
      <c r="E581" s="32">
        <v>0.625</v>
      </c>
      <c r="F581" s="32">
        <v>0.748</v>
      </c>
      <c r="G581" s="32">
        <v>0.748</v>
      </c>
      <c r="H581" s="31">
        <v>804501397</v>
      </c>
      <c r="I581" s="31">
        <v>2493383</v>
      </c>
      <c r="J581" s="31">
        <v>2550233</v>
      </c>
      <c r="K581" s="31">
        <v>2310780</v>
      </c>
    </row>
    <row r="582" spans="1:11" x14ac:dyDescent="0.35">
      <c r="A582">
        <v>600801</v>
      </c>
      <c r="B582" t="s">
        <v>586</v>
      </c>
      <c r="C582" s="31">
        <v>949</v>
      </c>
      <c r="D582" s="31">
        <v>389024</v>
      </c>
      <c r="E582" s="32">
        <v>0.56599999999999995</v>
      </c>
      <c r="F582" s="32">
        <v>0.748</v>
      </c>
      <c r="G582" s="32">
        <v>0.748</v>
      </c>
      <c r="H582" s="31">
        <v>369183897</v>
      </c>
      <c r="I582" s="31">
        <v>1215825</v>
      </c>
      <c r="J582" s="31">
        <v>1142848</v>
      </c>
      <c r="K582" s="31">
        <v>1269404</v>
      </c>
    </row>
    <row r="583" spans="1:11" x14ac:dyDescent="0.35">
      <c r="A583">
        <v>600903</v>
      </c>
      <c r="B583" t="s">
        <v>1214</v>
      </c>
      <c r="C583" s="31">
        <v>933</v>
      </c>
      <c r="D583" s="31">
        <v>338016</v>
      </c>
      <c r="E583" s="32">
        <v>0.33900000000000002</v>
      </c>
      <c r="F583" s="32">
        <v>0.78100000000000003</v>
      </c>
      <c r="G583" s="32">
        <v>0.78100000000000003</v>
      </c>
      <c r="H583" s="31">
        <v>315369648</v>
      </c>
      <c r="I583" s="31">
        <v>579319</v>
      </c>
      <c r="J583" s="31">
        <v>610896</v>
      </c>
      <c r="K583" s="31">
        <v>651531</v>
      </c>
    </row>
    <row r="584" spans="1:11" x14ac:dyDescent="0.35">
      <c r="A584">
        <v>610301</v>
      </c>
      <c r="B584" t="s">
        <v>1215</v>
      </c>
      <c r="C584" s="31">
        <v>1589</v>
      </c>
      <c r="D584" s="31">
        <v>488257</v>
      </c>
      <c r="E584" s="32">
        <v>0.66</v>
      </c>
      <c r="F584" s="32">
        <v>0.68300000000000005</v>
      </c>
      <c r="G584" s="32">
        <v>0.68300000000000005</v>
      </c>
      <c r="H584" s="31">
        <v>775841616</v>
      </c>
      <c r="I584" s="31">
        <v>2125079</v>
      </c>
      <c r="J584" s="31">
        <v>2049244</v>
      </c>
      <c r="K584" s="31">
        <v>2142479</v>
      </c>
    </row>
    <row r="585" spans="1:11" x14ac:dyDescent="0.35">
      <c r="A585">
        <v>610501</v>
      </c>
      <c r="B585" t="s">
        <v>1216</v>
      </c>
      <c r="C585" s="31">
        <v>865</v>
      </c>
      <c r="D585" s="31">
        <v>341458</v>
      </c>
      <c r="E585" s="32">
        <v>0.62</v>
      </c>
      <c r="F585" s="32">
        <v>0.77800000000000002</v>
      </c>
      <c r="G585" s="32">
        <v>0.77800000000000002</v>
      </c>
      <c r="H585" s="31">
        <v>295361960</v>
      </c>
      <c r="I585" s="31">
        <v>1742204</v>
      </c>
      <c r="J585" s="31">
        <v>1372861</v>
      </c>
      <c r="K585" s="31">
        <v>1730294</v>
      </c>
    </row>
    <row r="586" spans="1:11" x14ac:dyDescent="0.35">
      <c r="A586">
        <v>610600</v>
      </c>
      <c r="B586" t="s">
        <v>1217</v>
      </c>
      <c r="C586" s="31">
        <v>5510</v>
      </c>
      <c r="D586" s="31">
        <v>861765</v>
      </c>
      <c r="E586" s="32">
        <v>0.56599999999999995</v>
      </c>
      <c r="F586" s="32">
        <v>0.439</v>
      </c>
      <c r="G586" s="32">
        <v>0.56599999999999995</v>
      </c>
      <c r="H586" s="31">
        <v>4748327448</v>
      </c>
      <c r="I586" s="31">
        <v>5187672</v>
      </c>
      <c r="J586" s="31">
        <v>4521139</v>
      </c>
      <c r="K586" s="31">
        <v>5046077</v>
      </c>
    </row>
    <row r="587" spans="1:11" x14ac:dyDescent="0.35">
      <c r="A587">
        <v>610801</v>
      </c>
      <c r="B587" t="s">
        <v>1218</v>
      </c>
      <c r="C587" s="31">
        <v>1277</v>
      </c>
      <c r="D587" s="31">
        <v>654898</v>
      </c>
      <c r="E587" s="32">
        <v>0.65</v>
      </c>
      <c r="F587" s="32">
        <v>0.57399999999999995</v>
      </c>
      <c r="G587" s="32">
        <v>0.65</v>
      </c>
      <c r="H587" s="31">
        <v>836305034</v>
      </c>
      <c r="I587" s="31">
        <v>1845305</v>
      </c>
      <c r="J587" s="31">
        <v>1536101</v>
      </c>
      <c r="K587" s="31">
        <v>1626454</v>
      </c>
    </row>
    <row r="588" spans="1:11" x14ac:dyDescent="0.35">
      <c r="A588">
        <v>610901</v>
      </c>
      <c r="B588" t="s">
        <v>1219</v>
      </c>
      <c r="C588" s="31">
        <v>787</v>
      </c>
      <c r="D588" s="31">
        <v>390381</v>
      </c>
      <c r="E588" s="32">
        <v>0.57699999999999996</v>
      </c>
      <c r="F588" s="32">
        <v>0.747</v>
      </c>
      <c r="G588" s="32">
        <v>0.747</v>
      </c>
      <c r="H588" s="31">
        <v>307230220</v>
      </c>
      <c r="I588" s="31">
        <v>1108884</v>
      </c>
      <c r="J588" s="31">
        <v>949129</v>
      </c>
      <c r="K588" s="31">
        <v>1009965</v>
      </c>
    </row>
    <row r="589" spans="1:11" x14ac:dyDescent="0.35">
      <c r="A589">
        <v>611001</v>
      </c>
      <c r="B589" t="s">
        <v>1220</v>
      </c>
      <c r="C589" s="31">
        <v>1123</v>
      </c>
      <c r="D589" s="31">
        <v>524080</v>
      </c>
      <c r="E589" s="32">
        <v>0.57899999999999996</v>
      </c>
      <c r="F589" s="32">
        <v>0.65900000000000003</v>
      </c>
      <c r="G589" s="32">
        <v>0.65900000000000003</v>
      </c>
      <c r="H589" s="31">
        <v>588542853</v>
      </c>
      <c r="I589" s="31">
        <v>1593120</v>
      </c>
      <c r="J589" s="31">
        <v>1393428</v>
      </c>
      <c r="K589" s="31">
        <v>1647927</v>
      </c>
    </row>
    <row r="590" spans="1:11" x14ac:dyDescent="0.35">
      <c r="A590">
        <v>620600</v>
      </c>
      <c r="B590" t="s">
        <v>1221</v>
      </c>
      <c r="C590" s="31">
        <v>6402</v>
      </c>
      <c r="D590" s="31">
        <v>632456</v>
      </c>
      <c r="E590" s="32">
        <v>0.68899999999999995</v>
      </c>
      <c r="F590" s="32">
        <v>0.58899999999999997</v>
      </c>
      <c r="G590" s="32">
        <v>0.68899999999999995</v>
      </c>
      <c r="H590" s="31">
        <v>4048986178</v>
      </c>
      <c r="I590" s="31">
        <v>3981907</v>
      </c>
      <c r="J590" s="31">
        <v>4083234</v>
      </c>
      <c r="K590" s="31">
        <v>3749708</v>
      </c>
    </row>
    <row r="591" spans="1:11" x14ac:dyDescent="0.35">
      <c r="A591">
        <v>620803</v>
      </c>
      <c r="B591" t="s">
        <v>1222</v>
      </c>
      <c r="C591" s="31">
        <v>1877</v>
      </c>
      <c r="D591" s="31">
        <v>622452</v>
      </c>
      <c r="E591" s="32">
        <v>0.67</v>
      </c>
      <c r="F591" s="32">
        <v>0.59499999999999997</v>
      </c>
      <c r="G591" s="32">
        <v>0.67</v>
      </c>
      <c r="H591" s="31">
        <v>1168343399</v>
      </c>
      <c r="I591" s="31">
        <v>1239881</v>
      </c>
      <c r="J591" s="31">
        <v>1215962</v>
      </c>
      <c r="K591" s="31">
        <v>1069260</v>
      </c>
    </row>
    <row r="592" spans="1:11" x14ac:dyDescent="0.35">
      <c r="A592">
        <v>620901</v>
      </c>
      <c r="B592" t="s">
        <v>596</v>
      </c>
      <c r="C592" s="31">
        <v>1967</v>
      </c>
      <c r="D592" s="31">
        <v>999214</v>
      </c>
      <c r="E592" s="32">
        <v>0.56100000000000005</v>
      </c>
      <c r="F592" s="32">
        <v>0.35</v>
      </c>
      <c r="G592" s="32">
        <v>0.56100000000000005</v>
      </c>
      <c r="H592" s="31">
        <v>1965454118</v>
      </c>
      <c r="I592" s="31">
        <v>1289116</v>
      </c>
      <c r="J592" s="31">
        <v>1332513</v>
      </c>
      <c r="K592" s="31">
        <v>1176412</v>
      </c>
    </row>
    <row r="593" spans="1:11" x14ac:dyDescent="0.35">
      <c r="A593">
        <v>621001</v>
      </c>
      <c r="B593" t="s">
        <v>1223</v>
      </c>
      <c r="C593" s="31">
        <v>1996</v>
      </c>
      <c r="D593" s="31">
        <v>614414</v>
      </c>
      <c r="E593" s="32">
        <v>0.71899999999999997</v>
      </c>
      <c r="F593" s="32">
        <v>0.60099999999999998</v>
      </c>
      <c r="G593" s="32">
        <v>0.71899999999999997</v>
      </c>
      <c r="H593" s="31">
        <v>1226372085</v>
      </c>
      <c r="I593" s="31">
        <v>1164419</v>
      </c>
      <c r="J593" s="31">
        <v>1426277</v>
      </c>
      <c r="K593" s="31">
        <v>1394866</v>
      </c>
    </row>
    <row r="594" spans="1:11" x14ac:dyDescent="0.35">
      <c r="A594">
        <v>621101</v>
      </c>
      <c r="B594" t="s">
        <v>1224</v>
      </c>
      <c r="C594" s="31">
        <v>2257</v>
      </c>
      <c r="D594" s="31">
        <v>832788</v>
      </c>
      <c r="E594" s="32">
        <v>0.65</v>
      </c>
      <c r="F594" s="32">
        <v>0.45800000000000002</v>
      </c>
      <c r="G594" s="32">
        <v>0.65</v>
      </c>
      <c r="H594" s="31">
        <v>1879602718</v>
      </c>
      <c r="I594" s="31">
        <v>1480718</v>
      </c>
      <c r="J594" s="31">
        <v>1343744</v>
      </c>
      <c r="K594" s="31">
        <v>1225933</v>
      </c>
    </row>
    <row r="595" spans="1:11" x14ac:dyDescent="0.35">
      <c r="A595">
        <v>621201</v>
      </c>
      <c r="B595" t="s">
        <v>1225</v>
      </c>
      <c r="C595" s="31">
        <v>1410</v>
      </c>
      <c r="D595" s="31">
        <v>2471752</v>
      </c>
      <c r="E595" s="32">
        <v>0.34499999999999997</v>
      </c>
      <c r="F595" s="32">
        <v>0</v>
      </c>
      <c r="G595" s="32">
        <v>0.36</v>
      </c>
      <c r="H595" s="31">
        <v>3485170327</v>
      </c>
      <c r="I595" s="31">
        <v>509968</v>
      </c>
      <c r="J595" s="31">
        <v>475397</v>
      </c>
      <c r="K595" s="31">
        <v>419793</v>
      </c>
    </row>
    <row r="596" spans="1:11" x14ac:dyDescent="0.35">
      <c r="A596">
        <v>621601</v>
      </c>
      <c r="B596" t="s">
        <v>1226</v>
      </c>
      <c r="C596" s="31">
        <v>2723</v>
      </c>
      <c r="D596" s="31">
        <v>677081</v>
      </c>
      <c r="E596" s="32">
        <v>0.62</v>
      </c>
      <c r="F596" s="32">
        <v>0.56000000000000005</v>
      </c>
      <c r="G596" s="32">
        <v>0.62</v>
      </c>
      <c r="H596" s="31">
        <v>1843694209</v>
      </c>
      <c r="I596" s="31">
        <v>1669460</v>
      </c>
      <c r="J596" s="31">
        <v>1859816</v>
      </c>
      <c r="K596" s="31">
        <v>1598958</v>
      </c>
    </row>
    <row r="597" spans="1:11" x14ac:dyDescent="0.35">
      <c r="A597">
        <v>621801</v>
      </c>
      <c r="B597" t="s">
        <v>1227</v>
      </c>
      <c r="C597" s="31">
        <v>3057</v>
      </c>
      <c r="D597" s="31">
        <v>487822</v>
      </c>
      <c r="E597" s="32">
        <v>0.71599999999999997</v>
      </c>
      <c r="F597" s="32">
        <v>0.68300000000000005</v>
      </c>
      <c r="G597" s="32">
        <v>0.71599999999999997</v>
      </c>
      <c r="H597" s="31">
        <v>1491273648</v>
      </c>
      <c r="I597" s="31">
        <v>2269016</v>
      </c>
      <c r="J597" s="31">
        <v>2213893</v>
      </c>
      <c r="K597" s="31">
        <v>1937778</v>
      </c>
    </row>
    <row r="598" spans="1:11" x14ac:dyDescent="0.35">
      <c r="A598">
        <v>622002</v>
      </c>
      <c r="B598" t="s">
        <v>1228</v>
      </c>
      <c r="C598" s="31">
        <v>1643</v>
      </c>
      <c r="D598" s="31">
        <v>619357</v>
      </c>
      <c r="E598" s="32">
        <v>0.66300000000000003</v>
      </c>
      <c r="F598" s="32">
        <v>0.59699999999999998</v>
      </c>
      <c r="G598" s="32">
        <v>0.66300000000000003</v>
      </c>
      <c r="H598" s="31">
        <v>1017604621</v>
      </c>
      <c r="I598" s="31">
        <v>1207149</v>
      </c>
      <c r="J598" s="31">
        <v>1203335</v>
      </c>
      <c r="K598" s="31">
        <v>1228568</v>
      </c>
    </row>
    <row r="599" spans="1:11" x14ac:dyDescent="0.35">
      <c r="A599">
        <v>630101</v>
      </c>
      <c r="B599" t="s">
        <v>1229</v>
      </c>
      <c r="C599" s="31">
        <v>167</v>
      </c>
      <c r="D599" s="31">
        <v>8948534</v>
      </c>
      <c r="E599" s="32">
        <v>0</v>
      </c>
      <c r="F599" s="32">
        <v>0</v>
      </c>
      <c r="G599" s="32">
        <v>0.36</v>
      </c>
      <c r="H599" s="31">
        <v>1494405233</v>
      </c>
      <c r="I599" s="31">
        <v>105812</v>
      </c>
      <c r="J599" s="31">
        <v>93707</v>
      </c>
      <c r="K599" s="31">
        <v>108332</v>
      </c>
    </row>
    <row r="600" spans="1:11" x14ac:dyDescent="0.35">
      <c r="A600">
        <v>630202</v>
      </c>
      <c r="B600" t="s">
        <v>1230</v>
      </c>
      <c r="C600" s="31">
        <v>531</v>
      </c>
      <c r="D600" s="31">
        <v>2593129</v>
      </c>
      <c r="E600" s="32">
        <v>0</v>
      </c>
      <c r="F600" s="32">
        <v>0</v>
      </c>
      <c r="G600" s="32">
        <v>0.36</v>
      </c>
      <c r="H600" s="31">
        <v>1376951553</v>
      </c>
      <c r="I600" s="31">
        <v>149648</v>
      </c>
      <c r="J600" s="31">
        <v>151408</v>
      </c>
      <c r="K600" s="31">
        <v>136474</v>
      </c>
    </row>
    <row r="601" spans="1:11" x14ac:dyDescent="0.35">
      <c r="A601">
        <v>630300</v>
      </c>
      <c r="B601" t="s">
        <v>1231</v>
      </c>
      <c r="C601" s="31">
        <v>2015</v>
      </c>
      <c r="D601" s="31">
        <v>564033</v>
      </c>
      <c r="E601" s="32">
        <v>0.56799999999999995</v>
      </c>
      <c r="F601" s="32">
        <v>0.63300000000000001</v>
      </c>
      <c r="G601" s="32">
        <v>0.63300000000000001</v>
      </c>
      <c r="H601" s="31">
        <v>1136528382</v>
      </c>
      <c r="I601" s="31">
        <v>1186383</v>
      </c>
      <c r="J601" s="31">
        <v>1039610</v>
      </c>
      <c r="K601" s="31">
        <v>1153944</v>
      </c>
    </row>
    <row r="602" spans="1:11" x14ac:dyDescent="0.35">
      <c r="A602">
        <v>630601</v>
      </c>
      <c r="B602" t="s">
        <v>1232</v>
      </c>
      <c r="C602" s="31">
        <v>333</v>
      </c>
      <c r="D602" s="31">
        <v>1471876</v>
      </c>
      <c r="E602" s="32">
        <v>0.32300000000000001</v>
      </c>
      <c r="F602" s="32">
        <v>4.2000000000000003E-2</v>
      </c>
      <c r="G602" s="32">
        <v>0.36</v>
      </c>
      <c r="H602" s="31">
        <v>490134765</v>
      </c>
      <c r="I602" s="31">
        <v>160800</v>
      </c>
      <c r="J602" s="31">
        <v>158269</v>
      </c>
      <c r="K602" s="31">
        <v>172356</v>
      </c>
    </row>
    <row r="603" spans="1:11" x14ac:dyDescent="0.35">
      <c r="A603">
        <v>630701</v>
      </c>
      <c r="B603" t="s">
        <v>1233</v>
      </c>
      <c r="C603" s="31">
        <v>854</v>
      </c>
      <c r="D603" s="31">
        <v>3324190</v>
      </c>
      <c r="E603" s="32">
        <v>0</v>
      </c>
      <c r="F603" s="32">
        <v>0</v>
      </c>
      <c r="G603" s="32">
        <v>0.36</v>
      </c>
      <c r="H603" s="31">
        <v>2838858838</v>
      </c>
      <c r="I603" s="31">
        <v>433739</v>
      </c>
      <c r="J603" s="31">
        <v>485997</v>
      </c>
      <c r="K603" s="31">
        <v>445467</v>
      </c>
    </row>
    <row r="604" spans="1:11" x14ac:dyDescent="0.35">
      <c r="A604">
        <v>630801</v>
      </c>
      <c r="B604" t="s">
        <v>608</v>
      </c>
      <c r="C604" s="31">
        <v>732</v>
      </c>
      <c r="D604" s="31">
        <v>1307576</v>
      </c>
      <c r="E604" s="32">
        <v>0.30499999999999999</v>
      </c>
      <c r="F604" s="32">
        <v>0.14899999999999999</v>
      </c>
      <c r="G604" s="32">
        <v>0.36</v>
      </c>
      <c r="H604" s="31">
        <v>957146047</v>
      </c>
      <c r="I604" s="31">
        <v>399258</v>
      </c>
      <c r="J604" s="31">
        <v>430294</v>
      </c>
      <c r="K604" s="31">
        <v>462524</v>
      </c>
    </row>
    <row r="605" spans="1:11" x14ac:dyDescent="0.35">
      <c r="A605">
        <v>630902</v>
      </c>
      <c r="B605" t="s">
        <v>1234</v>
      </c>
      <c r="C605" s="31">
        <v>3609</v>
      </c>
      <c r="D605" s="31">
        <v>576671</v>
      </c>
      <c r="E605" s="32">
        <v>0.51300000000000001</v>
      </c>
      <c r="F605" s="32">
        <v>0.625</v>
      </c>
      <c r="G605" s="32">
        <v>0.625</v>
      </c>
      <c r="H605" s="31">
        <v>2081206593</v>
      </c>
      <c r="I605" s="31">
        <v>1556534</v>
      </c>
      <c r="J605" s="31">
        <v>1443156</v>
      </c>
      <c r="K605" s="31">
        <v>1538891</v>
      </c>
    </row>
    <row r="606" spans="1:11" x14ac:dyDescent="0.35">
      <c r="A606">
        <v>630918</v>
      </c>
      <c r="B606" t="s">
        <v>610</v>
      </c>
      <c r="C606" s="31">
        <v>301</v>
      </c>
      <c r="D606" s="31">
        <v>696541</v>
      </c>
      <c r="E606" s="32">
        <v>0.437</v>
      </c>
      <c r="F606" s="32">
        <v>0.54700000000000004</v>
      </c>
      <c r="G606" s="32">
        <v>0.54700000000000004</v>
      </c>
      <c r="H606" s="31">
        <v>209659045</v>
      </c>
      <c r="I606" s="31">
        <v>121984</v>
      </c>
      <c r="J606" s="31">
        <v>112592</v>
      </c>
      <c r="K606" s="31">
        <v>132692</v>
      </c>
    </row>
    <row r="607" spans="1:11" x14ac:dyDescent="0.35">
      <c r="A607">
        <v>631201</v>
      </c>
      <c r="B607" t="s">
        <v>1235</v>
      </c>
      <c r="C607" s="31">
        <v>751</v>
      </c>
      <c r="D607" s="31">
        <v>746141</v>
      </c>
      <c r="E607" s="32">
        <v>0.41199999999999998</v>
      </c>
      <c r="F607" s="32">
        <v>0.51400000000000001</v>
      </c>
      <c r="G607" s="32">
        <v>0.51400000000000001</v>
      </c>
      <c r="H607" s="31">
        <v>560351944</v>
      </c>
      <c r="I607" s="31">
        <v>554167</v>
      </c>
      <c r="J607" s="31">
        <v>545903</v>
      </c>
      <c r="K607" s="31">
        <v>569007</v>
      </c>
    </row>
    <row r="608" spans="1:11" x14ac:dyDescent="0.35">
      <c r="A608">
        <v>640101</v>
      </c>
      <c r="B608" t="s">
        <v>1236</v>
      </c>
      <c r="C608" s="31">
        <v>516</v>
      </c>
      <c r="D608" s="31">
        <v>537405</v>
      </c>
      <c r="E608" s="32">
        <v>0.54100000000000004</v>
      </c>
      <c r="F608" s="32">
        <v>0.65100000000000002</v>
      </c>
      <c r="G608" s="32">
        <v>0.65100000000000002</v>
      </c>
      <c r="H608" s="31">
        <v>277301304</v>
      </c>
      <c r="I608" s="31">
        <v>593748</v>
      </c>
      <c r="J608" s="31">
        <v>606069</v>
      </c>
      <c r="K608" s="31">
        <v>575840</v>
      </c>
    </row>
    <row r="609" spans="1:11" x14ac:dyDescent="0.35">
      <c r="A609">
        <v>640502</v>
      </c>
      <c r="B609" t="s">
        <v>1237</v>
      </c>
      <c r="C609" s="31">
        <v>492</v>
      </c>
      <c r="D609" s="31">
        <v>746857</v>
      </c>
      <c r="E609" s="32">
        <v>0.40799999999999997</v>
      </c>
      <c r="F609" s="32">
        <v>0.51400000000000001</v>
      </c>
      <c r="G609" s="32">
        <v>0.51400000000000001</v>
      </c>
      <c r="H609" s="31">
        <v>367453855</v>
      </c>
      <c r="I609" s="31">
        <v>409853</v>
      </c>
      <c r="J609" s="31">
        <v>409117</v>
      </c>
      <c r="K609" s="31">
        <v>443694</v>
      </c>
    </row>
    <row r="610" spans="1:11" x14ac:dyDescent="0.35">
      <c r="A610">
        <v>640601</v>
      </c>
      <c r="B610" t="s">
        <v>1238</v>
      </c>
      <c r="C610" s="31">
        <v>491</v>
      </c>
      <c r="D610" s="31">
        <v>409777</v>
      </c>
      <c r="E610" s="32">
        <v>0.51300000000000001</v>
      </c>
      <c r="F610" s="32">
        <v>0.73399999999999999</v>
      </c>
      <c r="G610" s="32">
        <v>0.73399999999999999</v>
      </c>
      <c r="H610" s="31">
        <v>201200817</v>
      </c>
      <c r="I610" s="31">
        <v>509434</v>
      </c>
      <c r="J610" s="31">
        <v>498236</v>
      </c>
      <c r="K610" s="31">
        <v>602261</v>
      </c>
    </row>
    <row r="611" spans="1:11" x14ac:dyDescent="0.35">
      <c r="A611">
        <v>640701</v>
      </c>
      <c r="B611" t="s">
        <v>1239</v>
      </c>
      <c r="C611" s="31">
        <v>996</v>
      </c>
      <c r="D611" s="31">
        <v>430262</v>
      </c>
      <c r="E611" s="32">
        <v>0.51600000000000001</v>
      </c>
      <c r="F611" s="32">
        <v>0.72099999999999997</v>
      </c>
      <c r="G611" s="32">
        <v>0.72099999999999997</v>
      </c>
      <c r="H611" s="31">
        <v>428541193</v>
      </c>
      <c r="I611" s="31">
        <v>1209157</v>
      </c>
      <c r="J611" s="31">
        <v>1434747</v>
      </c>
      <c r="K611" s="31">
        <v>1416730</v>
      </c>
    </row>
    <row r="612" spans="1:11" x14ac:dyDescent="0.35">
      <c r="A612">
        <v>640801</v>
      </c>
      <c r="B612" t="s">
        <v>1240</v>
      </c>
      <c r="C612" s="31">
        <v>1044</v>
      </c>
      <c r="D612" s="31">
        <v>583965</v>
      </c>
      <c r="E612" s="32">
        <v>0.55900000000000005</v>
      </c>
      <c r="F612" s="32">
        <v>0.621</v>
      </c>
      <c r="G612" s="32">
        <v>0.621</v>
      </c>
      <c r="H612" s="31">
        <v>609659986</v>
      </c>
      <c r="I612" s="31">
        <v>554526</v>
      </c>
      <c r="J612" s="31">
        <v>536414</v>
      </c>
      <c r="K612" s="31">
        <v>593124</v>
      </c>
    </row>
    <row r="613" spans="1:11" x14ac:dyDescent="0.35">
      <c r="A613">
        <v>641001</v>
      </c>
      <c r="B613" t="s">
        <v>1241</v>
      </c>
      <c r="C613" s="31">
        <v>439</v>
      </c>
      <c r="D613" s="31">
        <v>442904</v>
      </c>
      <c r="E613" s="32">
        <v>0.56299999999999994</v>
      </c>
      <c r="F613" s="32">
        <v>0.71199999999999997</v>
      </c>
      <c r="G613" s="32">
        <v>0.71199999999999997</v>
      </c>
      <c r="H613" s="31">
        <v>194434948</v>
      </c>
      <c r="I613" s="31">
        <v>564276</v>
      </c>
      <c r="J613" s="31">
        <v>575380</v>
      </c>
      <c r="K613" s="31">
        <v>603560</v>
      </c>
    </row>
    <row r="614" spans="1:11" x14ac:dyDescent="0.35">
      <c r="A614">
        <v>641301</v>
      </c>
      <c r="B614" t="s">
        <v>1242</v>
      </c>
      <c r="C614" s="31">
        <v>2334</v>
      </c>
      <c r="D614" s="31">
        <v>366495</v>
      </c>
      <c r="E614" s="32">
        <v>0.441</v>
      </c>
      <c r="F614" s="32">
        <v>0.76200000000000001</v>
      </c>
      <c r="G614" s="32">
        <v>0.76200000000000001</v>
      </c>
      <c r="H614" s="31">
        <v>855400470</v>
      </c>
      <c r="I614" s="31">
        <v>2026605</v>
      </c>
      <c r="J614" s="31">
        <v>1839956</v>
      </c>
      <c r="K614" s="31">
        <v>2001863</v>
      </c>
    </row>
    <row r="615" spans="1:11" x14ac:dyDescent="0.35">
      <c r="A615">
        <v>641401</v>
      </c>
      <c r="B615" t="s">
        <v>1243</v>
      </c>
      <c r="C615" s="31">
        <v>62</v>
      </c>
      <c r="D615" s="31">
        <v>4692399</v>
      </c>
      <c r="E615" s="32">
        <v>0</v>
      </c>
      <c r="F615" s="32">
        <v>0</v>
      </c>
      <c r="G615" s="32">
        <v>0.36</v>
      </c>
      <c r="H615" s="31">
        <v>290928770</v>
      </c>
      <c r="I615" s="31">
        <v>60780</v>
      </c>
      <c r="J615" s="31">
        <v>62123</v>
      </c>
      <c r="K615" s="31">
        <v>57968</v>
      </c>
    </row>
    <row r="616" spans="1:11" x14ac:dyDescent="0.35">
      <c r="A616">
        <v>641501</v>
      </c>
      <c r="B616" t="s">
        <v>1244</v>
      </c>
      <c r="C616" s="31">
        <v>589</v>
      </c>
      <c r="D616" s="31">
        <v>537000</v>
      </c>
      <c r="E616" s="32">
        <v>0.497</v>
      </c>
      <c r="F616" s="32">
        <v>0.65100000000000002</v>
      </c>
      <c r="G616" s="32">
        <v>0.65100000000000002</v>
      </c>
      <c r="H616" s="31">
        <v>316293343</v>
      </c>
      <c r="I616" s="31">
        <v>435435</v>
      </c>
      <c r="J616" s="31">
        <v>456844</v>
      </c>
      <c r="K616" s="31">
        <v>544189</v>
      </c>
    </row>
    <row r="617" spans="1:11" x14ac:dyDescent="0.35">
      <c r="A617">
        <v>641610</v>
      </c>
      <c r="B617" t="s">
        <v>1245</v>
      </c>
      <c r="C617" s="31">
        <v>915</v>
      </c>
      <c r="D617" s="31">
        <v>554826</v>
      </c>
      <c r="E617" s="32">
        <v>0.53800000000000003</v>
      </c>
      <c r="F617" s="32">
        <v>0.63900000000000001</v>
      </c>
      <c r="G617" s="32">
        <v>0.63900000000000001</v>
      </c>
      <c r="H617" s="31">
        <v>507666222</v>
      </c>
      <c r="I617" s="31">
        <v>650130</v>
      </c>
      <c r="J617" s="31">
        <v>669885</v>
      </c>
      <c r="K617" s="31">
        <v>674741</v>
      </c>
    </row>
    <row r="618" spans="1:11" x14ac:dyDescent="0.35">
      <c r="A618">
        <v>641701</v>
      </c>
      <c r="B618" t="s">
        <v>1246</v>
      </c>
      <c r="C618" s="31">
        <v>749</v>
      </c>
      <c r="D618" s="31">
        <v>672079</v>
      </c>
      <c r="E618" s="32">
        <v>0.27300000000000002</v>
      </c>
      <c r="F618" s="32">
        <v>0.56299999999999994</v>
      </c>
      <c r="G618" s="32">
        <v>0.56299999999999994</v>
      </c>
      <c r="H618" s="31">
        <v>503387584</v>
      </c>
      <c r="I618" s="31">
        <v>502660</v>
      </c>
      <c r="J618" s="31">
        <v>455777</v>
      </c>
      <c r="K618" s="31">
        <v>514481</v>
      </c>
    </row>
    <row r="619" spans="1:11" x14ac:dyDescent="0.35">
      <c r="A619">
        <v>650101</v>
      </c>
      <c r="B619" t="s">
        <v>1247</v>
      </c>
      <c r="C619" s="31">
        <v>2301</v>
      </c>
      <c r="D619" s="31">
        <v>260693</v>
      </c>
      <c r="E619" s="32">
        <v>0.65</v>
      </c>
      <c r="F619" s="32">
        <v>0.83099999999999996</v>
      </c>
      <c r="G619" s="32">
        <v>0.83099999999999996</v>
      </c>
      <c r="H619" s="31">
        <v>599855983</v>
      </c>
      <c r="I619" s="31">
        <v>2276160</v>
      </c>
      <c r="J619" s="31">
        <v>2551833</v>
      </c>
      <c r="K619" s="31">
        <v>2213827</v>
      </c>
    </row>
    <row r="620" spans="1:11" x14ac:dyDescent="0.35">
      <c r="A620">
        <v>650301</v>
      </c>
      <c r="B620" t="s">
        <v>624</v>
      </c>
      <c r="C620" s="31">
        <v>830</v>
      </c>
      <c r="D620" s="31">
        <v>282599</v>
      </c>
      <c r="E620" s="32">
        <v>0.64200000000000002</v>
      </c>
      <c r="F620" s="32">
        <v>0.81699999999999995</v>
      </c>
      <c r="G620" s="32">
        <v>0.81699999999999995</v>
      </c>
      <c r="H620" s="31">
        <v>234557480</v>
      </c>
      <c r="I620" s="31">
        <v>1251473</v>
      </c>
      <c r="J620" s="31">
        <v>1459954</v>
      </c>
      <c r="K620" s="31">
        <v>1321966</v>
      </c>
    </row>
    <row r="621" spans="1:11" x14ac:dyDescent="0.35">
      <c r="A621">
        <v>650501</v>
      </c>
      <c r="B621" t="s">
        <v>1248</v>
      </c>
      <c r="C621" s="31">
        <v>953</v>
      </c>
      <c r="D621" s="31">
        <v>250702</v>
      </c>
      <c r="E621" s="32">
        <v>0.63500000000000001</v>
      </c>
      <c r="F621" s="32">
        <v>0.83699999999999997</v>
      </c>
      <c r="G621" s="32">
        <v>0.83699999999999997</v>
      </c>
      <c r="H621" s="31">
        <v>238919595</v>
      </c>
      <c r="I621" s="31">
        <v>1119953</v>
      </c>
      <c r="J621" s="31">
        <v>1265349</v>
      </c>
      <c r="K621" s="31">
        <v>1060753</v>
      </c>
    </row>
    <row r="622" spans="1:11" x14ac:dyDescent="0.35">
      <c r="A622">
        <v>650701</v>
      </c>
      <c r="B622" t="s">
        <v>1249</v>
      </c>
      <c r="C622" s="31">
        <v>776</v>
      </c>
      <c r="D622" s="31">
        <v>346451</v>
      </c>
      <c r="E622" s="32">
        <v>0.68700000000000006</v>
      </c>
      <c r="F622" s="32">
        <v>0.77500000000000002</v>
      </c>
      <c r="G622" s="32">
        <v>0.77500000000000002</v>
      </c>
      <c r="H622" s="31">
        <v>268846659</v>
      </c>
      <c r="I622" s="31">
        <v>1044990</v>
      </c>
      <c r="J622" s="31">
        <v>1075462</v>
      </c>
      <c r="K622" s="31">
        <v>1086896</v>
      </c>
    </row>
    <row r="623" spans="1:11" x14ac:dyDescent="0.35">
      <c r="A623">
        <v>650801</v>
      </c>
      <c r="B623" t="s">
        <v>1250</v>
      </c>
      <c r="C623" s="31">
        <v>2320</v>
      </c>
      <c r="D623" s="31">
        <v>554850</v>
      </c>
      <c r="E623" s="32">
        <v>0.627</v>
      </c>
      <c r="F623" s="32">
        <v>0.63900000000000001</v>
      </c>
      <c r="G623" s="32">
        <v>0.63900000000000001</v>
      </c>
      <c r="H623" s="31">
        <v>1287253189</v>
      </c>
      <c r="I623" s="31">
        <v>1218166</v>
      </c>
      <c r="J623" s="31">
        <v>1281258</v>
      </c>
      <c r="K623" s="31">
        <v>1643684</v>
      </c>
    </row>
    <row r="624" spans="1:11" x14ac:dyDescent="0.35">
      <c r="A624">
        <v>650901</v>
      </c>
      <c r="B624" t="s">
        <v>628</v>
      </c>
      <c r="C624" s="31">
        <v>1952</v>
      </c>
      <c r="D624" s="31">
        <v>357063</v>
      </c>
      <c r="E624" s="32">
        <v>0.71599999999999997</v>
      </c>
      <c r="F624" s="32">
        <v>0.76800000000000002</v>
      </c>
      <c r="G624" s="32">
        <v>0.76800000000000002</v>
      </c>
      <c r="H624" s="31">
        <v>696987022</v>
      </c>
      <c r="I624" s="31">
        <v>1660994</v>
      </c>
      <c r="J624" s="31">
        <v>1806782</v>
      </c>
      <c r="K624" s="31">
        <v>1716625</v>
      </c>
    </row>
    <row r="625" spans="1:11" x14ac:dyDescent="0.35">
      <c r="A625">
        <v>650902</v>
      </c>
      <c r="B625" t="s">
        <v>1251</v>
      </c>
      <c r="C625" s="31">
        <v>1036</v>
      </c>
      <c r="D625" s="31">
        <v>307729</v>
      </c>
      <c r="E625" s="32">
        <v>0.75900000000000001</v>
      </c>
      <c r="F625" s="32">
        <v>0.8</v>
      </c>
      <c r="G625" s="32">
        <v>0.8</v>
      </c>
      <c r="H625" s="31">
        <v>318808029</v>
      </c>
      <c r="I625" s="31">
        <v>1164824</v>
      </c>
      <c r="J625" s="31">
        <v>1278663</v>
      </c>
      <c r="K625" s="31">
        <v>1095867</v>
      </c>
    </row>
    <row r="626" spans="1:11" x14ac:dyDescent="0.35">
      <c r="A626">
        <v>651201</v>
      </c>
      <c r="B626" t="s">
        <v>1252</v>
      </c>
      <c r="C626" s="31">
        <v>1092</v>
      </c>
      <c r="D626" s="31">
        <v>394285</v>
      </c>
      <c r="E626" s="32">
        <v>0.628</v>
      </c>
      <c r="F626" s="32">
        <v>0.74399999999999999</v>
      </c>
      <c r="G626" s="32">
        <v>0.74399999999999999</v>
      </c>
      <c r="H626" s="31">
        <v>430559766</v>
      </c>
      <c r="I626" s="31">
        <v>1180510</v>
      </c>
      <c r="J626" s="31">
        <v>1204194</v>
      </c>
      <c r="K626" s="31">
        <v>1577579</v>
      </c>
    </row>
    <row r="627" spans="1:11" x14ac:dyDescent="0.35">
      <c r="A627">
        <v>651402</v>
      </c>
      <c r="B627" t="s">
        <v>1253</v>
      </c>
      <c r="C627" s="31">
        <v>1096</v>
      </c>
      <c r="D627" s="31">
        <v>373664</v>
      </c>
      <c r="E627" s="32">
        <v>0.69499999999999995</v>
      </c>
      <c r="F627" s="32">
        <v>0.75700000000000001</v>
      </c>
      <c r="G627" s="32">
        <v>0.75700000000000001</v>
      </c>
      <c r="H627" s="31">
        <v>409536769</v>
      </c>
      <c r="I627" s="31">
        <v>1140354</v>
      </c>
      <c r="J627" s="31">
        <v>1193602</v>
      </c>
      <c r="K627" s="31">
        <v>1149380</v>
      </c>
    </row>
    <row r="628" spans="1:11" x14ac:dyDescent="0.35">
      <c r="A628">
        <v>651501</v>
      </c>
      <c r="B628" t="s">
        <v>632</v>
      </c>
      <c r="C628" s="31">
        <v>1242</v>
      </c>
      <c r="D628" s="31">
        <v>499094</v>
      </c>
      <c r="E628" s="32">
        <v>0.504</v>
      </c>
      <c r="F628" s="32">
        <v>0.67600000000000005</v>
      </c>
      <c r="G628" s="32">
        <v>0.67600000000000005</v>
      </c>
      <c r="H628" s="31">
        <v>619875014</v>
      </c>
      <c r="I628" s="31">
        <v>1373433</v>
      </c>
      <c r="J628" s="31">
        <v>1572237</v>
      </c>
      <c r="K628" s="31">
        <v>1502599</v>
      </c>
    </row>
    <row r="629" spans="1:11" x14ac:dyDescent="0.35">
      <c r="A629">
        <v>651503</v>
      </c>
      <c r="B629" t="s">
        <v>1254</v>
      </c>
      <c r="C629" s="31">
        <v>922</v>
      </c>
      <c r="D629" s="31">
        <v>343411</v>
      </c>
      <c r="E629" s="32">
        <v>0.46</v>
      </c>
      <c r="F629" s="32">
        <v>0.77700000000000002</v>
      </c>
      <c r="G629" s="32">
        <v>0.77700000000000002</v>
      </c>
      <c r="H629" s="31">
        <v>316625523</v>
      </c>
      <c r="I629" s="31">
        <v>1324684</v>
      </c>
      <c r="J629" s="31">
        <v>1262582</v>
      </c>
      <c r="K629" s="31">
        <v>1216961</v>
      </c>
    </row>
    <row r="630" spans="1:11" x14ac:dyDescent="0.35">
      <c r="A630">
        <v>660101</v>
      </c>
      <c r="B630" t="s">
        <v>634</v>
      </c>
      <c r="C630" s="31">
        <v>3322</v>
      </c>
      <c r="D630" s="31">
        <v>1457947</v>
      </c>
      <c r="E630" s="32">
        <v>0.60199999999999998</v>
      </c>
      <c r="F630" s="32">
        <v>5.0999999999999997E-2</v>
      </c>
      <c r="G630" s="32">
        <v>0.60199999999999998</v>
      </c>
      <c r="H630" s="31">
        <v>4843301105</v>
      </c>
      <c r="I630" s="31">
        <v>1444478</v>
      </c>
      <c r="J630" s="31">
        <v>1914985</v>
      </c>
      <c r="K630" s="31">
        <v>1552355</v>
      </c>
    </row>
    <row r="631" spans="1:11" x14ac:dyDescent="0.35">
      <c r="A631">
        <v>660102</v>
      </c>
      <c r="B631" t="s">
        <v>1255</v>
      </c>
      <c r="C631" s="31">
        <v>4244</v>
      </c>
      <c r="D631" s="31">
        <v>1904063</v>
      </c>
      <c r="E631" s="32">
        <v>0.47399999999999998</v>
      </c>
      <c r="F631" s="32">
        <v>0</v>
      </c>
      <c r="G631" s="32">
        <v>0.47399999999999998</v>
      </c>
      <c r="H631" s="31">
        <v>8080847508</v>
      </c>
      <c r="I631" s="31">
        <v>910708</v>
      </c>
      <c r="J631" s="31">
        <v>975850</v>
      </c>
      <c r="K631" s="31">
        <v>998800</v>
      </c>
    </row>
    <row r="632" spans="1:11" x14ac:dyDescent="0.35">
      <c r="A632">
        <v>660202</v>
      </c>
      <c r="B632" t="s">
        <v>1256</v>
      </c>
      <c r="C632" s="31">
        <v>1722</v>
      </c>
      <c r="D632" s="31">
        <v>1122783</v>
      </c>
      <c r="E632" s="32">
        <v>0.61</v>
      </c>
      <c r="F632" s="32">
        <v>0.26900000000000002</v>
      </c>
      <c r="G632" s="32">
        <v>0.61</v>
      </c>
      <c r="H632" s="31">
        <v>1933432653</v>
      </c>
      <c r="I632" s="31">
        <v>637723</v>
      </c>
      <c r="J632" s="31">
        <v>715049</v>
      </c>
      <c r="K632" s="31">
        <v>570620</v>
      </c>
    </row>
    <row r="633" spans="1:11" x14ac:dyDescent="0.35">
      <c r="A633">
        <v>660203</v>
      </c>
      <c r="B633" t="s">
        <v>637</v>
      </c>
      <c r="C633" s="31">
        <v>2463</v>
      </c>
      <c r="D633" s="31">
        <v>1536296</v>
      </c>
      <c r="E633" s="32">
        <v>0.55400000000000005</v>
      </c>
      <c r="F633" s="32">
        <v>0</v>
      </c>
      <c r="G633" s="32">
        <v>0.55400000000000005</v>
      </c>
      <c r="H633" s="31">
        <v>3783897379</v>
      </c>
      <c r="I633" s="31">
        <v>722934</v>
      </c>
      <c r="J633" s="31">
        <v>794296</v>
      </c>
      <c r="K633" s="31">
        <v>648471</v>
      </c>
    </row>
    <row r="634" spans="1:11" x14ac:dyDescent="0.35">
      <c r="A634">
        <v>660301</v>
      </c>
      <c r="B634" t="s">
        <v>1257</v>
      </c>
      <c r="C634" s="31">
        <v>3363</v>
      </c>
      <c r="D634" s="31">
        <v>1229227</v>
      </c>
      <c r="E634" s="32">
        <v>0.55600000000000005</v>
      </c>
      <c r="F634" s="32">
        <v>0.2</v>
      </c>
      <c r="G634" s="32">
        <v>0.55600000000000005</v>
      </c>
      <c r="H634" s="31">
        <v>4133891721</v>
      </c>
      <c r="I634" s="31">
        <v>1014805</v>
      </c>
      <c r="J634" s="31">
        <v>1100825</v>
      </c>
      <c r="K634" s="31">
        <v>1158613</v>
      </c>
    </row>
    <row r="635" spans="1:11" x14ac:dyDescent="0.35">
      <c r="A635">
        <v>660302</v>
      </c>
      <c r="B635" t="s">
        <v>1258</v>
      </c>
      <c r="C635" s="31">
        <v>1203</v>
      </c>
      <c r="D635" s="31">
        <v>1276224</v>
      </c>
      <c r="E635" s="32">
        <v>0.56599999999999995</v>
      </c>
      <c r="F635" s="32">
        <v>0.16900000000000001</v>
      </c>
      <c r="G635" s="32">
        <v>0.56599999999999995</v>
      </c>
      <c r="H635" s="31">
        <v>1535298279</v>
      </c>
      <c r="I635" s="31">
        <v>514095</v>
      </c>
      <c r="J635" s="31">
        <v>544444</v>
      </c>
      <c r="K635" s="31">
        <v>516172</v>
      </c>
    </row>
    <row r="636" spans="1:11" x14ac:dyDescent="0.35">
      <c r="A636">
        <v>660303</v>
      </c>
      <c r="B636" t="s">
        <v>1259</v>
      </c>
      <c r="C636" s="31">
        <v>1747</v>
      </c>
      <c r="D636" s="31">
        <v>1752064</v>
      </c>
      <c r="E636" s="32">
        <v>0.42499999999999999</v>
      </c>
      <c r="F636" s="32">
        <v>0</v>
      </c>
      <c r="G636" s="32">
        <v>0.42499999999999999</v>
      </c>
      <c r="H636" s="31">
        <v>3060857200</v>
      </c>
      <c r="I636" s="31">
        <v>582744</v>
      </c>
      <c r="J636" s="31">
        <v>616906</v>
      </c>
      <c r="K636" s="31">
        <v>549663</v>
      </c>
    </row>
    <row r="637" spans="1:11" x14ac:dyDescent="0.35">
      <c r="A637">
        <v>660401</v>
      </c>
      <c r="B637" t="s">
        <v>1260</v>
      </c>
      <c r="C637" s="31">
        <v>2849</v>
      </c>
      <c r="D637" s="31">
        <v>912181</v>
      </c>
      <c r="E637" s="32">
        <v>0.64500000000000002</v>
      </c>
      <c r="F637" s="32">
        <v>0.40600000000000003</v>
      </c>
      <c r="G637" s="32">
        <v>0.64500000000000002</v>
      </c>
      <c r="H637" s="31">
        <v>2598803846</v>
      </c>
      <c r="I637" s="31">
        <v>778432</v>
      </c>
      <c r="J637" s="31">
        <v>844934</v>
      </c>
      <c r="K637" s="31">
        <v>811158</v>
      </c>
    </row>
    <row r="638" spans="1:11" x14ac:dyDescent="0.35">
      <c r="A638">
        <v>660402</v>
      </c>
      <c r="B638" t="s">
        <v>1261</v>
      </c>
      <c r="C638" s="31">
        <v>1929</v>
      </c>
      <c r="D638" s="31">
        <v>1419887</v>
      </c>
      <c r="E638" s="32">
        <v>0.60199999999999998</v>
      </c>
      <c r="F638" s="32">
        <v>7.5999999999999998E-2</v>
      </c>
      <c r="G638" s="32">
        <v>0.60199999999999998</v>
      </c>
      <c r="H638" s="31">
        <v>2738963289</v>
      </c>
      <c r="I638" s="31">
        <v>466787</v>
      </c>
      <c r="J638" s="31">
        <v>624128</v>
      </c>
      <c r="K638" s="31">
        <v>438045</v>
      </c>
    </row>
    <row r="639" spans="1:11" x14ac:dyDescent="0.35">
      <c r="A639">
        <v>660403</v>
      </c>
      <c r="B639" t="s">
        <v>1262</v>
      </c>
      <c r="C639" s="31">
        <v>1588</v>
      </c>
      <c r="D639" s="31">
        <v>1016103</v>
      </c>
      <c r="E639" s="32">
        <v>0.65900000000000003</v>
      </c>
      <c r="F639" s="32">
        <v>0.33900000000000002</v>
      </c>
      <c r="G639" s="32">
        <v>0.65900000000000003</v>
      </c>
      <c r="H639" s="31">
        <v>1613571870</v>
      </c>
      <c r="I639" s="31">
        <v>591986</v>
      </c>
      <c r="J639" s="31">
        <v>602513</v>
      </c>
      <c r="K639" s="31">
        <v>829519</v>
      </c>
    </row>
    <row r="640" spans="1:11" x14ac:dyDescent="0.35">
      <c r="A640">
        <v>660404</v>
      </c>
      <c r="B640" t="s">
        <v>644</v>
      </c>
      <c r="C640" s="31">
        <v>1729</v>
      </c>
      <c r="D640" s="31">
        <v>1072522</v>
      </c>
      <c r="E640" s="32">
        <v>0.64200000000000002</v>
      </c>
      <c r="F640" s="32">
        <v>0.30199999999999999</v>
      </c>
      <c r="G640" s="32">
        <v>0.64200000000000002</v>
      </c>
      <c r="H640" s="31">
        <v>1854390638</v>
      </c>
      <c r="I640" s="31">
        <v>961744</v>
      </c>
      <c r="J640" s="31">
        <v>984402</v>
      </c>
      <c r="K640" s="31">
        <v>835777</v>
      </c>
    </row>
    <row r="641" spans="1:11" x14ac:dyDescent="0.35">
      <c r="A641">
        <v>660405</v>
      </c>
      <c r="B641" t="s">
        <v>1263</v>
      </c>
      <c r="C641" s="31">
        <v>2187</v>
      </c>
      <c r="D641" s="31">
        <v>1070969</v>
      </c>
      <c r="E641" s="32">
        <v>0.66400000000000003</v>
      </c>
      <c r="F641" s="32">
        <v>0.30299999999999999</v>
      </c>
      <c r="G641" s="32">
        <v>0.66400000000000003</v>
      </c>
      <c r="H641" s="31">
        <v>2342209969</v>
      </c>
      <c r="I641" s="31">
        <v>543391</v>
      </c>
      <c r="J641" s="31">
        <v>606507</v>
      </c>
      <c r="K641" s="31">
        <v>619558</v>
      </c>
    </row>
    <row r="642" spans="1:11" x14ac:dyDescent="0.35">
      <c r="A642">
        <v>660406</v>
      </c>
      <c r="B642" t="s">
        <v>1264</v>
      </c>
      <c r="C642" s="31">
        <v>2122</v>
      </c>
      <c r="D642" s="31">
        <v>1201229</v>
      </c>
      <c r="E642" s="32">
        <v>0.61</v>
      </c>
      <c r="F642" s="32">
        <v>0.218</v>
      </c>
      <c r="G642" s="32">
        <v>0.61</v>
      </c>
      <c r="H642" s="31">
        <v>2549009454</v>
      </c>
      <c r="I642" s="31">
        <v>713481</v>
      </c>
      <c r="J642" s="31">
        <v>743903</v>
      </c>
      <c r="K642" s="31">
        <v>743965</v>
      </c>
    </row>
    <row r="643" spans="1:11" x14ac:dyDescent="0.35">
      <c r="A643">
        <v>660407</v>
      </c>
      <c r="B643" t="s">
        <v>1265</v>
      </c>
      <c r="C643" s="31">
        <v>1786</v>
      </c>
      <c r="D643" s="31">
        <v>2032604</v>
      </c>
      <c r="E643" s="32">
        <v>0.52100000000000002</v>
      </c>
      <c r="F643" s="32">
        <v>0</v>
      </c>
      <c r="G643" s="32">
        <v>0.52100000000000002</v>
      </c>
      <c r="H643" s="31">
        <v>3630231908</v>
      </c>
      <c r="I643" s="31">
        <v>589765</v>
      </c>
      <c r="J643" s="31">
        <v>626523</v>
      </c>
      <c r="K643" s="31">
        <v>783462</v>
      </c>
    </row>
    <row r="644" spans="1:11" x14ac:dyDescent="0.35">
      <c r="A644">
        <v>660409</v>
      </c>
      <c r="B644" t="s">
        <v>1266</v>
      </c>
      <c r="C644" s="31">
        <v>1111</v>
      </c>
      <c r="D644" s="31">
        <v>1348015</v>
      </c>
      <c r="E644" s="32">
        <v>0.61399999999999999</v>
      </c>
      <c r="F644" s="32">
        <v>0.123</v>
      </c>
      <c r="G644" s="32">
        <v>0.61399999999999999</v>
      </c>
      <c r="H644" s="31">
        <v>1497645507</v>
      </c>
      <c r="I644" s="31">
        <v>290522</v>
      </c>
      <c r="J644" s="31">
        <v>320819</v>
      </c>
      <c r="K644" s="31">
        <v>251347</v>
      </c>
    </row>
    <row r="645" spans="1:11" x14ac:dyDescent="0.35">
      <c r="A645">
        <v>660501</v>
      </c>
      <c r="B645" t="s">
        <v>1267</v>
      </c>
      <c r="C645" s="31">
        <v>3637</v>
      </c>
      <c r="D645" s="31">
        <v>2269026</v>
      </c>
      <c r="E645" s="32">
        <v>0.39</v>
      </c>
      <c r="F645" s="32">
        <v>0</v>
      </c>
      <c r="G645" s="32">
        <v>0.39</v>
      </c>
      <c r="H645" s="31">
        <v>8252448563</v>
      </c>
      <c r="I645" s="31">
        <v>274993</v>
      </c>
      <c r="J645" s="31">
        <v>300769</v>
      </c>
      <c r="K645" s="31">
        <v>334071</v>
      </c>
    </row>
    <row r="646" spans="1:11" x14ac:dyDescent="0.35">
      <c r="A646">
        <v>660701</v>
      </c>
      <c r="B646" t="s">
        <v>1268</v>
      </c>
      <c r="C646" s="31">
        <v>5682</v>
      </c>
      <c r="D646" s="31">
        <v>1596252</v>
      </c>
      <c r="E646" s="32">
        <v>0.42899999999999999</v>
      </c>
      <c r="F646" s="32">
        <v>0</v>
      </c>
      <c r="G646" s="32">
        <v>0</v>
      </c>
      <c r="H646" s="31">
        <v>9069905458</v>
      </c>
      <c r="I646" s="31">
        <v>0</v>
      </c>
      <c r="J646" s="31">
        <v>0</v>
      </c>
      <c r="K646" s="31">
        <v>0</v>
      </c>
    </row>
    <row r="647" spans="1:11" x14ac:dyDescent="0.35">
      <c r="A647">
        <v>660801</v>
      </c>
      <c r="B647" t="s">
        <v>1269</v>
      </c>
      <c r="C647" s="31">
        <v>2025</v>
      </c>
      <c r="D647" s="31">
        <v>1353370</v>
      </c>
      <c r="E647" s="32">
        <v>0.59799999999999998</v>
      </c>
      <c r="F647" s="32">
        <v>0.11899999999999999</v>
      </c>
      <c r="G647" s="32">
        <v>0.59799999999999998</v>
      </c>
      <c r="H647" s="31">
        <v>2740574428</v>
      </c>
      <c r="I647" s="31">
        <v>1088602</v>
      </c>
      <c r="J647" s="31">
        <v>1122346</v>
      </c>
      <c r="K647" s="31">
        <v>1042404</v>
      </c>
    </row>
    <row r="648" spans="1:11" x14ac:dyDescent="0.35">
      <c r="A648">
        <v>660802</v>
      </c>
      <c r="B648" t="s">
        <v>652</v>
      </c>
      <c r="C648" s="31">
        <v>492</v>
      </c>
      <c r="D648" s="31">
        <v>5415784</v>
      </c>
      <c r="E648" s="32">
        <v>0.17599999999999999</v>
      </c>
      <c r="F648" s="32">
        <v>0</v>
      </c>
      <c r="G648" s="32">
        <v>0.36</v>
      </c>
      <c r="H648" s="31">
        <v>2664566207</v>
      </c>
      <c r="I648" s="31">
        <v>270220</v>
      </c>
      <c r="J648" s="31">
        <v>303180</v>
      </c>
      <c r="K648" s="31">
        <v>263650</v>
      </c>
    </row>
    <row r="649" spans="1:11" x14ac:dyDescent="0.35">
      <c r="A649">
        <v>660805</v>
      </c>
      <c r="B649" t="s">
        <v>1270</v>
      </c>
      <c r="C649" s="31">
        <v>1566</v>
      </c>
      <c r="D649" s="31">
        <v>1344000</v>
      </c>
      <c r="E649" s="32">
        <v>0.61399999999999999</v>
      </c>
      <c r="F649" s="32">
        <v>0.125</v>
      </c>
      <c r="G649" s="32">
        <v>0.61399999999999999</v>
      </c>
      <c r="H649" s="31">
        <v>2104705442</v>
      </c>
      <c r="I649" s="31">
        <v>683336</v>
      </c>
      <c r="J649" s="31">
        <v>752438</v>
      </c>
      <c r="K649" s="31">
        <v>815753</v>
      </c>
    </row>
    <row r="650" spans="1:11" x14ac:dyDescent="0.35">
      <c r="A650">
        <v>660809</v>
      </c>
      <c r="B650" t="s">
        <v>1271</v>
      </c>
      <c r="C650" s="31">
        <v>1740</v>
      </c>
      <c r="D650" s="31">
        <v>918754</v>
      </c>
      <c r="E650" s="32">
        <v>0.66</v>
      </c>
      <c r="F650" s="32">
        <v>0.40200000000000002</v>
      </c>
      <c r="G650" s="32">
        <v>0.66</v>
      </c>
      <c r="H650" s="31">
        <v>1598632223</v>
      </c>
      <c r="I650" s="31">
        <v>796302</v>
      </c>
      <c r="J650" s="31">
        <v>929552</v>
      </c>
      <c r="K650" s="31">
        <v>848304</v>
      </c>
    </row>
    <row r="651" spans="1:11" x14ac:dyDescent="0.35">
      <c r="A651">
        <v>660900</v>
      </c>
      <c r="B651" t="s">
        <v>1272</v>
      </c>
      <c r="C651" s="31">
        <v>8144</v>
      </c>
      <c r="D651" s="31">
        <v>557101</v>
      </c>
      <c r="E651" s="32">
        <v>0.73699999999999999</v>
      </c>
      <c r="F651" s="32">
        <v>0.63800000000000001</v>
      </c>
      <c r="G651" s="32">
        <v>0.73699999999999999</v>
      </c>
      <c r="H651" s="31">
        <v>4537037470</v>
      </c>
      <c r="I651" s="31">
        <v>4268791</v>
      </c>
      <c r="J651" s="31">
        <v>4261199</v>
      </c>
      <c r="K651" s="31">
        <v>5168467</v>
      </c>
    </row>
    <row r="652" spans="1:11" x14ac:dyDescent="0.35">
      <c r="A652">
        <v>661004</v>
      </c>
      <c r="B652" t="s">
        <v>1273</v>
      </c>
      <c r="C652" s="31">
        <v>4208</v>
      </c>
      <c r="D652" s="31">
        <v>1217371</v>
      </c>
      <c r="E652" s="32">
        <v>0.627</v>
      </c>
      <c r="F652" s="32">
        <v>0.20799999999999999</v>
      </c>
      <c r="G652" s="32">
        <v>0.627</v>
      </c>
      <c r="H652" s="31">
        <v>5122698746</v>
      </c>
      <c r="I652" s="31">
        <v>869648</v>
      </c>
      <c r="J652" s="31">
        <v>1120213</v>
      </c>
      <c r="K652" s="31">
        <v>976649</v>
      </c>
    </row>
    <row r="653" spans="1:11" x14ac:dyDescent="0.35">
      <c r="A653">
        <v>661100</v>
      </c>
      <c r="B653" t="s">
        <v>1274</v>
      </c>
      <c r="C653" s="31">
        <v>11118</v>
      </c>
      <c r="D653" s="31">
        <v>825204</v>
      </c>
      <c r="E653" s="32">
        <v>0.65400000000000003</v>
      </c>
      <c r="F653" s="32">
        <v>0.46300000000000002</v>
      </c>
      <c r="G653" s="32">
        <v>0.65400000000000003</v>
      </c>
      <c r="H653" s="31">
        <v>9174622440</v>
      </c>
      <c r="I653" s="31">
        <v>5371874</v>
      </c>
      <c r="J653" s="31">
        <v>6105040</v>
      </c>
      <c r="K653" s="31">
        <v>5245463</v>
      </c>
    </row>
    <row r="654" spans="1:11" x14ac:dyDescent="0.35">
      <c r="A654">
        <v>661201</v>
      </c>
      <c r="B654" t="s">
        <v>1275</v>
      </c>
      <c r="C654" s="31">
        <v>2551</v>
      </c>
      <c r="D654" s="31">
        <v>1935836</v>
      </c>
      <c r="E654" s="32">
        <v>0.51900000000000002</v>
      </c>
      <c r="F654" s="32">
        <v>0</v>
      </c>
      <c r="G654" s="32">
        <v>0.51900000000000002</v>
      </c>
      <c r="H654" s="31">
        <v>4938320080</v>
      </c>
      <c r="I654" s="31">
        <v>1141869</v>
      </c>
      <c r="J654" s="31">
        <v>1196032</v>
      </c>
      <c r="K654" s="31">
        <v>1318056</v>
      </c>
    </row>
    <row r="655" spans="1:11" x14ac:dyDescent="0.35">
      <c r="A655">
        <v>661301</v>
      </c>
      <c r="B655" t="s">
        <v>1276</v>
      </c>
      <c r="C655" s="31">
        <v>1199</v>
      </c>
      <c r="D655" s="31">
        <v>1483849</v>
      </c>
      <c r="E655" s="32">
        <v>0.63200000000000001</v>
      </c>
      <c r="F655" s="32">
        <v>3.4000000000000002E-2</v>
      </c>
      <c r="G655" s="32">
        <v>0.63200000000000001</v>
      </c>
      <c r="H655" s="31">
        <v>1779135079</v>
      </c>
      <c r="I655" s="31">
        <v>449988</v>
      </c>
      <c r="J655" s="31">
        <v>537732</v>
      </c>
      <c r="K655" s="31">
        <v>462881</v>
      </c>
    </row>
    <row r="656" spans="1:11" x14ac:dyDescent="0.35">
      <c r="A656">
        <v>661401</v>
      </c>
      <c r="B656" t="s">
        <v>1277</v>
      </c>
      <c r="C656" s="31">
        <v>5153</v>
      </c>
      <c r="D656" s="31">
        <v>760661</v>
      </c>
      <c r="E656" s="32">
        <v>0.69199999999999995</v>
      </c>
      <c r="F656" s="32">
        <v>0.505</v>
      </c>
      <c r="G656" s="32">
        <v>0.69199999999999995</v>
      </c>
      <c r="H656" s="31">
        <v>3919688224</v>
      </c>
      <c r="I656" s="31">
        <v>2317794</v>
      </c>
      <c r="J656" s="31">
        <v>2483659</v>
      </c>
      <c r="K656" s="31">
        <v>2411170</v>
      </c>
    </row>
    <row r="657" spans="1:11" x14ac:dyDescent="0.35">
      <c r="A657">
        <v>661402</v>
      </c>
      <c r="B657" t="s">
        <v>661</v>
      </c>
      <c r="C657" s="31">
        <v>1454</v>
      </c>
      <c r="D657" s="31">
        <v>1265837</v>
      </c>
      <c r="E657" s="32">
        <v>0.64300000000000002</v>
      </c>
      <c r="F657" s="32">
        <v>0.17599999999999999</v>
      </c>
      <c r="G657" s="32">
        <v>0.64300000000000002</v>
      </c>
      <c r="H657" s="31">
        <v>1840527265</v>
      </c>
      <c r="I657" s="31">
        <v>1264819</v>
      </c>
      <c r="J657" s="31">
        <v>1507486</v>
      </c>
      <c r="K657" s="31">
        <v>1143222</v>
      </c>
    </row>
    <row r="658" spans="1:11" x14ac:dyDescent="0.35">
      <c r="A658">
        <v>661500</v>
      </c>
      <c r="B658" t="s">
        <v>1278</v>
      </c>
      <c r="C658" s="31">
        <v>3528</v>
      </c>
      <c r="D658" s="31">
        <v>439736</v>
      </c>
      <c r="E658" s="32">
        <v>0.70899999999999996</v>
      </c>
      <c r="F658" s="32">
        <v>0.71399999999999997</v>
      </c>
      <c r="G658" s="32">
        <v>0.71399999999999997</v>
      </c>
      <c r="H658" s="31">
        <v>1551389014</v>
      </c>
      <c r="I658" s="31">
        <v>1690020</v>
      </c>
      <c r="J658" s="31">
        <v>1750099</v>
      </c>
      <c r="K658" s="31">
        <v>1895126</v>
      </c>
    </row>
    <row r="659" spans="1:11" x14ac:dyDescent="0.35">
      <c r="A659">
        <v>661601</v>
      </c>
      <c r="B659" t="s">
        <v>1279</v>
      </c>
      <c r="C659" s="31">
        <v>3037</v>
      </c>
      <c r="D659" s="31">
        <v>1001322</v>
      </c>
      <c r="E659" s="32">
        <v>0.61</v>
      </c>
      <c r="F659" s="32">
        <v>0.34899999999999998</v>
      </c>
      <c r="G659" s="32">
        <v>0.61</v>
      </c>
      <c r="H659" s="31">
        <v>3041015749</v>
      </c>
      <c r="I659" s="31">
        <v>1270511</v>
      </c>
      <c r="J659" s="31">
        <v>1336864</v>
      </c>
      <c r="K659" s="31">
        <v>1398505</v>
      </c>
    </row>
    <row r="660" spans="1:11" x14ac:dyDescent="0.35">
      <c r="A660">
        <v>661800</v>
      </c>
      <c r="B660" t="s">
        <v>1280</v>
      </c>
      <c r="C660" s="31">
        <v>3599</v>
      </c>
      <c r="D660" s="31">
        <v>2162347</v>
      </c>
      <c r="E660" s="32">
        <v>0.23899999999999999</v>
      </c>
      <c r="F660" s="32">
        <v>0</v>
      </c>
      <c r="G660" s="32">
        <v>0.36</v>
      </c>
      <c r="H660" s="31">
        <v>7782290183</v>
      </c>
      <c r="I660" s="31">
        <v>279456</v>
      </c>
      <c r="J660" s="31">
        <v>328537</v>
      </c>
      <c r="K660" s="31">
        <v>361526</v>
      </c>
    </row>
    <row r="661" spans="1:11" x14ac:dyDescent="0.35">
      <c r="A661">
        <v>661901</v>
      </c>
      <c r="B661" t="s">
        <v>1281</v>
      </c>
      <c r="C661" s="31">
        <v>1740</v>
      </c>
      <c r="D661" s="31">
        <v>1320876</v>
      </c>
      <c r="E661" s="32">
        <v>0.51300000000000001</v>
      </c>
      <c r="F661" s="32">
        <v>0.14000000000000001</v>
      </c>
      <c r="G661" s="32">
        <v>0.51300000000000001</v>
      </c>
      <c r="H661" s="31">
        <v>2298325107</v>
      </c>
      <c r="I661" s="31">
        <v>244166</v>
      </c>
      <c r="J661" s="31">
        <v>266314</v>
      </c>
      <c r="K661" s="31">
        <v>284781</v>
      </c>
    </row>
    <row r="662" spans="1:11" x14ac:dyDescent="0.35">
      <c r="A662">
        <v>661904</v>
      </c>
      <c r="B662" t="s">
        <v>1282</v>
      </c>
      <c r="C662" s="31">
        <v>4944</v>
      </c>
      <c r="D662" s="31">
        <v>667485</v>
      </c>
      <c r="E662" s="32">
        <v>0.59399999999999997</v>
      </c>
      <c r="F662" s="32">
        <v>0.56599999999999995</v>
      </c>
      <c r="G662" s="32">
        <v>0.59399999999999997</v>
      </c>
      <c r="H662" s="31">
        <v>3300047862</v>
      </c>
      <c r="I662" s="31">
        <v>1561934</v>
      </c>
      <c r="J662" s="31">
        <v>1563331</v>
      </c>
      <c r="K662" s="31">
        <v>1543108</v>
      </c>
    </row>
    <row r="663" spans="1:11" x14ac:dyDescent="0.35">
      <c r="A663">
        <v>661905</v>
      </c>
      <c r="B663" t="s">
        <v>667</v>
      </c>
      <c r="C663" s="31">
        <v>1578</v>
      </c>
      <c r="D663" s="31">
        <v>1388112</v>
      </c>
      <c r="E663" s="32">
        <v>0.55400000000000005</v>
      </c>
      <c r="F663" s="32">
        <v>9.6000000000000002E-2</v>
      </c>
      <c r="G663" s="32">
        <v>0.55400000000000005</v>
      </c>
      <c r="H663" s="31">
        <v>2190441713</v>
      </c>
      <c r="I663" s="31">
        <v>302923</v>
      </c>
      <c r="J663" s="31">
        <v>301055</v>
      </c>
      <c r="K663" s="31">
        <v>325095</v>
      </c>
    </row>
    <row r="664" spans="1:11" x14ac:dyDescent="0.35">
      <c r="A664">
        <v>662001</v>
      </c>
      <c r="B664" t="s">
        <v>1283</v>
      </c>
      <c r="C664" s="31">
        <v>5220</v>
      </c>
      <c r="D664" s="31">
        <v>1992558</v>
      </c>
      <c r="E664" s="32">
        <v>0.433</v>
      </c>
      <c r="F664" s="32">
        <v>0</v>
      </c>
      <c r="G664" s="32">
        <v>0.433</v>
      </c>
      <c r="H664" s="31">
        <v>10401155327</v>
      </c>
      <c r="I664" s="31">
        <v>341294</v>
      </c>
      <c r="J664" s="31">
        <v>437527</v>
      </c>
      <c r="K664" s="31">
        <v>383191</v>
      </c>
    </row>
    <row r="665" spans="1:11" x14ac:dyDescent="0.35">
      <c r="A665">
        <v>662101</v>
      </c>
      <c r="B665" t="s">
        <v>1284</v>
      </c>
      <c r="C665" s="31">
        <v>3265</v>
      </c>
      <c r="D665" s="31">
        <v>1098314</v>
      </c>
      <c r="E665" s="32">
        <v>0.63700000000000001</v>
      </c>
      <c r="F665" s="32">
        <v>0.28499999999999998</v>
      </c>
      <c r="G665" s="32">
        <v>0.63700000000000001</v>
      </c>
      <c r="H665" s="31">
        <v>3585996460</v>
      </c>
      <c r="I665" s="31">
        <v>868289</v>
      </c>
      <c r="J665" s="31">
        <v>982060</v>
      </c>
      <c r="K665" s="31">
        <v>889076</v>
      </c>
    </row>
    <row r="666" spans="1:11" x14ac:dyDescent="0.35">
      <c r="A666">
        <v>662200</v>
      </c>
      <c r="B666" t="s">
        <v>1285</v>
      </c>
      <c r="C666" s="31">
        <v>7740</v>
      </c>
      <c r="D666" s="31">
        <v>1109669</v>
      </c>
      <c r="E666" s="32">
        <v>0.63</v>
      </c>
      <c r="F666" s="32">
        <v>0.27800000000000002</v>
      </c>
      <c r="G666" s="32">
        <v>0.63</v>
      </c>
      <c r="H666" s="31">
        <v>8588843813</v>
      </c>
      <c r="I666" s="31">
        <v>3471987</v>
      </c>
      <c r="J666" s="31">
        <v>3637874</v>
      </c>
      <c r="K666" s="31">
        <v>3508744</v>
      </c>
    </row>
    <row r="667" spans="1:11" x14ac:dyDescent="0.35">
      <c r="A667">
        <v>662300</v>
      </c>
      <c r="B667" t="s">
        <v>1286</v>
      </c>
      <c r="C667" s="31">
        <v>27374</v>
      </c>
      <c r="D667" s="31">
        <v>576480</v>
      </c>
      <c r="E667" s="32">
        <v>0.6</v>
      </c>
      <c r="F667" s="32">
        <v>0.625</v>
      </c>
      <c r="G667" s="32">
        <v>0</v>
      </c>
      <c r="H667" s="31">
        <v>15780574500</v>
      </c>
      <c r="I667" s="31">
        <v>0</v>
      </c>
      <c r="J667" s="31">
        <v>0</v>
      </c>
      <c r="K667" s="31">
        <v>0</v>
      </c>
    </row>
    <row r="668" spans="1:11" x14ac:dyDescent="0.35">
      <c r="A668">
        <v>662401</v>
      </c>
      <c r="B668" t="s">
        <v>1287</v>
      </c>
      <c r="C668" s="31">
        <v>6057</v>
      </c>
      <c r="D668" s="31">
        <v>745029</v>
      </c>
      <c r="E668" s="32">
        <v>0.69</v>
      </c>
      <c r="F668" s="32">
        <v>0.51500000000000001</v>
      </c>
      <c r="G668" s="32">
        <v>0.69</v>
      </c>
      <c r="H668" s="31">
        <v>4512644755</v>
      </c>
      <c r="I668" s="31">
        <v>2589888</v>
      </c>
      <c r="J668" s="31">
        <v>2995113</v>
      </c>
      <c r="K668" s="31">
        <v>2718148</v>
      </c>
    </row>
    <row r="669" spans="1:11" x14ac:dyDescent="0.35">
      <c r="A669">
        <v>662402</v>
      </c>
      <c r="B669" t="s">
        <v>1288</v>
      </c>
      <c r="C669" s="31">
        <v>3753</v>
      </c>
      <c r="D669" s="31">
        <v>857194</v>
      </c>
      <c r="E669" s="32">
        <v>0.67400000000000004</v>
      </c>
      <c r="F669" s="32">
        <v>0.443</v>
      </c>
      <c r="G669" s="32">
        <v>0.67400000000000004</v>
      </c>
      <c r="H669" s="31">
        <v>3217052101</v>
      </c>
      <c r="I669" s="31">
        <v>865911</v>
      </c>
      <c r="J669" s="31">
        <v>911896</v>
      </c>
      <c r="K669" s="31">
        <v>814680</v>
      </c>
    </row>
    <row r="670" spans="1:11" x14ac:dyDescent="0.35">
      <c r="A670">
        <v>670201</v>
      </c>
      <c r="B670" t="s">
        <v>1289</v>
      </c>
      <c r="C670" s="31">
        <v>1302</v>
      </c>
      <c r="D670" s="31">
        <v>470743</v>
      </c>
      <c r="E670" s="32">
        <v>0.51900000000000002</v>
      </c>
      <c r="F670" s="32">
        <v>0.69399999999999995</v>
      </c>
      <c r="G670" s="32">
        <v>0.69399999999999995</v>
      </c>
      <c r="H670" s="31">
        <v>612907717</v>
      </c>
      <c r="I670" s="31">
        <v>1603989</v>
      </c>
      <c r="J670" s="31">
        <v>1560228</v>
      </c>
      <c r="K670" s="31">
        <v>1519162</v>
      </c>
    </row>
    <row r="671" spans="1:11" x14ac:dyDescent="0.35">
      <c r="A671">
        <v>670401</v>
      </c>
      <c r="B671" t="s">
        <v>1290</v>
      </c>
      <c r="C671" s="31">
        <v>892</v>
      </c>
      <c r="D671" s="31">
        <v>377984</v>
      </c>
      <c r="E671" s="32">
        <v>0.39900000000000002</v>
      </c>
      <c r="F671" s="32">
        <v>0.755</v>
      </c>
      <c r="G671" s="32">
        <v>0.755</v>
      </c>
      <c r="H671" s="31">
        <v>337162556</v>
      </c>
      <c r="I671" s="31">
        <v>684150</v>
      </c>
      <c r="J671" s="31">
        <v>686139</v>
      </c>
      <c r="K671" s="31">
        <v>834129</v>
      </c>
    </row>
    <row r="672" spans="1:11" x14ac:dyDescent="0.35">
      <c r="A672">
        <v>671002</v>
      </c>
      <c r="B672" t="s">
        <v>1291</v>
      </c>
      <c r="C672" s="31">
        <v>193</v>
      </c>
      <c r="D672" s="31">
        <v>703247</v>
      </c>
      <c r="E672" s="32">
        <v>0.504</v>
      </c>
      <c r="F672" s="32">
        <v>0.54300000000000004</v>
      </c>
      <c r="G672" s="32">
        <v>0.54300000000000004</v>
      </c>
      <c r="H672" s="31">
        <v>135726782</v>
      </c>
      <c r="I672" s="31">
        <v>343399</v>
      </c>
      <c r="J672" s="31">
        <v>321902</v>
      </c>
      <c r="K672" s="31">
        <v>296478</v>
      </c>
    </row>
    <row r="673" spans="1:11" x14ac:dyDescent="0.35">
      <c r="A673">
        <v>671201</v>
      </c>
      <c r="B673" t="s">
        <v>1292</v>
      </c>
      <c r="C673" s="31">
        <v>862</v>
      </c>
      <c r="D673" s="31">
        <v>434673</v>
      </c>
      <c r="E673" s="32">
        <v>0.51900000000000002</v>
      </c>
      <c r="F673" s="32">
        <v>0.71699999999999997</v>
      </c>
      <c r="G673" s="32">
        <v>0.71699999999999997</v>
      </c>
      <c r="H673" s="31">
        <v>374688183</v>
      </c>
      <c r="I673" s="31">
        <v>1154612</v>
      </c>
      <c r="J673" s="31">
        <v>1243342</v>
      </c>
      <c r="K673" s="31">
        <v>1018595</v>
      </c>
    </row>
    <row r="674" spans="1:11" x14ac:dyDescent="0.35">
      <c r="A674">
        <v>671501</v>
      </c>
      <c r="B674" t="s">
        <v>1293</v>
      </c>
      <c r="C674" s="31">
        <v>933</v>
      </c>
      <c r="D674" s="31">
        <v>376288</v>
      </c>
      <c r="E674" s="32">
        <v>0.61199999999999999</v>
      </c>
      <c r="F674" s="32">
        <v>0.75600000000000001</v>
      </c>
      <c r="G674" s="32">
        <v>0.75600000000000001</v>
      </c>
      <c r="H674" s="31">
        <v>351077546</v>
      </c>
      <c r="I674" s="31">
        <v>1293348</v>
      </c>
      <c r="J674" s="31">
        <v>1382271</v>
      </c>
      <c r="K674" s="31">
        <v>1335178</v>
      </c>
    </row>
    <row r="675" spans="1:11" x14ac:dyDescent="0.35">
      <c r="A675">
        <v>680601</v>
      </c>
      <c r="B675" t="s">
        <v>1294</v>
      </c>
      <c r="C675" s="31">
        <v>1444</v>
      </c>
      <c r="D675" s="31">
        <v>1203065</v>
      </c>
      <c r="E675" s="32">
        <v>0.253</v>
      </c>
      <c r="F675" s="32">
        <v>0.217</v>
      </c>
      <c r="G675" s="32">
        <v>0.36</v>
      </c>
      <c r="H675" s="31">
        <v>1737225889</v>
      </c>
      <c r="I675" s="31">
        <v>552378</v>
      </c>
      <c r="J675" s="31">
        <v>583280</v>
      </c>
      <c r="K675" s="31">
        <v>525248</v>
      </c>
    </row>
    <row r="676" spans="1:11" x14ac:dyDescent="0.35">
      <c r="A676">
        <v>680801</v>
      </c>
      <c r="B676" t="s">
        <v>1295</v>
      </c>
      <c r="C676" s="31">
        <v>655</v>
      </c>
      <c r="D676" s="31">
        <v>732167</v>
      </c>
      <c r="E676" s="32">
        <v>0.27300000000000002</v>
      </c>
      <c r="F676" s="32">
        <v>0.52400000000000002</v>
      </c>
      <c r="G676" s="32">
        <v>0.52400000000000002</v>
      </c>
      <c r="H676" s="31">
        <v>479569885</v>
      </c>
      <c r="I676" s="31">
        <v>464026</v>
      </c>
      <c r="J676" s="31">
        <v>466674</v>
      </c>
      <c r="K676" s="31">
        <v>487572</v>
      </c>
    </row>
    <row r="677" spans="1:11" x14ac:dyDescent="0.35">
      <c r="A677">
        <v>999997</v>
      </c>
      <c r="B677" t="s">
        <v>704</v>
      </c>
      <c r="C677" s="31">
        <v>2787472</v>
      </c>
      <c r="D677" s="31">
        <v>807586458</v>
      </c>
      <c r="E677" s="32">
        <v>367.98299999999955</v>
      </c>
      <c r="F677" s="32">
        <v>369.84099999999984</v>
      </c>
      <c r="G677" s="32">
        <v>434.59600000000029</v>
      </c>
      <c r="H677" s="31">
        <v>2178040628278</v>
      </c>
      <c r="I677" s="31">
        <v>935030290</v>
      </c>
      <c r="J677" s="31">
        <v>949126142</v>
      </c>
      <c r="K677" s="31">
        <v>983943985</v>
      </c>
    </row>
    <row r="678" spans="1:11" x14ac:dyDescent="0.35">
      <c r="A678">
        <v>999998</v>
      </c>
      <c r="B678" t="s">
        <v>705</v>
      </c>
      <c r="C678" s="31">
        <v>40</v>
      </c>
      <c r="D678" s="31">
        <v>19645951</v>
      </c>
      <c r="E678" s="32">
        <v>0</v>
      </c>
      <c r="F678" s="32">
        <v>0</v>
      </c>
      <c r="G678" s="32">
        <v>0.36</v>
      </c>
      <c r="H678" s="31">
        <v>785838056</v>
      </c>
      <c r="I678" s="31">
        <v>17493</v>
      </c>
      <c r="J678" s="31">
        <v>18301</v>
      </c>
      <c r="K678" s="31">
        <v>18973</v>
      </c>
    </row>
    <row r="679" spans="1:11" x14ac:dyDescent="0.35">
      <c r="A679">
        <v>999999</v>
      </c>
      <c r="B679" t="s">
        <v>1296</v>
      </c>
      <c r="C679" s="31">
        <v>2787512</v>
      </c>
      <c r="D679" s="31">
        <v>827232409</v>
      </c>
      <c r="E679" s="32">
        <v>367.98299999999955</v>
      </c>
      <c r="F679" s="32">
        <v>369.84099999999984</v>
      </c>
      <c r="G679" s="32">
        <v>434.9560000000003</v>
      </c>
      <c r="H679" s="31">
        <v>2178826466334</v>
      </c>
      <c r="I679" s="31">
        <v>935047783</v>
      </c>
      <c r="J679" s="31">
        <v>949144443</v>
      </c>
      <c r="K679" s="31">
        <v>983962958</v>
      </c>
    </row>
  </sheetData>
  <hyperlinks>
    <hyperlink ref="C2" location="'Data Dictionary'!C121" display="'Data Dictionary'!C121" xr:uid="{D8689095-8371-47B6-9A8A-41A6308A23CF}"/>
    <hyperlink ref="D2" location="'Data Dictionary'!C108" display="'Data Dictionary'!C108" xr:uid="{08BA5477-2AEB-4476-8669-82D900E6E288}"/>
    <hyperlink ref="E2" location="'Data Dictionary'!C2" display="'Data Dictionary'!C2" xr:uid="{90551969-ECD1-47EC-B549-AEB86EF4B3A0}"/>
    <hyperlink ref="F2" location="'Data Dictionary'!C144" display="'Data Dictionary'!C144" xr:uid="{3C6E6FC9-1E55-4FD9-B402-77B431FBF4D5}"/>
    <hyperlink ref="H2" location="'Data Dictionary'!C106" display="'Data Dictionary'!C106" xr:uid="{EC558FBA-1949-46D8-A94D-06C692B6970E}"/>
    <hyperlink ref="K2" location="'Data Dictionary'!C28" display="'Data Dictionary'!C28" xr:uid="{507EB1CF-33B4-4F84-A31B-7DC79D5622B7}"/>
    <hyperlink ref="J2" location="'Data Dictionary'!C27" display="'Data Dictionary'!C27" xr:uid="{9FCA04A0-CCE6-43AD-AAB6-2626F255F573}"/>
  </hyperlinks>
  <pageMargins left="0.7" right="0.7" top="0.75" bottom="0.75" header="0.3" footer="0.3"/>
  <ignoredErrors>
    <ignoredError sqref="B2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D50:I55"/>
  <sheetViews>
    <sheetView showGridLines="0" workbookViewId="0">
      <selection activeCell="D50" sqref="D50"/>
    </sheetView>
  </sheetViews>
  <sheetFormatPr defaultRowHeight="14.5" x14ac:dyDescent="0.35"/>
  <sheetData>
    <row r="50" spans="4:9" x14ac:dyDescent="0.35">
      <c r="D50" s="36" t="s">
        <v>2149</v>
      </c>
    </row>
    <row r="53" spans="4:9" x14ac:dyDescent="0.35">
      <c r="I53" s="20" t="s">
        <v>733</v>
      </c>
    </row>
    <row r="54" spans="4:9" x14ac:dyDescent="0.35">
      <c r="I54" s="21" t="s">
        <v>734</v>
      </c>
    </row>
    <row r="55" spans="4:9" x14ac:dyDescent="0.35">
      <c r="I55" s="21" t="s">
        <v>735</v>
      </c>
    </row>
  </sheetData>
  <sheetProtection algorithmName="SHA-512" hashValue="pSsTZTjtJtPwzAI8/eUDS5ScVCQ+NyLfoH+Pf48VcF2C8HhukLaENa3Luowmzp8qF+yT5MB9JDMTeQXX9srbiQ==" saltValue="VKpXASeQZdeGiT0Lh7Q4PA==" spinCount="100000" sheet="1" objects="1" scenarios="1"/>
  <pageMargins left="0.7" right="0.7" top="0.75" bottom="0.75" header="0.3" footer="0.3"/>
  <pageSetup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6A631-8776-451C-B99B-E0CCB129B51E}">
  <dimension ref="A1:CE708"/>
  <sheetViews>
    <sheetView workbookViewId="0">
      <pane xSplit="2" ySplit="4" topLeftCell="BV112" activePane="bottomRight" state="frozen"/>
      <selection pane="topRight" activeCell="C1" sqref="C1"/>
      <selection pane="bottomLeft" activeCell="A4" sqref="A4"/>
      <selection pane="bottomRight" activeCell="CC115" sqref="CC115"/>
    </sheetView>
  </sheetViews>
  <sheetFormatPr defaultRowHeight="14.5" x14ac:dyDescent="0.35"/>
  <cols>
    <col min="2" max="2" width="20.26953125" bestFit="1" customWidth="1"/>
    <col min="3" max="7" width="14.7265625" hidden="1" customWidth="1"/>
    <col min="8" max="8" width="16.26953125" hidden="1" customWidth="1"/>
    <col min="9" max="16" width="14.7265625" hidden="1" customWidth="1"/>
    <col min="17" max="17" width="16.26953125" hidden="1" customWidth="1"/>
    <col min="18" max="25" width="14.7265625" hidden="1" customWidth="1"/>
    <col min="26" max="26" width="16.26953125" hidden="1" customWidth="1"/>
    <col min="27" max="34" width="14.7265625" hidden="1" customWidth="1"/>
    <col min="35" max="35" width="16.26953125" hidden="1" customWidth="1"/>
    <col min="36" max="38" width="14.7265625" hidden="1" customWidth="1"/>
    <col min="39" max="43" width="14.7265625" customWidth="1"/>
    <col min="44" max="44" width="20" bestFit="1" customWidth="1"/>
    <col min="45" max="45" width="14.7265625" customWidth="1"/>
    <col min="46" max="47" width="16.453125" bestFit="1" customWidth="1"/>
    <col min="48" max="52" width="14.7265625" customWidth="1"/>
    <col min="53" max="53" width="20.81640625" bestFit="1" customWidth="1"/>
    <col min="54" max="54" width="15.54296875" bestFit="1" customWidth="1"/>
    <col min="55" max="56" width="17.26953125" bestFit="1" customWidth="1"/>
    <col min="57" max="61" width="14.7265625" customWidth="1"/>
    <col min="62" max="62" width="20.81640625" bestFit="1" customWidth="1"/>
    <col min="63" max="63" width="15.54296875" bestFit="1" customWidth="1"/>
    <col min="64" max="65" width="17.26953125" bestFit="1" customWidth="1"/>
    <col min="66" max="70" width="14.7265625" customWidth="1"/>
    <col min="71" max="71" width="20.81640625" bestFit="1" customWidth="1"/>
    <col min="72" max="72" width="15.54296875" bestFit="1" customWidth="1"/>
    <col min="73" max="74" width="17.26953125" bestFit="1" customWidth="1"/>
    <col min="75" max="79" width="14.7265625" customWidth="1"/>
    <col min="80" max="80" width="20.81640625" bestFit="1" customWidth="1"/>
    <col min="81" max="81" width="15.54296875" bestFit="1" customWidth="1"/>
    <col min="82" max="83" width="17.26953125" bestFit="1" customWidth="1"/>
  </cols>
  <sheetData>
    <row r="1" spans="1:83" x14ac:dyDescent="0.35">
      <c r="C1" s="13">
        <v>3</v>
      </c>
      <c r="D1" s="13">
        <v>4</v>
      </c>
      <c r="E1" s="13">
        <v>5</v>
      </c>
      <c r="F1" s="13">
        <v>6</v>
      </c>
      <c r="G1" s="13">
        <v>7</v>
      </c>
      <c r="H1" s="13">
        <v>8</v>
      </c>
      <c r="I1" s="13">
        <v>9</v>
      </c>
      <c r="J1" s="13">
        <v>10</v>
      </c>
      <c r="K1" s="13">
        <v>11</v>
      </c>
      <c r="L1" s="13">
        <v>12</v>
      </c>
      <c r="M1" s="13">
        <v>13</v>
      </c>
      <c r="N1" s="13">
        <v>14</v>
      </c>
      <c r="O1" s="13">
        <v>15</v>
      </c>
      <c r="P1" s="13">
        <v>16</v>
      </c>
      <c r="Q1" s="13">
        <v>17</v>
      </c>
      <c r="R1" s="13">
        <v>18</v>
      </c>
      <c r="S1" s="13">
        <v>19</v>
      </c>
      <c r="T1" s="13">
        <v>20</v>
      </c>
      <c r="U1" s="13">
        <v>21</v>
      </c>
      <c r="V1" s="13">
        <v>22</v>
      </c>
      <c r="W1" s="13">
        <v>23</v>
      </c>
      <c r="X1" s="13">
        <v>24</v>
      </c>
      <c r="Y1" s="13">
        <v>25</v>
      </c>
      <c r="Z1" s="13">
        <v>26</v>
      </c>
      <c r="AA1" s="13">
        <v>27</v>
      </c>
      <c r="AB1" s="13">
        <v>28</v>
      </c>
      <c r="AC1" s="13">
        <v>29</v>
      </c>
      <c r="AD1" s="13">
        <v>30</v>
      </c>
      <c r="AE1" s="13">
        <v>31</v>
      </c>
      <c r="AF1" s="13">
        <v>32</v>
      </c>
      <c r="AG1" s="13">
        <v>33</v>
      </c>
      <c r="AH1" s="13">
        <v>34</v>
      </c>
      <c r="AI1" s="13">
        <v>35</v>
      </c>
      <c r="AJ1" s="13">
        <v>36</v>
      </c>
      <c r="AK1" s="13">
        <v>37</v>
      </c>
      <c r="AL1" s="13">
        <v>38</v>
      </c>
      <c r="AM1" s="13">
        <v>39</v>
      </c>
      <c r="AN1" s="13">
        <v>40</v>
      </c>
      <c r="AO1" s="13">
        <v>41</v>
      </c>
      <c r="AP1" s="13">
        <v>42</v>
      </c>
      <c r="AQ1" s="13">
        <v>43</v>
      </c>
      <c r="AR1" s="13">
        <v>44</v>
      </c>
      <c r="AS1" s="13">
        <v>45</v>
      </c>
      <c r="AT1" s="13">
        <v>46</v>
      </c>
      <c r="AU1" s="13">
        <v>47</v>
      </c>
      <c r="AV1" s="13">
        <v>48</v>
      </c>
      <c r="AW1" s="13">
        <v>49</v>
      </c>
      <c r="AX1" s="13">
        <v>50</v>
      </c>
      <c r="AY1" s="13">
        <v>51</v>
      </c>
      <c r="AZ1" s="13">
        <v>52</v>
      </c>
      <c r="BA1" s="13">
        <v>53</v>
      </c>
      <c r="BB1" s="13">
        <v>54</v>
      </c>
      <c r="BC1" s="13">
        <v>55</v>
      </c>
      <c r="BD1" s="13">
        <v>56</v>
      </c>
      <c r="BE1" s="13">
        <v>57</v>
      </c>
      <c r="BF1" s="13">
        <v>58</v>
      </c>
      <c r="BG1" s="13">
        <v>59</v>
      </c>
      <c r="BH1" s="13">
        <v>60</v>
      </c>
      <c r="BI1" s="13">
        <v>61</v>
      </c>
      <c r="BJ1" s="13">
        <v>62</v>
      </c>
      <c r="BK1" s="13">
        <v>63</v>
      </c>
      <c r="BL1" s="13">
        <v>64</v>
      </c>
      <c r="BM1" s="13">
        <v>65</v>
      </c>
      <c r="BN1" s="13">
        <v>66</v>
      </c>
      <c r="BO1" s="13">
        <v>67</v>
      </c>
      <c r="BP1" s="13">
        <v>68</v>
      </c>
      <c r="BQ1" s="13">
        <v>69</v>
      </c>
      <c r="BR1" s="13">
        <v>70</v>
      </c>
      <c r="BS1" s="13">
        <v>71</v>
      </c>
      <c r="BT1" s="13">
        <v>72</v>
      </c>
      <c r="BU1" s="13">
        <v>73</v>
      </c>
      <c r="BV1" s="13">
        <v>74</v>
      </c>
      <c r="BW1" s="13">
        <v>75</v>
      </c>
      <c r="BX1" s="13">
        <v>76</v>
      </c>
      <c r="BY1" s="13">
        <v>77</v>
      </c>
      <c r="BZ1" s="13">
        <v>78</v>
      </c>
      <c r="CA1" s="13">
        <v>79</v>
      </c>
      <c r="CB1" s="13">
        <v>80</v>
      </c>
      <c r="CC1" s="13">
        <v>81</v>
      </c>
      <c r="CD1" s="13">
        <v>82</v>
      </c>
      <c r="CE1" s="13">
        <v>83</v>
      </c>
    </row>
    <row r="2" spans="1:83" x14ac:dyDescent="0.35">
      <c r="A2" s="10"/>
      <c r="B2" s="10" t="s">
        <v>2071</v>
      </c>
      <c r="C2" s="13" t="s">
        <v>750</v>
      </c>
      <c r="D2" s="13" t="s">
        <v>750</v>
      </c>
      <c r="E2" s="13" t="s">
        <v>750</v>
      </c>
      <c r="F2" s="13" t="s">
        <v>750</v>
      </c>
      <c r="G2" s="13" t="s">
        <v>750</v>
      </c>
      <c r="H2" s="13" t="s">
        <v>750</v>
      </c>
      <c r="I2" s="13" t="s">
        <v>750</v>
      </c>
      <c r="J2" s="13" t="s">
        <v>750</v>
      </c>
      <c r="K2" s="13" t="s">
        <v>750</v>
      </c>
      <c r="L2" s="13" t="s">
        <v>1316</v>
      </c>
      <c r="M2" s="13" t="s">
        <v>1316</v>
      </c>
      <c r="N2" s="13" t="s">
        <v>1316</v>
      </c>
      <c r="O2" s="13" t="s">
        <v>1316</v>
      </c>
      <c r="P2" s="13" t="s">
        <v>1316</v>
      </c>
      <c r="Q2" s="13" t="s">
        <v>1316</v>
      </c>
      <c r="R2" s="13" t="s">
        <v>1316</v>
      </c>
      <c r="S2" s="13" t="s">
        <v>1316</v>
      </c>
      <c r="T2" s="13" t="s">
        <v>1316</v>
      </c>
      <c r="U2" s="13" t="s">
        <v>1338</v>
      </c>
      <c r="V2" s="13" t="s">
        <v>1338</v>
      </c>
      <c r="W2" s="13" t="s">
        <v>1338</v>
      </c>
      <c r="X2" s="13" t="s">
        <v>1338</v>
      </c>
      <c r="Y2" s="13" t="s">
        <v>1338</v>
      </c>
      <c r="Z2" s="13" t="s">
        <v>1338</v>
      </c>
      <c r="AA2" s="13" t="s">
        <v>1338</v>
      </c>
      <c r="AB2" s="13" t="s">
        <v>1338</v>
      </c>
      <c r="AC2" s="13" t="s">
        <v>1338</v>
      </c>
      <c r="AD2" s="13" t="s">
        <v>2072</v>
      </c>
      <c r="AE2" s="13" t="s">
        <v>2072</v>
      </c>
      <c r="AF2" s="13" t="s">
        <v>2072</v>
      </c>
      <c r="AG2" s="13" t="s">
        <v>2072</v>
      </c>
      <c r="AH2" s="13" t="s">
        <v>2072</v>
      </c>
      <c r="AI2" s="13" t="s">
        <v>2072</v>
      </c>
      <c r="AJ2" s="13" t="s">
        <v>2072</v>
      </c>
      <c r="AK2" s="13" t="s">
        <v>2072</v>
      </c>
      <c r="AL2" s="13" t="s">
        <v>2072</v>
      </c>
      <c r="AM2" s="13" t="s">
        <v>2087</v>
      </c>
      <c r="AN2" s="13" t="s">
        <v>2087</v>
      </c>
      <c r="AO2" s="13" t="s">
        <v>2087</v>
      </c>
      <c r="AP2" s="13" t="s">
        <v>2087</v>
      </c>
      <c r="AQ2" s="13" t="s">
        <v>2087</v>
      </c>
      <c r="AR2" s="13" t="s">
        <v>2087</v>
      </c>
      <c r="AS2" s="13" t="s">
        <v>2087</v>
      </c>
      <c r="AT2" s="13" t="s">
        <v>2087</v>
      </c>
      <c r="AU2" s="13" t="s">
        <v>2087</v>
      </c>
      <c r="AV2" s="13" t="s">
        <v>2100</v>
      </c>
      <c r="AW2" s="13" t="s">
        <v>2100</v>
      </c>
      <c r="AX2" s="13" t="s">
        <v>2100</v>
      </c>
      <c r="AY2" s="13" t="s">
        <v>2100</v>
      </c>
      <c r="AZ2" s="13" t="s">
        <v>2100</v>
      </c>
      <c r="BA2" s="13" t="s">
        <v>2100</v>
      </c>
      <c r="BB2" s="13" t="s">
        <v>2100</v>
      </c>
      <c r="BC2" s="13" t="s">
        <v>2100</v>
      </c>
      <c r="BD2" s="13" t="s">
        <v>2100</v>
      </c>
      <c r="BE2" s="44" t="s">
        <v>2113</v>
      </c>
      <c r="BF2" s="44" t="s">
        <v>2113</v>
      </c>
      <c r="BG2" s="44" t="s">
        <v>2113</v>
      </c>
      <c r="BH2" s="44" t="s">
        <v>2113</v>
      </c>
      <c r="BI2" s="44" t="s">
        <v>2113</v>
      </c>
      <c r="BJ2" s="44" t="s">
        <v>2113</v>
      </c>
      <c r="BK2" s="44" t="s">
        <v>2113</v>
      </c>
      <c r="BL2" s="44" t="s">
        <v>2113</v>
      </c>
      <c r="BM2" s="44" t="s">
        <v>2113</v>
      </c>
      <c r="BN2" s="64" t="s">
        <v>2122</v>
      </c>
      <c r="BO2" s="64" t="s">
        <v>2122</v>
      </c>
      <c r="BP2" s="64" t="s">
        <v>2122</v>
      </c>
      <c r="BQ2" s="64" t="s">
        <v>2122</v>
      </c>
      <c r="BR2" s="64" t="s">
        <v>2122</v>
      </c>
      <c r="BS2" s="64" t="s">
        <v>2122</v>
      </c>
      <c r="BT2" s="64" t="s">
        <v>2122</v>
      </c>
      <c r="BU2" s="64" t="s">
        <v>2122</v>
      </c>
      <c r="BV2" s="64" t="s">
        <v>2122</v>
      </c>
      <c r="BW2" s="68" t="s">
        <v>2139</v>
      </c>
      <c r="BX2" s="68" t="s">
        <v>2139</v>
      </c>
      <c r="BY2" s="68" t="s">
        <v>2139</v>
      </c>
      <c r="BZ2" s="68" t="s">
        <v>2139</v>
      </c>
      <c r="CA2" s="68" t="s">
        <v>2139</v>
      </c>
      <c r="CB2" s="68" t="s">
        <v>2139</v>
      </c>
      <c r="CC2" s="68" t="s">
        <v>2139</v>
      </c>
      <c r="CD2" s="68" t="s">
        <v>2139</v>
      </c>
      <c r="CE2" s="68" t="s">
        <v>2139</v>
      </c>
    </row>
    <row r="3" spans="1:83" x14ac:dyDescent="0.35">
      <c r="A3" s="10"/>
      <c r="B3" s="10" t="s">
        <v>2069</v>
      </c>
      <c r="C3" s="13" t="s">
        <v>2075</v>
      </c>
      <c r="D3" s="13" t="s">
        <v>0</v>
      </c>
      <c r="E3" s="13" t="s">
        <v>0</v>
      </c>
      <c r="F3" s="13" t="s">
        <v>0</v>
      </c>
      <c r="G3" s="13" t="s">
        <v>736</v>
      </c>
      <c r="H3" s="13" t="s">
        <v>2073</v>
      </c>
      <c r="I3" s="13" t="s">
        <v>736</v>
      </c>
      <c r="J3" s="13" t="s">
        <v>690</v>
      </c>
      <c r="K3" s="13" t="s">
        <v>2074</v>
      </c>
      <c r="L3" s="13" t="s">
        <v>2075</v>
      </c>
      <c r="M3" s="13" t="s">
        <v>0</v>
      </c>
      <c r="N3" s="13" t="s">
        <v>0</v>
      </c>
      <c r="O3" s="13" t="s">
        <v>0</v>
      </c>
      <c r="P3" s="13" t="s">
        <v>736</v>
      </c>
      <c r="Q3" s="13" t="s">
        <v>2073</v>
      </c>
      <c r="R3" s="13" t="s">
        <v>736</v>
      </c>
      <c r="S3" s="13" t="s">
        <v>690</v>
      </c>
      <c r="T3" s="13" t="s">
        <v>2074</v>
      </c>
      <c r="U3" s="13" t="s">
        <v>2075</v>
      </c>
      <c r="V3" s="13" t="s">
        <v>0</v>
      </c>
      <c r="W3" s="13" t="s">
        <v>0</v>
      </c>
      <c r="X3" s="13" t="s">
        <v>0</v>
      </c>
      <c r="Y3" s="13" t="s">
        <v>736</v>
      </c>
      <c r="Z3" s="13" t="s">
        <v>2073</v>
      </c>
      <c r="AA3" s="13" t="s">
        <v>736</v>
      </c>
      <c r="AB3" s="13" t="s">
        <v>690</v>
      </c>
      <c r="AC3" s="13" t="s">
        <v>2074</v>
      </c>
      <c r="AD3" s="13" t="s">
        <v>2075</v>
      </c>
      <c r="AE3" s="13" t="s">
        <v>0</v>
      </c>
      <c r="AF3" s="13" t="s">
        <v>0</v>
      </c>
      <c r="AG3" s="13" t="s">
        <v>0</v>
      </c>
      <c r="AH3" s="13" t="s">
        <v>736</v>
      </c>
      <c r="AI3" s="13" t="s">
        <v>2073</v>
      </c>
      <c r="AJ3" s="13" t="s">
        <v>736</v>
      </c>
      <c r="AK3" s="13" t="s">
        <v>690</v>
      </c>
      <c r="AL3" s="13" t="s">
        <v>2074</v>
      </c>
      <c r="AM3" s="13" t="s">
        <v>2075</v>
      </c>
      <c r="AN3" s="13" t="s">
        <v>0</v>
      </c>
      <c r="AO3" s="13" t="s">
        <v>0</v>
      </c>
      <c r="AP3" s="13" t="s">
        <v>0</v>
      </c>
      <c r="AQ3" s="13" t="s">
        <v>736</v>
      </c>
      <c r="AR3" s="13" t="s">
        <v>2073</v>
      </c>
      <c r="AS3" s="13" t="s">
        <v>736</v>
      </c>
      <c r="AT3" s="13" t="s">
        <v>690</v>
      </c>
      <c r="AU3" s="13" t="s">
        <v>2074</v>
      </c>
      <c r="AV3" s="13" t="s">
        <v>2075</v>
      </c>
      <c r="AW3" s="13" t="s">
        <v>0</v>
      </c>
      <c r="AX3" s="13" t="s">
        <v>0</v>
      </c>
      <c r="AY3" s="13" t="s">
        <v>0</v>
      </c>
      <c r="AZ3" s="13" t="s">
        <v>736</v>
      </c>
      <c r="BA3" s="13" t="s">
        <v>2073</v>
      </c>
      <c r="BB3" s="13" t="s">
        <v>736</v>
      </c>
      <c r="BC3" s="13" t="s">
        <v>690</v>
      </c>
      <c r="BD3" s="13" t="s">
        <v>2074</v>
      </c>
      <c r="BE3" s="44" t="s">
        <v>2075</v>
      </c>
      <c r="BF3" s="44" t="s">
        <v>0</v>
      </c>
      <c r="BG3" s="44" t="s">
        <v>0</v>
      </c>
      <c r="BH3" s="44" t="s">
        <v>0</v>
      </c>
      <c r="BI3" s="44" t="s">
        <v>736</v>
      </c>
      <c r="BJ3" s="44" t="s">
        <v>2073</v>
      </c>
      <c r="BK3" s="44" t="s">
        <v>736</v>
      </c>
      <c r="BL3" s="44" t="s">
        <v>690</v>
      </c>
      <c r="BM3" s="44" t="s">
        <v>2074</v>
      </c>
      <c r="BN3" s="64" t="s">
        <v>2123</v>
      </c>
      <c r="BO3" s="64" t="s">
        <v>2124</v>
      </c>
      <c r="BP3" s="64" t="s">
        <v>2124</v>
      </c>
      <c r="BQ3" s="64" t="s">
        <v>2124</v>
      </c>
      <c r="BR3" s="64" t="s">
        <v>2132</v>
      </c>
      <c r="BS3" s="64" t="s">
        <v>2125</v>
      </c>
      <c r="BT3" s="64" t="s">
        <v>2132</v>
      </c>
      <c r="BU3" s="64" t="s">
        <v>2126</v>
      </c>
      <c r="BV3" s="64" t="s">
        <v>2127</v>
      </c>
      <c r="BW3" s="68" t="s">
        <v>2075</v>
      </c>
      <c r="BX3" s="68" t="s">
        <v>0</v>
      </c>
      <c r="BY3" s="68" t="s">
        <v>0</v>
      </c>
      <c r="BZ3" s="68" t="s">
        <v>0</v>
      </c>
      <c r="CA3" s="68" t="s">
        <v>736</v>
      </c>
      <c r="CB3" s="68" t="s">
        <v>2073</v>
      </c>
      <c r="CC3" s="68" t="s">
        <v>736</v>
      </c>
      <c r="CD3" s="68" t="s">
        <v>690</v>
      </c>
      <c r="CE3" s="68" t="s">
        <v>2127</v>
      </c>
    </row>
    <row r="4" spans="1:83" ht="87.5" x14ac:dyDescent="0.35">
      <c r="A4" s="10"/>
      <c r="B4" s="39" t="s">
        <v>2070</v>
      </c>
      <c r="C4" s="40" t="s">
        <v>2084</v>
      </c>
      <c r="D4" s="40" t="s">
        <v>1308</v>
      </c>
      <c r="E4" s="40" t="s">
        <v>1309</v>
      </c>
      <c r="F4" s="40" t="s">
        <v>2085</v>
      </c>
      <c r="G4" s="40" t="s">
        <v>1306</v>
      </c>
      <c r="H4" s="40" t="s">
        <v>1310</v>
      </c>
      <c r="I4" s="40" t="s">
        <v>1307</v>
      </c>
      <c r="J4" s="40" t="s">
        <v>2083</v>
      </c>
      <c r="K4" s="40" t="s">
        <v>1323</v>
      </c>
      <c r="L4" s="40" t="s">
        <v>2081</v>
      </c>
      <c r="M4" s="40" t="s">
        <v>1302</v>
      </c>
      <c r="N4" s="40" t="s">
        <v>1303</v>
      </c>
      <c r="O4" s="40" t="s">
        <v>2082</v>
      </c>
      <c r="P4" s="40" t="s">
        <v>1300</v>
      </c>
      <c r="Q4" s="40" t="s">
        <v>1324</v>
      </c>
      <c r="R4" s="40" t="s">
        <v>1301</v>
      </c>
      <c r="S4" s="40" t="s">
        <v>2083</v>
      </c>
      <c r="T4" s="40" t="s">
        <v>1323</v>
      </c>
      <c r="U4" s="40" t="s">
        <v>2079</v>
      </c>
      <c r="V4" s="40" t="s">
        <v>1317</v>
      </c>
      <c r="W4" s="40" t="s">
        <v>1318</v>
      </c>
      <c r="X4" s="40" t="s">
        <v>2080</v>
      </c>
      <c r="Y4" s="40" t="s">
        <v>1312</v>
      </c>
      <c r="Z4" s="40" t="s">
        <v>1320</v>
      </c>
      <c r="AA4" s="40" t="s">
        <v>1315</v>
      </c>
      <c r="AB4" s="40" t="s">
        <v>1322</v>
      </c>
      <c r="AC4" s="41" t="s">
        <v>1321</v>
      </c>
      <c r="AD4" s="40" t="s">
        <v>2079</v>
      </c>
      <c r="AE4" s="40" t="s">
        <v>1328</v>
      </c>
      <c r="AF4" s="40" t="s">
        <v>1329</v>
      </c>
      <c r="AG4" s="40" t="s">
        <v>2076</v>
      </c>
      <c r="AH4" s="40" t="s">
        <v>1326</v>
      </c>
      <c r="AI4" s="40" t="s">
        <v>1330</v>
      </c>
      <c r="AJ4" s="40" t="s">
        <v>1327</v>
      </c>
      <c r="AK4" s="40" t="s">
        <v>2077</v>
      </c>
      <c r="AL4" s="40" t="s">
        <v>2078</v>
      </c>
      <c r="AM4" s="40" t="s">
        <v>2088</v>
      </c>
      <c r="AN4" s="40" t="s">
        <v>2089</v>
      </c>
      <c r="AO4" s="40" t="s">
        <v>2090</v>
      </c>
      <c r="AP4" s="40" t="s">
        <v>2091</v>
      </c>
      <c r="AQ4" s="40" t="s">
        <v>2096</v>
      </c>
      <c r="AR4" s="40" t="s">
        <v>2095</v>
      </c>
      <c r="AS4" s="40" t="s">
        <v>2094</v>
      </c>
      <c r="AT4" s="40" t="s">
        <v>2093</v>
      </c>
      <c r="AU4" s="40" t="s">
        <v>2092</v>
      </c>
      <c r="AV4" s="40" t="s">
        <v>2104</v>
      </c>
      <c r="AW4" s="40" t="s">
        <v>2105</v>
      </c>
      <c r="AX4" s="40" t="s">
        <v>2106</v>
      </c>
      <c r="AY4" s="40" t="s">
        <v>2107</v>
      </c>
      <c r="AZ4" s="40" t="s">
        <v>2108</v>
      </c>
      <c r="BA4" s="40" t="s">
        <v>2112</v>
      </c>
      <c r="BB4" s="40" t="s">
        <v>2109</v>
      </c>
      <c r="BC4" s="40" t="s">
        <v>2110</v>
      </c>
      <c r="BD4" s="40" t="s">
        <v>2111</v>
      </c>
      <c r="BE4" s="45" t="s">
        <v>2114</v>
      </c>
      <c r="BF4" s="45" t="s">
        <v>2116</v>
      </c>
      <c r="BG4" s="45" t="s">
        <v>2117</v>
      </c>
      <c r="BH4" s="45" t="s">
        <v>2118</v>
      </c>
      <c r="BI4" s="45" t="s">
        <v>2119</v>
      </c>
      <c r="BJ4" s="45" t="s">
        <v>2120</v>
      </c>
      <c r="BK4" s="45" t="s">
        <v>2121</v>
      </c>
      <c r="BL4" s="45" t="s">
        <v>2136</v>
      </c>
      <c r="BM4" s="45" t="s">
        <v>2115</v>
      </c>
      <c r="BN4" s="65" t="s">
        <v>2128</v>
      </c>
      <c r="BO4" s="65" t="s">
        <v>2129</v>
      </c>
      <c r="BP4" s="65" t="s">
        <v>2130</v>
      </c>
      <c r="BQ4" s="65" t="s">
        <v>2131</v>
      </c>
      <c r="BR4" s="65" t="s">
        <v>2133</v>
      </c>
      <c r="BS4" s="65" t="s">
        <v>2134</v>
      </c>
      <c r="BT4" s="65" t="s">
        <v>2135</v>
      </c>
      <c r="BU4" s="65" t="s">
        <v>2137</v>
      </c>
      <c r="BV4" s="65" t="s">
        <v>2138</v>
      </c>
      <c r="BW4" s="69" t="s">
        <v>2140</v>
      </c>
      <c r="BX4" s="69" t="s">
        <v>2141</v>
      </c>
      <c r="BY4" s="69" t="s">
        <v>2142</v>
      </c>
      <c r="BZ4" s="69" t="s">
        <v>2143</v>
      </c>
      <c r="CA4" s="69" t="s">
        <v>2144</v>
      </c>
      <c r="CB4" s="69" t="s">
        <v>2146</v>
      </c>
      <c r="CC4" s="69" t="s">
        <v>2145</v>
      </c>
      <c r="CD4" s="69" t="s">
        <v>2147</v>
      </c>
      <c r="CE4" s="69" t="s">
        <v>2148</v>
      </c>
    </row>
    <row r="5" spans="1:83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</row>
    <row r="6" spans="1:83" x14ac:dyDescent="0.35">
      <c r="A6" s="10" t="s">
        <v>1339</v>
      </c>
      <c r="B6" s="10" t="s">
        <v>2</v>
      </c>
      <c r="C6" s="42">
        <v>0.71</v>
      </c>
      <c r="D6" s="42">
        <v>0.70699999999999996</v>
      </c>
      <c r="E6" s="42">
        <v>0.71</v>
      </c>
      <c r="F6" s="42">
        <v>0</v>
      </c>
      <c r="G6" s="43">
        <v>11090</v>
      </c>
      <c r="H6" s="43">
        <v>4308022724</v>
      </c>
      <c r="I6" s="43">
        <v>388460</v>
      </c>
      <c r="J6" s="43">
        <v>0</v>
      </c>
      <c r="K6" s="43">
        <v>0</v>
      </c>
      <c r="L6" s="42">
        <v>0.71799999999999997</v>
      </c>
      <c r="M6" s="42">
        <v>0.70199999999999996</v>
      </c>
      <c r="N6" s="42">
        <v>0.71799999999999997</v>
      </c>
      <c r="O6" s="42">
        <v>0</v>
      </c>
      <c r="P6" s="43">
        <v>11257</v>
      </c>
      <c r="Q6" s="43">
        <v>4385558941</v>
      </c>
      <c r="R6" s="43">
        <v>389585</v>
      </c>
      <c r="S6" s="43">
        <v>0</v>
      </c>
      <c r="T6" s="43">
        <v>0</v>
      </c>
      <c r="U6" s="42">
        <v>0.72799999999999998</v>
      </c>
      <c r="V6" s="42">
        <v>0.69</v>
      </c>
      <c r="W6" s="42">
        <v>0.72799999999999998</v>
      </c>
      <c r="X6" s="42">
        <v>0</v>
      </c>
      <c r="Y6" s="43">
        <v>11466</v>
      </c>
      <c r="Z6" s="43">
        <v>4533464465</v>
      </c>
      <c r="AA6" s="43">
        <v>395383</v>
      </c>
      <c r="AB6" s="43">
        <v>0</v>
      </c>
      <c r="AC6" s="43">
        <v>0</v>
      </c>
      <c r="AD6" s="42">
        <v>0.71599999999999997</v>
      </c>
      <c r="AE6" s="42">
        <v>0.67400000000000004</v>
      </c>
      <c r="AF6" s="42">
        <v>0.71599999999999997</v>
      </c>
      <c r="AG6" s="42">
        <v>0</v>
      </c>
      <c r="AH6" s="43">
        <v>11109</v>
      </c>
      <c r="AI6" s="43">
        <v>4846866150</v>
      </c>
      <c r="AJ6" s="43">
        <v>436300</v>
      </c>
      <c r="AK6" s="43">
        <v>0</v>
      </c>
      <c r="AL6" s="43">
        <v>0</v>
      </c>
      <c r="AM6" s="42">
        <v>0.73399999999999999</v>
      </c>
      <c r="AN6" s="42">
        <v>0.68300000000000005</v>
      </c>
      <c r="AO6" s="42">
        <v>0.73399999999999999</v>
      </c>
      <c r="AP6" s="42">
        <v>0</v>
      </c>
      <c r="AQ6" s="43">
        <v>11081</v>
      </c>
      <c r="AR6" s="43">
        <v>4819250121</v>
      </c>
      <c r="AS6" s="43">
        <v>434911</v>
      </c>
      <c r="AT6" s="43">
        <v>0</v>
      </c>
      <c r="AU6" s="43">
        <v>0</v>
      </c>
      <c r="AV6" s="42">
        <v>0.74299999999999999</v>
      </c>
      <c r="AW6" s="42">
        <v>0.68400000000000005</v>
      </c>
      <c r="AX6" s="42">
        <v>0.74299999999999999</v>
      </c>
      <c r="AY6" s="42">
        <v>0</v>
      </c>
      <c r="AZ6" s="43">
        <v>10903</v>
      </c>
      <c r="BA6" s="43">
        <v>4880213250</v>
      </c>
      <c r="BB6" s="43">
        <v>447602</v>
      </c>
      <c r="BC6" s="43">
        <v>0</v>
      </c>
      <c r="BD6" s="43">
        <v>0</v>
      </c>
      <c r="BE6" s="46">
        <v>0.748</v>
      </c>
      <c r="BF6" s="46">
        <v>0.67700000000000005</v>
      </c>
      <c r="BG6" s="46">
        <v>0.748</v>
      </c>
      <c r="BH6" s="46">
        <v>0</v>
      </c>
      <c r="BI6" s="47">
        <v>10427</v>
      </c>
      <c r="BJ6" s="47">
        <v>5046036238</v>
      </c>
      <c r="BK6" s="47">
        <v>483939</v>
      </c>
      <c r="BL6" s="47">
        <v>0</v>
      </c>
      <c r="BM6" s="47">
        <v>0</v>
      </c>
      <c r="BN6" s="66">
        <v>0.74299999999999999</v>
      </c>
      <c r="BO6" s="66">
        <v>0.66400000000000003</v>
      </c>
      <c r="BP6" s="66">
        <v>0.74299999999999999</v>
      </c>
      <c r="BQ6" s="66">
        <v>0</v>
      </c>
      <c r="BR6" s="67">
        <v>9847</v>
      </c>
      <c r="BS6" s="67">
        <v>5265978831</v>
      </c>
      <c r="BT6" s="67">
        <v>534780</v>
      </c>
      <c r="BU6" s="67">
        <v>0</v>
      </c>
      <c r="BV6" s="67">
        <v>0</v>
      </c>
      <c r="BW6" s="70">
        <v>0.73</v>
      </c>
      <c r="BX6" s="70">
        <v>0.65100000000000002</v>
      </c>
      <c r="BY6" s="70">
        <v>0.73</v>
      </c>
      <c r="BZ6" s="70">
        <v>0</v>
      </c>
      <c r="CA6" s="71">
        <v>9977</v>
      </c>
      <c r="CB6" s="71">
        <v>5497950781</v>
      </c>
      <c r="CC6" s="71">
        <v>551062</v>
      </c>
      <c r="CD6" s="71">
        <v>0</v>
      </c>
      <c r="CE6" s="71">
        <v>0</v>
      </c>
    </row>
    <row r="7" spans="1:83" x14ac:dyDescent="0.35">
      <c r="A7" s="10" t="s">
        <v>1340</v>
      </c>
      <c r="B7" s="10" t="s">
        <v>3</v>
      </c>
      <c r="C7" s="42">
        <v>0.54100000000000004</v>
      </c>
      <c r="D7" s="42">
        <v>0.60399999999999998</v>
      </c>
      <c r="E7" s="42">
        <v>0.54100000000000004</v>
      </c>
      <c r="F7" s="42">
        <v>0.60399999999999998</v>
      </c>
      <c r="G7" s="43">
        <v>882</v>
      </c>
      <c r="H7" s="43">
        <v>541532333</v>
      </c>
      <c r="I7" s="43">
        <v>613982</v>
      </c>
      <c r="J7" s="43">
        <v>767417</v>
      </c>
      <c r="K7" s="43">
        <v>729942</v>
      </c>
      <c r="L7" s="42">
        <v>0.54300000000000004</v>
      </c>
      <c r="M7" s="42">
        <v>0.6</v>
      </c>
      <c r="N7" s="42">
        <v>0.54300000000000004</v>
      </c>
      <c r="O7" s="42">
        <v>0.6</v>
      </c>
      <c r="P7" s="43">
        <v>874</v>
      </c>
      <c r="Q7" s="43">
        <v>551389484</v>
      </c>
      <c r="R7" s="43">
        <v>630880</v>
      </c>
      <c r="S7" s="43">
        <v>714792</v>
      </c>
      <c r="T7" s="43">
        <v>731865</v>
      </c>
      <c r="U7" s="42">
        <v>0.54</v>
      </c>
      <c r="V7" s="42">
        <v>0.59599999999999997</v>
      </c>
      <c r="W7" s="42">
        <v>0.54</v>
      </c>
      <c r="X7" s="42">
        <v>0.59599999999999997</v>
      </c>
      <c r="Y7" s="43">
        <v>830</v>
      </c>
      <c r="Z7" s="43">
        <v>552663627</v>
      </c>
      <c r="AA7" s="43">
        <v>665859</v>
      </c>
      <c r="AB7" s="43">
        <v>704493</v>
      </c>
      <c r="AC7" s="43">
        <v>597607</v>
      </c>
      <c r="AD7" s="42">
        <v>0.56000000000000005</v>
      </c>
      <c r="AE7" s="42">
        <v>0.59799999999999998</v>
      </c>
      <c r="AF7" s="42">
        <v>0.56000000000000005</v>
      </c>
      <c r="AG7" s="42">
        <v>0.59799999999999998</v>
      </c>
      <c r="AH7" s="43">
        <v>824</v>
      </c>
      <c r="AI7" s="43">
        <v>556774314</v>
      </c>
      <c r="AJ7" s="43">
        <v>675696</v>
      </c>
      <c r="AK7" s="43">
        <v>678560</v>
      </c>
      <c r="AL7" s="43">
        <v>681971</v>
      </c>
      <c r="AM7" s="42">
        <v>0.56399999999999995</v>
      </c>
      <c r="AN7" s="42">
        <v>0.59599999999999997</v>
      </c>
      <c r="AO7" s="42">
        <v>0.56399999999999995</v>
      </c>
      <c r="AP7" s="42">
        <v>0.59599999999999997</v>
      </c>
      <c r="AQ7" s="43">
        <v>789</v>
      </c>
      <c r="AR7" s="43">
        <v>562155213</v>
      </c>
      <c r="AS7" s="43">
        <v>712490</v>
      </c>
      <c r="AT7" s="43">
        <v>828836</v>
      </c>
      <c r="AU7" s="43">
        <v>895838</v>
      </c>
      <c r="AV7" s="42">
        <v>0.58199999999999996</v>
      </c>
      <c r="AW7" s="42">
        <v>0.58399999999999996</v>
      </c>
      <c r="AX7" s="42">
        <v>0.58199999999999996</v>
      </c>
      <c r="AY7" s="42">
        <v>0.58399999999999996</v>
      </c>
      <c r="AZ7" s="43">
        <v>785</v>
      </c>
      <c r="BA7" s="43">
        <v>572051414</v>
      </c>
      <c r="BB7" s="43">
        <v>728727</v>
      </c>
      <c r="BC7" s="43">
        <v>872400</v>
      </c>
      <c r="BD7" s="43">
        <v>873194</v>
      </c>
      <c r="BE7" s="46">
        <v>0.56799999999999995</v>
      </c>
      <c r="BF7" s="46">
        <v>0.55100000000000005</v>
      </c>
      <c r="BG7" s="46">
        <v>0.56799999999999995</v>
      </c>
      <c r="BH7" s="46">
        <v>0.56799999999999995</v>
      </c>
      <c r="BI7" s="47">
        <v>732</v>
      </c>
      <c r="BJ7" s="47">
        <v>606852448</v>
      </c>
      <c r="BK7" s="47">
        <v>829033</v>
      </c>
      <c r="BL7" s="47">
        <v>919214</v>
      </c>
      <c r="BM7" s="47">
        <v>949463</v>
      </c>
      <c r="BN7" s="66">
        <v>0.55400000000000005</v>
      </c>
      <c r="BO7" s="66">
        <v>0.51300000000000001</v>
      </c>
      <c r="BP7" s="66">
        <v>0.55400000000000005</v>
      </c>
      <c r="BQ7" s="66">
        <v>0.55400000000000005</v>
      </c>
      <c r="BR7" s="67">
        <v>707</v>
      </c>
      <c r="BS7" s="67">
        <v>655017817</v>
      </c>
      <c r="BT7" s="67">
        <v>926474</v>
      </c>
      <c r="BU7" s="67">
        <v>969962</v>
      </c>
      <c r="BV7" s="67">
        <v>918162</v>
      </c>
      <c r="BW7" s="70">
        <v>0.53100000000000003</v>
      </c>
      <c r="BX7" s="70">
        <v>0.51</v>
      </c>
      <c r="BY7" s="70">
        <v>0.53100000000000003</v>
      </c>
      <c r="BZ7" s="70">
        <v>0.53100000000000003</v>
      </c>
      <c r="CA7" s="71">
        <v>712</v>
      </c>
      <c r="CB7" s="71">
        <v>681147262</v>
      </c>
      <c r="CC7" s="71">
        <v>956667</v>
      </c>
      <c r="CD7" s="71">
        <v>939976</v>
      </c>
      <c r="CE7" s="71">
        <v>949461</v>
      </c>
    </row>
    <row r="8" spans="1:83" x14ac:dyDescent="0.35">
      <c r="A8" s="10" t="s">
        <v>1341</v>
      </c>
      <c r="B8" s="10" t="s">
        <v>4</v>
      </c>
      <c r="C8" s="42">
        <v>0.58599999999999997</v>
      </c>
      <c r="D8" s="42">
        <v>0.64200000000000002</v>
      </c>
      <c r="E8" s="42">
        <v>0.58599999999999997</v>
      </c>
      <c r="F8" s="42">
        <v>0.64200000000000002</v>
      </c>
      <c r="G8" s="43">
        <v>5122</v>
      </c>
      <c r="H8" s="43">
        <v>2841059725</v>
      </c>
      <c r="I8" s="43">
        <v>554677</v>
      </c>
      <c r="J8" s="43">
        <v>1403718</v>
      </c>
      <c r="K8" s="43">
        <v>1474272</v>
      </c>
      <c r="L8" s="42">
        <v>0.55900000000000005</v>
      </c>
      <c r="M8" s="42">
        <v>0.62</v>
      </c>
      <c r="N8" s="42">
        <v>0.55900000000000005</v>
      </c>
      <c r="O8" s="42">
        <v>0.62</v>
      </c>
      <c r="P8" s="43">
        <v>4997</v>
      </c>
      <c r="Q8" s="43">
        <v>3043055902</v>
      </c>
      <c r="R8" s="43">
        <v>608976</v>
      </c>
      <c r="S8" s="43">
        <v>1465243</v>
      </c>
      <c r="T8" s="43">
        <v>1452938</v>
      </c>
      <c r="U8" s="42">
        <v>0.57899999999999996</v>
      </c>
      <c r="V8" s="42">
        <v>0.621</v>
      </c>
      <c r="W8" s="42">
        <v>0.57899999999999996</v>
      </c>
      <c r="X8" s="42">
        <v>0.621</v>
      </c>
      <c r="Y8" s="43">
        <v>4991</v>
      </c>
      <c r="Z8" s="43">
        <v>3043692934</v>
      </c>
      <c r="AA8" s="43">
        <v>609836</v>
      </c>
      <c r="AB8" s="43">
        <v>1648905</v>
      </c>
      <c r="AC8" s="43">
        <v>1521808</v>
      </c>
      <c r="AD8" s="42">
        <v>0.59499999999999997</v>
      </c>
      <c r="AE8" s="42">
        <v>0.628</v>
      </c>
      <c r="AF8" s="42">
        <v>0.59499999999999997</v>
      </c>
      <c r="AG8" s="42">
        <v>0.628</v>
      </c>
      <c r="AH8" s="43">
        <v>4916</v>
      </c>
      <c r="AI8" s="43">
        <v>3064443857</v>
      </c>
      <c r="AJ8" s="43">
        <v>623361</v>
      </c>
      <c r="AK8" s="43">
        <v>1620964</v>
      </c>
      <c r="AL8" s="43">
        <v>1479327</v>
      </c>
      <c r="AM8" s="42">
        <v>0.60699999999999998</v>
      </c>
      <c r="AN8" s="42">
        <v>0.63200000000000001</v>
      </c>
      <c r="AO8" s="42">
        <v>0.60699999999999998</v>
      </c>
      <c r="AP8" s="42">
        <v>0.63200000000000001</v>
      </c>
      <c r="AQ8" s="43">
        <v>4815</v>
      </c>
      <c r="AR8" s="43">
        <v>3095679552</v>
      </c>
      <c r="AS8" s="43">
        <v>642924</v>
      </c>
      <c r="AT8" s="43">
        <v>1734971</v>
      </c>
      <c r="AU8" s="43">
        <v>1727090</v>
      </c>
      <c r="AV8" s="42">
        <v>0.59899999999999998</v>
      </c>
      <c r="AW8" s="42">
        <v>0.61799999999999999</v>
      </c>
      <c r="AX8" s="42">
        <v>0.59899999999999998</v>
      </c>
      <c r="AY8" s="42">
        <v>0.61799999999999999</v>
      </c>
      <c r="AZ8" s="43">
        <v>4705</v>
      </c>
      <c r="BA8" s="43">
        <v>3287072300</v>
      </c>
      <c r="BB8" s="43">
        <v>698633</v>
      </c>
      <c r="BC8" s="43">
        <v>1746409</v>
      </c>
      <c r="BD8" s="43">
        <v>1647027</v>
      </c>
      <c r="BE8" s="46">
        <v>0.61899999999999999</v>
      </c>
      <c r="BF8" s="46">
        <v>0.61599999999999999</v>
      </c>
      <c r="BG8" s="46">
        <v>0.61899999999999999</v>
      </c>
      <c r="BH8" s="46">
        <v>0.61899999999999999</v>
      </c>
      <c r="BI8" s="47">
        <v>4548</v>
      </c>
      <c r="BJ8" s="47">
        <v>3322603882</v>
      </c>
      <c r="BK8" s="47">
        <v>730563</v>
      </c>
      <c r="BL8" s="47">
        <v>1697096</v>
      </c>
      <c r="BM8" s="47">
        <v>1435537</v>
      </c>
      <c r="BN8" s="66">
        <v>0.63400000000000001</v>
      </c>
      <c r="BO8" s="66">
        <v>0.61199999999999999</v>
      </c>
      <c r="BP8" s="66">
        <v>0.63400000000000001</v>
      </c>
      <c r="BQ8" s="66">
        <v>0.63400000000000001</v>
      </c>
      <c r="BR8" s="67">
        <v>4418</v>
      </c>
      <c r="BS8" s="67">
        <v>3358078465</v>
      </c>
      <c r="BT8" s="67">
        <v>760090</v>
      </c>
      <c r="BU8" s="67">
        <v>1575730</v>
      </c>
      <c r="BV8" s="67">
        <v>1539306</v>
      </c>
      <c r="BW8" s="70">
        <v>0.61199999999999999</v>
      </c>
      <c r="BX8" s="70">
        <v>0.61</v>
      </c>
      <c r="BY8" s="70">
        <v>0.61199999999999999</v>
      </c>
      <c r="BZ8" s="70">
        <v>0.61199999999999999</v>
      </c>
      <c r="CA8" s="71">
        <v>4374</v>
      </c>
      <c r="CB8" s="71">
        <v>3460420357</v>
      </c>
      <c r="CC8" s="71">
        <v>791134</v>
      </c>
      <c r="CD8" s="71">
        <v>1700221</v>
      </c>
      <c r="CE8" s="71">
        <v>1693210</v>
      </c>
    </row>
    <row r="9" spans="1:83" x14ac:dyDescent="0.35">
      <c r="A9" s="10" t="s">
        <v>1342</v>
      </c>
      <c r="B9" s="10" t="s">
        <v>5</v>
      </c>
      <c r="C9" s="42">
        <v>0.47899999999999998</v>
      </c>
      <c r="D9" s="42">
        <v>0.54900000000000004</v>
      </c>
      <c r="E9" s="42">
        <v>0.47899999999999998</v>
      </c>
      <c r="F9" s="42">
        <v>0.54900000000000004</v>
      </c>
      <c r="G9" s="43">
        <v>1952</v>
      </c>
      <c r="H9" s="43">
        <v>1360398976</v>
      </c>
      <c r="I9" s="43">
        <v>696925</v>
      </c>
      <c r="J9" s="43">
        <v>818630</v>
      </c>
      <c r="K9" s="43">
        <v>770022</v>
      </c>
      <c r="L9" s="42">
        <v>0.52</v>
      </c>
      <c r="M9" s="42">
        <v>0.58599999999999997</v>
      </c>
      <c r="N9" s="42">
        <v>0.52</v>
      </c>
      <c r="O9" s="42">
        <v>0.58599999999999997</v>
      </c>
      <c r="P9" s="43">
        <v>1912</v>
      </c>
      <c r="Q9" s="43">
        <v>1265638948</v>
      </c>
      <c r="R9" s="43">
        <v>661945</v>
      </c>
      <c r="S9" s="43">
        <v>706422</v>
      </c>
      <c r="T9" s="43">
        <v>697389</v>
      </c>
      <c r="U9" s="42">
        <v>0.53700000000000003</v>
      </c>
      <c r="V9" s="42">
        <v>0.59</v>
      </c>
      <c r="W9" s="42">
        <v>0.53700000000000003</v>
      </c>
      <c r="X9" s="42">
        <v>0.59</v>
      </c>
      <c r="Y9" s="43">
        <v>1886</v>
      </c>
      <c r="Z9" s="43">
        <v>1265598641</v>
      </c>
      <c r="AA9" s="43">
        <v>671049</v>
      </c>
      <c r="AB9" s="43">
        <v>714014</v>
      </c>
      <c r="AC9" s="43">
        <v>694360</v>
      </c>
      <c r="AD9" s="42">
        <v>0.56599999999999995</v>
      </c>
      <c r="AE9" s="42">
        <v>0.59799999999999998</v>
      </c>
      <c r="AF9" s="42">
        <v>0.56599999999999995</v>
      </c>
      <c r="AG9" s="42">
        <v>0.59799999999999998</v>
      </c>
      <c r="AH9" s="43">
        <v>1915</v>
      </c>
      <c r="AI9" s="43">
        <v>1277785871</v>
      </c>
      <c r="AJ9" s="43">
        <v>667251</v>
      </c>
      <c r="AK9" s="43">
        <v>722993</v>
      </c>
      <c r="AL9" s="43">
        <v>815349</v>
      </c>
      <c r="AM9" s="42">
        <v>0.60499999999999998</v>
      </c>
      <c r="AN9" s="42">
        <v>0.621</v>
      </c>
      <c r="AO9" s="42">
        <v>0.60499999999999998</v>
      </c>
      <c r="AP9" s="42">
        <v>0.621</v>
      </c>
      <c r="AQ9" s="43">
        <v>1914</v>
      </c>
      <c r="AR9" s="43">
        <v>1235237390</v>
      </c>
      <c r="AS9" s="43">
        <v>645369</v>
      </c>
      <c r="AT9" s="43">
        <v>840762</v>
      </c>
      <c r="AU9" s="43">
        <v>960921</v>
      </c>
      <c r="AV9" s="42">
        <v>0.61199999999999999</v>
      </c>
      <c r="AW9" s="42">
        <v>0.60599999999999998</v>
      </c>
      <c r="AX9" s="42">
        <v>0.61199999999999999</v>
      </c>
      <c r="AY9" s="42">
        <v>0.61199999999999999</v>
      </c>
      <c r="AZ9" s="43">
        <v>1900</v>
      </c>
      <c r="BA9" s="43">
        <v>1286559097</v>
      </c>
      <c r="BB9" s="43">
        <v>677136</v>
      </c>
      <c r="BC9" s="43">
        <v>1010302</v>
      </c>
      <c r="BD9" s="43">
        <v>1092474</v>
      </c>
      <c r="BE9" s="46">
        <v>0.61499999999999999</v>
      </c>
      <c r="BF9" s="46">
        <v>0.59199999999999997</v>
      </c>
      <c r="BG9" s="46">
        <v>0.61499999999999999</v>
      </c>
      <c r="BH9" s="46">
        <v>0.61499999999999999</v>
      </c>
      <c r="BI9" s="47">
        <v>1807</v>
      </c>
      <c r="BJ9" s="47">
        <v>1334690838</v>
      </c>
      <c r="BK9" s="47">
        <v>738622</v>
      </c>
      <c r="BL9" s="47">
        <v>1188065</v>
      </c>
      <c r="BM9" s="47">
        <v>1178232</v>
      </c>
      <c r="BN9" s="66">
        <v>0.621</v>
      </c>
      <c r="BO9" s="66">
        <v>0.57499999999999996</v>
      </c>
      <c r="BP9" s="66">
        <v>0.621</v>
      </c>
      <c r="BQ9" s="66">
        <v>0.621</v>
      </c>
      <c r="BR9" s="67">
        <v>1793</v>
      </c>
      <c r="BS9" s="67">
        <v>1413138172</v>
      </c>
      <c r="BT9" s="67">
        <v>788141</v>
      </c>
      <c r="BU9" s="67">
        <v>1189462</v>
      </c>
      <c r="BV9" s="67">
        <v>1115880</v>
      </c>
      <c r="BW9" s="70">
        <v>0.60599999999999998</v>
      </c>
      <c r="BX9" s="70">
        <v>0.57299999999999995</v>
      </c>
      <c r="BY9" s="70">
        <v>0.60599999999999998</v>
      </c>
      <c r="BZ9" s="70">
        <v>0.60599999999999998</v>
      </c>
      <c r="CA9" s="71">
        <v>1798</v>
      </c>
      <c r="CB9" s="71">
        <v>1444179677</v>
      </c>
      <c r="CC9" s="71">
        <v>803214</v>
      </c>
      <c r="CD9" s="71">
        <v>1324136</v>
      </c>
      <c r="CE9" s="71">
        <v>1225491</v>
      </c>
    </row>
    <row r="10" spans="1:83" x14ac:dyDescent="0.35">
      <c r="A10" s="10" t="s">
        <v>1343</v>
      </c>
      <c r="B10" s="10" t="s">
        <v>6</v>
      </c>
      <c r="C10" s="42">
        <v>0.71899999999999997</v>
      </c>
      <c r="D10" s="42">
        <v>0.625</v>
      </c>
      <c r="E10" s="42">
        <v>0.71899999999999997</v>
      </c>
      <c r="F10" s="42">
        <v>0.71899999999999997</v>
      </c>
      <c r="G10" s="43">
        <v>1923</v>
      </c>
      <c r="H10" s="43">
        <v>722905867</v>
      </c>
      <c r="I10" s="43">
        <v>375926</v>
      </c>
      <c r="J10" s="43">
        <v>1248767</v>
      </c>
      <c r="K10" s="43">
        <v>1366113</v>
      </c>
      <c r="L10" s="42">
        <v>0.71799999999999997</v>
      </c>
      <c r="M10" s="42">
        <v>0.60599999999999998</v>
      </c>
      <c r="N10" s="42">
        <v>0.71799999999999997</v>
      </c>
      <c r="O10" s="42">
        <v>0.71799999999999997</v>
      </c>
      <c r="P10" s="43">
        <v>1945</v>
      </c>
      <c r="Q10" s="43">
        <v>756337527</v>
      </c>
      <c r="R10" s="43">
        <v>388862</v>
      </c>
      <c r="S10" s="43">
        <v>1580432</v>
      </c>
      <c r="T10" s="43">
        <v>1365372</v>
      </c>
      <c r="U10" s="42">
        <v>0.73699999999999999</v>
      </c>
      <c r="V10" s="42">
        <v>0.61599999999999999</v>
      </c>
      <c r="W10" s="42">
        <v>0.73699999999999999</v>
      </c>
      <c r="X10" s="42">
        <v>0.73699999999999999</v>
      </c>
      <c r="Y10" s="43">
        <v>1972</v>
      </c>
      <c r="Z10" s="43">
        <v>751442955</v>
      </c>
      <c r="AA10" s="43">
        <v>381056</v>
      </c>
      <c r="AB10" s="43">
        <v>1422826</v>
      </c>
      <c r="AC10" s="43">
        <v>1362498</v>
      </c>
      <c r="AD10" s="42">
        <v>0.72399999999999998</v>
      </c>
      <c r="AE10" s="42">
        <v>0.58199999999999996</v>
      </c>
      <c r="AF10" s="42">
        <v>0.72399999999999998</v>
      </c>
      <c r="AG10" s="42">
        <v>0.72399999999999998</v>
      </c>
      <c r="AH10" s="43">
        <v>1963</v>
      </c>
      <c r="AI10" s="43">
        <v>833821008</v>
      </c>
      <c r="AJ10" s="43">
        <v>424768</v>
      </c>
      <c r="AK10" s="43">
        <v>1623306</v>
      </c>
      <c r="AL10" s="43">
        <v>1590004</v>
      </c>
      <c r="AM10" s="42">
        <v>0.73699999999999999</v>
      </c>
      <c r="AN10" s="42">
        <v>0.58199999999999996</v>
      </c>
      <c r="AO10" s="42">
        <v>0.73699999999999999</v>
      </c>
      <c r="AP10" s="42">
        <v>0.73699999999999999</v>
      </c>
      <c r="AQ10" s="43">
        <v>1971</v>
      </c>
      <c r="AR10" s="43">
        <v>847582588</v>
      </c>
      <c r="AS10" s="43">
        <v>430026</v>
      </c>
      <c r="AT10" s="43">
        <v>1735324</v>
      </c>
      <c r="AU10" s="43">
        <v>1521270</v>
      </c>
      <c r="AV10" s="42">
        <v>0.75900000000000001</v>
      </c>
      <c r="AW10" s="42">
        <v>0.59199999999999997</v>
      </c>
      <c r="AX10" s="42">
        <v>0.75900000000000001</v>
      </c>
      <c r="AY10" s="42">
        <v>0.75900000000000001</v>
      </c>
      <c r="AZ10" s="43">
        <v>2008</v>
      </c>
      <c r="BA10" s="43">
        <v>843719722</v>
      </c>
      <c r="BB10" s="43">
        <v>420179</v>
      </c>
      <c r="BC10" s="43">
        <v>1455428</v>
      </c>
      <c r="BD10" s="43">
        <v>1352423</v>
      </c>
      <c r="BE10" s="46">
        <v>0.77500000000000002</v>
      </c>
      <c r="BF10" s="46">
        <v>0.61599999999999999</v>
      </c>
      <c r="BG10" s="46">
        <v>0.77500000000000002</v>
      </c>
      <c r="BH10" s="46">
        <v>0.77500000000000002</v>
      </c>
      <c r="BI10" s="47">
        <v>1954</v>
      </c>
      <c r="BJ10" s="47">
        <v>845885928</v>
      </c>
      <c r="BK10" s="47">
        <v>432899</v>
      </c>
      <c r="BL10" s="47">
        <v>1303004</v>
      </c>
      <c r="BM10" s="47">
        <v>1625188</v>
      </c>
      <c r="BN10" s="66">
        <v>0.78700000000000003</v>
      </c>
      <c r="BO10" s="66">
        <v>0.627</v>
      </c>
      <c r="BP10" s="66">
        <v>0.78700000000000003</v>
      </c>
      <c r="BQ10" s="66">
        <v>0.78700000000000003</v>
      </c>
      <c r="BR10" s="67">
        <v>1925</v>
      </c>
      <c r="BS10" s="67">
        <v>852667368</v>
      </c>
      <c r="BT10" s="67">
        <v>442944</v>
      </c>
      <c r="BU10" s="67">
        <v>1610219</v>
      </c>
      <c r="BV10" s="67">
        <v>1620902</v>
      </c>
      <c r="BW10" s="70">
        <v>0.745</v>
      </c>
      <c r="BX10" s="70">
        <v>0.56299999999999994</v>
      </c>
      <c r="BY10" s="70">
        <v>0.745</v>
      </c>
      <c r="BZ10" s="70">
        <v>0.745</v>
      </c>
      <c r="CA10" s="71">
        <v>1934</v>
      </c>
      <c r="CB10" s="71">
        <v>1006999121</v>
      </c>
      <c r="CC10" s="71">
        <v>520682</v>
      </c>
      <c r="CD10" s="71">
        <v>1788415</v>
      </c>
      <c r="CE10" s="71">
        <v>1808231</v>
      </c>
    </row>
    <row r="11" spans="1:83" x14ac:dyDescent="0.35">
      <c r="A11" s="10" t="s">
        <v>1344</v>
      </c>
      <c r="B11" s="10" t="s">
        <v>757</v>
      </c>
      <c r="C11" s="42">
        <v>0.46700000000000003</v>
      </c>
      <c r="D11" s="42">
        <v>0.58599999999999997</v>
      </c>
      <c r="E11" s="42">
        <v>0.46700000000000003</v>
      </c>
      <c r="F11" s="42">
        <v>0.58599999999999997</v>
      </c>
      <c r="G11" s="43">
        <v>5089</v>
      </c>
      <c r="H11" s="43">
        <v>3633609348</v>
      </c>
      <c r="I11" s="43">
        <v>714012</v>
      </c>
      <c r="J11" s="43">
        <v>882425</v>
      </c>
      <c r="K11" s="43">
        <v>898800</v>
      </c>
      <c r="L11" s="42">
        <v>0.46600000000000003</v>
      </c>
      <c r="M11" s="42">
        <v>0.57899999999999996</v>
      </c>
      <c r="N11" s="42">
        <v>0.46600000000000003</v>
      </c>
      <c r="O11" s="42">
        <v>0.57899999999999996</v>
      </c>
      <c r="P11" s="43">
        <v>5074</v>
      </c>
      <c r="Q11" s="43">
        <v>3738810490</v>
      </c>
      <c r="R11" s="43">
        <v>736856</v>
      </c>
      <c r="S11" s="43">
        <v>863645</v>
      </c>
      <c r="T11" s="43">
        <v>912359</v>
      </c>
      <c r="U11" s="42">
        <v>0.48</v>
      </c>
      <c r="V11" s="42">
        <v>0.56100000000000005</v>
      </c>
      <c r="W11" s="42">
        <v>0.48</v>
      </c>
      <c r="X11" s="42">
        <v>0.56100000000000005</v>
      </c>
      <c r="Y11" s="43">
        <v>5053</v>
      </c>
      <c r="Z11" s="43">
        <v>3806462723</v>
      </c>
      <c r="AA11" s="43">
        <v>753307</v>
      </c>
      <c r="AB11" s="43">
        <v>964601</v>
      </c>
      <c r="AC11" s="43">
        <v>873421</v>
      </c>
      <c r="AD11" s="42">
        <v>0.503</v>
      </c>
      <c r="AE11" s="42">
        <v>0.56999999999999995</v>
      </c>
      <c r="AF11" s="42">
        <v>0.503</v>
      </c>
      <c r="AG11" s="42">
        <v>0.56999999999999995</v>
      </c>
      <c r="AH11" s="43">
        <v>5017</v>
      </c>
      <c r="AI11" s="43">
        <v>3834763272</v>
      </c>
      <c r="AJ11" s="43">
        <v>764353</v>
      </c>
      <c r="AK11" s="43">
        <v>1019746</v>
      </c>
      <c r="AL11" s="43">
        <v>945939</v>
      </c>
      <c r="AM11" s="42">
        <v>0.51500000000000001</v>
      </c>
      <c r="AN11" s="42">
        <v>0.56799999999999995</v>
      </c>
      <c r="AO11" s="42">
        <v>0.51500000000000001</v>
      </c>
      <c r="AP11" s="42">
        <v>0.56799999999999995</v>
      </c>
      <c r="AQ11" s="43">
        <v>4945</v>
      </c>
      <c r="AR11" s="43">
        <v>3915711621</v>
      </c>
      <c r="AS11" s="43">
        <v>791852</v>
      </c>
      <c r="AT11" s="43">
        <v>1016993</v>
      </c>
      <c r="AU11" s="43">
        <v>1283565</v>
      </c>
      <c r="AV11" s="42">
        <v>0.54100000000000004</v>
      </c>
      <c r="AW11" s="42">
        <v>0.56100000000000005</v>
      </c>
      <c r="AX11" s="42">
        <v>0.54100000000000004</v>
      </c>
      <c r="AY11" s="42">
        <v>0.56100000000000005</v>
      </c>
      <c r="AZ11" s="43">
        <v>5100</v>
      </c>
      <c r="BA11" s="43">
        <v>4074664919</v>
      </c>
      <c r="BB11" s="43">
        <v>798953</v>
      </c>
      <c r="BC11" s="43">
        <v>1203515</v>
      </c>
      <c r="BD11" s="43">
        <v>1117171</v>
      </c>
      <c r="BE11" s="46">
        <v>0.55500000000000005</v>
      </c>
      <c r="BF11" s="46">
        <v>0.55100000000000005</v>
      </c>
      <c r="BG11" s="46">
        <v>0.55500000000000005</v>
      </c>
      <c r="BH11" s="46">
        <v>0.55500000000000005</v>
      </c>
      <c r="BI11" s="47">
        <v>4936</v>
      </c>
      <c r="BJ11" s="47">
        <v>4204891575</v>
      </c>
      <c r="BK11" s="47">
        <v>851882</v>
      </c>
      <c r="BL11" s="47">
        <v>1259236</v>
      </c>
      <c r="BM11" s="47">
        <v>1195438</v>
      </c>
      <c r="BN11" s="66">
        <v>0.57099999999999995</v>
      </c>
      <c r="BO11" s="66">
        <v>0.54900000000000004</v>
      </c>
      <c r="BP11" s="66">
        <v>0.57099999999999995</v>
      </c>
      <c r="BQ11" s="66">
        <v>0.57099999999999995</v>
      </c>
      <c r="BR11" s="67">
        <v>4848</v>
      </c>
      <c r="BS11" s="67">
        <v>4323319560</v>
      </c>
      <c r="BT11" s="67">
        <v>891773</v>
      </c>
      <c r="BU11" s="67">
        <v>1489977</v>
      </c>
      <c r="BV11" s="67">
        <v>1384521</v>
      </c>
      <c r="BW11" s="70">
        <v>0.55700000000000005</v>
      </c>
      <c r="BX11" s="70">
        <v>0.54300000000000004</v>
      </c>
      <c r="BY11" s="70">
        <v>0.55700000000000005</v>
      </c>
      <c r="BZ11" s="70">
        <v>0.55700000000000005</v>
      </c>
      <c r="CA11" s="71">
        <v>4953</v>
      </c>
      <c r="CB11" s="71">
        <v>4468526448</v>
      </c>
      <c r="CC11" s="71">
        <v>902185</v>
      </c>
      <c r="CD11" s="71">
        <v>1689586</v>
      </c>
      <c r="CE11" s="71">
        <v>1412746</v>
      </c>
    </row>
    <row r="12" spans="1:83" x14ac:dyDescent="0.35">
      <c r="A12" s="10" t="s">
        <v>1345</v>
      </c>
      <c r="B12" s="10" t="s">
        <v>759</v>
      </c>
      <c r="C12" s="42">
        <v>0</v>
      </c>
      <c r="D12" s="42">
        <v>0</v>
      </c>
      <c r="E12" s="42">
        <v>0</v>
      </c>
      <c r="F12" s="42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2">
        <v>0</v>
      </c>
      <c r="M12" s="42">
        <v>0</v>
      </c>
      <c r="N12" s="42">
        <v>0</v>
      </c>
      <c r="O12" s="42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2">
        <v>0</v>
      </c>
      <c r="V12" s="42">
        <v>0</v>
      </c>
      <c r="W12" s="42">
        <v>0</v>
      </c>
      <c r="X12" s="42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2">
        <v>0</v>
      </c>
      <c r="AE12" s="42">
        <v>0</v>
      </c>
      <c r="AF12" s="42">
        <v>0</v>
      </c>
      <c r="AG12" s="42">
        <v>0</v>
      </c>
      <c r="AH12" s="43">
        <v>0</v>
      </c>
      <c r="AI12" s="43">
        <v>0</v>
      </c>
      <c r="AJ12" s="43">
        <v>0</v>
      </c>
      <c r="AK12" s="43">
        <v>0</v>
      </c>
      <c r="AL12" s="43">
        <v>0</v>
      </c>
      <c r="AM12" s="42">
        <v>0</v>
      </c>
      <c r="AN12" s="42">
        <v>0</v>
      </c>
      <c r="AO12" s="42">
        <v>0</v>
      </c>
      <c r="AP12" s="42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2">
        <v>0</v>
      </c>
      <c r="AW12" s="42">
        <v>0</v>
      </c>
      <c r="AX12" s="42">
        <v>0</v>
      </c>
      <c r="AY12" s="42">
        <v>0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6">
        <v>0</v>
      </c>
      <c r="BF12" s="46">
        <v>0</v>
      </c>
      <c r="BG12" s="46">
        <v>0</v>
      </c>
      <c r="BH12" s="46">
        <v>0</v>
      </c>
      <c r="BI12" s="47">
        <v>0</v>
      </c>
      <c r="BJ12" s="47">
        <v>0</v>
      </c>
      <c r="BK12" s="47">
        <v>0</v>
      </c>
      <c r="BL12" s="47">
        <v>0</v>
      </c>
      <c r="BM12" s="47">
        <v>0</v>
      </c>
      <c r="BN12" s="66">
        <v>0</v>
      </c>
      <c r="BO12" s="66">
        <v>0</v>
      </c>
      <c r="BP12" s="66">
        <v>0</v>
      </c>
      <c r="BQ12" s="66">
        <v>0</v>
      </c>
      <c r="BR12" s="67">
        <v>0</v>
      </c>
      <c r="BS12" s="67">
        <v>0</v>
      </c>
      <c r="BT12" s="67">
        <v>0</v>
      </c>
      <c r="BU12" s="67">
        <v>0</v>
      </c>
      <c r="BV12" s="67">
        <v>0</v>
      </c>
      <c r="BW12" s="70">
        <v>0</v>
      </c>
      <c r="BX12" s="70">
        <v>0</v>
      </c>
      <c r="BY12" s="70">
        <v>0</v>
      </c>
      <c r="BZ12" s="70">
        <v>0</v>
      </c>
      <c r="CA12" s="71">
        <v>0</v>
      </c>
      <c r="CB12" s="71">
        <v>0</v>
      </c>
      <c r="CC12" s="71">
        <v>0</v>
      </c>
      <c r="CD12" s="71">
        <v>0</v>
      </c>
      <c r="CE12" s="71">
        <v>0</v>
      </c>
    </row>
    <row r="13" spans="1:83" x14ac:dyDescent="0.35">
      <c r="A13" s="10" t="s">
        <v>1346</v>
      </c>
      <c r="B13" s="10" t="s">
        <v>8</v>
      </c>
      <c r="C13" s="42">
        <v>0.34899999999999998</v>
      </c>
      <c r="D13" s="42">
        <v>0.56299999999999994</v>
      </c>
      <c r="E13" s="42">
        <v>0.34899999999999998</v>
      </c>
      <c r="F13" s="42">
        <v>0.56299999999999994</v>
      </c>
      <c r="G13" s="43">
        <v>404</v>
      </c>
      <c r="H13" s="43">
        <v>352008498</v>
      </c>
      <c r="I13" s="43">
        <v>871308</v>
      </c>
      <c r="J13" s="43">
        <v>121602</v>
      </c>
      <c r="K13" s="43">
        <v>130704</v>
      </c>
      <c r="L13" s="42">
        <v>0.34399999999999997</v>
      </c>
      <c r="M13" s="42">
        <v>0.55400000000000005</v>
      </c>
      <c r="N13" s="42">
        <v>0.34399999999999997</v>
      </c>
      <c r="O13" s="42">
        <v>0.55400000000000005</v>
      </c>
      <c r="P13" s="43">
        <v>397</v>
      </c>
      <c r="Q13" s="43">
        <v>359425150</v>
      </c>
      <c r="R13" s="43">
        <v>905353</v>
      </c>
      <c r="S13" s="43">
        <v>151167</v>
      </c>
      <c r="T13" s="43">
        <v>114335</v>
      </c>
      <c r="U13" s="42">
        <v>0.374</v>
      </c>
      <c r="V13" s="42">
        <v>0.55900000000000005</v>
      </c>
      <c r="W13" s="42">
        <v>0.374</v>
      </c>
      <c r="X13" s="42">
        <v>0.55900000000000005</v>
      </c>
      <c r="Y13" s="43">
        <v>399</v>
      </c>
      <c r="Z13" s="43">
        <v>362005681</v>
      </c>
      <c r="AA13" s="43">
        <v>907282</v>
      </c>
      <c r="AB13" s="43">
        <v>186872</v>
      </c>
      <c r="AC13" s="43">
        <v>149211</v>
      </c>
      <c r="AD13" s="42">
        <v>0.43099999999999999</v>
      </c>
      <c r="AE13" s="42">
        <v>0.56999999999999995</v>
      </c>
      <c r="AF13" s="42">
        <v>0.43099999999999999</v>
      </c>
      <c r="AG13" s="42">
        <v>0.56999999999999995</v>
      </c>
      <c r="AH13" s="43">
        <v>416</v>
      </c>
      <c r="AI13" s="43">
        <v>363593327</v>
      </c>
      <c r="AJ13" s="43">
        <v>874022</v>
      </c>
      <c r="AK13" s="43">
        <v>150591</v>
      </c>
      <c r="AL13" s="43">
        <v>159438</v>
      </c>
      <c r="AM13" s="42">
        <v>0.51</v>
      </c>
      <c r="AN13" s="42">
        <v>0.57899999999999996</v>
      </c>
      <c r="AO13" s="42">
        <v>0.51</v>
      </c>
      <c r="AP13" s="42">
        <v>0.57899999999999996</v>
      </c>
      <c r="AQ13" s="43">
        <v>459</v>
      </c>
      <c r="AR13" s="43">
        <v>367840839</v>
      </c>
      <c r="AS13" s="43">
        <v>801396</v>
      </c>
      <c r="AT13" s="43">
        <v>184531</v>
      </c>
      <c r="AU13" s="43">
        <v>183137</v>
      </c>
      <c r="AV13" s="42">
        <v>0.55600000000000005</v>
      </c>
      <c r="AW13" s="42">
        <v>0.57699999999999996</v>
      </c>
      <c r="AX13" s="42">
        <v>0.55600000000000005</v>
      </c>
      <c r="AY13" s="42">
        <v>0.57699999999999996</v>
      </c>
      <c r="AZ13" s="43">
        <v>495</v>
      </c>
      <c r="BA13" s="43">
        <v>383330492</v>
      </c>
      <c r="BB13" s="43">
        <v>774405</v>
      </c>
      <c r="BC13" s="43">
        <v>192901</v>
      </c>
      <c r="BD13" s="43">
        <v>177802</v>
      </c>
      <c r="BE13" s="46">
        <v>0.55500000000000005</v>
      </c>
      <c r="BF13" s="46">
        <v>0.56100000000000005</v>
      </c>
      <c r="BG13" s="46">
        <v>0.55500000000000005</v>
      </c>
      <c r="BH13" s="46">
        <v>0.56100000000000005</v>
      </c>
      <c r="BI13" s="47">
        <v>468</v>
      </c>
      <c r="BJ13" s="47">
        <v>399176547</v>
      </c>
      <c r="BK13" s="47">
        <v>852941</v>
      </c>
      <c r="BL13" s="47">
        <v>196862</v>
      </c>
      <c r="BM13" s="47">
        <v>214095</v>
      </c>
      <c r="BN13" s="66">
        <v>0.55700000000000005</v>
      </c>
      <c r="BO13" s="66">
        <v>0.56100000000000005</v>
      </c>
      <c r="BP13" s="66">
        <v>0.55700000000000005</v>
      </c>
      <c r="BQ13" s="66">
        <v>0.56100000000000005</v>
      </c>
      <c r="BR13" s="67">
        <v>446</v>
      </c>
      <c r="BS13" s="67">
        <v>409752154</v>
      </c>
      <c r="BT13" s="67">
        <v>918726</v>
      </c>
      <c r="BU13" s="67">
        <v>220350</v>
      </c>
      <c r="BV13" s="67">
        <v>225791</v>
      </c>
      <c r="BW13" s="70">
        <v>0.51300000000000001</v>
      </c>
      <c r="BX13" s="70">
        <v>0.55400000000000005</v>
      </c>
      <c r="BY13" s="70">
        <v>0.51300000000000001</v>
      </c>
      <c r="BZ13" s="70">
        <v>0.55400000000000005</v>
      </c>
      <c r="CA13" s="71">
        <v>429</v>
      </c>
      <c r="CB13" s="71">
        <v>425734707</v>
      </c>
      <c r="CC13" s="71">
        <v>992388</v>
      </c>
      <c r="CD13" s="71">
        <v>227652</v>
      </c>
      <c r="CE13" s="71">
        <v>295115</v>
      </c>
    </row>
    <row r="14" spans="1:83" x14ac:dyDescent="0.35">
      <c r="A14" s="10" t="s">
        <v>1347</v>
      </c>
      <c r="B14" s="10" t="s">
        <v>2040</v>
      </c>
      <c r="C14" s="42">
        <v>0</v>
      </c>
      <c r="D14" s="42">
        <v>0</v>
      </c>
      <c r="E14" s="42">
        <v>0</v>
      </c>
      <c r="F14" s="42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2">
        <v>0</v>
      </c>
      <c r="M14" s="42">
        <v>0</v>
      </c>
      <c r="N14" s="42">
        <v>0</v>
      </c>
      <c r="O14" s="42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2">
        <v>0</v>
      </c>
      <c r="V14" s="42">
        <v>0</v>
      </c>
      <c r="W14" s="42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2">
        <v>0</v>
      </c>
      <c r="AE14" s="42">
        <v>0</v>
      </c>
      <c r="AF14" s="42">
        <v>0</v>
      </c>
      <c r="AG14" s="42">
        <v>0</v>
      </c>
      <c r="AH14" s="43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2">
        <v>0</v>
      </c>
      <c r="AO14" s="42">
        <v>0</v>
      </c>
      <c r="AP14" s="42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2">
        <v>0</v>
      </c>
      <c r="AW14" s="42">
        <v>0</v>
      </c>
      <c r="AX14" s="42">
        <v>0</v>
      </c>
      <c r="AY14" s="42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6">
        <v>0</v>
      </c>
      <c r="BF14" s="46">
        <v>0</v>
      </c>
      <c r="BG14" s="46">
        <v>0</v>
      </c>
      <c r="BH14" s="46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66">
        <v>0</v>
      </c>
      <c r="BO14" s="66">
        <v>0</v>
      </c>
      <c r="BP14" s="66">
        <v>0</v>
      </c>
      <c r="BQ14" s="66">
        <v>0</v>
      </c>
      <c r="BR14" s="67">
        <v>0</v>
      </c>
      <c r="BS14" s="67">
        <v>0</v>
      </c>
      <c r="BT14" s="67">
        <v>0</v>
      </c>
      <c r="BU14" s="67">
        <v>0</v>
      </c>
      <c r="BV14" s="67">
        <v>0</v>
      </c>
      <c r="BW14" s="70">
        <v>0</v>
      </c>
      <c r="BX14" s="70">
        <v>0</v>
      </c>
      <c r="BY14" s="70">
        <v>0</v>
      </c>
      <c r="BZ14" s="70">
        <v>0</v>
      </c>
      <c r="CA14" s="71">
        <v>0</v>
      </c>
      <c r="CB14" s="71">
        <v>0</v>
      </c>
      <c r="CC14" s="71">
        <v>0</v>
      </c>
      <c r="CD14" s="71">
        <v>0</v>
      </c>
      <c r="CE14" s="71">
        <v>0</v>
      </c>
    </row>
    <row r="15" spans="1:83" x14ac:dyDescent="0.35">
      <c r="A15" s="10" t="s">
        <v>1348</v>
      </c>
      <c r="B15" s="10" t="s">
        <v>759</v>
      </c>
      <c r="C15" s="42">
        <v>0.41699999999999998</v>
      </c>
      <c r="D15" s="42">
        <v>0.55900000000000005</v>
      </c>
      <c r="E15" s="42">
        <v>0.41699999999999998</v>
      </c>
      <c r="F15" s="42">
        <v>0.55900000000000005</v>
      </c>
      <c r="G15" s="43">
        <v>5565</v>
      </c>
      <c r="H15" s="43">
        <v>4346210882</v>
      </c>
      <c r="I15" s="43">
        <v>780990</v>
      </c>
      <c r="J15" s="43">
        <v>648453</v>
      </c>
      <c r="K15" s="43">
        <v>588520</v>
      </c>
      <c r="L15" s="42">
        <v>0.434</v>
      </c>
      <c r="M15" s="42">
        <v>0.55400000000000005</v>
      </c>
      <c r="N15" s="42">
        <v>0.434</v>
      </c>
      <c r="O15" s="42">
        <v>0.55400000000000005</v>
      </c>
      <c r="P15" s="43">
        <v>5753</v>
      </c>
      <c r="Q15" s="43">
        <v>4492335750</v>
      </c>
      <c r="R15" s="43">
        <v>780868</v>
      </c>
      <c r="S15" s="43">
        <v>584058</v>
      </c>
      <c r="T15" s="43">
        <v>530987</v>
      </c>
      <c r="U15" s="42">
        <v>0.45300000000000001</v>
      </c>
      <c r="V15" s="42">
        <v>0.55100000000000005</v>
      </c>
      <c r="W15" s="42">
        <v>0.45300000000000001</v>
      </c>
      <c r="X15" s="42">
        <v>0.55100000000000005</v>
      </c>
      <c r="Y15" s="43">
        <v>5839</v>
      </c>
      <c r="Z15" s="43">
        <v>4632169301</v>
      </c>
      <c r="AA15" s="43">
        <v>793315</v>
      </c>
      <c r="AB15" s="43">
        <v>564067</v>
      </c>
      <c r="AC15" s="43">
        <v>540075</v>
      </c>
      <c r="AD15" s="42">
        <v>0.49199999999999999</v>
      </c>
      <c r="AE15" s="42">
        <v>0.55600000000000005</v>
      </c>
      <c r="AF15" s="42">
        <v>0.49199999999999999</v>
      </c>
      <c r="AG15" s="42">
        <v>0.55600000000000005</v>
      </c>
      <c r="AH15" s="43">
        <v>6042</v>
      </c>
      <c r="AI15" s="43">
        <v>4719518256</v>
      </c>
      <c r="AJ15" s="43">
        <v>781118</v>
      </c>
      <c r="AK15" s="43">
        <v>707540</v>
      </c>
      <c r="AL15" s="43">
        <v>1210415</v>
      </c>
      <c r="AM15" s="42">
        <v>0.51700000000000002</v>
      </c>
      <c r="AN15" s="42">
        <v>0.55900000000000005</v>
      </c>
      <c r="AO15" s="42">
        <v>0.51700000000000002</v>
      </c>
      <c r="AP15" s="42">
        <v>0.55900000000000005</v>
      </c>
      <c r="AQ15" s="43">
        <v>6137</v>
      </c>
      <c r="AR15" s="43">
        <v>4850771528</v>
      </c>
      <c r="AS15" s="43">
        <v>790414</v>
      </c>
      <c r="AT15" s="43">
        <v>1482391</v>
      </c>
      <c r="AU15" s="43">
        <v>1543559</v>
      </c>
      <c r="AV15" s="42">
        <v>0.52800000000000002</v>
      </c>
      <c r="AW15" s="42">
        <v>0.54100000000000004</v>
      </c>
      <c r="AX15" s="42">
        <v>0.52800000000000002</v>
      </c>
      <c r="AY15" s="42">
        <v>0.54100000000000004</v>
      </c>
      <c r="AZ15" s="43">
        <v>6180</v>
      </c>
      <c r="BA15" s="43">
        <v>5080518230</v>
      </c>
      <c r="BB15" s="43">
        <v>822090</v>
      </c>
      <c r="BC15" s="43">
        <v>1483561</v>
      </c>
      <c r="BD15" s="43">
        <v>1520074</v>
      </c>
      <c r="BE15" s="46">
        <v>0.56599999999999995</v>
      </c>
      <c r="BF15" s="46">
        <v>0.52700000000000002</v>
      </c>
      <c r="BG15" s="46">
        <v>0.56599999999999995</v>
      </c>
      <c r="BH15" s="46">
        <v>0.56599999999999995</v>
      </c>
      <c r="BI15" s="47">
        <v>6366</v>
      </c>
      <c r="BJ15" s="47">
        <v>5292109280</v>
      </c>
      <c r="BK15" s="47">
        <v>831308</v>
      </c>
      <c r="BL15" s="47">
        <v>1292056</v>
      </c>
      <c r="BM15" s="47">
        <v>1789335</v>
      </c>
      <c r="BN15" s="66">
        <v>0.56499999999999995</v>
      </c>
      <c r="BO15" s="66">
        <v>0.51600000000000001</v>
      </c>
      <c r="BP15" s="66">
        <v>0.56499999999999995</v>
      </c>
      <c r="BQ15" s="66">
        <v>0.56499999999999995</v>
      </c>
      <c r="BR15" s="67">
        <v>6071</v>
      </c>
      <c r="BS15" s="67">
        <v>5486651980</v>
      </c>
      <c r="BT15" s="67">
        <v>903747</v>
      </c>
      <c r="BU15" s="67">
        <v>2318813</v>
      </c>
      <c r="BV15" s="67">
        <v>1966304</v>
      </c>
      <c r="BW15" s="70">
        <v>0.54800000000000004</v>
      </c>
      <c r="BX15" s="70">
        <v>0.51</v>
      </c>
      <c r="BY15" s="70">
        <v>0.54800000000000004</v>
      </c>
      <c r="BZ15" s="70">
        <v>0.54800000000000004</v>
      </c>
      <c r="CA15" s="71">
        <v>6206</v>
      </c>
      <c r="CB15" s="71">
        <v>5721925085</v>
      </c>
      <c r="CC15" s="71">
        <v>921998</v>
      </c>
      <c r="CD15" s="71">
        <v>2421596</v>
      </c>
      <c r="CE15" s="71">
        <v>1573448</v>
      </c>
    </row>
    <row r="16" spans="1:83" x14ac:dyDescent="0.35">
      <c r="A16" s="10" t="s">
        <v>1349</v>
      </c>
      <c r="B16" s="10" t="s">
        <v>10</v>
      </c>
      <c r="C16" s="42">
        <v>0.73099999999999998</v>
      </c>
      <c r="D16" s="42">
        <v>0.70199999999999996</v>
      </c>
      <c r="E16" s="42">
        <v>0.73099999999999998</v>
      </c>
      <c r="F16" s="42">
        <v>0.73099999999999998</v>
      </c>
      <c r="G16" s="43">
        <v>345</v>
      </c>
      <c r="H16" s="43">
        <v>124411130</v>
      </c>
      <c r="I16" s="43">
        <v>360611</v>
      </c>
      <c r="J16" s="43">
        <v>176123</v>
      </c>
      <c r="K16" s="43">
        <v>210236</v>
      </c>
      <c r="L16" s="42">
        <v>0.66500000000000004</v>
      </c>
      <c r="M16" s="42">
        <v>0.63200000000000001</v>
      </c>
      <c r="N16" s="42">
        <v>0.66500000000000004</v>
      </c>
      <c r="O16" s="42">
        <v>0.66500000000000004</v>
      </c>
      <c r="P16" s="43">
        <v>310</v>
      </c>
      <c r="Q16" s="43">
        <v>143434269</v>
      </c>
      <c r="R16" s="43">
        <v>462691</v>
      </c>
      <c r="S16" s="43">
        <v>193228</v>
      </c>
      <c r="T16" s="43">
        <v>133322</v>
      </c>
      <c r="U16" s="42">
        <v>0.626</v>
      </c>
      <c r="V16" s="42">
        <v>0.58599999999999997</v>
      </c>
      <c r="W16" s="42">
        <v>0.626</v>
      </c>
      <c r="X16" s="42">
        <v>0.626</v>
      </c>
      <c r="Y16" s="43">
        <v>307</v>
      </c>
      <c r="Z16" s="43">
        <v>166662442</v>
      </c>
      <c r="AA16" s="43">
        <v>542874</v>
      </c>
      <c r="AB16" s="43">
        <v>126794</v>
      </c>
      <c r="AC16" s="43">
        <v>140533</v>
      </c>
      <c r="AD16" s="42">
        <v>0.64700000000000002</v>
      </c>
      <c r="AE16" s="42">
        <v>0.63200000000000001</v>
      </c>
      <c r="AF16" s="42">
        <v>0.64700000000000002</v>
      </c>
      <c r="AG16" s="42">
        <v>0.64700000000000002</v>
      </c>
      <c r="AH16" s="43">
        <v>307</v>
      </c>
      <c r="AI16" s="43">
        <v>166670784</v>
      </c>
      <c r="AJ16" s="43">
        <v>542901</v>
      </c>
      <c r="AK16" s="43">
        <v>209349</v>
      </c>
      <c r="AL16" s="43">
        <v>130444</v>
      </c>
      <c r="AM16" s="42">
        <v>0.65900000000000003</v>
      </c>
      <c r="AN16" s="42">
        <v>0.63700000000000001</v>
      </c>
      <c r="AO16" s="42">
        <v>0.65900000000000003</v>
      </c>
      <c r="AP16" s="42">
        <v>0.65900000000000003</v>
      </c>
      <c r="AQ16" s="43">
        <v>299</v>
      </c>
      <c r="AR16" s="43">
        <v>166957829</v>
      </c>
      <c r="AS16" s="43">
        <v>558387</v>
      </c>
      <c r="AT16" s="43">
        <v>135535</v>
      </c>
      <c r="AU16" s="43">
        <v>182422</v>
      </c>
      <c r="AV16" s="42">
        <v>0.64700000000000002</v>
      </c>
      <c r="AW16" s="42">
        <v>0.61199999999999999</v>
      </c>
      <c r="AX16" s="42">
        <v>0.64700000000000002</v>
      </c>
      <c r="AY16" s="42">
        <v>0.64700000000000002</v>
      </c>
      <c r="AZ16" s="43">
        <v>296</v>
      </c>
      <c r="BA16" s="43">
        <v>182287915</v>
      </c>
      <c r="BB16" s="43">
        <v>615837</v>
      </c>
      <c r="BC16" s="43">
        <v>182633</v>
      </c>
      <c r="BD16" s="43">
        <v>236296</v>
      </c>
      <c r="BE16" s="46">
        <v>0.63100000000000001</v>
      </c>
      <c r="BF16" s="46">
        <v>0.59599999999999997</v>
      </c>
      <c r="BG16" s="46">
        <v>0.63100000000000001</v>
      </c>
      <c r="BH16" s="46">
        <v>0.63100000000000001</v>
      </c>
      <c r="BI16" s="47">
        <v>271</v>
      </c>
      <c r="BJ16" s="47">
        <v>191744024</v>
      </c>
      <c r="BK16" s="47">
        <v>707542</v>
      </c>
      <c r="BL16" s="47">
        <v>239417</v>
      </c>
      <c r="BM16" s="47">
        <v>247056</v>
      </c>
      <c r="BN16" s="66">
        <v>0.66300000000000003</v>
      </c>
      <c r="BO16" s="66">
        <v>0.58199999999999996</v>
      </c>
      <c r="BP16" s="66">
        <v>0.66300000000000003</v>
      </c>
      <c r="BQ16" s="66">
        <v>0.66300000000000003</v>
      </c>
      <c r="BR16" s="67">
        <v>288</v>
      </c>
      <c r="BS16" s="67">
        <v>201823547</v>
      </c>
      <c r="BT16" s="67">
        <v>700776</v>
      </c>
      <c r="BU16" s="67">
        <v>328587</v>
      </c>
      <c r="BV16" s="67">
        <v>318568</v>
      </c>
      <c r="BW16" s="70">
        <v>0.59199999999999997</v>
      </c>
      <c r="BX16" s="70">
        <v>0.57499999999999996</v>
      </c>
      <c r="BY16" s="70">
        <v>0.59199999999999997</v>
      </c>
      <c r="BZ16" s="70">
        <v>0.59199999999999997</v>
      </c>
      <c r="CA16" s="71">
        <v>256</v>
      </c>
      <c r="CB16" s="71">
        <v>212909560</v>
      </c>
      <c r="CC16" s="71">
        <v>831677</v>
      </c>
      <c r="CD16" s="71">
        <v>447261</v>
      </c>
      <c r="CE16" s="71">
        <v>361845</v>
      </c>
    </row>
    <row r="17" spans="1:83" x14ac:dyDescent="0.35">
      <c r="A17" s="10" t="s">
        <v>1350</v>
      </c>
      <c r="B17" s="10" t="s">
        <v>11</v>
      </c>
      <c r="C17" s="42">
        <v>0.54700000000000004</v>
      </c>
      <c r="D17" s="42">
        <v>0.62</v>
      </c>
      <c r="E17" s="42">
        <v>0.54700000000000004</v>
      </c>
      <c r="F17" s="42">
        <v>0.62</v>
      </c>
      <c r="G17" s="43">
        <v>5389</v>
      </c>
      <c r="H17" s="43">
        <v>3270236087</v>
      </c>
      <c r="I17" s="43">
        <v>606835</v>
      </c>
      <c r="J17" s="43">
        <v>1710225</v>
      </c>
      <c r="K17" s="43">
        <v>1417294</v>
      </c>
      <c r="L17" s="42">
        <v>0.53800000000000003</v>
      </c>
      <c r="M17" s="42">
        <v>0.61</v>
      </c>
      <c r="N17" s="42">
        <v>0.53800000000000003</v>
      </c>
      <c r="O17" s="42">
        <v>0.61</v>
      </c>
      <c r="P17" s="43">
        <v>5336</v>
      </c>
      <c r="Q17" s="43">
        <v>3398587223</v>
      </c>
      <c r="R17" s="43">
        <v>636916</v>
      </c>
      <c r="S17" s="43">
        <v>1366398</v>
      </c>
      <c r="T17" s="43">
        <v>1345521</v>
      </c>
      <c r="U17" s="42">
        <v>0.54</v>
      </c>
      <c r="V17" s="42">
        <v>0.60399999999999998</v>
      </c>
      <c r="W17" s="42">
        <v>0.54</v>
      </c>
      <c r="X17" s="42">
        <v>0.60399999999999998</v>
      </c>
      <c r="Y17" s="43">
        <v>5253</v>
      </c>
      <c r="Z17" s="43">
        <v>3504407936</v>
      </c>
      <c r="AA17" s="43">
        <v>667125</v>
      </c>
      <c r="AB17" s="43">
        <v>1353513</v>
      </c>
      <c r="AC17" s="43">
        <v>1332987</v>
      </c>
      <c r="AD17" s="42">
        <v>0.56299999999999994</v>
      </c>
      <c r="AE17" s="42">
        <v>0.60799999999999998</v>
      </c>
      <c r="AF17" s="42">
        <v>0.56299999999999994</v>
      </c>
      <c r="AG17" s="42">
        <v>0.60799999999999998</v>
      </c>
      <c r="AH17" s="43">
        <v>5288</v>
      </c>
      <c r="AI17" s="43">
        <v>3549537071</v>
      </c>
      <c r="AJ17" s="43">
        <v>671243</v>
      </c>
      <c r="AK17" s="43">
        <v>1397474</v>
      </c>
      <c r="AL17" s="43">
        <v>1505267</v>
      </c>
      <c r="AM17" s="42">
        <v>0.51400000000000001</v>
      </c>
      <c r="AN17" s="42">
        <v>0.55100000000000005</v>
      </c>
      <c r="AO17" s="42">
        <v>0.51400000000000001</v>
      </c>
      <c r="AP17" s="42">
        <v>0.55100000000000005</v>
      </c>
      <c r="AQ17" s="43">
        <v>5190</v>
      </c>
      <c r="AR17" s="43">
        <v>4122460640</v>
      </c>
      <c r="AS17" s="43">
        <v>794308</v>
      </c>
      <c r="AT17" s="43">
        <v>1579895</v>
      </c>
      <c r="AU17" s="43">
        <v>1519465</v>
      </c>
      <c r="AV17" s="42">
        <v>0.56899999999999995</v>
      </c>
      <c r="AW17" s="42">
        <v>0.56999999999999995</v>
      </c>
      <c r="AX17" s="42">
        <v>0.56899999999999995</v>
      </c>
      <c r="AY17" s="42">
        <v>0.56999999999999995</v>
      </c>
      <c r="AZ17" s="43">
        <v>5353</v>
      </c>
      <c r="BA17" s="43">
        <v>4029557469</v>
      </c>
      <c r="BB17" s="43">
        <v>752766</v>
      </c>
      <c r="BC17" s="43">
        <v>1542080</v>
      </c>
      <c r="BD17" s="43">
        <v>1509686</v>
      </c>
      <c r="BE17" s="46">
        <v>0.55600000000000005</v>
      </c>
      <c r="BF17" s="46">
        <v>0.54100000000000004</v>
      </c>
      <c r="BG17" s="46">
        <v>0.55600000000000005</v>
      </c>
      <c r="BH17" s="46">
        <v>0.55600000000000005</v>
      </c>
      <c r="BI17" s="47">
        <v>5144</v>
      </c>
      <c r="BJ17" s="47">
        <v>4375066927</v>
      </c>
      <c r="BK17" s="47">
        <v>850518</v>
      </c>
      <c r="BL17" s="47">
        <v>1534950</v>
      </c>
      <c r="BM17" s="47">
        <v>1774603</v>
      </c>
      <c r="BN17" s="66">
        <v>0.58499999999999996</v>
      </c>
      <c r="BO17" s="66">
        <v>0.55400000000000005</v>
      </c>
      <c r="BP17" s="66">
        <v>0.58499999999999996</v>
      </c>
      <c r="BQ17" s="66">
        <v>0.58499999999999996</v>
      </c>
      <c r="BR17" s="67">
        <v>5095</v>
      </c>
      <c r="BS17" s="67">
        <v>4385064398</v>
      </c>
      <c r="BT17" s="67">
        <v>860660</v>
      </c>
      <c r="BU17" s="67">
        <v>1831504</v>
      </c>
      <c r="BV17" s="67">
        <v>1932970</v>
      </c>
      <c r="BW17" s="70">
        <v>0.58899999999999997</v>
      </c>
      <c r="BX17" s="70">
        <v>0.57299999999999995</v>
      </c>
      <c r="BY17" s="70">
        <v>0.58899999999999997</v>
      </c>
      <c r="BZ17" s="70">
        <v>0.58899999999999997</v>
      </c>
      <c r="CA17" s="71">
        <v>5148</v>
      </c>
      <c r="CB17" s="71">
        <v>4307124316</v>
      </c>
      <c r="CC17" s="71">
        <v>836659</v>
      </c>
      <c r="CD17" s="71">
        <v>2151687</v>
      </c>
      <c r="CE17" s="71">
        <v>2240244</v>
      </c>
    </row>
    <row r="18" spans="1:83" x14ac:dyDescent="0.35">
      <c r="A18" s="10" t="s">
        <v>1351</v>
      </c>
      <c r="B18" s="10" t="s">
        <v>762</v>
      </c>
      <c r="C18" s="42">
        <v>0.50800000000000001</v>
      </c>
      <c r="D18" s="42">
        <v>0.59599999999999997</v>
      </c>
      <c r="E18" s="42">
        <v>0.50800000000000001</v>
      </c>
      <c r="F18" s="42">
        <v>0.59599999999999997</v>
      </c>
      <c r="G18" s="43">
        <v>1285</v>
      </c>
      <c r="H18" s="43">
        <v>846018232</v>
      </c>
      <c r="I18" s="43">
        <v>658379</v>
      </c>
      <c r="J18" s="43">
        <v>330513</v>
      </c>
      <c r="K18" s="43">
        <v>379414</v>
      </c>
      <c r="L18" s="42">
        <v>0.51300000000000001</v>
      </c>
      <c r="M18" s="42">
        <v>0.59599999999999997</v>
      </c>
      <c r="N18" s="42">
        <v>0.51300000000000001</v>
      </c>
      <c r="O18" s="42">
        <v>0.59599999999999997</v>
      </c>
      <c r="P18" s="43">
        <v>1273</v>
      </c>
      <c r="Q18" s="43">
        <v>855213125</v>
      </c>
      <c r="R18" s="43">
        <v>671809</v>
      </c>
      <c r="S18" s="43">
        <v>369344</v>
      </c>
      <c r="T18" s="43">
        <v>393999</v>
      </c>
      <c r="U18" s="42">
        <v>0.53400000000000003</v>
      </c>
      <c r="V18" s="42">
        <v>0.59799999999999998</v>
      </c>
      <c r="W18" s="42">
        <v>0.53400000000000003</v>
      </c>
      <c r="X18" s="42">
        <v>0.59799999999999998</v>
      </c>
      <c r="Y18" s="43">
        <v>1281</v>
      </c>
      <c r="Z18" s="43">
        <v>865224791</v>
      </c>
      <c r="AA18" s="43">
        <v>675429</v>
      </c>
      <c r="AB18" s="43">
        <v>411055</v>
      </c>
      <c r="AC18" s="43">
        <v>418823</v>
      </c>
      <c r="AD18" s="42">
        <v>0.55500000000000005</v>
      </c>
      <c r="AE18" s="42">
        <v>0.60599999999999998</v>
      </c>
      <c r="AF18" s="42">
        <v>0.55500000000000005</v>
      </c>
      <c r="AG18" s="42">
        <v>0.60599999999999998</v>
      </c>
      <c r="AH18" s="43">
        <v>1275</v>
      </c>
      <c r="AI18" s="43">
        <v>871958875</v>
      </c>
      <c r="AJ18" s="43">
        <v>683889</v>
      </c>
      <c r="AK18" s="43">
        <v>469233</v>
      </c>
      <c r="AL18" s="43">
        <v>485462</v>
      </c>
      <c r="AM18" s="42">
        <v>0.55200000000000005</v>
      </c>
      <c r="AN18" s="42">
        <v>0.59199999999999997</v>
      </c>
      <c r="AO18" s="42">
        <v>0.55200000000000005</v>
      </c>
      <c r="AP18" s="42">
        <v>0.59199999999999997</v>
      </c>
      <c r="AQ18" s="43">
        <v>1263</v>
      </c>
      <c r="AR18" s="43">
        <v>925666359</v>
      </c>
      <c r="AS18" s="43">
        <v>732910</v>
      </c>
      <c r="AT18" s="43">
        <v>499024</v>
      </c>
      <c r="AU18" s="43">
        <v>539688</v>
      </c>
      <c r="AV18" s="42">
        <v>0.57799999999999996</v>
      </c>
      <c r="AW18" s="42">
        <v>0.59799999999999998</v>
      </c>
      <c r="AX18" s="42">
        <v>0.57799999999999996</v>
      </c>
      <c r="AY18" s="42">
        <v>0.59799999999999998</v>
      </c>
      <c r="AZ18" s="43">
        <v>1278</v>
      </c>
      <c r="BA18" s="43">
        <v>940213217</v>
      </c>
      <c r="BB18" s="43">
        <v>735691</v>
      </c>
      <c r="BC18" s="43">
        <v>477606</v>
      </c>
      <c r="BD18" s="43">
        <v>664551</v>
      </c>
      <c r="BE18" s="46">
        <v>0.58899999999999997</v>
      </c>
      <c r="BF18" s="46">
        <v>0.57899999999999996</v>
      </c>
      <c r="BG18" s="46">
        <v>0.58899999999999997</v>
      </c>
      <c r="BH18" s="46">
        <v>0.58899999999999997</v>
      </c>
      <c r="BI18" s="47">
        <v>1289</v>
      </c>
      <c r="BJ18" s="47">
        <v>1016100319</v>
      </c>
      <c r="BK18" s="47">
        <v>788285</v>
      </c>
      <c r="BL18" s="47">
        <v>680535</v>
      </c>
      <c r="BM18" s="47">
        <v>871338</v>
      </c>
      <c r="BN18" s="66">
        <v>0.60699999999999998</v>
      </c>
      <c r="BO18" s="66">
        <v>0.57699999999999996</v>
      </c>
      <c r="BP18" s="66">
        <v>0.60699999999999998</v>
      </c>
      <c r="BQ18" s="66">
        <v>0.60699999999999998</v>
      </c>
      <c r="BR18" s="67">
        <v>1282</v>
      </c>
      <c r="BS18" s="67">
        <v>1045064135</v>
      </c>
      <c r="BT18" s="67">
        <v>815182</v>
      </c>
      <c r="BU18" s="67">
        <v>835232</v>
      </c>
      <c r="BV18" s="67">
        <v>983735</v>
      </c>
      <c r="BW18" s="70">
        <v>0.59899999999999998</v>
      </c>
      <c r="BX18" s="70">
        <v>0.57899999999999996</v>
      </c>
      <c r="BY18" s="70">
        <v>0.59899999999999998</v>
      </c>
      <c r="BZ18" s="70">
        <v>0.59899999999999998</v>
      </c>
      <c r="CA18" s="71">
        <v>1299</v>
      </c>
      <c r="CB18" s="71">
        <v>1063461732</v>
      </c>
      <c r="CC18" s="71">
        <v>818677</v>
      </c>
      <c r="CD18" s="71">
        <v>1003878</v>
      </c>
      <c r="CE18" s="71">
        <v>1009251</v>
      </c>
    </row>
    <row r="19" spans="1:83" x14ac:dyDescent="0.35">
      <c r="A19" s="10" t="s">
        <v>1352</v>
      </c>
      <c r="B19" s="10" t="s">
        <v>13</v>
      </c>
      <c r="C19" s="42">
        <v>0.75900000000000001</v>
      </c>
      <c r="D19" s="42">
        <v>0.5</v>
      </c>
      <c r="E19" s="42">
        <v>0.75900000000000001</v>
      </c>
      <c r="F19" s="42">
        <v>0.75900000000000001</v>
      </c>
      <c r="G19" s="43">
        <v>1383</v>
      </c>
      <c r="H19" s="43">
        <v>447215177</v>
      </c>
      <c r="I19" s="43">
        <v>323365</v>
      </c>
      <c r="J19" s="43">
        <v>818354</v>
      </c>
      <c r="K19" s="43">
        <v>851404</v>
      </c>
      <c r="L19" s="42">
        <v>0.76500000000000001</v>
      </c>
      <c r="M19" s="42">
        <v>0.497</v>
      </c>
      <c r="N19" s="42">
        <v>0.76500000000000001</v>
      </c>
      <c r="O19" s="42">
        <v>0.76500000000000001</v>
      </c>
      <c r="P19" s="43">
        <v>1387</v>
      </c>
      <c r="Q19" s="43">
        <v>450248621</v>
      </c>
      <c r="R19" s="43">
        <v>324620</v>
      </c>
      <c r="S19" s="43">
        <v>825145</v>
      </c>
      <c r="T19" s="43">
        <v>795058</v>
      </c>
      <c r="U19" s="42">
        <v>0.77500000000000002</v>
      </c>
      <c r="V19" s="42">
        <v>0.48799999999999999</v>
      </c>
      <c r="W19" s="42">
        <v>0.77500000000000002</v>
      </c>
      <c r="X19" s="42">
        <v>0.77500000000000002</v>
      </c>
      <c r="Y19" s="43">
        <v>1398</v>
      </c>
      <c r="Z19" s="43">
        <v>456330262</v>
      </c>
      <c r="AA19" s="43">
        <v>326416</v>
      </c>
      <c r="AB19" s="43">
        <v>756489</v>
      </c>
      <c r="AC19" s="43">
        <v>680265</v>
      </c>
      <c r="AD19" s="42">
        <v>0.79300000000000004</v>
      </c>
      <c r="AE19" s="42">
        <v>0.50700000000000001</v>
      </c>
      <c r="AF19" s="42">
        <v>0.79300000000000004</v>
      </c>
      <c r="AG19" s="42">
        <v>0.79300000000000004</v>
      </c>
      <c r="AH19" s="43">
        <v>1408</v>
      </c>
      <c r="AI19" s="43">
        <v>448167233</v>
      </c>
      <c r="AJ19" s="43">
        <v>318300</v>
      </c>
      <c r="AK19" s="43">
        <v>779776</v>
      </c>
      <c r="AL19" s="43">
        <v>885261</v>
      </c>
      <c r="AM19" s="42">
        <v>0.80500000000000005</v>
      </c>
      <c r="AN19" s="42">
        <v>0.52100000000000002</v>
      </c>
      <c r="AO19" s="42">
        <v>0.80500000000000005</v>
      </c>
      <c r="AP19" s="42">
        <v>0.80500000000000005</v>
      </c>
      <c r="AQ19" s="43">
        <v>1391</v>
      </c>
      <c r="AR19" s="43">
        <v>445186877</v>
      </c>
      <c r="AS19" s="43">
        <v>320048</v>
      </c>
      <c r="AT19" s="43">
        <v>863962</v>
      </c>
      <c r="AU19" s="43">
        <v>788781</v>
      </c>
      <c r="AV19" s="42">
        <v>0.81100000000000005</v>
      </c>
      <c r="AW19" s="42">
        <v>0.504</v>
      </c>
      <c r="AX19" s="42">
        <v>0.81100000000000005</v>
      </c>
      <c r="AY19" s="42">
        <v>0.81100000000000005</v>
      </c>
      <c r="AZ19" s="43">
        <v>1428</v>
      </c>
      <c r="BA19" s="43">
        <v>472023749</v>
      </c>
      <c r="BB19" s="43">
        <v>330548</v>
      </c>
      <c r="BC19" s="43">
        <v>988874</v>
      </c>
      <c r="BD19" s="43">
        <v>934886</v>
      </c>
      <c r="BE19" s="46">
        <v>0.82499999999999996</v>
      </c>
      <c r="BF19" s="46">
        <v>0.49099999999999999</v>
      </c>
      <c r="BG19" s="46">
        <v>0.82499999999999996</v>
      </c>
      <c r="BH19" s="46">
        <v>0.82499999999999996</v>
      </c>
      <c r="BI19" s="47">
        <v>1443</v>
      </c>
      <c r="BJ19" s="47">
        <v>485951149</v>
      </c>
      <c r="BK19" s="47">
        <v>336764</v>
      </c>
      <c r="BL19" s="47">
        <v>917468</v>
      </c>
      <c r="BM19" s="47">
        <v>1035093</v>
      </c>
      <c r="BN19" s="66">
        <v>0.82299999999999995</v>
      </c>
      <c r="BO19" s="66">
        <v>0.47399999999999998</v>
      </c>
      <c r="BP19" s="66">
        <v>0.82299999999999995</v>
      </c>
      <c r="BQ19" s="66">
        <v>0.82299999999999995</v>
      </c>
      <c r="BR19" s="67">
        <v>1381</v>
      </c>
      <c r="BS19" s="67">
        <v>510288971</v>
      </c>
      <c r="BT19" s="67">
        <v>369506</v>
      </c>
      <c r="BU19" s="67">
        <v>1066107</v>
      </c>
      <c r="BV19" s="67">
        <v>957058</v>
      </c>
      <c r="BW19" s="70">
        <v>0.82299999999999995</v>
      </c>
      <c r="BX19" s="70">
        <v>0.47099999999999997</v>
      </c>
      <c r="BY19" s="70">
        <v>0.82299999999999995</v>
      </c>
      <c r="BZ19" s="70">
        <v>0.82299999999999995</v>
      </c>
      <c r="CA19" s="71">
        <v>1456</v>
      </c>
      <c r="CB19" s="71">
        <v>525920327</v>
      </c>
      <c r="CC19" s="71">
        <v>361209</v>
      </c>
      <c r="CD19" s="71">
        <v>1076783</v>
      </c>
      <c r="CE19" s="71">
        <v>1204556</v>
      </c>
    </row>
    <row r="20" spans="1:83" x14ac:dyDescent="0.35">
      <c r="A20" s="10" t="s">
        <v>1353</v>
      </c>
      <c r="B20" s="10" t="s">
        <v>764</v>
      </c>
      <c r="C20" s="42">
        <v>0.77900000000000003</v>
      </c>
      <c r="D20" s="42">
        <v>0.67700000000000005</v>
      </c>
      <c r="E20" s="42">
        <v>0.77900000000000003</v>
      </c>
      <c r="F20" s="42">
        <v>0.77900000000000003</v>
      </c>
      <c r="G20" s="43">
        <v>669</v>
      </c>
      <c r="H20" s="43">
        <v>198229355</v>
      </c>
      <c r="I20" s="43">
        <v>296306</v>
      </c>
      <c r="J20" s="43">
        <v>841419</v>
      </c>
      <c r="K20" s="43">
        <v>842824</v>
      </c>
      <c r="L20" s="42">
        <v>0.77700000000000002</v>
      </c>
      <c r="M20" s="42">
        <v>0.67700000000000005</v>
      </c>
      <c r="N20" s="42">
        <v>0.77700000000000002</v>
      </c>
      <c r="O20" s="42">
        <v>0.77700000000000002</v>
      </c>
      <c r="P20" s="43">
        <v>648</v>
      </c>
      <c r="Q20" s="43">
        <v>199829973</v>
      </c>
      <c r="R20" s="43">
        <v>308379</v>
      </c>
      <c r="S20" s="43">
        <v>874300</v>
      </c>
      <c r="T20" s="43">
        <v>879893</v>
      </c>
      <c r="U20" s="42">
        <v>0.77700000000000002</v>
      </c>
      <c r="V20" s="42">
        <v>0.67</v>
      </c>
      <c r="W20" s="42">
        <v>0.77700000000000002</v>
      </c>
      <c r="X20" s="42">
        <v>0.77700000000000002</v>
      </c>
      <c r="Y20" s="43">
        <v>637</v>
      </c>
      <c r="Z20" s="43">
        <v>205979935</v>
      </c>
      <c r="AA20" s="43">
        <v>323359</v>
      </c>
      <c r="AB20" s="43">
        <v>928512</v>
      </c>
      <c r="AC20" s="43">
        <v>946241</v>
      </c>
      <c r="AD20" s="42">
        <v>0.78700000000000003</v>
      </c>
      <c r="AE20" s="42">
        <v>0.67300000000000004</v>
      </c>
      <c r="AF20" s="42">
        <v>0.78700000000000003</v>
      </c>
      <c r="AG20" s="42">
        <v>0.78700000000000003</v>
      </c>
      <c r="AH20" s="43">
        <v>632</v>
      </c>
      <c r="AI20" s="43">
        <v>207743792</v>
      </c>
      <c r="AJ20" s="43">
        <v>328708</v>
      </c>
      <c r="AK20" s="43">
        <v>1057607</v>
      </c>
      <c r="AL20" s="43">
        <v>1037889</v>
      </c>
      <c r="AM20" s="42">
        <v>0.78800000000000003</v>
      </c>
      <c r="AN20" s="42">
        <v>0.65900000000000003</v>
      </c>
      <c r="AO20" s="42">
        <v>0.78800000000000003</v>
      </c>
      <c r="AP20" s="42">
        <v>0.78800000000000003</v>
      </c>
      <c r="AQ20" s="43">
        <v>610</v>
      </c>
      <c r="AR20" s="43">
        <v>211224099</v>
      </c>
      <c r="AS20" s="43">
        <v>346269</v>
      </c>
      <c r="AT20" s="43">
        <v>1194640</v>
      </c>
      <c r="AU20" s="43">
        <v>952677</v>
      </c>
      <c r="AV20" s="42">
        <v>0.79200000000000004</v>
      </c>
      <c r="AW20" s="42">
        <v>0.67</v>
      </c>
      <c r="AX20" s="42">
        <v>0.79200000000000004</v>
      </c>
      <c r="AY20" s="42">
        <v>0.79200000000000004</v>
      </c>
      <c r="AZ20" s="43">
        <v>588</v>
      </c>
      <c r="BA20" s="43">
        <v>213540494</v>
      </c>
      <c r="BB20" s="43">
        <v>363164</v>
      </c>
      <c r="BC20" s="43">
        <v>1179705</v>
      </c>
      <c r="BD20" s="43">
        <v>1264166</v>
      </c>
      <c r="BE20" s="46">
        <v>0.79</v>
      </c>
      <c r="BF20" s="46">
        <v>0.65900000000000003</v>
      </c>
      <c r="BG20" s="46">
        <v>0.79</v>
      </c>
      <c r="BH20" s="46">
        <v>0.79</v>
      </c>
      <c r="BI20" s="47">
        <v>554</v>
      </c>
      <c r="BJ20" s="47">
        <v>223296046</v>
      </c>
      <c r="BK20" s="47">
        <v>403061</v>
      </c>
      <c r="BL20" s="47">
        <v>1204979</v>
      </c>
      <c r="BM20" s="47">
        <v>1137559</v>
      </c>
      <c r="BN20" s="66">
        <v>0.80600000000000005</v>
      </c>
      <c r="BO20" s="66">
        <v>0.65</v>
      </c>
      <c r="BP20" s="66">
        <v>0.80600000000000005</v>
      </c>
      <c r="BQ20" s="66">
        <v>0.80600000000000005</v>
      </c>
      <c r="BR20" s="67">
        <v>569</v>
      </c>
      <c r="BS20" s="67">
        <v>229316156</v>
      </c>
      <c r="BT20" s="67">
        <v>403016</v>
      </c>
      <c r="BU20" s="67">
        <v>1537187</v>
      </c>
      <c r="BV20" s="67">
        <v>1258963</v>
      </c>
      <c r="BW20" s="70">
        <v>0.77900000000000003</v>
      </c>
      <c r="BX20" s="70">
        <v>0.63200000000000001</v>
      </c>
      <c r="BY20" s="70">
        <v>0.77900000000000003</v>
      </c>
      <c r="BZ20" s="70">
        <v>0.77900000000000003</v>
      </c>
      <c r="CA20" s="71">
        <v>539</v>
      </c>
      <c r="CB20" s="71">
        <v>243027538</v>
      </c>
      <c r="CC20" s="71">
        <v>450885</v>
      </c>
      <c r="CD20" s="71">
        <v>1548481</v>
      </c>
      <c r="CE20" s="71">
        <v>1724144</v>
      </c>
    </row>
    <row r="21" spans="1:83" x14ac:dyDescent="0.35">
      <c r="A21" s="10" t="s">
        <v>1354</v>
      </c>
      <c r="B21" s="10" t="s">
        <v>15</v>
      </c>
      <c r="C21" s="42">
        <v>0.80400000000000005</v>
      </c>
      <c r="D21" s="42">
        <v>0.70299999999999996</v>
      </c>
      <c r="E21" s="42">
        <v>0.80400000000000005</v>
      </c>
      <c r="F21" s="42">
        <v>0.80400000000000005</v>
      </c>
      <c r="G21" s="43">
        <v>364</v>
      </c>
      <c r="H21" s="43">
        <v>95664850</v>
      </c>
      <c r="I21" s="43">
        <v>262815</v>
      </c>
      <c r="J21" s="43">
        <v>485594</v>
      </c>
      <c r="K21" s="43">
        <v>561785</v>
      </c>
      <c r="L21" s="42">
        <v>0.79700000000000004</v>
      </c>
      <c r="M21" s="42">
        <v>0.69199999999999995</v>
      </c>
      <c r="N21" s="42">
        <v>0.79700000000000004</v>
      </c>
      <c r="O21" s="42">
        <v>0.79700000000000004</v>
      </c>
      <c r="P21" s="43">
        <v>350</v>
      </c>
      <c r="Q21" s="43">
        <v>98323448</v>
      </c>
      <c r="R21" s="43">
        <v>280924</v>
      </c>
      <c r="S21" s="43">
        <v>628743</v>
      </c>
      <c r="T21" s="43">
        <v>753271</v>
      </c>
      <c r="U21" s="42">
        <v>0.79800000000000004</v>
      </c>
      <c r="V21" s="42">
        <v>0.67100000000000004</v>
      </c>
      <c r="W21" s="42">
        <v>0.79800000000000004</v>
      </c>
      <c r="X21" s="42">
        <v>0.79800000000000004</v>
      </c>
      <c r="Y21" s="43">
        <v>356</v>
      </c>
      <c r="Z21" s="43">
        <v>104733897</v>
      </c>
      <c r="AA21" s="43">
        <v>294196</v>
      </c>
      <c r="AB21" s="43">
        <v>703487</v>
      </c>
      <c r="AC21" s="43">
        <v>786077</v>
      </c>
      <c r="AD21" s="42">
        <v>0.78</v>
      </c>
      <c r="AE21" s="42">
        <v>0.65700000000000003</v>
      </c>
      <c r="AF21" s="42">
        <v>0.78</v>
      </c>
      <c r="AG21" s="42">
        <v>0.78</v>
      </c>
      <c r="AH21" s="43">
        <v>320</v>
      </c>
      <c r="AI21" s="43">
        <v>108584261</v>
      </c>
      <c r="AJ21" s="43">
        <v>339325</v>
      </c>
      <c r="AK21" s="43">
        <v>726834</v>
      </c>
      <c r="AL21" s="43">
        <v>731092</v>
      </c>
      <c r="AM21" s="42">
        <v>0.78800000000000003</v>
      </c>
      <c r="AN21" s="42">
        <v>0.66200000000000003</v>
      </c>
      <c r="AO21" s="42">
        <v>0.78800000000000003</v>
      </c>
      <c r="AP21" s="42">
        <v>0.78800000000000003</v>
      </c>
      <c r="AQ21" s="43">
        <v>310</v>
      </c>
      <c r="AR21" s="43">
        <v>107808648</v>
      </c>
      <c r="AS21" s="43">
        <v>347769</v>
      </c>
      <c r="AT21" s="43">
        <v>729206</v>
      </c>
      <c r="AU21" s="43">
        <v>818542</v>
      </c>
      <c r="AV21" s="42">
        <v>0.8</v>
      </c>
      <c r="AW21" s="42">
        <v>0.66400000000000003</v>
      </c>
      <c r="AX21" s="42">
        <v>0.8</v>
      </c>
      <c r="AY21" s="42">
        <v>0.8</v>
      </c>
      <c r="AZ21" s="43">
        <v>305</v>
      </c>
      <c r="BA21" s="43">
        <v>106799562</v>
      </c>
      <c r="BB21" s="43">
        <v>350162</v>
      </c>
      <c r="BC21" s="43">
        <v>726730</v>
      </c>
      <c r="BD21" s="43">
        <v>824334</v>
      </c>
      <c r="BE21" s="46">
        <v>0.79900000000000004</v>
      </c>
      <c r="BF21" s="46">
        <v>0.65400000000000003</v>
      </c>
      <c r="BG21" s="46">
        <v>0.79900000000000004</v>
      </c>
      <c r="BH21" s="46">
        <v>0.79900000000000004</v>
      </c>
      <c r="BI21" s="47">
        <v>285</v>
      </c>
      <c r="BJ21" s="47">
        <v>109968916</v>
      </c>
      <c r="BK21" s="47">
        <v>385855</v>
      </c>
      <c r="BL21" s="47">
        <v>730710</v>
      </c>
      <c r="BM21" s="47">
        <v>856613</v>
      </c>
      <c r="BN21" s="66">
        <v>0.79300000000000004</v>
      </c>
      <c r="BO21" s="66">
        <v>0.65100000000000002</v>
      </c>
      <c r="BP21" s="66">
        <v>0.79300000000000004</v>
      </c>
      <c r="BQ21" s="66">
        <v>0.79300000000000004</v>
      </c>
      <c r="BR21" s="67">
        <v>266</v>
      </c>
      <c r="BS21" s="67">
        <v>114318474</v>
      </c>
      <c r="BT21" s="67">
        <v>429768</v>
      </c>
      <c r="BU21" s="67">
        <v>783994</v>
      </c>
      <c r="BV21" s="67">
        <v>941152</v>
      </c>
      <c r="BW21" s="70">
        <v>0.77600000000000002</v>
      </c>
      <c r="BX21" s="70">
        <v>0.64</v>
      </c>
      <c r="BY21" s="70">
        <v>0.77600000000000002</v>
      </c>
      <c r="BZ21" s="70">
        <v>0.77600000000000002</v>
      </c>
      <c r="CA21" s="71">
        <v>262</v>
      </c>
      <c r="CB21" s="71">
        <v>119956440</v>
      </c>
      <c r="CC21" s="71">
        <v>457849</v>
      </c>
      <c r="CD21" s="71">
        <v>874355</v>
      </c>
      <c r="CE21" s="71">
        <v>913411</v>
      </c>
    </row>
    <row r="22" spans="1:83" x14ac:dyDescent="0.35">
      <c r="A22" s="10" t="s">
        <v>1355</v>
      </c>
      <c r="B22" s="10" t="s">
        <v>16</v>
      </c>
      <c r="C22" s="42">
        <v>0.77900000000000003</v>
      </c>
      <c r="D22" s="42">
        <v>0.51</v>
      </c>
      <c r="E22" s="42">
        <v>0.77900000000000003</v>
      </c>
      <c r="F22" s="42">
        <v>0.77900000000000003</v>
      </c>
      <c r="G22" s="43">
        <v>601</v>
      </c>
      <c r="H22" s="43">
        <v>178006291</v>
      </c>
      <c r="I22" s="43">
        <v>296183</v>
      </c>
      <c r="J22" s="43">
        <v>828723</v>
      </c>
      <c r="K22" s="43">
        <v>965514</v>
      </c>
      <c r="L22" s="42">
        <v>0.78500000000000003</v>
      </c>
      <c r="M22" s="42">
        <v>0.51</v>
      </c>
      <c r="N22" s="42">
        <v>0.78500000000000003</v>
      </c>
      <c r="O22" s="42">
        <v>0.78500000000000003</v>
      </c>
      <c r="P22" s="43">
        <v>597</v>
      </c>
      <c r="Q22" s="43">
        <v>177744558</v>
      </c>
      <c r="R22" s="43">
        <v>297729</v>
      </c>
      <c r="S22" s="43">
        <v>838487</v>
      </c>
      <c r="T22" s="43">
        <v>970566</v>
      </c>
      <c r="U22" s="42">
        <v>0.77900000000000003</v>
      </c>
      <c r="V22" s="42">
        <v>0.48399999999999999</v>
      </c>
      <c r="W22" s="42">
        <v>0.77900000000000003</v>
      </c>
      <c r="X22" s="42">
        <v>0.77900000000000003</v>
      </c>
      <c r="Y22" s="43">
        <v>588</v>
      </c>
      <c r="Z22" s="43">
        <v>188587879</v>
      </c>
      <c r="AA22" s="43">
        <v>320727</v>
      </c>
      <c r="AB22" s="43">
        <v>896499</v>
      </c>
      <c r="AC22" s="43">
        <v>963447</v>
      </c>
      <c r="AD22" s="42">
        <v>0.77100000000000002</v>
      </c>
      <c r="AE22" s="42">
        <v>0.48099999999999998</v>
      </c>
      <c r="AF22" s="42">
        <v>0.77100000000000002</v>
      </c>
      <c r="AG22" s="42">
        <v>0.77100000000000002</v>
      </c>
      <c r="AH22" s="43">
        <v>544</v>
      </c>
      <c r="AI22" s="43">
        <v>191946891</v>
      </c>
      <c r="AJ22" s="43">
        <v>352843</v>
      </c>
      <c r="AK22" s="43">
        <v>925139</v>
      </c>
      <c r="AL22" s="43">
        <v>927700</v>
      </c>
      <c r="AM22" s="42">
        <v>0.755</v>
      </c>
      <c r="AN22" s="42">
        <v>0.46700000000000003</v>
      </c>
      <c r="AO22" s="42">
        <v>0.755</v>
      </c>
      <c r="AP22" s="42">
        <v>0.755</v>
      </c>
      <c r="AQ22" s="43">
        <v>496</v>
      </c>
      <c r="AR22" s="43">
        <v>198655681</v>
      </c>
      <c r="AS22" s="43">
        <v>400515</v>
      </c>
      <c r="AT22" s="43">
        <v>930151</v>
      </c>
      <c r="AU22" s="43">
        <v>1101666</v>
      </c>
      <c r="AV22" s="42">
        <v>0.78</v>
      </c>
      <c r="AW22" s="42">
        <v>0.46400000000000002</v>
      </c>
      <c r="AX22" s="42">
        <v>0.78</v>
      </c>
      <c r="AY22" s="42">
        <v>0.78</v>
      </c>
      <c r="AZ22" s="43">
        <v>527</v>
      </c>
      <c r="BA22" s="43">
        <v>202276403</v>
      </c>
      <c r="BB22" s="43">
        <v>383826</v>
      </c>
      <c r="BC22" s="43">
        <v>982443</v>
      </c>
      <c r="BD22" s="43">
        <v>1293285</v>
      </c>
      <c r="BE22" s="46">
        <v>0.77800000000000002</v>
      </c>
      <c r="BF22" s="46">
        <v>0.45300000000000001</v>
      </c>
      <c r="BG22" s="46">
        <v>0.77800000000000002</v>
      </c>
      <c r="BH22" s="46">
        <v>0.77800000000000002</v>
      </c>
      <c r="BI22" s="47">
        <v>488</v>
      </c>
      <c r="BJ22" s="47">
        <v>208066928</v>
      </c>
      <c r="BK22" s="47">
        <v>426366</v>
      </c>
      <c r="BL22" s="47">
        <v>1124087</v>
      </c>
      <c r="BM22" s="47">
        <v>1331966</v>
      </c>
      <c r="BN22" s="66">
        <v>0.77200000000000002</v>
      </c>
      <c r="BO22" s="66">
        <v>0.42899999999999999</v>
      </c>
      <c r="BP22" s="66">
        <v>0.77200000000000002</v>
      </c>
      <c r="BQ22" s="66">
        <v>0.77200000000000002</v>
      </c>
      <c r="BR22" s="67">
        <v>460</v>
      </c>
      <c r="BS22" s="67">
        <v>218246596</v>
      </c>
      <c r="BT22" s="67">
        <v>474449</v>
      </c>
      <c r="BU22" s="67">
        <v>1402918</v>
      </c>
      <c r="BV22" s="67">
        <v>1541107</v>
      </c>
      <c r="BW22" s="70">
        <v>0.76500000000000001</v>
      </c>
      <c r="BX22" s="70">
        <v>0.433</v>
      </c>
      <c r="BY22" s="70">
        <v>0.76500000000000001</v>
      </c>
      <c r="BZ22" s="70">
        <v>0.76500000000000001</v>
      </c>
      <c r="CA22" s="71">
        <v>457</v>
      </c>
      <c r="CB22" s="71">
        <v>219293270</v>
      </c>
      <c r="CC22" s="71">
        <v>479853</v>
      </c>
      <c r="CD22" s="71">
        <v>1507029</v>
      </c>
      <c r="CE22" s="71">
        <v>1439161</v>
      </c>
    </row>
    <row r="23" spans="1:83" x14ac:dyDescent="0.35">
      <c r="A23" s="10" t="s">
        <v>1356</v>
      </c>
      <c r="B23" s="10" t="s">
        <v>17</v>
      </c>
      <c r="C23" s="42">
        <v>0.81299999999999994</v>
      </c>
      <c r="D23" s="42">
        <v>0.57699999999999996</v>
      </c>
      <c r="E23" s="42">
        <v>0.81299999999999994</v>
      </c>
      <c r="F23" s="42">
        <v>0.81299999999999994</v>
      </c>
      <c r="G23" s="43">
        <v>371</v>
      </c>
      <c r="H23" s="43">
        <v>92869644</v>
      </c>
      <c r="I23" s="43">
        <v>250322</v>
      </c>
      <c r="J23" s="43">
        <v>888208</v>
      </c>
      <c r="K23" s="43">
        <v>1010820</v>
      </c>
      <c r="L23" s="42">
        <v>0.80300000000000005</v>
      </c>
      <c r="M23" s="42">
        <v>0.55600000000000005</v>
      </c>
      <c r="N23" s="42">
        <v>0.80300000000000005</v>
      </c>
      <c r="O23" s="42">
        <v>0.80300000000000005</v>
      </c>
      <c r="P23" s="43">
        <v>366</v>
      </c>
      <c r="Q23" s="43">
        <v>99847924</v>
      </c>
      <c r="R23" s="43">
        <v>272808</v>
      </c>
      <c r="S23" s="43">
        <v>843251</v>
      </c>
      <c r="T23" s="43">
        <v>944252</v>
      </c>
      <c r="U23" s="42">
        <v>0.80600000000000005</v>
      </c>
      <c r="V23" s="42">
        <v>0.53500000000000003</v>
      </c>
      <c r="W23" s="42">
        <v>0.80600000000000005</v>
      </c>
      <c r="X23" s="42">
        <v>0.80600000000000005</v>
      </c>
      <c r="Y23" s="43">
        <v>379</v>
      </c>
      <c r="Z23" s="43">
        <v>106660427</v>
      </c>
      <c r="AA23" s="43">
        <v>281425</v>
      </c>
      <c r="AB23" s="43">
        <v>860665</v>
      </c>
      <c r="AC23" s="43">
        <v>1034385</v>
      </c>
      <c r="AD23" s="42">
        <v>0.81</v>
      </c>
      <c r="AE23" s="42">
        <v>0.51600000000000001</v>
      </c>
      <c r="AF23" s="42">
        <v>0.81</v>
      </c>
      <c r="AG23" s="42">
        <v>0.81</v>
      </c>
      <c r="AH23" s="43">
        <v>372</v>
      </c>
      <c r="AI23" s="43">
        <v>109183171</v>
      </c>
      <c r="AJ23" s="43">
        <v>293503</v>
      </c>
      <c r="AK23" s="43">
        <v>947222</v>
      </c>
      <c r="AL23" s="43">
        <v>962122</v>
      </c>
      <c r="AM23" s="42">
        <v>0.81</v>
      </c>
      <c r="AN23" s="42">
        <v>0.51300000000000001</v>
      </c>
      <c r="AO23" s="42">
        <v>0.81</v>
      </c>
      <c r="AP23" s="42">
        <v>0.81</v>
      </c>
      <c r="AQ23" s="43">
        <v>354</v>
      </c>
      <c r="AR23" s="43">
        <v>110386434</v>
      </c>
      <c r="AS23" s="43">
        <v>311826</v>
      </c>
      <c r="AT23" s="43">
        <v>901795</v>
      </c>
      <c r="AU23" s="43">
        <v>917550</v>
      </c>
      <c r="AV23" s="42">
        <v>0.81499999999999995</v>
      </c>
      <c r="AW23" s="42">
        <v>0.504</v>
      </c>
      <c r="AX23" s="42">
        <v>0.81499999999999995</v>
      </c>
      <c r="AY23" s="42">
        <v>0.81499999999999995</v>
      </c>
      <c r="AZ23" s="43">
        <v>349</v>
      </c>
      <c r="BA23" s="43">
        <v>113039311</v>
      </c>
      <c r="BB23" s="43">
        <v>323894</v>
      </c>
      <c r="BC23" s="43">
        <v>833154</v>
      </c>
      <c r="BD23" s="43">
        <v>956737</v>
      </c>
      <c r="BE23" s="46">
        <v>0.81899999999999995</v>
      </c>
      <c r="BF23" s="46">
        <v>0.47399999999999998</v>
      </c>
      <c r="BG23" s="46">
        <v>0.81899999999999995</v>
      </c>
      <c r="BH23" s="46">
        <v>0.81899999999999995</v>
      </c>
      <c r="BI23" s="47">
        <v>344</v>
      </c>
      <c r="BJ23" s="47">
        <v>119831961</v>
      </c>
      <c r="BK23" s="47">
        <v>348348</v>
      </c>
      <c r="BL23" s="47">
        <v>937732</v>
      </c>
      <c r="BM23" s="47">
        <v>1026033</v>
      </c>
      <c r="BN23" s="66">
        <v>0.82299999999999995</v>
      </c>
      <c r="BO23" s="66">
        <v>0.47799999999999998</v>
      </c>
      <c r="BP23" s="66">
        <v>0.82299999999999995</v>
      </c>
      <c r="BQ23" s="66">
        <v>0.82299999999999995</v>
      </c>
      <c r="BR23" s="67">
        <v>328</v>
      </c>
      <c r="BS23" s="67">
        <v>120779069</v>
      </c>
      <c r="BT23" s="67">
        <v>368228</v>
      </c>
      <c r="BU23" s="67">
        <v>946922</v>
      </c>
      <c r="BV23" s="67">
        <v>1208700</v>
      </c>
      <c r="BW23" s="70">
        <v>0.82099999999999995</v>
      </c>
      <c r="BX23" s="70">
        <v>0.46400000000000002</v>
      </c>
      <c r="BY23" s="70">
        <v>0.82099999999999995</v>
      </c>
      <c r="BZ23" s="70">
        <v>0.82099999999999995</v>
      </c>
      <c r="CA23" s="71">
        <v>341</v>
      </c>
      <c r="CB23" s="71">
        <v>124429866</v>
      </c>
      <c r="CC23" s="71">
        <v>364896</v>
      </c>
      <c r="CD23" s="71">
        <v>1138487</v>
      </c>
      <c r="CE23" s="71">
        <v>1226750</v>
      </c>
    </row>
    <row r="24" spans="1:83" x14ac:dyDescent="0.35">
      <c r="A24" s="10" t="s">
        <v>1357</v>
      </c>
      <c r="B24" s="10" t="s">
        <v>18</v>
      </c>
      <c r="C24" s="42">
        <v>0.71</v>
      </c>
      <c r="D24" s="42">
        <v>0.61</v>
      </c>
      <c r="E24" s="42">
        <v>0.71</v>
      </c>
      <c r="F24" s="42">
        <v>0.71</v>
      </c>
      <c r="G24" s="43">
        <v>241</v>
      </c>
      <c r="H24" s="43">
        <v>93792248</v>
      </c>
      <c r="I24" s="43">
        <v>389179</v>
      </c>
      <c r="J24" s="43">
        <v>536902</v>
      </c>
      <c r="K24" s="43">
        <v>614694</v>
      </c>
      <c r="L24" s="42">
        <v>0.71199999999999997</v>
      </c>
      <c r="M24" s="42">
        <v>0.61399999999999999</v>
      </c>
      <c r="N24" s="42">
        <v>0.71199999999999997</v>
      </c>
      <c r="O24" s="42">
        <v>0.71199999999999997</v>
      </c>
      <c r="P24" s="43">
        <v>238</v>
      </c>
      <c r="Q24" s="43">
        <v>94776104</v>
      </c>
      <c r="R24" s="43">
        <v>398218</v>
      </c>
      <c r="S24" s="43">
        <v>520374</v>
      </c>
      <c r="T24" s="43">
        <v>640277</v>
      </c>
      <c r="U24" s="42">
        <v>0.71899999999999997</v>
      </c>
      <c r="V24" s="42">
        <v>0.59799999999999998</v>
      </c>
      <c r="W24" s="42">
        <v>0.71899999999999997</v>
      </c>
      <c r="X24" s="42">
        <v>0.71899999999999997</v>
      </c>
      <c r="Y24" s="43">
        <v>243</v>
      </c>
      <c r="Z24" s="43">
        <v>98994013</v>
      </c>
      <c r="AA24" s="43">
        <v>407382</v>
      </c>
      <c r="AB24" s="43">
        <v>539059</v>
      </c>
      <c r="AC24" s="43">
        <v>577602</v>
      </c>
      <c r="AD24" s="42">
        <v>0.71499999999999997</v>
      </c>
      <c r="AE24" s="42">
        <v>0.59399999999999997</v>
      </c>
      <c r="AF24" s="42">
        <v>0.71499999999999997</v>
      </c>
      <c r="AG24" s="42">
        <v>0.71499999999999997</v>
      </c>
      <c r="AH24" s="43">
        <v>233</v>
      </c>
      <c r="AI24" s="43">
        <v>102151925</v>
      </c>
      <c r="AJ24" s="43">
        <v>438420</v>
      </c>
      <c r="AK24" s="43">
        <v>506471</v>
      </c>
      <c r="AL24" s="43">
        <v>532551</v>
      </c>
      <c r="AM24" s="42">
        <v>0.73099999999999998</v>
      </c>
      <c r="AN24" s="42">
        <v>0.59</v>
      </c>
      <c r="AO24" s="42">
        <v>0.73099999999999998</v>
      </c>
      <c r="AP24" s="42">
        <v>0.73099999999999998</v>
      </c>
      <c r="AQ24" s="43">
        <v>239</v>
      </c>
      <c r="AR24" s="43">
        <v>105141608</v>
      </c>
      <c r="AS24" s="43">
        <v>439923</v>
      </c>
      <c r="AT24" s="43">
        <v>499232</v>
      </c>
      <c r="AU24" s="43">
        <v>540301</v>
      </c>
      <c r="AV24" s="42">
        <v>0.72599999999999998</v>
      </c>
      <c r="AW24" s="42">
        <v>0.59599999999999997</v>
      </c>
      <c r="AX24" s="42">
        <v>0.72599999999999998</v>
      </c>
      <c r="AY24" s="42">
        <v>0.72599999999999998</v>
      </c>
      <c r="AZ24" s="43">
        <v>220</v>
      </c>
      <c r="BA24" s="43">
        <v>105117891</v>
      </c>
      <c r="BB24" s="43">
        <v>477808</v>
      </c>
      <c r="BC24" s="43">
        <v>526889</v>
      </c>
      <c r="BD24" s="43">
        <v>540493</v>
      </c>
      <c r="BE24" s="46">
        <v>0.72199999999999998</v>
      </c>
      <c r="BF24" s="46">
        <v>0.58199999999999996</v>
      </c>
      <c r="BG24" s="46">
        <v>0.72199999999999998</v>
      </c>
      <c r="BH24" s="46">
        <v>0.72199999999999998</v>
      </c>
      <c r="BI24" s="47">
        <v>207</v>
      </c>
      <c r="BJ24" s="47">
        <v>110629136</v>
      </c>
      <c r="BK24" s="47">
        <v>534440</v>
      </c>
      <c r="BL24" s="47">
        <v>440334</v>
      </c>
      <c r="BM24" s="47">
        <v>603914</v>
      </c>
      <c r="BN24" s="66">
        <v>0.749</v>
      </c>
      <c r="BO24" s="66">
        <v>0.58399999999999996</v>
      </c>
      <c r="BP24" s="66">
        <v>0.749</v>
      </c>
      <c r="BQ24" s="66">
        <v>0.749</v>
      </c>
      <c r="BR24" s="67">
        <v>215</v>
      </c>
      <c r="BS24" s="67">
        <v>112193961</v>
      </c>
      <c r="BT24" s="67">
        <v>521832</v>
      </c>
      <c r="BU24" s="67">
        <v>531530</v>
      </c>
      <c r="BV24" s="67">
        <v>543890</v>
      </c>
      <c r="BW24" s="70">
        <v>0.72899999999999998</v>
      </c>
      <c r="BX24" s="70">
        <v>0.58199999999999996</v>
      </c>
      <c r="BY24" s="70">
        <v>0.72899999999999998</v>
      </c>
      <c r="BZ24" s="70">
        <v>0.72899999999999998</v>
      </c>
      <c r="CA24" s="71">
        <v>211</v>
      </c>
      <c r="CB24" s="71">
        <v>116882022</v>
      </c>
      <c r="CC24" s="71">
        <v>553943</v>
      </c>
      <c r="CD24" s="71">
        <v>609956</v>
      </c>
      <c r="CE24" s="71">
        <v>599159</v>
      </c>
    </row>
    <row r="25" spans="1:83" x14ac:dyDescent="0.35">
      <c r="A25" s="10" t="s">
        <v>1358</v>
      </c>
      <c r="B25" s="10" t="s">
        <v>19</v>
      </c>
      <c r="C25" s="42">
        <v>0.85299999999999998</v>
      </c>
      <c r="D25" s="42">
        <v>0.65300000000000002</v>
      </c>
      <c r="E25" s="42">
        <v>0.85299999999999998</v>
      </c>
      <c r="F25" s="42">
        <v>0.85299999999999998</v>
      </c>
      <c r="G25" s="43">
        <v>362</v>
      </c>
      <c r="H25" s="43">
        <v>71721189</v>
      </c>
      <c r="I25" s="43">
        <v>198124</v>
      </c>
      <c r="J25" s="43">
        <v>931187</v>
      </c>
      <c r="K25" s="43">
        <v>1113424</v>
      </c>
      <c r="L25" s="42">
        <v>0.86899999999999999</v>
      </c>
      <c r="M25" s="42">
        <v>0.65600000000000003</v>
      </c>
      <c r="N25" s="42">
        <v>0.86899999999999999</v>
      </c>
      <c r="O25" s="42">
        <v>0.86899999999999999</v>
      </c>
      <c r="P25" s="43">
        <v>393</v>
      </c>
      <c r="Q25" s="43">
        <v>71212796</v>
      </c>
      <c r="R25" s="43">
        <v>181203</v>
      </c>
      <c r="S25" s="43">
        <v>940293</v>
      </c>
      <c r="T25" s="43">
        <v>1120413</v>
      </c>
      <c r="U25" s="42">
        <v>0.86799999999999999</v>
      </c>
      <c r="V25" s="42">
        <v>0.65400000000000003</v>
      </c>
      <c r="W25" s="42">
        <v>0.86799999999999999</v>
      </c>
      <c r="X25" s="42">
        <v>0.86799999999999999</v>
      </c>
      <c r="Y25" s="43">
        <v>378</v>
      </c>
      <c r="Z25" s="43">
        <v>72505859</v>
      </c>
      <c r="AA25" s="43">
        <v>191814</v>
      </c>
      <c r="AB25" s="43">
        <v>1035199</v>
      </c>
      <c r="AC25" s="43">
        <v>1143802</v>
      </c>
      <c r="AD25" s="42">
        <v>0.87</v>
      </c>
      <c r="AE25" s="42">
        <v>0.65700000000000003</v>
      </c>
      <c r="AF25" s="42">
        <v>0.87</v>
      </c>
      <c r="AG25" s="42">
        <v>0.87</v>
      </c>
      <c r="AH25" s="43">
        <v>365</v>
      </c>
      <c r="AI25" s="43">
        <v>73392553</v>
      </c>
      <c r="AJ25" s="43">
        <v>201075</v>
      </c>
      <c r="AK25" s="43">
        <v>1056687</v>
      </c>
      <c r="AL25" s="43">
        <v>1208967</v>
      </c>
      <c r="AM25" s="42">
        <v>0.86299999999999999</v>
      </c>
      <c r="AN25" s="42">
        <v>0.65</v>
      </c>
      <c r="AO25" s="42">
        <v>0.86299999999999999</v>
      </c>
      <c r="AP25" s="42">
        <v>0.86299999999999999</v>
      </c>
      <c r="AQ25" s="43">
        <v>341</v>
      </c>
      <c r="AR25" s="43">
        <v>76819973</v>
      </c>
      <c r="AS25" s="43">
        <v>225278</v>
      </c>
      <c r="AT25" s="43">
        <v>1186927</v>
      </c>
      <c r="AU25" s="43">
        <v>1293604</v>
      </c>
      <c r="AV25" s="42">
        <v>0.86899999999999999</v>
      </c>
      <c r="AW25" s="42">
        <v>0.64200000000000002</v>
      </c>
      <c r="AX25" s="42">
        <v>0.86899999999999999</v>
      </c>
      <c r="AY25" s="42">
        <v>0.86899999999999999</v>
      </c>
      <c r="AZ25" s="43">
        <v>350</v>
      </c>
      <c r="BA25" s="43">
        <v>80118183</v>
      </c>
      <c r="BB25" s="43">
        <v>228909</v>
      </c>
      <c r="BC25" s="43">
        <v>1227390</v>
      </c>
      <c r="BD25" s="43">
        <v>1221248</v>
      </c>
      <c r="BE25" s="46">
        <v>0.86199999999999999</v>
      </c>
      <c r="BF25" s="46">
        <v>0.625</v>
      </c>
      <c r="BG25" s="46">
        <v>0.86199999999999999</v>
      </c>
      <c r="BH25" s="46">
        <v>0.86199999999999999</v>
      </c>
      <c r="BI25" s="47">
        <v>317</v>
      </c>
      <c r="BJ25" s="47">
        <v>83910474</v>
      </c>
      <c r="BK25" s="47">
        <v>264701</v>
      </c>
      <c r="BL25" s="47">
        <v>1121863</v>
      </c>
      <c r="BM25" s="47">
        <v>1190445</v>
      </c>
      <c r="BN25" s="66">
        <v>0.84799999999999998</v>
      </c>
      <c r="BO25" s="66">
        <v>0.60199999999999998</v>
      </c>
      <c r="BP25" s="66">
        <v>0.84799999999999998</v>
      </c>
      <c r="BQ25" s="66">
        <v>0.84799999999999998</v>
      </c>
      <c r="BR25" s="67">
        <v>284</v>
      </c>
      <c r="BS25" s="67">
        <v>89899213</v>
      </c>
      <c r="BT25" s="67">
        <v>316546</v>
      </c>
      <c r="BU25" s="67">
        <v>1260639</v>
      </c>
      <c r="BV25" s="67">
        <v>1176375</v>
      </c>
      <c r="BW25" s="70">
        <v>0.84699999999999998</v>
      </c>
      <c r="BX25" s="70">
        <v>0.58799999999999997</v>
      </c>
      <c r="BY25" s="70">
        <v>0.84699999999999998</v>
      </c>
      <c r="BZ25" s="70">
        <v>0.84699999999999998</v>
      </c>
      <c r="CA25" s="71">
        <v>298</v>
      </c>
      <c r="CB25" s="71">
        <v>92869897</v>
      </c>
      <c r="CC25" s="71">
        <v>311643</v>
      </c>
      <c r="CD25" s="71">
        <v>1178584</v>
      </c>
      <c r="CE25" s="71">
        <v>1328430</v>
      </c>
    </row>
    <row r="26" spans="1:83" x14ac:dyDescent="0.35">
      <c r="A26" s="10" t="s">
        <v>1359</v>
      </c>
      <c r="B26" s="10" t="s">
        <v>20</v>
      </c>
      <c r="C26" s="42">
        <v>0.81599999999999995</v>
      </c>
      <c r="D26" s="42">
        <v>0.42899999999999999</v>
      </c>
      <c r="E26" s="42">
        <v>0.81599999999999995</v>
      </c>
      <c r="F26" s="42">
        <v>0.81599999999999995</v>
      </c>
      <c r="G26" s="43">
        <v>689</v>
      </c>
      <c r="H26" s="43">
        <v>169960326</v>
      </c>
      <c r="I26" s="43">
        <v>246676</v>
      </c>
      <c r="J26" s="43">
        <v>1324256</v>
      </c>
      <c r="K26" s="43">
        <v>1416185</v>
      </c>
      <c r="L26" s="42">
        <v>0.81699999999999995</v>
      </c>
      <c r="M26" s="42">
        <v>0.433</v>
      </c>
      <c r="N26" s="42">
        <v>0.81699999999999995</v>
      </c>
      <c r="O26" s="42">
        <v>0.81699999999999995</v>
      </c>
      <c r="P26" s="43">
        <v>683</v>
      </c>
      <c r="Q26" s="43">
        <v>172314852</v>
      </c>
      <c r="R26" s="43">
        <v>252291</v>
      </c>
      <c r="S26" s="43">
        <v>1210945</v>
      </c>
      <c r="T26" s="43">
        <v>1240821</v>
      </c>
      <c r="U26" s="42">
        <v>0.80400000000000005</v>
      </c>
      <c r="V26" s="42">
        <v>0.39</v>
      </c>
      <c r="W26" s="42">
        <v>0.80400000000000005</v>
      </c>
      <c r="X26" s="42">
        <v>0.80400000000000005</v>
      </c>
      <c r="Y26" s="43">
        <v>660</v>
      </c>
      <c r="Z26" s="43">
        <v>188005446</v>
      </c>
      <c r="AA26" s="43">
        <v>284856</v>
      </c>
      <c r="AB26" s="43">
        <v>1215982</v>
      </c>
      <c r="AC26" s="43">
        <v>1505239</v>
      </c>
      <c r="AD26" s="42">
        <v>0.81599999999999995</v>
      </c>
      <c r="AE26" s="42">
        <v>0.39400000000000002</v>
      </c>
      <c r="AF26" s="42">
        <v>0.81599999999999995</v>
      </c>
      <c r="AG26" s="42">
        <v>0.81599999999999995</v>
      </c>
      <c r="AH26" s="43">
        <v>676</v>
      </c>
      <c r="AI26" s="43">
        <v>191062256</v>
      </c>
      <c r="AJ26" s="43">
        <v>282636</v>
      </c>
      <c r="AK26" s="43">
        <v>1178448</v>
      </c>
      <c r="AL26" s="43">
        <v>1173284</v>
      </c>
      <c r="AM26" s="42">
        <v>0.83099999999999996</v>
      </c>
      <c r="AN26" s="42">
        <v>0.39900000000000002</v>
      </c>
      <c r="AO26" s="42">
        <v>0.83099999999999996</v>
      </c>
      <c r="AP26" s="42">
        <v>0.83099999999999996</v>
      </c>
      <c r="AQ26" s="43">
        <v>691</v>
      </c>
      <c r="AR26" s="43">
        <v>191661638</v>
      </c>
      <c r="AS26" s="43">
        <v>277368</v>
      </c>
      <c r="AT26" s="43">
        <v>1208984</v>
      </c>
      <c r="AU26" s="43">
        <v>1317767</v>
      </c>
      <c r="AV26" s="42">
        <v>0.84099999999999997</v>
      </c>
      <c r="AW26" s="42">
        <v>0.39400000000000002</v>
      </c>
      <c r="AX26" s="42">
        <v>0.84099999999999997</v>
      </c>
      <c r="AY26" s="42">
        <v>0.84099999999999997</v>
      </c>
      <c r="AZ26" s="43">
        <v>706</v>
      </c>
      <c r="BA26" s="43">
        <v>196047713</v>
      </c>
      <c r="BB26" s="43">
        <v>277687</v>
      </c>
      <c r="BC26" s="43">
        <v>1297138</v>
      </c>
      <c r="BD26" s="43">
        <v>1311104</v>
      </c>
      <c r="BE26" s="46">
        <v>0.83699999999999997</v>
      </c>
      <c r="BF26" s="46">
        <v>0.36599999999999999</v>
      </c>
      <c r="BG26" s="46">
        <v>0.83699999999999997</v>
      </c>
      <c r="BH26" s="46">
        <v>0.83699999999999997</v>
      </c>
      <c r="BI26" s="47">
        <v>650</v>
      </c>
      <c r="BJ26" s="47">
        <v>204019996</v>
      </c>
      <c r="BK26" s="47">
        <v>313876</v>
      </c>
      <c r="BL26" s="47">
        <v>1199250</v>
      </c>
      <c r="BM26" s="47">
        <v>1347026</v>
      </c>
      <c r="BN26" s="66">
        <v>0.84599999999999997</v>
      </c>
      <c r="BO26" s="66">
        <v>0.36</v>
      </c>
      <c r="BP26" s="66">
        <v>0.84599999999999997</v>
      </c>
      <c r="BQ26" s="66">
        <v>0.84599999999999997</v>
      </c>
      <c r="BR26" s="67">
        <v>648</v>
      </c>
      <c r="BS26" s="67">
        <v>207661267</v>
      </c>
      <c r="BT26" s="67">
        <v>320464</v>
      </c>
      <c r="BU26" s="67">
        <v>1267691</v>
      </c>
      <c r="BV26" s="67">
        <v>1535732</v>
      </c>
      <c r="BW26" s="70">
        <v>0.82899999999999996</v>
      </c>
      <c r="BX26" s="70">
        <v>0.33400000000000002</v>
      </c>
      <c r="BY26" s="70">
        <v>0.82899999999999996</v>
      </c>
      <c r="BZ26" s="70">
        <v>0.82899999999999996</v>
      </c>
      <c r="CA26" s="71">
        <v>623</v>
      </c>
      <c r="CB26" s="71">
        <v>217922768</v>
      </c>
      <c r="CC26" s="71">
        <v>349795</v>
      </c>
      <c r="CD26" s="71">
        <v>1683392</v>
      </c>
      <c r="CE26" s="71">
        <v>1493595</v>
      </c>
    </row>
    <row r="27" spans="1:83" x14ac:dyDescent="0.35">
      <c r="A27" s="10" t="s">
        <v>1360</v>
      </c>
      <c r="B27" s="10" t="s">
        <v>21</v>
      </c>
      <c r="C27" s="42">
        <v>0.77400000000000002</v>
      </c>
      <c r="D27" s="42">
        <v>0.59199999999999997</v>
      </c>
      <c r="E27" s="42">
        <v>0.77400000000000002</v>
      </c>
      <c r="F27" s="42">
        <v>0.77400000000000002</v>
      </c>
      <c r="G27" s="43">
        <v>231</v>
      </c>
      <c r="H27" s="43">
        <v>70217383</v>
      </c>
      <c r="I27" s="43">
        <v>303971</v>
      </c>
      <c r="J27" s="43">
        <v>496897</v>
      </c>
      <c r="K27" s="43">
        <v>675969</v>
      </c>
      <c r="L27" s="42">
        <v>0.78</v>
      </c>
      <c r="M27" s="42">
        <v>0.58599999999999997</v>
      </c>
      <c r="N27" s="42">
        <v>0.78</v>
      </c>
      <c r="O27" s="42">
        <v>0.78</v>
      </c>
      <c r="P27" s="43">
        <v>235</v>
      </c>
      <c r="Q27" s="43">
        <v>71358234</v>
      </c>
      <c r="R27" s="43">
        <v>303652</v>
      </c>
      <c r="S27" s="43">
        <v>532241</v>
      </c>
      <c r="T27" s="43">
        <v>665948</v>
      </c>
      <c r="U27" s="42">
        <v>0.76200000000000001</v>
      </c>
      <c r="V27" s="42">
        <v>0.56100000000000005</v>
      </c>
      <c r="W27" s="42">
        <v>0.76200000000000001</v>
      </c>
      <c r="X27" s="42">
        <v>0.76200000000000001</v>
      </c>
      <c r="Y27" s="43">
        <v>219</v>
      </c>
      <c r="Z27" s="43">
        <v>75536778</v>
      </c>
      <c r="AA27" s="43">
        <v>344916</v>
      </c>
      <c r="AB27" s="43">
        <v>643126</v>
      </c>
      <c r="AC27" s="43">
        <v>630033</v>
      </c>
      <c r="AD27" s="42">
        <v>0.73799999999999999</v>
      </c>
      <c r="AE27" s="42">
        <v>0.53500000000000003</v>
      </c>
      <c r="AF27" s="42">
        <v>0.73799999999999999</v>
      </c>
      <c r="AG27" s="42">
        <v>0.73799999999999999</v>
      </c>
      <c r="AH27" s="43">
        <v>198</v>
      </c>
      <c r="AI27" s="43">
        <v>79762053</v>
      </c>
      <c r="AJ27" s="43">
        <v>402838</v>
      </c>
      <c r="AK27" s="43">
        <v>665437</v>
      </c>
      <c r="AL27" s="43">
        <v>605253</v>
      </c>
      <c r="AM27" s="42">
        <v>0.76300000000000001</v>
      </c>
      <c r="AN27" s="42">
        <v>0.54300000000000004</v>
      </c>
      <c r="AO27" s="42">
        <v>0.76300000000000001</v>
      </c>
      <c r="AP27" s="42">
        <v>0.76300000000000001</v>
      </c>
      <c r="AQ27" s="43">
        <v>197</v>
      </c>
      <c r="AR27" s="43">
        <v>76284866</v>
      </c>
      <c r="AS27" s="43">
        <v>387232</v>
      </c>
      <c r="AT27" s="43">
        <v>580534</v>
      </c>
      <c r="AU27" s="43">
        <v>600100</v>
      </c>
      <c r="AV27" s="42">
        <v>0.77800000000000002</v>
      </c>
      <c r="AW27" s="42">
        <v>0.54300000000000004</v>
      </c>
      <c r="AX27" s="42">
        <v>0.77800000000000002</v>
      </c>
      <c r="AY27" s="42">
        <v>0.77800000000000002</v>
      </c>
      <c r="AZ27" s="43">
        <v>196</v>
      </c>
      <c r="BA27" s="43">
        <v>76175959</v>
      </c>
      <c r="BB27" s="43">
        <v>388652</v>
      </c>
      <c r="BC27" s="43">
        <v>560889</v>
      </c>
      <c r="BD27" s="43">
        <v>600139</v>
      </c>
      <c r="BE27" s="46">
        <v>0.76300000000000001</v>
      </c>
      <c r="BF27" s="46">
        <v>0.53800000000000003</v>
      </c>
      <c r="BG27" s="46">
        <v>0.76300000000000001</v>
      </c>
      <c r="BH27" s="46">
        <v>0.76300000000000001</v>
      </c>
      <c r="BI27" s="47">
        <v>161</v>
      </c>
      <c r="BJ27" s="47">
        <v>73269727</v>
      </c>
      <c r="BK27" s="47">
        <v>455091</v>
      </c>
      <c r="BL27" s="47">
        <v>560886</v>
      </c>
      <c r="BM27" s="47">
        <v>630480</v>
      </c>
      <c r="BN27" s="66">
        <v>0.77800000000000002</v>
      </c>
      <c r="BO27" s="66">
        <v>0.51</v>
      </c>
      <c r="BP27" s="66">
        <v>0.77800000000000002</v>
      </c>
      <c r="BQ27" s="66">
        <v>0.77800000000000002</v>
      </c>
      <c r="BR27" s="67">
        <v>160</v>
      </c>
      <c r="BS27" s="67">
        <v>73828310</v>
      </c>
      <c r="BT27" s="67">
        <v>461426</v>
      </c>
      <c r="BU27" s="67">
        <v>689602</v>
      </c>
      <c r="BV27" s="67">
        <v>726731</v>
      </c>
      <c r="BW27" s="70">
        <v>0.72699999999999998</v>
      </c>
      <c r="BX27" s="70">
        <v>0.38500000000000001</v>
      </c>
      <c r="BY27" s="70">
        <v>0.72699999999999998</v>
      </c>
      <c r="BZ27" s="70">
        <v>0.72699999999999998</v>
      </c>
      <c r="CA27" s="71">
        <v>141</v>
      </c>
      <c r="CB27" s="71">
        <v>78515455</v>
      </c>
      <c r="CC27" s="71">
        <v>556847</v>
      </c>
      <c r="CD27" s="71">
        <v>679026</v>
      </c>
      <c r="CE27" s="71">
        <v>635100</v>
      </c>
    </row>
    <row r="28" spans="1:83" x14ac:dyDescent="0.35">
      <c r="A28" s="10" t="s">
        <v>1361</v>
      </c>
      <c r="B28" s="10" t="s">
        <v>771</v>
      </c>
      <c r="C28" s="42">
        <v>0.67900000000000005</v>
      </c>
      <c r="D28" s="42">
        <v>0.47399999999999998</v>
      </c>
      <c r="E28" s="42">
        <v>0.67900000000000005</v>
      </c>
      <c r="F28" s="42">
        <v>0.67900000000000005</v>
      </c>
      <c r="G28" s="43">
        <v>892</v>
      </c>
      <c r="H28" s="43">
        <v>384207926</v>
      </c>
      <c r="I28" s="43">
        <v>430726</v>
      </c>
      <c r="J28" s="43">
        <v>1688114</v>
      </c>
      <c r="K28" s="43">
        <v>1487853</v>
      </c>
      <c r="L28" s="42">
        <v>0.67700000000000005</v>
      </c>
      <c r="M28" s="42">
        <v>0.46</v>
      </c>
      <c r="N28" s="42">
        <v>0.67700000000000005</v>
      </c>
      <c r="O28" s="42">
        <v>0.67700000000000005</v>
      </c>
      <c r="P28" s="43">
        <v>888</v>
      </c>
      <c r="Q28" s="43">
        <v>395745345</v>
      </c>
      <c r="R28" s="43">
        <v>445659</v>
      </c>
      <c r="S28" s="43">
        <v>1690155</v>
      </c>
      <c r="T28" s="43">
        <v>1619458</v>
      </c>
      <c r="U28" s="42">
        <v>0.66200000000000003</v>
      </c>
      <c r="V28" s="42">
        <v>0.42899999999999999</v>
      </c>
      <c r="W28" s="42">
        <v>0.66200000000000003</v>
      </c>
      <c r="X28" s="42">
        <v>0.66200000000000003</v>
      </c>
      <c r="Y28" s="43">
        <v>860</v>
      </c>
      <c r="Z28" s="43">
        <v>421783236</v>
      </c>
      <c r="AA28" s="43">
        <v>490445</v>
      </c>
      <c r="AB28" s="43">
        <v>1565075</v>
      </c>
      <c r="AC28" s="43">
        <v>1681805</v>
      </c>
      <c r="AD28" s="42">
        <v>0.69099999999999995</v>
      </c>
      <c r="AE28" s="42">
        <v>0.44500000000000001</v>
      </c>
      <c r="AF28" s="42">
        <v>0.69099999999999995</v>
      </c>
      <c r="AG28" s="42">
        <v>0.69099999999999995</v>
      </c>
      <c r="AH28" s="43">
        <v>879</v>
      </c>
      <c r="AI28" s="43">
        <v>417786917</v>
      </c>
      <c r="AJ28" s="43">
        <v>475297</v>
      </c>
      <c r="AK28" s="43">
        <v>1814818</v>
      </c>
      <c r="AL28" s="43">
        <v>1568466</v>
      </c>
      <c r="AM28" s="42">
        <v>0.68600000000000005</v>
      </c>
      <c r="AN28" s="42">
        <v>0.44500000000000001</v>
      </c>
      <c r="AO28" s="42">
        <v>0.68600000000000005</v>
      </c>
      <c r="AP28" s="42">
        <v>0.68600000000000005</v>
      </c>
      <c r="AQ28" s="43">
        <v>829</v>
      </c>
      <c r="AR28" s="43">
        <v>425730725</v>
      </c>
      <c r="AS28" s="43">
        <v>513547</v>
      </c>
      <c r="AT28" s="43">
        <v>1752526</v>
      </c>
      <c r="AU28" s="43">
        <v>1540530</v>
      </c>
      <c r="AV28" s="42">
        <v>0.70299999999999996</v>
      </c>
      <c r="AW28" s="42">
        <v>0.433</v>
      </c>
      <c r="AX28" s="42">
        <v>0.70299999999999996</v>
      </c>
      <c r="AY28" s="42">
        <v>0.70299999999999996</v>
      </c>
      <c r="AZ28" s="43">
        <v>836</v>
      </c>
      <c r="BA28" s="43">
        <v>433425763</v>
      </c>
      <c r="BB28" s="43">
        <v>518451</v>
      </c>
      <c r="BC28" s="43">
        <v>1713369</v>
      </c>
      <c r="BD28" s="43">
        <v>1620172</v>
      </c>
      <c r="BE28" s="46">
        <v>0.69199999999999995</v>
      </c>
      <c r="BF28" s="46">
        <v>0.40799999999999997</v>
      </c>
      <c r="BG28" s="46">
        <v>0.69199999999999995</v>
      </c>
      <c r="BH28" s="46">
        <v>0.69199999999999995</v>
      </c>
      <c r="BI28" s="47">
        <v>765</v>
      </c>
      <c r="BJ28" s="47">
        <v>452277941</v>
      </c>
      <c r="BK28" s="47">
        <v>591212</v>
      </c>
      <c r="BL28" s="47">
        <v>1550705</v>
      </c>
      <c r="BM28" s="47">
        <v>1793514</v>
      </c>
      <c r="BN28" s="66">
        <v>0.70099999999999996</v>
      </c>
      <c r="BO28" s="66">
        <v>0.40300000000000002</v>
      </c>
      <c r="BP28" s="66">
        <v>0.70099999999999996</v>
      </c>
      <c r="BQ28" s="66">
        <v>0.70099999999999996</v>
      </c>
      <c r="BR28" s="67">
        <v>756</v>
      </c>
      <c r="BS28" s="67">
        <v>470519966</v>
      </c>
      <c r="BT28" s="67">
        <v>622380</v>
      </c>
      <c r="BU28" s="67">
        <v>1987919</v>
      </c>
      <c r="BV28" s="67">
        <v>1982164</v>
      </c>
      <c r="BW28" s="70">
        <v>0.68600000000000005</v>
      </c>
      <c r="BX28" s="70">
        <v>0.41699999999999998</v>
      </c>
      <c r="BY28" s="70">
        <v>0.68600000000000005</v>
      </c>
      <c r="BZ28" s="70">
        <v>0.68600000000000005</v>
      </c>
      <c r="CA28" s="71">
        <v>755</v>
      </c>
      <c r="CB28" s="71">
        <v>482801078</v>
      </c>
      <c r="CC28" s="71">
        <v>639471</v>
      </c>
      <c r="CD28" s="71">
        <v>2075227</v>
      </c>
      <c r="CE28" s="71">
        <v>2051326</v>
      </c>
    </row>
    <row r="29" spans="1:83" x14ac:dyDescent="0.35">
      <c r="A29" s="10" t="s">
        <v>1362</v>
      </c>
      <c r="B29" s="10" t="s">
        <v>23</v>
      </c>
      <c r="C29" s="42">
        <v>0.81699999999999995</v>
      </c>
      <c r="D29" s="42">
        <v>0.67300000000000004</v>
      </c>
      <c r="E29" s="42">
        <v>0.81699999999999995</v>
      </c>
      <c r="F29" s="42">
        <v>0.81699999999999995</v>
      </c>
      <c r="G29" s="43">
        <v>334</v>
      </c>
      <c r="H29" s="43">
        <v>82066437</v>
      </c>
      <c r="I29" s="43">
        <v>245707</v>
      </c>
      <c r="J29" s="43">
        <v>933216</v>
      </c>
      <c r="K29" s="43">
        <v>1097552</v>
      </c>
      <c r="L29" s="42">
        <v>0.80800000000000005</v>
      </c>
      <c r="M29" s="42">
        <v>0.67</v>
      </c>
      <c r="N29" s="42">
        <v>0.80800000000000005</v>
      </c>
      <c r="O29" s="42">
        <v>0.80800000000000005</v>
      </c>
      <c r="P29" s="43">
        <v>314</v>
      </c>
      <c r="Q29" s="43">
        <v>83395424</v>
      </c>
      <c r="R29" s="43">
        <v>265590</v>
      </c>
      <c r="S29" s="43">
        <v>937939</v>
      </c>
      <c r="T29" s="43">
        <v>1015074</v>
      </c>
      <c r="U29" s="42">
        <v>0.79500000000000004</v>
      </c>
      <c r="V29" s="42">
        <v>0.63900000000000001</v>
      </c>
      <c r="W29" s="42">
        <v>0.79500000000000004</v>
      </c>
      <c r="X29" s="42">
        <v>0.79500000000000004</v>
      </c>
      <c r="Y29" s="43">
        <v>313</v>
      </c>
      <c r="Z29" s="43">
        <v>93023898</v>
      </c>
      <c r="AA29" s="43">
        <v>297200</v>
      </c>
      <c r="AB29" s="43">
        <v>916206</v>
      </c>
      <c r="AC29" s="43">
        <v>996304</v>
      </c>
      <c r="AD29" s="42">
        <v>0.81599999999999995</v>
      </c>
      <c r="AE29" s="42">
        <v>0.64300000000000002</v>
      </c>
      <c r="AF29" s="42">
        <v>0.81599999999999995</v>
      </c>
      <c r="AG29" s="42">
        <v>0.81599999999999995</v>
      </c>
      <c r="AH29" s="43">
        <v>330</v>
      </c>
      <c r="AI29" s="43">
        <v>93669498</v>
      </c>
      <c r="AJ29" s="43">
        <v>283846</v>
      </c>
      <c r="AK29" s="43">
        <v>894655</v>
      </c>
      <c r="AL29" s="43">
        <v>1061015</v>
      </c>
      <c r="AM29" s="42">
        <v>0.82</v>
      </c>
      <c r="AN29" s="42">
        <v>0.64800000000000002</v>
      </c>
      <c r="AO29" s="42">
        <v>0.82</v>
      </c>
      <c r="AP29" s="42">
        <v>0.82</v>
      </c>
      <c r="AQ29" s="43">
        <v>319</v>
      </c>
      <c r="AR29" s="43">
        <v>94200951</v>
      </c>
      <c r="AS29" s="43">
        <v>295300</v>
      </c>
      <c r="AT29" s="43">
        <v>1047449</v>
      </c>
      <c r="AU29" s="43">
        <v>1208582</v>
      </c>
      <c r="AV29" s="42">
        <v>0.82799999999999996</v>
      </c>
      <c r="AW29" s="42">
        <v>0.65700000000000003</v>
      </c>
      <c r="AX29" s="42">
        <v>0.82799999999999996</v>
      </c>
      <c r="AY29" s="42">
        <v>0.82799999999999996</v>
      </c>
      <c r="AZ29" s="43">
        <v>312</v>
      </c>
      <c r="BA29" s="43">
        <v>93638336</v>
      </c>
      <c r="BB29" s="43">
        <v>300122</v>
      </c>
      <c r="BC29" s="43">
        <v>1073913</v>
      </c>
      <c r="BD29" s="43">
        <v>1216338</v>
      </c>
      <c r="BE29" s="46">
        <v>0.83099999999999996</v>
      </c>
      <c r="BF29" s="46">
        <v>0.63900000000000001</v>
      </c>
      <c r="BG29" s="46">
        <v>0.83099999999999996</v>
      </c>
      <c r="BH29" s="46">
        <v>0.83099999999999996</v>
      </c>
      <c r="BI29" s="47">
        <v>303</v>
      </c>
      <c r="BJ29" s="47">
        <v>98560423</v>
      </c>
      <c r="BK29" s="47">
        <v>325281</v>
      </c>
      <c r="BL29" s="47">
        <v>1087508</v>
      </c>
      <c r="BM29" s="47">
        <v>1369158</v>
      </c>
      <c r="BN29" s="66">
        <v>0.81</v>
      </c>
      <c r="BO29" s="66">
        <v>0.625</v>
      </c>
      <c r="BP29" s="66">
        <v>0.81</v>
      </c>
      <c r="BQ29" s="66">
        <v>0.81</v>
      </c>
      <c r="BR29" s="67">
        <v>264</v>
      </c>
      <c r="BS29" s="67">
        <v>104449095</v>
      </c>
      <c r="BT29" s="67">
        <v>395640</v>
      </c>
      <c r="BU29" s="67">
        <v>1252627</v>
      </c>
      <c r="BV29" s="67">
        <v>1456853</v>
      </c>
      <c r="BW29" s="70">
        <v>0.81899999999999995</v>
      </c>
      <c r="BX29" s="70">
        <v>0.621</v>
      </c>
      <c r="BY29" s="70">
        <v>0.81899999999999995</v>
      </c>
      <c r="BZ29" s="70">
        <v>0.81899999999999995</v>
      </c>
      <c r="CA29" s="71">
        <v>289</v>
      </c>
      <c r="CB29" s="71">
        <v>106752301</v>
      </c>
      <c r="CC29" s="71">
        <v>369385</v>
      </c>
      <c r="CD29" s="71">
        <v>1363657</v>
      </c>
      <c r="CE29" s="71">
        <v>1296202</v>
      </c>
    </row>
    <row r="30" spans="1:83" x14ac:dyDescent="0.35">
      <c r="A30" s="10" t="s">
        <v>1363</v>
      </c>
      <c r="B30" s="10" t="s">
        <v>24</v>
      </c>
      <c r="C30" s="42">
        <v>0.79300000000000004</v>
      </c>
      <c r="D30" s="42">
        <v>0.65600000000000003</v>
      </c>
      <c r="E30" s="42">
        <v>0.79300000000000004</v>
      </c>
      <c r="F30" s="42">
        <v>0.79300000000000004</v>
      </c>
      <c r="G30" s="43">
        <v>1307</v>
      </c>
      <c r="H30" s="43">
        <v>362253458</v>
      </c>
      <c r="I30" s="43">
        <v>277164</v>
      </c>
      <c r="J30" s="43">
        <v>1748114</v>
      </c>
      <c r="K30" s="43">
        <v>2041762</v>
      </c>
      <c r="L30" s="42">
        <v>0.80100000000000005</v>
      </c>
      <c r="M30" s="42">
        <v>0.64800000000000002</v>
      </c>
      <c r="N30" s="42">
        <v>0.80100000000000005</v>
      </c>
      <c r="O30" s="42">
        <v>0.80100000000000005</v>
      </c>
      <c r="P30" s="43">
        <v>1343</v>
      </c>
      <c r="Q30" s="43">
        <v>369255860</v>
      </c>
      <c r="R30" s="43">
        <v>274948</v>
      </c>
      <c r="S30" s="43">
        <v>1939930</v>
      </c>
      <c r="T30" s="43">
        <v>2177671</v>
      </c>
      <c r="U30" s="42">
        <v>0.80400000000000005</v>
      </c>
      <c r="V30" s="42">
        <v>0.63700000000000001</v>
      </c>
      <c r="W30" s="42">
        <v>0.80400000000000005</v>
      </c>
      <c r="X30" s="42">
        <v>0.80400000000000005</v>
      </c>
      <c r="Y30" s="43">
        <v>1332</v>
      </c>
      <c r="Z30" s="43">
        <v>379572153</v>
      </c>
      <c r="AA30" s="43">
        <v>284964</v>
      </c>
      <c r="AB30" s="43">
        <v>2267387</v>
      </c>
      <c r="AC30" s="43">
        <v>2345050</v>
      </c>
      <c r="AD30" s="42">
        <v>0.81100000000000005</v>
      </c>
      <c r="AE30" s="42">
        <v>0.63400000000000001</v>
      </c>
      <c r="AF30" s="42">
        <v>0.81100000000000005</v>
      </c>
      <c r="AG30" s="42">
        <v>0.81100000000000005</v>
      </c>
      <c r="AH30" s="43">
        <v>1306</v>
      </c>
      <c r="AI30" s="43">
        <v>380952064</v>
      </c>
      <c r="AJ30" s="43">
        <v>291693</v>
      </c>
      <c r="AK30" s="43">
        <v>2136519</v>
      </c>
      <c r="AL30" s="43">
        <v>2310749</v>
      </c>
      <c r="AM30" s="42">
        <v>0.81</v>
      </c>
      <c r="AN30" s="42">
        <v>0.621</v>
      </c>
      <c r="AO30" s="42">
        <v>0.81</v>
      </c>
      <c r="AP30" s="42">
        <v>0.81</v>
      </c>
      <c r="AQ30" s="43">
        <v>1254</v>
      </c>
      <c r="AR30" s="43">
        <v>390289264</v>
      </c>
      <c r="AS30" s="43">
        <v>311235</v>
      </c>
      <c r="AT30" s="43">
        <v>2191944</v>
      </c>
      <c r="AU30" s="43">
        <v>2422161</v>
      </c>
      <c r="AV30" s="42">
        <v>0.81899999999999995</v>
      </c>
      <c r="AW30" s="42">
        <v>0.61799999999999999</v>
      </c>
      <c r="AX30" s="42">
        <v>0.81899999999999995</v>
      </c>
      <c r="AY30" s="42">
        <v>0.81899999999999995</v>
      </c>
      <c r="AZ30" s="43">
        <v>1240</v>
      </c>
      <c r="BA30" s="43">
        <v>392889091</v>
      </c>
      <c r="BB30" s="43">
        <v>316846</v>
      </c>
      <c r="BC30" s="43">
        <v>2135568</v>
      </c>
      <c r="BD30" s="43">
        <v>2220280</v>
      </c>
      <c r="BE30" s="46">
        <v>0.80700000000000005</v>
      </c>
      <c r="BF30" s="46">
        <v>0.58199999999999996</v>
      </c>
      <c r="BG30" s="46">
        <v>0.80700000000000005</v>
      </c>
      <c r="BH30" s="46">
        <v>0.80700000000000005</v>
      </c>
      <c r="BI30" s="47">
        <v>1135</v>
      </c>
      <c r="BJ30" s="47">
        <v>421386875</v>
      </c>
      <c r="BK30" s="47">
        <v>371265</v>
      </c>
      <c r="BL30" s="47">
        <v>2103165</v>
      </c>
      <c r="BM30" s="47">
        <v>2314830</v>
      </c>
      <c r="BN30" s="66">
        <v>0.80500000000000005</v>
      </c>
      <c r="BO30" s="66">
        <v>0.54600000000000004</v>
      </c>
      <c r="BP30" s="66">
        <v>0.80500000000000005</v>
      </c>
      <c r="BQ30" s="66">
        <v>0.80500000000000005</v>
      </c>
      <c r="BR30" s="67">
        <v>1130</v>
      </c>
      <c r="BS30" s="67">
        <v>457922155</v>
      </c>
      <c r="BT30" s="67">
        <v>405240</v>
      </c>
      <c r="BU30" s="67">
        <v>2258550</v>
      </c>
      <c r="BV30" s="67">
        <v>2609772</v>
      </c>
      <c r="BW30" s="70">
        <v>0.79900000000000004</v>
      </c>
      <c r="BX30" s="70">
        <v>0.52400000000000002</v>
      </c>
      <c r="BY30" s="70">
        <v>0.79900000000000004</v>
      </c>
      <c r="BZ30" s="70">
        <v>0.79900000000000004</v>
      </c>
      <c r="CA30" s="71">
        <v>1168</v>
      </c>
      <c r="CB30" s="71">
        <v>480790297</v>
      </c>
      <c r="CC30" s="71">
        <v>411635</v>
      </c>
      <c r="CD30" s="71">
        <v>2653477</v>
      </c>
      <c r="CE30" s="71">
        <v>2616518</v>
      </c>
    </row>
    <row r="31" spans="1:83" x14ac:dyDescent="0.35">
      <c r="A31" s="10" t="s">
        <v>1364</v>
      </c>
      <c r="B31" s="10" t="s">
        <v>25</v>
      </c>
      <c r="C31" s="42">
        <v>0.86599999999999999</v>
      </c>
      <c r="D31" s="42">
        <v>0.55900000000000005</v>
      </c>
      <c r="E31" s="42">
        <v>0.86599999999999999</v>
      </c>
      <c r="F31" s="42">
        <v>0.86599999999999999</v>
      </c>
      <c r="G31" s="43">
        <v>830</v>
      </c>
      <c r="H31" s="43">
        <v>149766499</v>
      </c>
      <c r="I31" s="43">
        <v>180441</v>
      </c>
      <c r="J31" s="43">
        <v>1352193</v>
      </c>
      <c r="K31" s="43">
        <v>1592893</v>
      </c>
      <c r="L31" s="42">
        <v>0.86799999999999999</v>
      </c>
      <c r="M31" s="42">
        <v>0.55600000000000005</v>
      </c>
      <c r="N31" s="42">
        <v>0.86799999999999999</v>
      </c>
      <c r="O31" s="42">
        <v>0.86799999999999999</v>
      </c>
      <c r="P31" s="43">
        <v>827</v>
      </c>
      <c r="Q31" s="43">
        <v>150644460</v>
      </c>
      <c r="R31" s="43">
        <v>182157</v>
      </c>
      <c r="S31" s="43">
        <v>1337414</v>
      </c>
      <c r="T31" s="43">
        <v>1713383</v>
      </c>
      <c r="U31" s="42">
        <v>0.86199999999999999</v>
      </c>
      <c r="V31" s="42">
        <v>0.52400000000000002</v>
      </c>
      <c r="W31" s="42">
        <v>0.86199999999999999</v>
      </c>
      <c r="X31" s="42">
        <v>0.86199999999999999</v>
      </c>
      <c r="Y31" s="43">
        <v>804</v>
      </c>
      <c r="Z31" s="43">
        <v>161556969</v>
      </c>
      <c r="AA31" s="43">
        <v>200941</v>
      </c>
      <c r="AB31" s="43">
        <v>1589502</v>
      </c>
      <c r="AC31" s="43">
        <v>1929581</v>
      </c>
      <c r="AD31" s="42">
        <v>0.86399999999999999</v>
      </c>
      <c r="AE31" s="42">
        <v>0.5</v>
      </c>
      <c r="AF31" s="42">
        <v>0.86399999999999999</v>
      </c>
      <c r="AG31" s="42">
        <v>0.86399999999999999</v>
      </c>
      <c r="AH31" s="43">
        <v>811</v>
      </c>
      <c r="AI31" s="43">
        <v>170152052</v>
      </c>
      <c r="AJ31" s="43">
        <v>209805</v>
      </c>
      <c r="AK31" s="43">
        <v>1799346</v>
      </c>
      <c r="AL31" s="43">
        <v>1882184</v>
      </c>
      <c r="AM31" s="42">
        <v>0.86299999999999999</v>
      </c>
      <c r="AN31" s="42">
        <v>0.47399999999999998</v>
      </c>
      <c r="AO31" s="42">
        <v>0.86299999999999999</v>
      </c>
      <c r="AP31" s="42">
        <v>0.86299999999999999</v>
      </c>
      <c r="AQ31" s="43">
        <v>800</v>
      </c>
      <c r="AR31" s="43">
        <v>179092440</v>
      </c>
      <c r="AS31" s="43">
        <v>223865</v>
      </c>
      <c r="AT31" s="43">
        <v>1844211</v>
      </c>
      <c r="AU31" s="43">
        <v>2047343</v>
      </c>
      <c r="AV31" s="42">
        <v>0.86499999999999999</v>
      </c>
      <c r="AW31" s="42">
        <v>0.47099999999999997</v>
      </c>
      <c r="AX31" s="42">
        <v>0.86499999999999999</v>
      </c>
      <c r="AY31" s="42">
        <v>0.86499999999999999</v>
      </c>
      <c r="AZ31" s="43">
        <v>761</v>
      </c>
      <c r="BA31" s="43">
        <v>180076540</v>
      </c>
      <c r="BB31" s="43">
        <v>236631</v>
      </c>
      <c r="BC31" s="43">
        <v>1933710</v>
      </c>
      <c r="BD31" s="43">
        <v>2181195</v>
      </c>
      <c r="BE31" s="46">
        <v>0.86</v>
      </c>
      <c r="BF31" s="46">
        <v>0.437</v>
      </c>
      <c r="BG31" s="46">
        <v>0.86</v>
      </c>
      <c r="BH31" s="46">
        <v>0.86</v>
      </c>
      <c r="BI31" s="47">
        <v>706</v>
      </c>
      <c r="BJ31" s="47">
        <v>190652494</v>
      </c>
      <c r="BK31" s="47">
        <v>270046</v>
      </c>
      <c r="BL31" s="47">
        <v>1913235</v>
      </c>
      <c r="BM31" s="47">
        <v>2105796</v>
      </c>
      <c r="BN31" s="66">
        <v>0.86199999999999999</v>
      </c>
      <c r="BO31" s="66">
        <v>0.41199999999999998</v>
      </c>
      <c r="BP31" s="66">
        <v>0.86199999999999999</v>
      </c>
      <c r="BQ31" s="66">
        <v>0.86199999999999999</v>
      </c>
      <c r="BR31" s="67">
        <v>695</v>
      </c>
      <c r="BS31" s="67">
        <v>199183733</v>
      </c>
      <c r="BT31" s="67">
        <v>286595</v>
      </c>
      <c r="BU31" s="67">
        <v>2159476</v>
      </c>
      <c r="BV31" s="67">
        <v>2550244</v>
      </c>
      <c r="BW31" s="70">
        <v>0.85899999999999999</v>
      </c>
      <c r="BX31" s="70">
        <v>0.40799999999999997</v>
      </c>
      <c r="BY31" s="70">
        <v>0.85899999999999999</v>
      </c>
      <c r="BZ31" s="70">
        <v>0.85899999999999999</v>
      </c>
      <c r="CA31" s="71">
        <v>694</v>
      </c>
      <c r="CB31" s="71">
        <v>200754386</v>
      </c>
      <c r="CC31" s="71">
        <v>289271</v>
      </c>
      <c r="CD31" s="71">
        <v>2435340</v>
      </c>
      <c r="CE31" s="71">
        <v>2334036</v>
      </c>
    </row>
    <row r="32" spans="1:83" x14ac:dyDescent="0.35">
      <c r="A32" s="10" t="s">
        <v>1365</v>
      </c>
      <c r="B32" s="10" t="s">
        <v>26</v>
      </c>
      <c r="C32" s="42">
        <v>0.76400000000000001</v>
      </c>
      <c r="D32" s="42">
        <v>0.64300000000000002</v>
      </c>
      <c r="E32" s="42">
        <v>0.76400000000000001</v>
      </c>
      <c r="F32" s="42">
        <v>0.76400000000000001</v>
      </c>
      <c r="G32" s="43">
        <v>1596</v>
      </c>
      <c r="H32" s="43">
        <v>504308125</v>
      </c>
      <c r="I32" s="43">
        <v>315982</v>
      </c>
      <c r="J32" s="43">
        <v>1560141</v>
      </c>
      <c r="K32" s="43">
        <v>1612636</v>
      </c>
      <c r="L32" s="42">
        <v>0.78500000000000003</v>
      </c>
      <c r="M32" s="42">
        <v>0.66400000000000003</v>
      </c>
      <c r="N32" s="42">
        <v>0.78500000000000003</v>
      </c>
      <c r="O32" s="42">
        <v>0.78500000000000003</v>
      </c>
      <c r="P32" s="43">
        <v>1629</v>
      </c>
      <c r="Q32" s="43">
        <v>484210846</v>
      </c>
      <c r="R32" s="43">
        <v>297244</v>
      </c>
      <c r="S32" s="43">
        <v>1668410</v>
      </c>
      <c r="T32" s="43">
        <v>1647720</v>
      </c>
      <c r="U32" s="42">
        <v>0.79600000000000004</v>
      </c>
      <c r="V32" s="42">
        <v>0.66</v>
      </c>
      <c r="W32" s="42">
        <v>0.79600000000000004</v>
      </c>
      <c r="X32" s="42">
        <v>0.79600000000000004</v>
      </c>
      <c r="Y32" s="43">
        <v>1660</v>
      </c>
      <c r="Z32" s="43">
        <v>490724713</v>
      </c>
      <c r="AA32" s="43">
        <v>295617</v>
      </c>
      <c r="AB32" s="43">
        <v>1645179</v>
      </c>
      <c r="AC32" s="43">
        <v>1740952</v>
      </c>
      <c r="AD32" s="42">
        <v>0.80300000000000005</v>
      </c>
      <c r="AE32" s="42">
        <v>0.66700000000000004</v>
      </c>
      <c r="AF32" s="42">
        <v>0.80300000000000005</v>
      </c>
      <c r="AG32" s="42">
        <v>0.80300000000000005</v>
      </c>
      <c r="AH32" s="43">
        <v>1611</v>
      </c>
      <c r="AI32" s="43">
        <v>489007061</v>
      </c>
      <c r="AJ32" s="43">
        <v>303542</v>
      </c>
      <c r="AK32" s="43">
        <v>1871333</v>
      </c>
      <c r="AL32" s="43">
        <v>1931561</v>
      </c>
      <c r="AM32" s="42">
        <v>0.80300000000000005</v>
      </c>
      <c r="AN32" s="42">
        <v>0.67300000000000004</v>
      </c>
      <c r="AO32" s="42">
        <v>0.80300000000000005</v>
      </c>
      <c r="AP32" s="42">
        <v>0.80300000000000005</v>
      </c>
      <c r="AQ32" s="43">
        <v>1524</v>
      </c>
      <c r="AR32" s="43">
        <v>492177387</v>
      </c>
      <c r="AS32" s="43">
        <v>322951</v>
      </c>
      <c r="AT32" s="43">
        <v>2009677</v>
      </c>
      <c r="AU32" s="43">
        <v>2000399</v>
      </c>
      <c r="AV32" s="42">
        <v>0.80800000000000005</v>
      </c>
      <c r="AW32" s="42">
        <v>0.67900000000000005</v>
      </c>
      <c r="AX32" s="42">
        <v>0.80800000000000005</v>
      </c>
      <c r="AY32" s="42">
        <v>0.80800000000000005</v>
      </c>
      <c r="AZ32" s="43">
        <v>1473</v>
      </c>
      <c r="BA32" s="43">
        <v>493406431</v>
      </c>
      <c r="BB32" s="43">
        <v>334967</v>
      </c>
      <c r="BC32" s="43">
        <v>2001332</v>
      </c>
      <c r="BD32" s="43">
        <v>2022395</v>
      </c>
      <c r="BE32" s="46">
        <v>0.81299999999999994</v>
      </c>
      <c r="BF32" s="46">
        <v>0.67700000000000005</v>
      </c>
      <c r="BG32" s="46">
        <v>0.81299999999999994</v>
      </c>
      <c r="BH32" s="46">
        <v>0.81299999999999994</v>
      </c>
      <c r="BI32" s="47">
        <v>1407</v>
      </c>
      <c r="BJ32" s="47">
        <v>504944191</v>
      </c>
      <c r="BK32" s="47">
        <v>358880</v>
      </c>
      <c r="BL32" s="47">
        <v>1984083</v>
      </c>
      <c r="BM32" s="47">
        <v>2130157</v>
      </c>
      <c r="BN32" s="66">
        <v>0.81799999999999995</v>
      </c>
      <c r="BO32" s="66">
        <v>0.67700000000000005</v>
      </c>
      <c r="BP32" s="66">
        <v>0.81799999999999995</v>
      </c>
      <c r="BQ32" s="66">
        <v>0.81799999999999995</v>
      </c>
      <c r="BR32" s="67">
        <v>1366</v>
      </c>
      <c r="BS32" s="67">
        <v>516654618</v>
      </c>
      <c r="BT32" s="67">
        <v>378224</v>
      </c>
      <c r="BU32" s="67">
        <v>2225403</v>
      </c>
      <c r="BV32" s="67">
        <v>2209841</v>
      </c>
      <c r="BW32" s="70">
        <v>0.80400000000000005</v>
      </c>
      <c r="BX32" s="70">
        <v>0.67100000000000004</v>
      </c>
      <c r="BY32" s="70">
        <v>0.80400000000000005</v>
      </c>
      <c r="BZ32" s="70">
        <v>0.80400000000000005</v>
      </c>
      <c r="CA32" s="71">
        <v>1350</v>
      </c>
      <c r="CB32" s="71">
        <v>540448575</v>
      </c>
      <c r="CC32" s="71">
        <v>400332</v>
      </c>
      <c r="CD32" s="71">
        <v>2370763</v>
      </c>
      <c r="CE32" s="71">
        <v>2460772</v>
      </c>
    </row>
    <row r="33" spans="1:83" x14ac:dyDescent="0.35">
      <c r="A33" s="10" t="s">
        <v>1366</v>
      </c>
      <c r="B33" s="10" t="s">
        <v>27</v>
      </c>
      <c r="C33" s="42">
        <v>0.78800000000000003</v>
      </c>
      <c r="D33" s="42">
        <v>0.70099999999999996</v>
      </c>
      <c r="E33" s="42">
        <v>0.78800000000000003</v>
      </c>
      <c r="F33" s="42">
        <v>0.78800000000000003</v>
      </c>
      <c r="G33" s="43">
        <v>5419</v>
      </c>
      <c r="H33" s="43">
        <v>1537901657</v>
      </c>
      <c r="I33" s="43">
        <v>283798</v>
      </c>
      <c r="J33" s="43">
        <v>6199902</v>
      </c>
      <c r="K33" s="43">
        <v>6344098</v>
      </c>
      <c r="L33" s="42">
        <v>0.79900000000000004</v>
      </c>
      <c r="M33" s="42">
        <v>0.71</v>
      </c>
      <c r="N33" s="42">
        <v>0.79900000000000004</v>
      </c>
      <c r="O33" s="42">
        <v>0.79900000000000004</v>
      </c>
      <c r="P33" s="43">
        <v>5491</v>
      </c>
      <c r="Q33" s="43">
        <v>1528043160</v>
      </c>
      <c r="R33" s="43">
        <v>278281</v>
      </c>
      <c r="S33" s="43">
        <v>6183694</v>
      </c>
      <c r="T33" s="43">
        <v>6587372</v>
      </c>
      <c r="U33" s="42">
        <v>0.79600000000000004</v>
      </c>
      <c r="V33" s="42">
        <v>0.70899999999999996</v>
      </c>
      <c r="W33" s="42">
        <v>0.79600000000000004</v>
      </c>
      <c r="X33" s="42">
        <v>0.79600000000000004</v>
      </c>
      <c r="Y33" s="43">
        <v>5159</v>
      </c>
      <c r="Z33" s="43">
        <v>1530435485</v>
      </c>
      <c r="AA33" s="43">
        <v>296653</v>
      </c>
      <c r="AB33" s="43">
        <v>6471602</v>
      </c>
      <c r="AC33" s="43">
        <v>7057708</v>
      </c>
      <c r="AD33" s="42">
        <v>0.81699999999999995</v>
      </c>
      <c r="AE33" s="42">
        <v>0.71399999999999997</v>
      </c>
      <c r="AF33" s="42">
        <v>0.81699999999999995</v>
      </c>
      <c r="AG33" s="42">
        <v>0.81699999999999995</v>
      </c>
      <c r="AH33" s="43">
        <v>5252</v>
      </c>
      <c r="AI33" s="43">
        <v>1482656887</v>
      </c>
      <c r="AJ33" s="43">
        <v>282303</v>
      </c>
      <c r="AK33" s="43">
        <v>7215283</v>
      </c>
      <c r="AL33" s="43">
        <v>7275837</v>
      </c>
      <c r="AM33" s="42">
        <v>0.81599999999999995</v>
      </c>
      <c r="AN33" s="42">
        <v>0.71699999999999997</v>
      </c>
      <c r="AO33" s="42">
        <v>0.81599999999999995</v>
      </c>
      <c r="AP33" s="42">
        <v>0.81599999999999995</v>
      </c>
      <c r="AQ33" s="43">
        <v>5035</v>
      </c>
      <c r="AR33" s="43">
        <v>1520088802</v>
      </c>
      <c r="AS33" s="43">
        <v>301904</v>
      </c>
      <c r="AT33" s="43">
        <v>7567991</v>
      </c>
      <c r="AU33" s="43">
        <v>8326403</v>
      </c>
      <c r="AV33" s="42">
        <v>0.83199999999999996</v>
      </c>
      <c r="AW33" s="42">
        <v>0.72599999999999998</v>
      </c>
      <c r="AX33" s="42">
        <v>0.83199999999999996</v>
      </c>
      <c r="AY33" s="42">
        <v>0.83199999999999996</v>
      </c>
      <c r="AZ33" s="43">
        <v>5128</v>
      </c>
      <c r="BA33" s="43">
        <v>1502441817</v>
      </c>
      <c r="BB33" s="43">
        <v>292987</v>
      </c>
      <c r="BC33" s="43">
        <v>8368667</v>
      </c>
      <c r="BD33" s="43">
        <v>8652395</v>
      </c>
      <c r="BE33" s="46">
        <v>0.82399999999999995</v>
      </c>
      <c r="BF33" s="46">
        <v>0.71099999999999997</v>
      </c>
      <c r="BG33" s="46">
        <v>0.82399999999999995</v>
      </c>
      <c r="BH33" s="46">
        <v>0.82399999999999995</v>
      </c>
      <c r="BI33" s="47">
        <v>4705</v>
      </c>
      <c r="BJ33" s="47">
        <v>1590035015</v>
      </c>
      <c r="BK33" s="47">
        <v>337945</v>
      </c>
      <c r="BL33" s="47">
        <v>8436011</v>
      </c>
      <c r="BM33" s="47">
        <v>9593058</v>
      </c>
      <c r="BN33" s="66">
        <v>0.82199999999999995</v>
      </c>
      <c r="BO33" s="66">
        <v>0.70599999999999996</v>
      </c>
      <c r="BP33" s="66">
        <v>0.82199999999999995</v>
      </c>
      <c r="BQ33" s="66">
        <v>0.82199999999999995</v>
      </c>
      <c r="BR33" s="67">
        <v>4432</v>
      </c>
      <c r="BS33" s="67">
        <v>1644322487</v>
      </c>
      <c r="BT33" s="67">
        <v>371011</v>
      </c>
      <c r="BU33" s="67">
        <v>9584953</v>
      </c>
      <c r="BV33" s="67">
        <v>9564055</v>
      </c>
      <c r="BW33" s="70">
        <v>0.82399999999999995</v>
      </c>
      <c r="BX33" s="70">
        <v>0.72299999999999998</v>
      </c>
      <c r="BY33" s="70">
        <v>0.82399999999999995</v>
      </c>
      <c r="BZ33" s="70">
        <v>0.82399999999999995</v>
      </c>
      <c r="CA33" s="71">
        <v>4411</v>
      </c>
      <c r="CB33" s="71">
        <v>1585867677</v>
      </c>
      <c r="CC33" s="71">
        <v>359525</v>
      </c>
      <c r="CD33" s="71">
        <v>9731692</v>
      </c>
      <c r="CE33" s="71">
        <v>10373147</v>
      </c>
    </row>
    <row r="34" spans="1:83" x14ac:dyDescent="0.35">
      <c r="A34" s="10" t="s">
        <v>1367</v>
      </c>
      <c r="B34" s="10" t="s">
        <v>2041</v>
      </c>
      <c r="C34" s="42">
        <v>0</v>
      </c>
      <c r="D34" s="42">
        <v>0</v>
      </c>
      <c r="E34" s="42">
        <v>0</v>
      </c>
      <c r="F34" s="42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2">
        <v>0</v>
      </c>
      <c r="M34" s="42">
        <v>0</v>
      </c>
      <c r="N34" s="42">
        <v>0</v>
      </c>
      <c r="O34" s="42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2">
        <v>0</v>
      </c>
      <c r="V34" s="42">
        <v>0</v>
      </c>
      <c r="W34" s="42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2">
        <v>0</v>
      </c>
      <c r="AE34" s="42">
        <v>0</v>
      </c>
      <c r="AF34" s="42">
        <v>0</v>
      </c>
      <c r="AG34" s="42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2">
        <v>0</v>
      </c>
      <c r="AO34" s="42">
        <v>0</v>
      </c>
      <c r="AP34" s="42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2">
        <v>0</v>
      </c>
      <c r="AW34" s="42">
        <v>0</v>
      </c>
      <c r="AX34" s="42">
        <v>0</v>
      </c>
      <c r="AY34" s="42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6">
        <v>0</v>
      </c>
      <c r="BF34" s="46">
        <v>0</v>
      </c>
      <c r="BG34" s="46">
        <v>0</v>
      </c>
      <c r="BH34" s="46">
        <v>0</v>
      </c>
      <c r="BI34" s="47">
        <v>0</v>
      </c>
      <c r="BJ34" s="47">
        <v>0</v>
      </c>
      <c r="BK34" s="47">
        <v>0</v>
      </c>
      <c r="BL34" s="47">
        <v>0</v>
      </c>
      <c r="BM34" s="47">
        <v>0</v>
      </c>
      <c r="BN34" s="66">
        <v>0</v>
      </c>
      <c r="BO34" s="66">
        <v>0</v>
      </c>
      <c r="BP34" s="66">
        <v>0</v>
      </c>
      <c r="BQ34" s="66">
        <v>0</v>
      </c>
      <c r="BR34" s="67">
        <v>0</v>
      </c>
      <c r="BS34" s="67">
        <v>0</v>
      </c>
      <c r="BT34" s="67">
        <v>0</v>
      </c>
      <c r="BU34" s="67">
        <v>0</v>
      </c>
      <c r="BV34" s="67">
        <v>0</v>
      </c>
      <c r="BW34" s="70">
        <v>0</v>
      </c>
      <c r="BX34" s="70">
        <v>0</v>
      </c>
      <c r="BY34" s="70">
        <v>0</v>
      </c>
      <c r="BZ34" s="70">
        <v>0</v>
      </c>
      <c r="CA34" s="71">
        <v>0</v>
      </c>
      <c r="CB34" s="71">
        <v>0</v>
      </c>
      <c r="CC34" s="71">
        <v>0</v>
      </c>
      <c r="CD34" s="71">
        <v>0</v>
      </c>
      <c r="CE34" s="71">
        <v>0</v>
      </c>
    </row>
    <row r="35" spans="1:83" x14ac:dyDescent="0.35">
      <c r="A35" s="10" t="s">
        <v>1368</v>
      </c>
      <c r="B35" s="10" t="s">
        <v>28</v>
      </c>
      <c r="C35" s="42">
        <v>0.77400000000000002</v>
      </c>
      <c r="D35" s="42">
        <v>0.433</v>
      </c>
      <c r="E35" s="42">
        <v>0.77400000000000002</v>
      </c>
      <c r="F35" s="42">
        <v>0.77400000000000002</v>
      </c>
      <c r="G35" s="43">
        <v>874</v>
      </c>
      <c r="H35" s="43">
        <v>264665674</v>
      </c>
      <c r="I35" s="43">
        <v>302821</v>
      </c>
      <c r="J35" s="43">
        <v>1373460</v>
      </c>
      <c r="K35" s="43">
        <v>1138028</v>
      </c>
      <c r="L35" s="42">
        <v>0.78100000000000003</v>
      </c>
      <c r="M35" s="42">
        <v>0.45300000000000001</v>
      </c>
      <c r="N35" s="42">
        <v>0.78100000000000003</v>
      </c>
      <c r="O35" s="42">
        <v>0.78100000000000003</v>
      </c>
      <c r="P35" s="43">
        <v>871</v>
      </c>
      <c r="Q35" s="43">
        <v>263570114</v>
      </c>
      <c r="R35" s="43">
        <v>302606</v>
      </c>
      <c r="S35" s="43">
        <v>1393830</v>
      </c>
      <c r="T35" s="43">
        <v>1458014</v>
      </c>
      <c r="U35" s="42">
        <v>0.79300000000000004</v>
      </c>
      <c r="V35" s="42">
        <v>0.47099999999999997</v>
      </c>
      <c r="W35" s="42">
        <v>0.79300000000000004</v>
      </c>
      <c r="X35" s="42">
        <v>0.79300000000000004</v>
      </c>
      <c r="Y35" s="43">
        <v>867</v>
      </c>
      <c r="Z35" s="43">
        <v>260740622</v>
      </c>
      <c r="AA35" s="43">
        <v>300738</v>
      </c>
      <c r="AB35" s="43">
        <v>1447518</v>
      </c>
      <c r="AC35" s="43">
        <v>1419102</v>
      </c>
      <c r="AD35" s="42">
        <v>0.79100000000000004</v>
      </c>
      <c r="AE35" s="42">
        <v>0.48799999999999999</v>
      </c>
      <c r="AF35" s="42">
        <v>0.79100000000000004</v>
      </c>
      <c r="AG35" s="42">
        <v>0.79100000000000004</v>
      </c>
      <c r="AH35" s="43">
        <v>809</v>
      </c>
      <c r="AI35" s="43">
        <v>259983361</v>
      </c>
      <c r="AJ35" s="43">
        <v>321363</v>
      </c>
      <c r="AK35" s="43">
        <v>1407541</v>
      </c>
      <c r="AL35" s="43">
        <v>1369352</v>
      </c>
      <c r="AM35" s="42">
        <v>0.79400000000000004</v>
      </c>
      <c r="AN35" s="42">
        <v>0.51</v>
      </c>
      <c r="AO35" s="42">
        <v>0.79400000000000004</v>
      </c>
      <c r="AP35" s="42">
        <v>0.79400000000000004</v>
      </c>
      <c r="AQ35" s="43">
        <v>772</v>
      </c>
      <c r="AR35" s="43">
        <v>260484194</v>
      </c>
      <c r="AS35" s="43">
        <v>337414</v>
      </c>
      <c r="AT35" s="43">
        <v>1309997</v>
      </c>
      <c r="AU35" s="43">
        <v>1386207</v>
      </c>
      <c r="AV35" s="42">
        <v>0.78500000000000003</v>
      </c>
      <c r="AW35" s="42">
        <v>0.50700000000000001</v>
      </c>
      <c r="AX35" s="42">
        <v>0.78500000000000003</v>
      </c>
      <c r="AY35" s="42">
        <v>0.78500000000000003</v>
      </c>
      <c r="AZ35" s="43">
        <v>713</v>
      </c>
      <c r="BA35" s="43">
        <v>268310985</v>
      </c>
      <c r="BB35" s="43">
        <v>376312</v>
      </c>
      <c r="BC35" s="43">
        <v>1498621</v>
      </c>
      <c r="BD35" s="43">
        <v>1438891</v>
      </c>
      <c r="BE35" s="46">
        <v>0.77200000000000002</v>
      </c>
      <c r="BF35" s="46">
        <v>0.49399999999999999</v>
      </c>
      <c r="BG35" s="46">
        <v>0.77200000000000002</v>
      </c>
      <c r="BH35" s="46">
        <v>0.77200000000000002</v>
      </c>
      <c r="BI35" s="47">
        <v>649</v>
      </c>
      <c r="BJ35" s="47">
        <v>284035519</v>
      </c>
      <c r="BK35" s="47">
        <v>437651</v>
      </c>
      <c r="BL35" s="47">
        <v>1300633</v>
      </c>
      <c r="BM35" s="47">
        <v>1313969</v>
      </c>
      <c r="BN35" s="66">
        <v>0.78600000000000003</v>
      </c>
      <c r="BO35" s="66">
        <v>0.504</v>
      </c>
      <c r="BP35" s="66">
        <v>0.78600000000000003</v>
      </c>
      <c r="BQ35" s="66">
        <v>0.78600000000000003</v>
      </c>
      <c r="BR35" s="67">
        <v>640</v>
      </c>
      <c r="BS35" s="67">
        <v>285388583</v>
      </c>
      <c r="BT35" s="67">
        <v>445919</v>
      </c>
      <c r="BU35" s="67">
        <v>1387674</v>
      </c>
      <c r="BV35" s="67">
        <v>1582630</v>
      </c>
      <c r="BW35" s="70">
        <v>0.76200000000000001</v>
      </c>
      <c r="BX35" s="70">
        <v>0.50700000000000001</v>
      </c>
      <c r="BY35" s="70">
        <v>0.76200000000000001</v>
      </c>
      <c r="BZ35" s="70">
        <v>0.76200000000000001</v>
      </c>
      <c r="CA35" s="71">
        <v>598</v>
      </c>
      <c r="CB35" s="71">
        <v>290126242</v>
      </c>
      <c r="CC35" s="71">
        <v>485160</v>
      </c>
      <c r="CD35" s="71">
        <v>1658834</v>
      </c>
      <c r="CE35" s="71">
        <v>1696226</v>
      </c>
    </row>
    <row r="36" spans="1:83" x14ac:dyDescent="0.35">
      <c r="A36" s="10" t="s">
        <v>1369</v>
      </c>
      <c r="B36" s="10" t="s">
        <v>29</v>
      </c>
      <c r="C36" s="42">
        <v>0.73799999999999999</v>
      </c>
      <c r="D36" s="42">
        <v>0.71499999999999997</v>
      </c>
      <c r="E36" s="42">
        <v>0.73799999999999999</v>
      </c>
      <c r="F36" s="42">
        <v>0.73799999999999999</v>
      </c>
      <c r="G36" s="43">
        <v>1654</v>
      </c>
      <c r="H36" s="43">
        <v>581807001</v>
      </c>
      <c r="I36" s="43">
        <v>351757</v>
      </c>
      <c r="J36" s="43">
        <v>1660757</v>
      </c>
      <c r="K36" s="43">
        <v>1752102</v>
      </c>
      <c r="L36" s="42">
        <v>0.74399999999999999</v>
      </c>
      <c r="M36" s="42">
        <v>0.72399999999999998</v>
      </c>
      <c r="N36" s="42">
        <v>0.74399999999999999</v>
      </c>
      <c r="O36" s="42">
        <v>0.74399999999999999</v>
      </c>
      <c r="P36" s="43">
        <v>1595</v>
      </c>
      <c r="Q36" s="43">
        <v>562881941</v>
      </c>
      <c r="R36" s="43">
        <v>352904</v>
      </c>
      <c r="S36" s="43">
        <v>1815765</v>
      </c>
      <c r="T36" s="43">
        <v>1684396</v>
      </c>
      <c r="U36" s="42">
        <v>0.73599999999999999</v>
      </c>
      <c r="V36" s="42">
        <v>0.71299999999999997</v>
      </c>
      <c r="W36" s="42">
        <v>0.73599999999999999</v>
      </c>
      <c r="X36" s="42">
        <v>0.73599999999999999</v>
      </c>
      <c r="Y36" s="43">
        <v>1550</v>
      </c>
      <c r="Z36" s="43">
        <v>592866184</v>
      </c>
      <c r="AA36" s="43">
        <v>382494</v>
      </c>
      <c r="AB36" s="43">
        <v>1805907</v>
      </c>
      <c r="AC36" s="43">
        <v>1721468</v>
      </c>
      <c r="AD36" s="42">
        <v>0.752</v>
      </c>
      <c r="AE36" s="42">
        <v>0.72599999999999998</v>
      </c>
      <c r="AF36" s="42">
        <v>0.752</v>
      </c>
      <c r="AG36" s="42">
        <v>0.752</v>
      </c>
      <c r="AH36" s="43">
        <v>1502</v>
      </c>
      <c r="AI36" s="43">
        <v>574627189</v>
      </c>
      <c r="AJ36" s="43">
        <v>382574</v>
      </c>
      <c r="AK36" s="43">
        <v>2007521</v>
      </c>
      <c r="AL36" s="43">
        <v>1823239</v>
      </c>
      <c r="AM36" s="42">
        <v>0.76400000000000001</v>
      </c>
      <c r="AN36" s="42">
        <v>0.73499999999999999</v>
      </c>
      <c r="AO36" s="42">
        <v>0.76400000000000001</v>
      </c>
      <c r="AP36" s="42">
        <v>0.76400000000000001</v>
      </c>
      <c r="AQ36" s="43">
        <v>1480</v>
      </c>
      <c r="AR36" s="43">
        <v>570669688</v>
      </c>
      <c r="AS36" s="43">
        <v>385587</v>
      </c>
      <c r="AT36" s="43">
        <v>2196236</v>
      </c>
      <c r="AU36" s="43">
        <v>1776730</v>
      </c>
      <c r="AV36" s="42">
        <v>0.76100000000000001</v>
      </c>
      <c r="AW36" s="42">
        <v>0.72399999999999998</v>
      </c>
      <c r="AX36" s="42">
        <v>0.76100000000000001</v>
      </c>
      <c r="AY36" s="42">
        <v>0.76100000000000001</v>
      </c>
      <c r="AZ36" s="43">
        <v>1437</v>
      </c>
      <c r="BA36" s="43">
        <v>600532552</v>
      </c>
      <c r="BB36" s="43">
        <v>417907</v>
      </c>
      <c r="BC36" s="43">
        <v>1827852</v>
      </c>
      <c r="BD36" s="43">
        <v>1889807</v>
      </c>
      <c r="BE36" s="46">
        <v>0.77800000000000002</v>
      </c>
      <c r="BF36" s="46">
        <v>0.73399999999999999</v>
      </c>
      <c r="BG36" s="46">
        <v>0.77800000000000002</v>
      </c>
      <c r="BH36" s="46">
        <v>0.77800000000000002</v>
      </c>
      <c r="BI36" s="47">
        <v>1407</v>
      </c>
      <c r="BJ36" s="47">
        <v>598966423</v>
      </c>
      <c r="BK36" s="47">
        <v>425704</v>
      </c>
      <c r="BL36" s="47">
        <v>1933450</v>
      </c>
      <c r="BM36" s="47">
        <v>1947755</v>
      </c>
      <c r="BN36" s="66">
        <v>0.79200000000000004</v>
      </c>
      <c r="BO36" s="66">
        <v>0.73499999999999999</v>
      </c>
      <c r="BP36" s="66">
        <v>0.79200000000000004</v>
      </c>
      <c r="BQ36" s="66">
        <v>0.79200000000000004</v>
      </c>
      <c r="BR36" s="67">
        <v>1406</v>
      </c>
      <c r="BS36" s="67">
        <v>608614247</v>
      </c>
      <c r="BT36" s="67">
        <v>432869</v>
      </c>
      <c r="BU36" s="67">
        <v>1875804</v>
      </c>
      <c r="BV36" s="67">
        <v>2034871</v>
      </c>
      <c r="BW36" s="70">
        <v>0.77700000000000002</v>
      </c>
      <c r="BX36" s="70">
        <v>0.72199999999999998</v>
      </c>
      <c r="BY36" s="70">
        <v>0.77700000000000002</v>
      </c>
      <c r="BZ36" s="70">
        <v>0.77700000000000002</v>
      </c>
      <c r="CA36" s="71">
        <v>1438</v>
      </c>
      <c r="CB36" s="71">
        <v>654432490</v>
      </c>
      <c r="CC36" s="71">
        <v>455099</v>
      </c>
      <c r="CD36" s="71">
        <v>2249893</v>
      </c>
      <c r="CE36" s="71">
        <v>2202847</v>
      </c>
    </row>
    <row r="37" spans="1:83" x14ac:dyDescent="0.35">
      <c r="A37" s="10" t="s">
        <v>1370</v>
      </c>
      <c r="B37" s="10" t="s">
        <v>30</v>
      </c>
      <c r="C37" s="42">
        <v>0.70699999999999996</v>
      </c>
      <c r="D37" s="42">
        <v>0.69499999999999995</v>
      </c>
      <c r="E37" s="42">
        <v>0.70699999999999996</v>
      </c>
      <c r="F37" s="42">
        <v>0.70699999999999996</v>
      </c>
      <c r="G37" s="43">
        <v>1806</v>
      </c>
      <c r="H37" s="43">
        <v>710337123</v>
      </c>
      <c r="I37" s="43">
        <v>393320</v>
      </c>
      <c r="J37" s="43">
        <v>1639953</v>
      </c>
      <c r="K37" s="43">
        <v>1761499</v>
      </c>
      <c r="L37" s="42">
        <v>0.73399999999999999</v>
      </c>
      <c r="M37" s="42">
        <v>0.71099999999999997</v>
      </c>
      <c r="N37" s="42">
        <v>0.73399999999999999</v>
      </c>
      <c r="O37" s="42">
        <v>0.73399999999999999</v>
      </c>
      <c r="P37" s="43">
        <v>1839</v>
      </c>
      <c r="Q37" s="43">
        <v>675081350</v>
      </c>
      <c r="R37" s="43">
        <v>367091</v>
      </c>
      <c r="S37" s="43">
        <v>1765651</v>
      </c>
      <c r="T37" s="43">
        <v>1958553</v>
      </c>
      <c r="U37" s="42">
        <v>0.74</v>
      </c>
      <c r="V37" s="42">
        <v>0.71199999999999997</v>
      </c>
      <c r="W37" s="42">
        <v>0.74</v>
      </c>
      <c r="X37" s="42">
        <v>0.74</v>
      </c>
      <c r="Y37" s="43">
        <v>1811</v>
      </c>
      <c r="Z37" s="43">
        <v>682662062</v>
      </c>
      <c r="AA37" s="43">
        <v>376953</v>
      </c>
      <c r="AB37" s="43">
        <v>2048700</v>
      </c>
      <c r="AC37" s="43">
        <v>2200336</v>
      </c>
      <c r="AD37" s="42">
        <v>0.755</v>
      </c>
      <c r="AE37" s="42">
        <v>0.72099999999999997</v>
      </c>
      <c r="AF37" s="42">
        <v>0.755</v>
      </c>
      <c r="AG37" s="42">
        <v>0.755</v>
      </c>
      <c r="AH37" s="43">
        <v>1785</v>
      </c>
      <c r="AI37" s="43">
        <v>674081907</v>
      </c>
      <c r="AJ37" s="43">
        <v>377636</v>
      </c>
      <c r="AK37" s="43">
        <v>2422067</v>
      </c>
      <c r="AL37" s="43">
        <v>2480635</v>
      </c>
      <c r="AM37" s="42">
        <v>0.76900000000000002</v>
      </c>
      <c r="AN37" s="42">
        <v>0.72699999999999998</v>
      </c>
      <c r="AO37" s="42">
        <v>0.76900000000000002</v>
      </c>
      <c r="AP37" s="42">
        <v>0.76900000000000002</v>
      </c>
      <c r="AQ37" s="43">
        <v>1803</v>
      </c>
      <c r="AR37" s="43">
        <v>680356956</v>
      </c>
      <c r="AS37" s="43">
        <v>377347</v>
      </c>
      <c r="AT37" s="43">
        <v>2532977</v>
      </c>
      <c r="AU37" s="43">
        <v>2780901</v>
      </c>
      <c r="AV37" s="42">
        <v>0.77900000000000003</v>
      </c>
      <c r="AW37" s="42">
        <v>0.72699999999999998</v>
      </c>
      <c r="AX37" s="42">
        <v>0.77900000000000003</v>
      </c>
      <c r="AY37" s="42">
        <v>0.77900000000000003</v>
      </c>
      <c r="AZ37" s="43">
        <v>1785</v>
      </c>
      <c r="BA37" s="43">
        <v>690793353</v>
      </c>
      <c r="BB37" s="43">
        <v>386999</v>
      </c>
      <c r="BC37" s="43">
        <v>2883049</v>
      </c>
      <c r="BD37" s="43">
        <v>2627639</v>
      </c>
      <c r="BE37" s="46">
        <v>0.78800000000000003</v>
      </c>
      <c r="BF37" s="46">
        <v>0.72499999999999998</v>
      </c>
      <c r="BG37" s="46">
        <v>0.78800000000000003</v>
      </c>
      <c r="BH37" s="46">
        <v>0.78800000000000003</v>
      </c>
      <c r="BI37" s="47">
        <v>1740</v>
      </c>
      <c r="BJ37" s="47">
        <v>706675388</v>
      </c>
      <c r="BK37" s="47">
        <v>406135</v>
      </c>
      <c r="BL37" s="47">
        <v>2441597</v>
      </c>
      <c r="BM37" s="47">
        <v>2853244</v>
      </c>
      <c r="BN37" s="66">
        <v>0.79800000000000004</v>
      </c>
      <c r="BO37" s="66">
        <v>0.72599999999999998</v>
      </c>
      <c r="BP37" s="66">
        <v>0.79800000000000004</v>
      </c>
      <c r="BQ37" s="66">
        <v>0.79800000000000004</v>
      </c>
      <c r="BR37" s="67">
        <v>1710</v>
      </c>
      <c r="BS37" s="67">
        <v>719539032</v>
      </c>
      <c r="BT37" s="67">
        <v>420783</v>
      </c>
      <c r="BU37" s="67">
        <v>2799652</v>
      </c>
      <c r="BV37" s="67">
        <v>3129516</v>
      </c>
      <c r="BW37" s="70">
        <v>0.78400000000000003</v>
      </c>
      <c r="BX37" s="70">
        <v>0.71799999999999997</v>
      </c>
      <c r="BY37" s="70">
        <v>0.78400000000000003</v>
      </c>
      <c r="BZ37" s="70">
        <v>0.78400000000000003</v>
      </c>
      <c r="CA37" s="71">
        <v>1706</v>
      </c>
      <c r="CB37" s="71">
        <v>753990720</v>
      </c>
      <c r="CC37" s="71">
        <v>441964</v>
      </c>
      <c r="CD37" s="71">
        <v>3385334</v>
      </c>
      <c r="CE37" s="71">
        <v>3362757</v>
      </c>
    </row>
    <row r="38" spans="1:83" x14ac:dyDescent="0.35">
      <c r="A38" s="10" t="s">
        <v>1371</v>
      </c>
      <c r="B38" s="10" t="s">
        <v>776</v>
      </c>
      <c r="C38" s="42">
        <v>0.78200000000000003</v>
      </c>
      <c r="D38" s="42">
        <v>0.74099999999999999</v>
      </c>
      <c r="E38" s="42">
        <v>0.78200000000000003</v>
      </c>
      <c r="F38" s="42">
        <v>0.78200000000000003</v>
      </c>
      <c r="G38" s="43">
        <v>2544</v>
      </c>
      <c r="H38" s="43">
        <v>743913176</v>
      </c>
      <c r="I38" s="43">
        <v>292418</v>
      </c>
      <c r="J38" s="43">
        <v>2459035</v>
      </c>
      <c r="K38" s="43">
        <v>2525989</v>
      </c>
      <c r="L38" s="42">
        <v>0.77700000000000002</v>
      </c>
      <c r="M38" s="42">
        <v>0.72799999999999998</v>
      </c>
      <c r="N38" s="42">
        <v>0.77700000000000002</v>
      </c>
      <c r="O38" s="42">
        <v>0.77700000000000002</v>
      </c>
      <c r="P38" s="43">
        <v>2569</v>
      </c>
      <c r="Q38" s="43">
        <v>791099648</v>
      </c>
      <c r="R38" s="43">
        <v>307940</v>
      </c>
      <c r="S38" s="43">
        <v>2669239</v>
      </c>
      <c r="T38" s="43">
        <v>2665433</v>
      </c>
      <c r="U38" s="42">
        <v>0.77900000000000003</v>
      </c>
      <c r="V38" s="42">
        <v>0.71599999999999997</v>
      </c>
      <c r="W38" s="42">
        <v>0.77900000000000003</v>
      </c>
      <c r="X38" s="42">
        <v>0.77900000000000003</v>
      </c>
      <c r="Y38" s="43">
        <v>2591</v>
      </c>
      <c r="Z38" s="43">
        <v>833550438</v>
      </c>
      <c r="AA38" s="43">
        <v>321709</v>
      </c>
      <c r="AB38" s="43">
        <v>2775010</v>
      </c>
      <c r="AC38" s="43">
        <v>2727518</v>
      </c>
      <c r="AD38" s="42">
        <v>0.8</v>
      </c>
      <c r="AE38" s="42">
        <v>0.72899999999999998</v>
      </c>
      <c r="AF38" s="42">
        <v>0.8</v>
      </c>
      <c r="AG38" s="42">
        <v>0.8</v>
      </c>
      <c r="AH38" s="43">
        <v>2627</v>
      </c>
      <c r="AI38" s="43">
        <v>812221335</v>
      </c>
      <c r="AJ38" s="43">
        <v>309182</v>
      </c>
      <c r="AK38" s="43">
        <v>3071466</v>
      </c>
      <c r="AL38" s="43">
        <v>3025229</v>
      </c>
      <c r="AM38" s="42">
        <v>0.80900000000000005</v>
      </c>
      <c r="AN38" s="42">
        <v>0.73199999999999998</v>
      </c>
      <c r="AO38" s="42">
        <v>0.80900000000000005</v>
      </c>
      <c r="AP38" s="42">
        <v>0.80900000000000005</v>
      </c>
      <c r="AQ38" s="43">
        <v>2620</v>
      </c>
      <c r="AR38" s="43">
        <v>817911692</v>
      </c>
      <c r="AS38" s="43">
        <v>312180</v>
      </c>
      <c r="AT38" s="43">
        <v>3175853</v>
      </c>
      <c r="AU38" s="43">
        <v>3193706</v>
      </c>
      <c r="AV38" s="42">
        <v>0.81799999999999995</v>
      </c>
      <c r="AW38" s="42">
        <v>0.73699999999999999</v>
      </c>
      <c r="AX38" s="42">
        <v>0.81799999999999995</v>
      </c>
      <c r="AY38" s="42">
        <v>0.81799999999999995</v>
      </c>
      <c r="AZ38" s="43">
        <v>2575</v>
      </c>
      <c r="BA38" s="43">
        <v>817382472</v>
      </c>
      <c r="BB38" s="43">
        <v>317430</v>
      </c>
      <c r="BC38" s="43">
        <v>3283091</v>
      </c>
      <c r="BD38" s="43">
        <v>3177585</v>
      </c>
      <c r="BE38" s="46">
        <v>0.83099999999999996</v>
      </c>
      <c r="BF38" s="46">
        <v>0.73399999999999999</v>
      </c>
      <c r="BG38" s="46">
        <v>0.83099999999999996</v>
      </c>
      <c r="BH38" s="46">
        <v>0.83099999999999996</v>
      </c>
      <c r="BI38" s="47">
        <v>2597</v>
      </c>
      <c r="BJ38" s="47">
        <v>842147216</v>
      </c>
      <c r="BK38" s="47">
        <v>324276</v>
      </c>
      <c r="BL38" s="47">
        <v>3228681</v>
      </c>
      <c r="BM38" s="47">
        <v>3195342</v>
      </c>
      <c r="BN38" s="66">
        <v>0.84099999999999997</v>
      </c>
      <c r="BO38" s="66">
        <v>0.72799999999999998</v>
      </c>
      <c r="BP38" s="66">
        <v>0.84099999999999997</v>
      </c>
      <c r="BQ38" s="66">
        <v>0.84099999999999997</v>
      </c>
      <c r="BR38" s="67">
        <v>2631</v>
      </c>
      <c r="BS38" s="67">
        <v>871386536</v>
      </c>
      <c r="BT38" s="67">
        <v>331199</v>
      </c>
      <c r="BU38" s="67">
        <v>3585717</v>
      </c>
      <c r="BV38" s="67">
        <v>3520309</v>
      </c>
      <c r="BW38" s="70">
        <v>0.83299999999999996</v>
      </c>
      <c r="BX38" s="70">
        <v>0.72299999999999998</v>
      </c>
      <c r="BY38" s="70">
        <v>0.83299999999999996</v>
      </c>
      <c r="BZ38" s="70">
        <v>0.83299999999999996</v>
      </c>
      <c r="CA38" s="71">
        <v>2606</v>
      </c>
      <c r="CB38" s="71">
        <v>889094961</v>
      </c>
      <c r="CC38" s="71">
        <v>341172</v>
      </c>
      <c r="CD38" s="71">
        <v>3675261</v>
      </c>
      <c r="CE38" s="71">
        <v>4647476</v>
      </c>
    </row>
    <row r="39" spans="1:83" x14ac:dyDescent="0.35">
      <c r="A39" s="10" t="s">
        <v>1372</v>
      </c>
      <c r="B39" s="10" t="s">
        <v>32</v>
      </c>
      <c r="C39" s="42">
        <v>0.28299999999999997</v>
      </c>
      <c r="D39" s="42">
        <v>0.42499999999999999</v>
      </c>
      <c r="E39" s="42">
        <v>0.28299999999999997</v>
      </c>
      <c r="F39" s="42">
        <v>0.42499999999999999</v>
      </c>
      <c r="G39" s="43">
        <v>566</v>
      </c>
      <c r="H39" s="43">
        <v>542681665</v>
      </c>
      <c r="I39" s="43">
        <v>958801</v>
      </c>
      <c r="J39" s="43">
        <v>536466</v>
      </c>
      <c r="K39" s="43">
        <v>446401</v>
      </c>
      <c r="L39" s="42">
        <v>0.24099999999999999</v>
      </c>
      <c r="M39" s="42">
        <v>0.36599999999999999</v>
      </c>
      <c r="N39" s="42">
        <v>0.24099999999999999</v>
      </c>
      <c r="O39" s="42">
        <v>0.36599999999999999</v>
      </c>
      <c r="P39" s="43">
        <v>572</v>
      </c>
      <c r="Q39" s="43">
        <v>598436088</v>
      </c>
      <c r="R39" s="43">
        <v>1046216</v>
      </c>
      <c r="S39" s="43">
        <v>502011</v>
      </c>
      <c r="T39" s="43">
        <v>408052</v>
      </c>
      <c r="U39" s="42">
        <v>0.26400000000000001</v>
      </c>
      <c r="V39" s="42">
        <v>0.38</v>
      </c>
      <c r="W39" s="42">
        <v>0.26400000000000001</v>
      </c>
      <c r="X39" s="42">
        <v>0.38</v>
      </c>
      <c r="Y39" s="43">
        <v>563</v>
      </c>
      <c r="Z39" s="43">
        <v>600590113</v>
      </c>
      <c r="AA39" s="43">
        <v>1066767</v>
      </c>
      <c r="AB39" s="43">
        <v>399849</v>
      </c>
      <c r="AC39" s="43">
        <v>411533</v>
      </c>
      <c r="AD39" s="42">
        <v>0.26600000000000001</v>
      </c>
      <c r="AE39" s="42">
        <v>0.39</v>
      </c>
      <c r="AF39" s="42">
        <v>0.26600000000000001</v>
      </c>
      <c r="AG39" s="42">
        <v>0.39</v>
      </c>
      <c r="AH39" s="43">
        <v>537</v>
      </c>
      <c r="AI39" s="43">
        <v>606200209</v>
      </c>
      <c r="AJ39" s="43">
        <v>1128864</v>
      </c>
      <c r="AK39" s="43">
        <v>504004</v>
      </c>
      <c r="AL39" s="43">
        <v>483130</v>
      </c>
      <c r="AM39" s="42">
        <v>0.29799999999999999</v>
      </c>
      <c r="AN39" s="42">
        <v>0.40300000000000002</v>
      </c>
      <c r="AO39" s="42">
        <v>0.29799999999999999</v>
      </c>
      <c r="AP39" s="42">
        <v>0.40300000000000002</v>
      </c>
      <c r="AQ39" s="43">
        <v>525</v>
      </c>
      <c r="AR39" s="43">
        <v>602038255</v>
      </c>
      <c r="AS39" s="43">
        <v>1146739</v>
      </c>
      <c r="AT39" s="43">
        <v>501071</v>
      </c>
      <c r="AU39" s="43">
        <v>561667</v>
      </c>
      <c r="AV39" s="42">
        <v>0.29899999999999999</v>
      </c>
      <c r="AW39" s="42">
        <v>0.41199999999999998</v>
      </c>
      <c r="AX39" s="42">
        <v>0.29899999999999999</v>
      </c>
      <c r="AY39" s="42">
        <v>0.41199999999999998</v>
      </c>
      <c r="AZ39" s="43">
        <v>498</v>
      </c>
      <c r="BA39" s="43">
        <v>607884117</v>
      </c>
      <c r="BB39" s="43">
        <v>1220650</v>
      </c>
      <c r="BC39" s="43">
        <v>573544</v>
      </c>
      <c r="BD39" s="43">
        <v>561415</v>
      </c>
      <c r="BE39" s="46">
        <v>0.317</v>
      </c>
      <c r="BF39" s="46">
        <v>0.40300000000000002</v>
      </c>
      <c r="BG39" s="46">
        <v>0.317</v>
      </c>
      <c r="BH39" s="46">
        <v>0.40300000000000002</v>
      </c>
      <c r="BI39" s="47">
        <v>477</v>
      </c>
      <c r="BJ39" s="47">
        <v>624158691</v>
      </c>
      <c r="BK39" s="47">
        <v>1308508</v>
      </c>
      <c r="BL39" s="47">
        <v>520731</v>
      </c>
      <c r="BM39" s="47">
        <v>522384</v>
      </c>
      <c r="BN39" s="66">
        <v>0.35499999999999998</v>
      </c>
      <c r="BO39" s="66">
        <v>0.40300000000000002</v>
      </c>
      <c r="BP39" s="66">
        <v>0.35499999999999998</v>
      </c>
      <c r="BQ39" s="66">
        <v>0.40300000000000002</v>
      </c>
      <c r="BR39" s="67">
        <v>474</v>
      </c>
      <c r="BS39" s="67">
        <v>634273612</v>
      </c>
      <c r="BT39" s="67">
        <v>1338129</v>
      </c>
      <c r="BU39" s="67">
        <v>489634</v>
      </c>
      <c r="BV39" s="67">
        <v>526616</v>
      </c>
      <c r="BW39" s="70">
        <v>0.35</v>
      </c>
      <c r="BX39" s="70">
        <v>0.40300000000000002</v>
      </c>
      <c r="BY39" s="70">
        <v>0.35</v>
      </c>
      <c r="BZ39" s="70">
        <v>0.40300000000000002</v>
      </c>
      <c r="CA39" s="71">
        <v>490</v>
      </c>
      <c r="CB39" s="71">
        <v>648599687</v>
      </c>
      <c r="CC39" s="71">
        <v>1323672</v>
      </c>
      <c r="CD39" s="71">
        <v>589312</v>
      </c>
      <c r="CE39" s="71">
        <v>555297</v>
      </c>
    </row>
    <row r="40" spans="1:83" x14ac:dyDescent="0.35">
      <c r="A40" s="10" t="s">
        <v>1373</v>
      </c>
      <c r="B40" s="10" t="s">
        <v>778</v>
      </c>
      <c r="C40" s="42">
        <v>0.79</v>
      </c>
      <c r="D40" s="42">
        <v>0.57699999999999996</v>
      </c>
      <c r="E40" s="42">
        <v>0.79</v>
      </c>
      <c r="F40" s="42">
        <v>0.79</v>
      </c>
      <c r="G40" s="43">
        <v>1455</v>
      </c>
      <c r="H40" s="43">
        <v>409004081</v>
      </c>
      <c r="I40" s="43">
        <v>281102</v>
      </c>
      <c r="J40" s="43">
        <v>1676840</v>
      </c>
      <c r="K40" s="43">
        <v>1814478</v>
      </c>
      <c r="L40" s="42">
        <v>0.78800000000000003</v>
      </c>
      <c r="M40" s="42">
        <v>0.56999999999999995</v>
      </c>
      <c r="N40" s="42">
        <v>0.78800000000000003</v>
      </c>
      <c r="O40" s="42">
        <v>0.78800000000000003</v>
      </c>
      <c r="P40" s="43">
        <v>1445</v>
      </c>
      <c r="Q40" s="43">
        <v>422370504</v>
      </c>
      <c r="R40" s="43">
        <v>292297</v>
      </c>
      <c r="S40" s="43">
        <v>1825076</v>
      </c>
      <c r="T40" s="43">
        <v>1897535</v>
      </c>
      <c r="U40" s="42">
        <v>0.79800000000000004</v>
      </c>
      <c r="V40" s="42">
        <v>0.57899999999999996</v>
      </c>
      <c r="W40" s="42">
        <v>0.79800000000000004</v>
      </c>
      <c r="X40" s="42">
        <v>0.79800000000000004</v>
      </c>
      <c r="Y40" s="43">
        <v>1422</v>
      </c>
      <c r="Z40" s="43">
        <v>418355144</v>
      </c>
      <c r="AA40" s="43">
        <v>294201</v>
      </c>
      <c r="AB40" s="43">
        <v>1905927</v>
      </c>
      <c r="AC40" s="43">
        <v>2144896</v>
      </c>
      <c r="AD40" s="42">
        <v>0.81100000000000005</v>
      </c>
      <c r="AE40" s="42">
        <v>0.58799999999999997</v>
      </c>
      <c r="AF40" s="42">
        <v>0.81100000000000005</v>
      </c>
      <c r="AG40" s="42">
        <v>0.81100000000000005</v>
      </c>
      <c r="AH40" s="43">
        <v>1430</v>
      </c>
      <c r="AI40" s="43">
        <v>417384706</v>
      </c>
      <c r="AJ40" s="43">
        <v>291877</v>
      </c>
      <c r="AK40" s="43">
        <v>2202813</v>
      </c>
      <c r="AL40" s="43">
        <v>2383401</v>
      </c>
      <c r="AM40" s="42">
        <v>0.82399999999999995</v>
      </c>
      <c r="AN40" s="42">
        <v>0.59599999999999997</v>
      </c>
      <c r="AO40" s="42">
        <v>0.82399999999999995</v>
      </c>
      <c r="AP40" s="42">
        <v>0.82399999999999995</v>
      </c>
      <c r="AQ40" s="43">
        <v>1444</v>
      </c>
      <c r="AR40" s="43">
        <v>417797288</v>
      </c>
      <c r="AS40" s="43">
        <v>289333</v>
      </c>
      <c r="AT40" s="43">
        <v>2244025</v>
      </c>
      <c r="AU40" s="43">
        <v>2233498</v>
      </c>
      <c r="AV40" s="42">
        <v>0.82799999999999996</v>
      </c>
      <c r="AW40" s="42">
        <v>0.60199999999999998</v>
      </c>
      <c r="AX40" s="42">
        <v>0.82799999999999996</v>
      </c>
      <c r="AY40" s="42">
        <v>0.82799999999999996</v>
      </c>
      <c r="AZ40" s="43">
        <v>1396</v>
      </c>
      <c r="BA40" s="43">
        <v>419863558</v>
      </c>
      <c r="BB40" s="43">
        <v>300761</v>
      </c>
      <c r="BC40" s="43">
        <v>2234905</v>
      </c>
      <c r="BD40" s="43">
        <v>2206376</v>
      </c>
      <c r="BE40" s="46">
        <v>0.84399999999999997</v>
      </c>
      <c r="BF40" s="46">
        <v>0.60199999999999998</v>
      </c>
      <c r="BG40" s="46">
        <v>0.84399999999999997</v>
      </c>
      <c r="BH40" s="46">
        <v>0.84399999999999997</v>
      </c>
      <c r="BI40" s="47">
        <v>1417</v>
      </c>
      <c r="BJ40" s="47">
        <v>424501312</v>
      </c>
      <c r="BK40" s="47">
        <v>299577</v>
      </c>
      <c r="BL40" s="47">
        <v>2180304</v>
      </c>
      <c r="BM40" s="47">
        <v>2504687</v>
      </c>
      <c r="BN40" s="66">
        <v>0.84399999999999997</v>
      </c>
      <c r="BO40" s="66">
        <v>0.59399999999999997</v>
      </c>
      <c r="BP40" s="66">
        <v>0.84399999999999997</v>
      </c>
      <c r="BQ40" s="66">
        <v>0.84399999999999997</v>
      </c>
      <c r="BR40" s="67">
        <v>1334</v>
      </c>
      <c r="BS40" s="67">
        <v>434258844</v>
      </c>
      <c r="BT40" s="67">
        <v>325531</v>
      </c>
      <c r="BU40" s="67">
        <v>2562587</v>
      </c>
      <c r="BV40" s="67">
        <v>2580465</v>
      </c>
      <c r="BW40" s="70">
        <v>0.83699999999999997</v>
      </c>
      <c r="BX40" s="70">
        <v>0.58799999999999997</v>
      </c>
      <c r="BY40" s="70">
        <v>0.83699999999999997</v>
      </c>
      <c r="BZ40" s="70">
        <v>0.83699999999999997</v>
      </c>
      <c r="CA40" s="71">
        <v>1337</v>
      </c>
      <c r="CB40" s="71">
        <v>445264173</v>
      </c>
      <c r="CC40" s="71">
        <v>333032</v>
      </c>
      <c r="CD40" s="71">
        <v>2659396</v>
      </c>
      <c r="CE40" s="71">
        <v>2813767</v>
      </c>
    </row>
    <row r="41" spans="1:83" x14ac:dyDescent="0.35">
      <c r="A41" s="10" t="s">
        <v>1374</v>
      </c>
      <c r="B41" s="10" t="s">
        <v>34</v>
      </c>
      <c r="C41" s="42">
        <v>0.77300000000000002</v>
      </c>
      <c r="D41" s="42">
        <v>0.73499999999999999</v>
      </c>
      <c r="E41" s="42">
        <v>0.77300000000000002</v>
      </c>
      <c r="F41" s="42">
        <v>0.77300000000000002</v>
      </c>
      <c r="G41" s="43">
        <v>4316</v>
      </c>
      <c r="H41" s="43">
        <v>1317102811</v>
      </c>
      <c r="I41" s="43">
        <v>305167</v>
      </c>
      <c r="J41" s="43">
        <v>3625902</v>
      </c>
      <c r="K41" s="43">
        <v>4001769</v>
      </c>
      <c r="L41" s="42">
        <v>0.76100000000000001</v>
      </c>
      <c r="M41" s="42">
        <v>0.71699999999999997</v>
      </c>
      <c r="N41" s="42">
        <v>0.76100000000000001</v>
      </c>
      <c r="O41" s="42">
        <v>0.76100000000000001</v>
      </c>
      <c r="P41" s="43">
        <v>4263</v>
      </c>
      <c r="Q41" s="43">
        <v>1407222988</v>
      </c>
      <c r="R41" s="43">
        <v>330101</v>
      </c>
      <c r="S41" s="43">
        <v>4197179</v>
      </c>
      <c r="T41" s="43">
        <v>4289183</v>
      </c>
      <c r="U41" s="42">
        <v>0.75</v>
      </c>
      <c r="V41" s="42">
        <v>0.70199999999999996</v>
      </c>
      <c r="W41" s="42">
        <v>0.75</v>
      </c>
      <c r="X41" s="42">
        <v>0.75</v>
      </c>
      <c r="Y41" s="43">
        <v>4139</v>
      </c>
      <c r="Z41" s="43">
        <v>1502191446</v>
      </c>
      <c r="AA41" s="43">
        <v>362935</v>
      </c>
      <c r="AB41" s="43">
        <v>4088976</v>
      </c>
      <c r="AC41" s="43">
        <v>4255258</v>
      </c>
      <c r="AD41" s="42">
        <v>0.76800000000000002</v>
      </c>
      <c r="AE41" s="42">
        <v>0.71599999999999997</v>
      </c>
      <c r="AF41" s="42">
        <v>0.76800000000000002</v>
      </c>
      <c r="AG41" s="42">
        <v>0.76800000000000002</v>
      </c>
      <c r="AH41" s="43">
        <v>4121</v>
      </c>
      <c r="AI41" s="43">
        <v>1469381463</v>
      </c>
      <c r="AJ41" s="43">
        <v>356559</v>
      </c>
      <c r="AK41" s="43">
        <v>4523677</v>
      </c>
      <c r="AL41" s="43">
        <v>4769866</v>
      </c>
      <c r="AM41" s="42">
        <v>0.78</v>
      </c>
      <c r="AN41" s="42">
        <v>0.71899999999999997</v>
      </c>
      <c r="AO41" s="42">
        <v>0.78</v>
      </c>
      <c r="AP41" s="42">
        <v>0.78</v>
      </c>
      <c r="AQ41" s="43">
        <v>4111</v>
      </c>
      <c r="AR41" s="43">
        <v>1481727021</v>
      </c>
      <c r="AS41" s="43">
        <v>360429</v>
      </c>
      <c r="AT41" s="43">
        <v>4760912</v>
      </c>
      <c r="AU41" s="43">
        <v>5342616</v>
      </c>
      <c r="AV41" s="42">
        <v>0.79</v>
      </c>
      <c r="AW41" s="42">
        <v>0.72499999999999998</v>
      </c>
      <c r="AX41" s="42">
        <v>0.79</v>
      </c>
      <c r="AY41" s="42">
        <v>0.79</v>
      </c>
      <c r="AZ41" s="43">
        <v>4018</v>
      </c>
      <c r="BA41" s="43">
        <v>1475106020</v>
      </c>
      <c r="BB41" s="43">
        <v>367124</v>
      </c>
      <c r="BC41" s="43">
        <v>5318171</v>
      </c>
      <c r="BD41" s="43">
        <v>5416883</v>
      </c>
      <c r="BE41" s="46">
        <v>0.78100000000000003</v>
      </c>
      <c r="BF41" s="46">
        <v>0.72399999999999998</v>
      </c>
      <c r="BG41" s="46">
        <v>0.78100000000000003</v>
      </c>
      <c r="BH41" s="46">
        <v>0.78100000000000003</v>
      </c>
      <c r="BI41" s="47">
        <v>3577</v>
      </c>
      <c r="BJ41" s="47">
        <v>1500915834</v>
      </c>
      <c r="BK41" s="47">
        <v>419601</v>
      </c>
      <c r="BL41" s="47">
        <v>5275323</v>
      </c>
      <c r="BM41" s="47">
        <v>5540344</v>
      </c>
      <c r="BN41" s="66">
        <v>0.79</v>
      </c>
      <c r="BO41" s="66">
        <v>0.72</v>
      </c>
      <c r="BP41" s="66">
        <v>0.79</v>
      </c>
      <c r="BQ41" s="66">
        <v>0.79</v>
      </c>
      <c r="BR41" s="67">
        <v>3566</v>
      </c>
      <c r="BS41" s="67">
        <v>1554202063</v>
      </c>
      <c r="BT41" s="67">
        <v>435839</v>
      </c>
      <c r="BU41" s="67">
        <v>5859627</v>
      </c>
      <c r="BV41" s="67">
        <v>6120927</v>
      </c>
      <c r="BW41" s="70">
        <v>0.79200000000000004</v>
      </c>
      <c r="BX41" s="70">
        <v>0.72299999999999998</v>
      </c>
      <c r="BY41" s="70">
        <v>0.79200000000000004</v>
      </c>
      <c r="BZ41" s="70">
        <v>0.79200000000000004</v>
      </c>
      <c r="CA41" s="71">
        <v>3680</v>
      </c>
      <c r="CB41" s="71">
        <v>1562676407</v>
      </c>
      <c r="CC41" s="71">
        <v>424640</v>
      </c>
      <c r="CD41" s="71">
        <v>6385818</v>
      </c>
      <c r="CE41" s="71">
        <v>6770940</v>
      </c>
    </row>
    <row r="42" spans="1:83" x14ac:dyDescent="0.35">
      <c r="A42" s="10" t="s">
        <v>1375</v>
      </c>
      <c r="B42" s="10" t="s">
        <v>2042</v>
      </c>
      <c r="C42" s="42">
        <v>0.75</v>
      </c>
      <c r="D42" s="42">
        <v>0.70599999999999996</v>
      </c>
      <c r="E42" s="42">
        <v>0.75</v>
      </c>
      <c r="F42" s="42">
        <v>0.75</v>
      </c>
      <c r="G42" s="43">
        <v>2710</v>
      </c>
      <c r="H42" s="43">
        <v>909953795</v>
      </c>
      <c r="I42" s="43">
        <v>335776</v>
      </c>
      <c r="J42" s="43">
        <v>1632929</v>
      </c>
      <c r="K42" s="43">
        <v>1966658</v>
      </c>
      <c r="L42" s="42">
        <v>0.73499999999999999</v>
      </c>
      <c r="M42" s="42">
        <v>0.69199999999999995</v>
      </c>
      <c r="N42" s="42">
        <v>0.73499999999999999</v>
      </c>
      <c r="O42" s="42">
        <v>0.73499999999999999</v>
      </c>
      <c r="P42" s="43">
        <v>2618</v>
      </c>
      <c r="Q42" s="43">
        <v>958923626</v>
      </c>
      <c r="R42" s="43">
        <v>366280</v>
      </c>
      <c r="S42" s="43">
        <v>2042740</v>
      </c>
      <c r="T42" s="43">
        <v>2040203</v>
      </c>
      <c r="U42" s="42">
        <v>0.72899999999999998</v>
      </c>
      <c r="V42" s="42">
        <v>0.68200000000000005</v>
      </c>
      <c r="W42" s="42">
        <v>0.72899999999999998</v>
      </c>
      <c r="X42" s="42">
        <v>0.72899999999999998</v>
      </c>
      <c r="Y42" s="43">
        <v>2583</v>
      </c>
      <c r="Z42" s="43">
        <v>1014239758</v>
      </c>
      <c r="AA42" s="43">
        <v>392659</v>
      </c>
      <c r="AB42" s="43">
        <v>2059800</v>
      </c>
      <c r="AC42" s="43">
        <v>2200665</v>
      </c>
      <c r="AD42" s="42">
        <v>0.753</v>
      </c>
      <c r="AE42" s="42">
        <v>0.69599999999999995</v>
      </c>
      <c r="AF42" s="42">
        <v>0.753</v>
      </c>
      <c r="AG42" s="42">
        <v>0.753</v>
      </c>
      <c r="AH42" s="43">
        <v>2605</v>
      </c>
      <c r="AI42" s="43">
        <v>991846789</v>
      </c>
      <c r="AJ42" s="43">
        <v>380747</v>
      </c>
      <c r="AK42" s="43">
        <v>2163291</v>
      </c>
      <c r="AL42" s="43">
        <v>2283808</v>
      </c>
      <c r="AM42" s="42">
        <v>0.754</v>
      </c>
      <c r="AN42" s="42">
        <v>0.69599999999999995</v>
      </c>
      <c r="AO42" s="42">
        <v>0.754</v>
      </c>
      <c r="AP42" s="42">
        <v>0.754</v>
      </c>
      <c r="AQ42" s="43">
        <v>2500</v>
      </c>
      <c r="AR42" s="43">
        <v>1006609694</v>
      </c>
      <c r="AS42" s="43">
        <v>402643</v>
      </c>
      <c r="AT42" s="43">
        <v>2310182</v>
      </c>
      <c r="AU42" s="43">
        <v>2336460</v>
      </c>
      <c r="AV42" s="42">
        <v>0.77200000000000002</v>
      </c>
      <c r="AW42" s="42">
        <v>0.70899999999999996</v>
      </c>
      <c r="AX42" s="42">
        <v>0.77200000000000002</v>
      </c>
      <c r="AY42" s="42">
        <v>0.77200000000000002</v>
      </c>
      <c r="AZ42" s="43">
        <v>2474</v>
      </c>
      <c r="BA42" s="43">
        <v>984676472</v>
      </c>
      <c r="BB42" s="43">
        <v>398009</v>
      </c>
      <c r="BC42" s="43">
        <v>2392586</v>
      </c>
      <c r="BD42" s="43">
        <v>2283162</v>
      </c>
      <c r="BE42" s="46">
        <v>0.77200000000000002</v>
      </c>
      <c r="BF42" s="46">
        <v>0.70399999999999996</v>
      </c>
      <c r="BG42" s="46">
        <v>0.77200000000000002</v>
      </c>
      <c r="BH42" s="46">
        <v>0.77200000000000002</v>
      </c>
      <c r="BI42" s="47">
        <v>2286</v>
      </c>
      <c r="BJ42" s="47">
        <v>1001660145</v>
      </c>
      <c r="BK42" s="47">
        <v>438171</v>
      </c>
      <c r="BL42" s="47">
        <v>2279651</v>
      </c>
      <c r="BM42" s="47">
        <v>2211074</v>
      </c>
      <c r="BN42" s="66">
        <v>0.77500000000000002</v>
      </c>
      <c r="BO42" s="66">
        <v>0.69599999999999995</v>
      </c>
      <c r="BP42" s="66">
        <v>0.77500000000000002</v>
      </c>
      <c r="BQ42" s="66">
        <v>0.77500000000000002</v>
      </c>
      <c r="BR42" s="67">
        <v>2197</v>
      </c>
      <c r="BS42" s="67">
        <v>1027520763</v>
      </c>
      <c r="BT42" s="67">
        <v>467692</v>
      </c>
      <c r="BU42" s="67">
        <v>2285355</v>
      </c>
      <c r="BV42" s="67">
        <v>2540465</v>
      </c>
      <c r="BW42" s="70">
        <v>0.78200000000000003</v>
      </c>
      <c r="BX42" s="70">
        <v>0.70699999999999996</v>
      </c>
      <c r="BY42" s="70">
        <v>0.78200000000000003</v>
      </c>
      <c r="BZ42" s="70">
        <v>0.78200000000000003</v>
      </c>
      <c r="CA42" s="71">
        <v>2226</v>
      </c>
      <c r="CB42" s="71">
        <v>990373065</v>
      </c>
      <c r="CC42" s="71">
        <v>444911</v>
      </c>
      <c r="CD42" s="71">
        <v>2727019</v>
      </c>
      <c r="CE42" s="71">
        <v>3022670</v>
      </c>
    </row>
    <row r="43" spans="1:83" x14ac:dyDescent="0.35">
      <c r="A43" s="10" t="s">
        <v>1376</v>
      </c>
      <c r="B43" s="10" t="s">
        <v>36</v>
      </c>
      <c r="C43" s="42">
        <v>0.58799999999999997</v>
      </c>
      <c r="D43" s="42">
        <v>0.64800000000000002</v>
      </c>
      <c r="E43" s="42">
        <v>0.58799999999999997</v>
      </c>
      <c r="F43" s="42">
        <v>0.64800000000000002</v>
      </c>
      <c r="G43" s="43">
        <v>3698</v>
      </c>
      <c r="H43" s="43">
        <v>2041364458</v>
      </c>
      <c r="I43" s="43">
        <v>552018</v>
      </c>
      <c r="J43" s="43">
        <v>3110501</v>
      </c>
      <c r="K43" s="43">
        <v>3179545</v>
      </c>
      <c r="L43" s="42">
        <v>0.58899999999999997</v>
      </c>
      <c r="M43" s="42">
        <v>0.64700000000000002</v>
      </c>
      <c r="N43" s="42">
        <v>0.58899999999999997</v>
      </c>
      <c r="O43" s="42">
        <v>0.64700000000000002</v>
      </c>
      <c r="P43" s="43">
        <v>3606</v>
      </c>
      <c r="Q43" s="43">
        <v>2043907850</v>
      </c>
      <c r="R43" s="43">
        <v>566807</v>
      </c>
      <c r="S43" s="43">
        <v>3112608</v>
      </c>
      <c r="T43" s="43">
        <v>2949887</v>
      </c>
      <c r="U43" s="42">
        <v>0.60499999999999998</v>
      </c>
      <c r="V43" s="42">
        <v>0.65100000000000002</v>
      </c>
      <c r="W43" s="42">
        <v>0.60499999999999998</v>
      </c>
      <c r="X43" s="42">
        <v>0.65100000000000002</v>
      </c>
      <c r="Y43" s="43">
        <v>3577</v>
      </c>
      <c r="Z43" s="43">
        <v>2047283522</v>
      </c>
      <c r="AA43" s="43">
        <v>572346</v>
      </c>
      <c r="AB43" s="43">
        <v>2945417</v>
      </c>
      <c r="AC43" s="43">
        <v>3026959</v>
      </c>
      <c r="AD43" s="42">
        <v>0.625</v>
      </c>
      <c r="AE43" s="42">
        <v>0.65300000000000002</v>
      </c>
      <c r="AF43" s="42">
        <v>0.625</v>
      </c>
      <c r="AG43" s="42">
        <v>0.65300000000000002</v>
      </c>
      <c r="AH43" s="43">
        <v>3592</v>
      </c>
      <c r="AI43" s="43">
        <v>2072694308</v>
      </c>
      <c r="AJ43" s="43">
        <v>577030</v>
      </c>
      <c r="AK43" s="43">
        <v>3215931</v>
      </c>
      <c r="AL43" s="43">
        <v>3182930</v>
      </c>
      <c r="AM43" s="42">
        <v>0.64700000000000002</v>
      </c>
      <c r="AN43" s="42">
        <v>0.65300000000000002</v>
      </c>
      <c r="AO43" s="42">
        <v>0.64700000000000002</v>
      </c>
      <c r="AP43" s="42">
        <v>0.65300000000000002</v>
      </c>
      <c r="AQ43" s="43">
        <v>3588</v>
      </c>
      <c r="AR43" s="43">
        <v>2070294000</v>
      </c>
      <c r="AS43" s="43">
        <v>577005</v>
      </c>
      <c r="AT43" s="43">
        <v>3219152</v>
      </c>
      <c r="AU43" s="43">
        <v>3213513</v>
      </c>
      <c r="AV43" s="42">
        <v>0.66600000000000004</v>
      </c>
      <c r="AW43" s="42">
        <v>0.65600000000000003</v>
      </c>
      <c r="AX43" s="42">
        <v>0.66600000000000004</v>
      </c>
      <c r="AY43" s="42">
        <v>0.66600000000000004</v>
      </c>
      <c r="AZ43" s="43">
        <v>3594</v>
      </c>
      <c r="BA43" s="43">
        <v>2095965190</v>
      </c>
      <c r="BB43" s="43">
        <v>583184</v>
      </c>
      <c r="BC43" s="43">
        <v>3809692</v>
      </c>
      <c r="BD43" s="43">
        <v>3652802</v>
      </c>
      <c r="BE43" s="46">
        <v>0.69199999999999995</v>
      </c>
      <c r="BF43" s="46">
        <v>0.65300000000000002</v>
      </c>
      <c r="BG43" s="46">
        <v>0.69199999999999995</v>
      </c>
      <c r="BH43" s="46">
        <v>0.69199999999999995</v>
      </c>
      <c r="BI43" s="47">
        <v>3578</v>
      </c>
      <c r="BJ43" s="47">
        <v>2111902139</v>
      </c>
      <c r="BK43" s="47">
        <v>590246</v>
      </c>
      <c r="BL43" s="47">
        <v>3705267</v>
      </c>
      <c r="BM43" s="47">
        <v>3796968</v>
      </c>
      <c r="BN43" s="66">
        <v>0.70299999999999996</v>
      </c>
      <c r="BO43" s="66">
        <v>0.65700000000000003</v>
      </c>
      <c r="BP43" s="66">
        <v>0.70299999999999996</v>
      </c>
      <c r="BQ43" s="66">
        <v>0.70299999999999996</v>
      </c>
      <c r="BR43" s="67">
        <v>3456</v>
      </c>
      <c r="BS43" s="67">
        <v>2132266913</v>
      </c>
      <c r="BT43" s="67">
        <v>616975</v>
      </c>
      <c r="BU43" s="67">
        <v>4077852</v>
      </c>
      <c r="BV43" s="67">
        <v>4173752</v>
      </c>
      <c r="BW43" s="70">
        <v>0.68700000000000006</v>
      </c>
      <c r="BX43" s="70">
        <v>0.64700000000000002</v>
      </c>
      <c r="BY43" s="70">
        <v>0.68700000000000006</v>
      </c>
      <c r="BZ43" s="70">
        <v>0.68700000000000006</v>
      </c>
      <c r="CA43" s="71">
        <v>3527</v>
      </c>
      <c r="CB43" s="71">
        <v>2252635716</v>
      </c>
      <c r="CC43" s="71">
        <v>638683</v>
      </c>
      <c r="CD43" s="71">
        <v>4532329</v>
      </c>
      <c r="CE43" s="71">
        <v>4753741</v>
      </c>
    </row>
    <row r="44" spans="1:83" x14ac:dyDescent="0.35">
      <c r="A44" s="10" t="s">
        <v>1377</v>
      </c>
      <c r="B44" s="10" t="s">
        <v>37</v>
      </c>
      <c r="C44" s="42">
        <v>0.72599999999999998</v>
      </c>
      <c r="D44" s="42">
        <v>0.61199999999999999</v>
      </c>
      <c r="E44" s="42">
        <v>0.72599999999999998</v>
      </c>
      <c r="F44" s="42">
        <v>0.72599999999999998</v>
      </c>
      <c r="G44" s="43">
        <v>1792</v>
      </c>
      <c r="H44" s="43">
        <v>657331141</v>
      </c>
      <c r="I44" s="43">
        <v>366814</v>
      </c>
      <c r="J44" s="43">
        <v>1935373</v>
      </c>
      <c r="K44" s="43">
        <v>2122548</v>
      </c>
      <c r="L44" s="42">
        <v>0.71799999999999997</v>
      </c>
      <c r="M44" s="42">
        <v>0.61799999999999999</v>
      </c>
      <c r="N44" s="42">
        <v>0.71799999999999997</v>
      </c>
      <c r="O44" s="42">
        <v>0.71799999999999997</v>
      </c>
      <c r="P44" s="43">
        <v>1728</v>
      </c>
      <c r="Q44" s="43">
        <v>671529486</v>
      </c>
      <c r="R44" s="43">
        <v>388616</v>
      </c>
      <c r="S44" s="43">
        <v>2450928</v>
      </c>
      <c r="T44" s="43">
        <v>2197984</v>
      </c>
      <c r="U44" s="42">
        <v>0.72699999999999998</v>
      </c>
      <c r="V44" s="42">
        <v>0.623</v>
      </c>
      <c r="W44" s="42">
        <v>0.72699999999999998</v>
      </c>
      <c r="X44" s="42">
        <v>0.72699999999999998</v>
      </c>
      <c r="Y44" s="43">
        <v>1705</v>
      </c>
      <c r="Z44" s="43">
        <v>676714477</v>
      </c>
      <c r="AA44" s="43">
        <v>396899</v>
      </c>
      <c r="AB44" s="43">
        <v>2394588</v>
      </c>
      <c r="AC44" s="43">
        <v>2361346</v>
      </c>
      <c r="AD44" s="42">
        <v>0.74099999999999999</v>
      </c>
      <c r="AE44" s="42">
        <v>0.64</v>
      </c>
      <c r="AF44" s="42">
        <v>0.74099999999999999</v>
      </c>
      <c r="AG44" s="42">
        <v>0.74099999999999999</v>
      </c>
      <c r="AH44" s="43">
        <v>1681</v>
      </c>
      <c r="AI44" s="43">
        <v>669033556</v>
      </c>
      <c r="AJ44" s="43">
        <v>397997</v>
      </c>
      <c r="AK44" s="43">
        <v>2836456</v>
      </c>
      <c r="AL44" s="43">
        <v>2600961</v>
      </c>
      <c r="AM44" s="42">
        <v>0.75700000000000001</v>
      </c>
      <c r="AN44" s="42">
        <v>0.64700000000000002</v>
      </c>
      <c r="AO44" s="42">
        <v>0.75700000000000001</v>
      </c>
      <c r="AP44" s="42">
        <v>0.75700000000000001</v>
      </c>
      <c r="AQ44" s="43">
        <v>1728</v>
      </c>
      <c r="AR44" s="43">
        <v>685988444</v>
      </c>
      <c r="AS44" s="43">
        <v>396984</v>
      </c>
      <c r="AT44" s="43">
        <v>2794762</v>
      </c>
      <c r="AU44" s="43">
        <v>2753501</v>
      </c>
      <c r="AV44" s="42">
        <v>0.751</v>
      </c>
      <c r="AW44" s="42">
        <v>0.628</v>
      </c>
      <c r="AX44" s="42">
        <v>0.751</v>
      </c>
      <c r="AY44" s="42">
        <v>0.751</v>
      </c>
      <c r="AZ44" s="43">
        <v>1680</v>
      </c>
      <c r="BA44" s="43">
        <v>731637398</v>
      </c>
      <c r="BB44" s="43">
        <v>435498</v>
      </c>
      <c r="BC44" s="43">
        <v>2900745</v>
      </c>
      <c r="BD44" s="43">
        <v>2743740</v>
      </c>
      <c r="BE44" s="46">
        <v>0.755</v>
      </c>
      <c r="BF44" s="46">
        <v>0.628</v>
      </c>
      <c r="BG44" s="46">
        <v>0.755</v>
      </c>
      <c r="BH44" s="46">
        <v>0.755</v>
      </c>
      <c r="BI44" s="47">
        <v>1578</v>
      </c>
      <c r="BJ44" s="47">
        <v>743009376</v>
      </c>
      <c r="BK44" s="47">
        <v>470855</v>
      </c>
      <c r="BL44" s="47">
        <v>2642259</v>
      </c>
      <c r="BM44" s="47">
        <v>3011073</v>
      </c>
      <c r="BN44" s="66">
        <v>0.76500000000000001</v>
      </c>
      <c r="BO44" s="66">
        <v>0.627</v>
      </c>
      <c r="BP44" s="66">
        <v>0.76500000000000001</v>
      </c>
      <c r="BQ44" s="66">
        <v>0.76500000000000001</v>
      </c>
      <c r="BR44" s="67">
        <v>1578</v>
      </c>
      <c r="BS44" s="67">
        <v>772376314</v>
      </c>
      <c r="BT44" s="67">
        <v>489465</v>
      </c>
      <c r="BU44" s="67">
        <v>3269097</v>
      </c>
      <c r="BV44" s="67">
        <v>3609747</v>
      </c>
      <c r="BW44" s="70">
        <v>0.745</v>
      </c>
      <c r="BX44" s="70">
        <v>0.623</v>
      </c>
      <c r="BY44" s="70">
        <v>0.745</v>
      </c>
      <c r="BZ44" s="70">
        <v>0.745</v>
      </c>
      <c r="CA44" s="71">
        <v>1579</v>
      </c>
      <c r="CB44" s="71">
        <v>821354363</v>
      </c>
      <c r="CC44" s="71">
        <v>520173</v>
      </c>
      <c r="CD44" s="71">
        <v>3771999</v>
      </c>
      <c r="CE44" s="71">
        <v>3853086</v>
      </c>
    </row>
    <row r="45" spans="1:83" x14ac:dyDescent="0.35">
      <c r="A45" s="10" t="s">
        <v>1378</v>
      </c>
      <c r="B45" s="10" t="s">
        <v>38</v>
      </c>
      <c r="C45" s="42">
        <v>0.66100000000000003</v>
      </c>
      <c r="D45" s="42">
        <v>0.66400000000000003</v>
      </c>
      <c r="E45" s="42">
        <v>0.66100000000000003</v>
      </c>
      <c r="F45" s="42">
        <v>0.66400000000000003</v>
      </c>
      <c r="G45" s="43">
        <v>301</v>
      </c>
      <c r="H45" s="43">
        <v>136538089</v>
      </c>
      <c r="I45" s="43">
        <v>453614</v>
      </c>
      <c r="J45" s="43">
        <v>428371</v>
      </c>
      <c r="K45" s="43">
        <v>544689</v>
      </c>
      <c r="L45" s="42">
        <v>0.65400000000000003</v>
      </c>
      <c r="M45" s="42">
        <v>0.63400000000000001</v>
      </c>
      <c r="N45" s="42">
        <v>0.65400000000000003</v>
      </c>
      <c r="O45" s="42">
        <v>0.65400000000000003</v>
      </c>
      <c r="P45" s="43">
        <v>288</v>
      </c>
      <c r="Q45" s="43">
        <v>137571221</v>
      </c>
      <c r="R45" s="43">
        <v>477677</v>
      </c>
      <c r="S45" s="43">
        <v>569754</v>
      </c>
      <c r="T45" s="43">
        <v>530541</v>
      </c>
      <c r="U45" s="42">
        <v>0.65700000000000003</v>
      </c>
      <c r="V45" s="42">
        <v>0.628</v>
      </c>
      <c r="W45" s="42">
        <v>0.65700000000000003</v>
      </c>
      <c r="X45" s="42">
        <v>0.65700000000000003</v>
      </c>
      <c r="Y45" s="43">
        <v>281</v>
      </c>
      <c r="Z45" s="43">
        <v>139929168</v>
      </c>
      <c r="AA45" s="43">
        <v>497968</v>
      </c>
      <c r="AB45" s="43">
        <v>475384</v>
      </c>
      <c r="AC45" s="43">
        <v>560747</v>
      </c>
      <c r="AD45" s="42">
        <v>0.64700000000000002</v>
      </c>
      <c r="AE45" s="42">
        <v>0.61399999999999999</v>
      </c>
      <c r="AF45" s="42">
        <v>0.64700000000000002</v>
      </c>
      <c r="AG45" s="42">
        <v>0.64700000000000002</v>
      </c>
      <c r="AH45" s="43">
        <v>267</v>
      </c>
      <c r="AI45" s="43">
        <v>145201303</v>
      </c>
      <c r="AJ45" s="43">
        <v>543825</v>
      </c>
      <c r="AK45" s="43">
        <v>521115</v>
      </c>
      <c r="AL45" s="43">
        <v>569881</v>
      </c>
      <c r="AM45" s="42">
        <v>0.65500000000000003</v>
      </c>
      <c r="AN45" s="42">
        <v>0.58199999999999996</v>
      </c>
      <c r="AO45" s="42">
        <v>0.65500000000000003</v>
      </c>
      <c r="AP45" s="42">
        <v>0.65500000000000003</v>
      </c>
      <c r="AQ45" s="43">
        <v>270</v>
      </c>
      <c r="AR45" s="43">
        <v>152217819</v>
      </c>
      <c r="AS45" s="43">
        <v>563769</v>
      </c>
      <c r="AT45" s="43">
        <v>592240</v>
      </c>
      <c r="AU45" s="43">
        <v>698235</v>
      </c>
      <c r="AV45" s="42">
        <v>0.64500000000000002</v>
      </c>
      <c r="AW45" s="42">
        <v>0.57299999999999995</v>
      </c>
      <c r="AX45" s="42">
        <v>0.64500000000000002</v>
      </c>
      <c r="AY45" s="42">
        <v>0.64500000000000002</v>
      </c>
      <c r="AZ45" s="43">
        <v>249</v>
      </c>
      <c r="BA45" s="43">
        <v>154364822</v>
      </c>
      <c r="BB45" s="43">
        <v>619939</v>
      </c>
      <c r="BC45" s="43">
        <v>591287</v>
      </c>
      <c r="BD45" s="43">
        <v>655605</v>
      </c>
      <c r="BE45" s="46">
        <v>0.61899999999999999</v>
      </c>
      <c r="BF45" s="46">
        <v>0.54300000000000004</v>
      </c>
      <c r="BG45" s="46">
        <v>0.61899999999999999</v>
      </c>
      <c r="BH45" s="46">
        <v>0.61899999999999999</v>
      </c>
      <c r="BI45" s="47">
        <v>225</v>
      </c>
      <c r="BJ45" s="47">
        <v>164425012</v>
      </c>
      <c r="BK45" s="47">
        <v>730777</v>
      </c>
      <c r="BL45" s="47">
        <v>587801</v>
      </c>
      <c r="BM45" s="47">
        <v>583630</v>
      </c>
      <c r="BN45" s="66">
        <v>0.65700000000000003</v>
      </c>
      <c r="BO45" s="66">
        <v>0.54300000000000004</v>
      </c>
      <c r="BP45" s="66">
        <v>0.65700000000000003</v>
      </c>
      <c r="BQ45" s="66">
        <v>0.65700000000000003</v>
      </c>
      <c r="BR45" s="67">
        <v>235</v>
      </c>
      <c r="BS45" s="67">
        <v>167588701</v>
      </c>
      <c r="BT45" s="67">
        <v>713143</v>
      </c>
      <c r="BU45" s="67">
        <v>579854</v>
      </c>
      <c r="BV45" s="67">
        <v>747993</v>
      </c>
      <c r="BW45" s="70">
        <v>0.61899999999999999</v>
      </c>
      <c r="BX45" s="70">
        <v>0.497</v>
      </c>
      <c r="BY45" s="70">
        <v>0.61899999999999999</v>
      </c>
      <c r="BZ45" s="70">
        <v>0.61899999999999999</v>
      </c>
      <c r="CA45" s="71">
        <v>243</v>
      </c>
      <c r="CB45" s="71">
        <v>189010280</v>
      </c>
      <c r="CC45" s="71">
        <v>777820</v>
      </c>
      <c r="CD45" s="71">
        <v>718685</v>
      </c>
      <c r="CE45" s="71">
        <v>694075</v>
      </c>
    </row>
    <row r="46" spans="1:83" x14ac:dyDescent="0.35">
      <c r="A46" s="10" t="s">
        <v>1379</v>
      </c>
      <c r="B46" s="10" t="s">
        <v>39</v>
      </c>
      <c r="C46" s="42">
        <v>0.75</v>
      </c>
      <c r="D46" s="42">
        <v>0.57299999999999995</v>
      </c>
      <c r="E46" s="42">
        <v>0.75</v>
      </c>
      <c r="F46" s="42">
        <v>0.75</v>
      </c>
      <c r="G46" s="43">
        <v>1235</v>
      </c>
      <c r="H46" s="43">
        <v>414170236</v>
      </c>
      <c r="I46" s="43">
        <v>335360</v>
      </c>
      <c r="J46" s="43">
        <v>1483592</v>
      </c>
      <c r="K46" s="43">
        <v>1762549</v>
      </c>
      <c r="L46" s="42">
        <v>0.748</v>
      </c>
      <c r="M46" s="42">
        <v>0.55100000000000005</v>
      </c>
      <c r="N46" s="42">
        <v>0.748</v>
      </c>
      <c r="O46" s="42">
        <v>0.748</v>
      </c>
      <c r="P46" s="43">
        <v>1213</v>
      </c>
      <c r="Q46" s="43">
        <v>422658331</v>
      </c>
      <c r="R46" s="43">
        <v>348440</v>
      </c>
      <c r="S46" s="43">
        <v>1545242</v>
      </c>
      <c r="T46" s="43">
        <v>1762971</v>
      </c>
      <c r="U46" s="42">
        <v>0.753</v>
      </c>
      <c r="V46" s="42">
        <v>0.53300000000000003</v>
      </c>
      <c r="W46" s="42">
        <v>0.753</v>
      </c>
      <c r="X46" s="42">
        <v>0.753</v>
      </c>
      <c r="Y46" s="43">
        <v>1203</v>
      </c>
      <c r="Z46" s="43">
        <v>431052859</v>
      </c>
      <c r="AA46" s="43">
        <v>358314</v>
      </c>
      <c r="AB46" s="43">
        <v>1718268</v>
      </c>
      <c r="AC46" s="43">
        <v>1875341</v>
      </c>
      <c r="AD46" s="42">
        <v>0.77400000000000002</v>
      </c>
      <c r="AE46" s="42">
        <v>0.52400000000000002</v>
      </c>
      <c r="AF46" s="42">
        <v>0.77400000000000002</v>
      </c>
      <c r="AG46" s="42">
        <v>0.77400000000000002</v>
      </c>
      <c r="AH46" s="43">
        <v>1223</v>
      </c>
      <c r="AI46" s="43">
        <v>426654157</v>
      </c>
      <c r="AJ46" s="43">
        <v>348858</v>
      </c>
      <c r="AK46" s="43">
        <v>1906099</v>
      </c>
      <c r="AL46" s="43">
        <v>1997869</v>
      </c>
      <c r="AM46" s="42">
        <v>0.78700000000000003</v>
      </c>
      <c r="AN46" s="42">
        <v>0.51900000000000002</v>
      </c>
      <c r="AO46" s="42">
        <v>0.78700000000000003</v>
      </c>
      <c r="AP46" s="42">
        <v>0.78700000000000003</v>
      </c>
      <c r="AQ46" s="43">
        <v>1233</v>
      </c>
      <c r="AR46" s="43">
        <v>430586729</v>
      </c>
      <c r="AS46" s="43">
        <v>349218</v>
      </c>
      <c r="AT46" s="43">
        <v>1934326</v>
      </c>
      <c r="AU46" s="43">
        <v>2201384</v>
      </c>
      <c r="AV46" s="42">
        <v>0.78300000000000003</v>
      </c>
      <c r="AW46" s="42">
        <v>0.48099999999999998</v>
      </c>
      <c r="AX46" s="42">
        <v>0.78300000000000003</v>
      </c>
      <c r="AY46" s="42">
        <v>0.78300000000000003</v>
      </c>
      <c r="AZ46" s="43">
        <v>1223</v>
      </c>
      <c r="BA46" s="43">
        <v>463609718</v>
      </c>
      <c r="BB46" s="43">
        <v>379075</v>
      </c>
      <c r="BC46" s="43">
        <v>2256370</v>
      </c>
      <c r="BD46" s="43">
        <v>2189748</v>
      </c>
      <c r="BE46" s="46">
        <v>0.78500000000000003</v>
      </c>
      <c r="BF46" s="46">
        <v>0.48099999999999998</v>
      </c>
      <c r="BG46" s="46">
        <v>0.78500000000000003</v>
      </c>
      <c r="BH46" s="46">
        <v>0.78500000000000003</v>
      </c>
      <c r="BI46" s="47">
        <v>1127</v>
      </c>
      <c r="BJ46" s="47">
        <v>465688416</v>
      </c>
      <c r="BK46" s="47">
        <v>413210</v>
      </c>
      <c r="BL46" s="47">
        <v>2168036</v>
      </c>
      <c r="BM46" s="47">
        <v>2288513</v>
      </c>
      <c r="BN46" s="66">
        <v>0.78900000000000003</v>
      </c>
      <c r="BO46" s="66">
        <v>0.441</v>
      </c>
      <c r="BP46" s="66">
        <v>0.78900000000000003</v>
      </c>
      <c r="BQ46" s="66">
        <v>0.78900000000000003</v>
      </c>
      <c r="BR46" s="67">
        <v>1143</v>
      </c>
      <c r="BS46" s="67">
        <v>501535246</v>
      </c>
      <c r="BT46" s="67">
        <v>438788</v>
      </c>
      <c r="BU46" s="67">
        <v>2384040</v>
      </c>
      <c r="BV46" s="67">
        <v>2686572</v>
      </c>
      <c r="BW46" s="70">
        <v>0.77500000000000002</v>
      </c>
      <c r="BX46" s="70">
        <v>0.441</v>
      </c>
      <c r="BY46" s="70">
        <v>0.77500000000000002</v>
      </c>
      <c r="BZ46" s="70">
        <v>0.77500000000000002</v>
      </c>
      <c r="CA46" s="71">
        <v>1089</v>
      </c>
      <c r="CB46" s="71">
        <v>501634032</v>
      </c>
      <c r="CC46" s="71">
        <v>460637</v>
      </c>
      <c r="CD46" s="71">
        <v>2813709</v>
      </c>
      <c r="CE46" s="71">
        <v>2650978</v>
      </c>
    </row>
    <row r="47" spans="1:83" x14ac:dyDescent="0.35">
      <c r="A47" s="10" t="s">
        <v>1380</v>
      </c>
      <c r="B47" s="10" t="s">
        <v>782</v>
      </c>
      <c r="C47" s="42">
        <v>0</v>
      </c>
      <c r="D47" s="42">
        <v>8.1000000000000003E-2</v>
      </c>
      <c r="E47" s="42">
        <v>0</v>
      </c>
      <c r="F47" s="42">
        <v>0.36</v>
      </c>
      <c r="G47" s="43">
        <v>450</v>
      </c>
      <c r="H47" s="43">
        <v>793490571</v>
      </c>
      <c r="I47" s="43">
        <v>1763312</v>
      </c>
      <c r="J47" s="43">
        <v>327085</v>
      </c>
      <c r="K47" s="43">
        <v>378290</v>
      </c>
      <c r="L47" s="42">
        <v>0</v>
      </c>
      <c r="M47" s="42">
        <v>9.0999999999999998E-2</v>
      </c>
      <c r="N47" s="42">
        <v>0</v>
      </c>
      <c r="O47" s="42">
        <v>0.36</v>
      </c>
      <c r="P47" s="43">
        <v>472</v>
      </c>
      <c r="Q47" s="43">
        <v>796592292</v>
      </c>
      <c r="R47" s="43">
        <v>1687695</v>
      </c>
      <c r="S47" s="43">
        <v>306683</v>
      </c>
      <c r="T47" s="43">
        <v>382391</v>
      </c>
      <c r="U47" s="42">
        <v>0</v>
      </c>
      <c r="V47" s="42">
        <v>0.10199999999999999</v>
      </c>
      <c r="W47" s="42">
        <v>0</v>
      </c>
      <c r="X47" s="42">
        <v>0.36</v>
      </c>
      <c r="Y47" s="43">
        <v>456</v>
      </c>
      <c r="Z47" s="43">
        <v>812558882</v>
      </c>
      <c r="AA47" s="43">
        <v>1781927</v>
      </c>
      <c r="AB47" s="43">
        <v>322492</v>
      </c>
      <c r="AC47" s="43">
        <v>398987</v>
      </c>
      <c r="AD47" s="42">
        <v>0</v>
      </c>
      <c r="AE47" s="42">
        <v>0.112</v>
      </c>
      <c r="AF47" s="42">
        <v>0</v>
      </c>
      <c r="AG47" s="42">
        <v>0.36</v>
      </c>
      <c r="AH47" s="43">
        <v>470</v>
      </c>
      <c r="AI47" s="43">
        <v>828813014</v>
      </c>
      <c r="AJ47" s="43">
        <v>1763431</v>
      </c>
      <c r="AK47" s="43">
        <v>320270</v>
      </c>
      <c r="AL47" s="43">
        <v>405460</v>
      </c>
      <c r="AM47" s="42">
        <v>0</v>
      </c>
      <c r="AN47" s="42">
        <v>0.112</v>
      </c>
      <c r="AO47" s="42">
        <v>0</v>
      </c>
      <c r="AP47" s="42">
        <v>0.36</v>
      </c>
      <c r="AQ47" s="43">
        <v>453</v>
      </c>
      <c r="AR47" s="43">
        <v>849536729</v>
      </c>
      <c r="AS47" s="43">
        <v>1875357</v>
      </c>
      <c r="AT47" s="43">
        <v>380103</v>
      </c>
      <c r="AU47" s="43">
        <v>413905</v>
      </c>
      <c r="AV47" s="42">
        <v>0</v>
      </c>
      <c r="AW47" s="42">
        <v>0.14000000000000001</v>
      </c>
      <c r="AX47" s="42">
        <v>0</v>
      </c>
      <c r="AY47" s="42">
        <v>0.36</v>
      </c>
      <c r="AZ47" s="43">
        <v>462</v>
      </c>
      <c r="BA47" s="43">
        <v>858694485</v>
      </c>
      <c r="BB47" s="43">
        <v>1858646</v>
      </c>
      <c r="BC47" s="43">
        <v>378086</v>
      </c>
      <c r="BD47" s="43">
        <v>407709</v>
      </c>
      <c r="BE47" s="46">
        <v>6.8000000000000005E-2</v>
      </c>
      <c r="BF47" s="46">
        <v>0.14000000000000001</v>
      </c>
      <c r="BG47" s="46">
        <v>6.8000000000000005E-2</v>
      </c>
      <c r="BH47" s="46">
        <v>0.36</v>
      </c>
      <c r="BI47" s="47">
        <v>492</v>
      </c>
      <c r="BJ47" s="47">
        <v>877814242</v>
      </c>
      <c r="BK47" s="47">
        <v>1784175</v>
      </c>
      <c r="BL47" s="47">
        <v>375966</v>
      </c>
      <c r="BM47" s="47">
        <v>439548</v>
      </c>
      <c r="BN47" s="66">
        <v>0.10100000000000001</v>
      </c>
      <c r="BO47" s="66">
        <v>0.192</v>
      </c>
      <c r="BP47" s="66">
        <v>0.10100000000000001</v>
      </c>
      <c r="BQ47" s="66">
        <v>0.36</v>
      </c>
      <c r="BR47" s="67">
        <v>476</v>
      </c>
      <c r="BS47" s="67">
        <v>887291482</v>
      </c>
      <c r="BT47" s="67">
        <v>1864057</v>
      </c>
      <c r="BU47" s="67">
        <v>411692</v>
      </c>
      <c r="BV47" s="67">
        <v>489719</v>
      </c>
      <c r="BW47" s="70">
        <v>1.7999999999999999E-2</v>
      </c>
      <c r="BX47" s="70">
        <v>0.20799999999999999</v>
      </c>
      <c r="BY47" s="70">
        <v>1.7999999999999999E-2</v>
      </c>
      <c r="BZ47" s="70">
        <v>0.36</v>
      </c>
      <c r="CA47" s="71">
        <v>455</v>
      </c>
      <c r="CB47" s="71">
        <v>910040458</v>
      </c>
      <c r="CC47" s="71">
        <v>2000088</v>
      </c>
      <c r="CD47" s="71">
        <v>456431</v>
      </c>
      <c r="CE47" s="71">
        <v>506850</v>
      </c>
    </row>
    <row r="48" spans="1:83" x14ac:dyDescent="0.35">
      <c r="A48" s="10" t="s">
        <v>1381</v>
      </c>
      <c r="B48" s="10" t="s">
        <v>783</v>
      </c>
      <c r="C48" s="42">
        <v>0.76900000000000002</v>
      </c>
      <c r="D48" s="42">
        <v>0.57499999999999996</v>
      </c>
      <c r="E48" s="42">
        <v>0.76900000000000002</v>
      </c>
      <c r="F48" s="42">
        <v>0.76900000000000002</v>
      </c>
      <c r="G48" s="43">
        <v>731</v>
      </c>
      <c r="H48" s="43">
        <v>226246570</v>
      </c>
      <c r="I48" s="43">
        <v>309502</v>
      </c>
      <c r="J48" s="43">
        <v>1504189</v>
      </c>
      <c r="K48" s="43">
        <v>1658593</v>
      </c>
      <c r="L48" s="42">
        <v>0.77200000000000002</v>
      </c>
      <c r="M48" s="42">
        <v>0.57499999999999996</v>
      </c>
      <c r="N48" s="42">
        <v>0.77200000000000002</v>
      </c>
      <c r="O48" s="42">
        <v>0.77200000000000002</v>
      </c>
      <c r="P48" s="43">
        <v>716</v>
      </c>
      <c r="Q48" s="43">
        <v>226023280</v>
      </c>
      <c r="R48" s="43">
        <v>315674</v>
      </c>
      <c r="S48" s="43">
        <v>1467671</v>
      </c>
      <c r="T48" s="43">
        <v>1703271</v>
      </c>
      <c r="U48" s="42">
        <v>0.77500000000000002</v>
      </c>
      <c r="V48" s="42">
        <v>0.56999999999999995</v>
      </c>
      <c r="W48" s="42">
        <v>0.77500000000000002</v>
      </c>
      <c r="X48" s="42">
        <v>0.77500000000000002</v>
      </c>
      <c r="Y48" s="43">
        <v>705</v>
      </c>
      <c r="Z48" s="43">
        <v>230621634</v>
      </c>
      <c r="AA48" s="43">
        <v>327122</v>
      </c>
      <c r="AB48" s="43">
        <v>1732319</v>
      </c>
      <c r="AC48" s="43">
        <v>1937715</v>
      </c>
      <c r="AD48" s="42">
        <v>0.77700000000000002</v>
      </c>
      <c r="AE48" s="42">
        <v>0.56100000000000005</v>
      </c>
      <c r="AF48" s="42">
        <v>0.77700000000000002</v>
      </c>
      <c r="AG48" s="42">
        <v>0.77700000000000002</v>
      </c>
      <c r="AH48" s="43">
        <v>687</v>
      </c>
      <c r="AI48" s="43">
        <v>235620242</v>
      </c>
      <c r="AJ48" s="43">
        <v>342969</v>
      </c>
      <c r="AK48" s="43">
        <v>1745907</v>
      </c>
      <c r="AL48" s="43">
        <v>1688548</v>
      </c>
      <c r="AM48" s="42">
        <v>0.77400000000000002</v>
      </c>
      <c r="AN48" s="42">
        <v>0.54900000000000004</v>
      </c>
      <c r="AO48" s="42">
        <v>0.77400000000000002</v>
      </c>
      <c r="AP48" s="42">
        <v>0.77400000000000002</v>
      </c>
      <c r="AQ48" s="43">
        <v>657</v>
      </c>
      <c r="AR48" s="43">
        <v>243580981</v>
      </c>
      <c r="AS48" s="43">
        <v>370747</v>
      </c>
      <c r="AT48" s="43">
        <v>1616708</v>
      </c>
      <c r="AU48" s="43">
        <v>1715627</v>
      </c>
      <c r="AV48" s="42">
        <v>0.78400000000000003</v>
      </c>
      <c r="AW48" s="42">
        <v>0.53300000000000003</v>
      </c>
      <c r="AX48" s="42">
        <v>0.78400000000000003</v>
      </c>
      <c r="AY48" s="42">
        <v>0.78400000000000003</v>
      </c>
      <c r="AZ48" s="43">
        <v>667</v>
      </c>
      <c r="BA48" s="43">
        <v>251118662</v>
      </c>
      <c r="BB48" s="43">
        <v>376489</v>
      </c>
      <c r="BC48" s="43">
        <v>1528405</v>
      </c>
      <c r="BD48" s="43">
        <v>1670681</v>
      </c>
      <c r="BE48" s="46">
        <v>0.78700000000000003</v>
      </c>
      <c r="BF48" s="46">
        <v>0.51900000000000002</v>
      </c>
      <c r="BG48" s="46">
        <v>0.78700000000000003</v>
      </c>
      <c r="BH48" s="46">
        <v>0.78700000000000003</v>
      </c>
      <c r="BI48" s="47">
        <v>633</v>
      </c>
      <c r="BJ48" s="47">
        <v>258454705</v>
      </c>
      <c r="BK48" s="47">
        <v>408301</v>
      </c>
      <c r="BL48" s="47">
        <v>1604094</v>
      </c>
      <c r="BM48" s="47">
        <v>1722423</v>
      </c>
      <c r="BN48" s="66">
        <v>0.78700000000000003</v>
      </c>
      <c r="BO48" s="66">
        <v>0.50700000000000001</v>
      </c>
      <c r="BP48" s="66">
        <v>0.78700000000000003</v>
      </c>
      <c r="BQ48" s="66">
        <v>0.78700000000000003</v>
      </c>
      <c r="BR48" s="67">
        <v>600</v>
      </c>
      <c r="BS48" s="67">
        <v>265295327</v>
      </c>
      <c r="BT48" s="67">
        <v>442158</v>
      </c>
      <c r="BU48" s="67">
        <v>1611434</v>
      </c>
      <c r="BV48" s="67">
        <v>2008558</v>
      </c>
      <c r="BW48" s="70">
        <v>0.77300000000000002</v>
      </c>
      <c r="BX48" s="70">
        <v>0.49399999999999999</v>
      </c>
      <c r="BY48" s="70">
        <v>0.77300000000000002</v>
      </c>
      <c r="BZ48" s="70">
        <v>0.77300000000000002</v>
      </c>
      <c r="CA48" s="71">
        <v>598</v>
      </c>
      <c r="CB48" s="71">
        <v>277549362</v>
      </c>
      <c r="CC48" s="71">
        <v>464129</v>
      </c>
      <c r="CD48" s="71">
        <v>1835078</v>
      </c>
      <c r="CE48" s="71">
        <v>1931746</v>
      </c>
    </row>
    <row r="49" spans="1:83" x14ac:dyDescent="0.35">
      <c r="A49" s="10" t="s">
        <v>1382</v>
      </c>
      <c r="B49" s="10" t="s">
        <v>42</v>
      </c>
      <c r="C49" s="42">
        <v>0.82199999999999995</v>
      </c>
      <c r="D49" s="42">
        <v>0.52400000000000002</v>
      </c>
      <c r="E49" s="42">
        <v>0.82199999999999995</v>
      </c>
      <c r="F49" s="42">
        <v>0.82199999999999995</v>
      </c>
      <c r="G49" s="43">
        <v>467</v>
      </c>
      <c r="H49" s="43">
        <v>111607609</v>
      </c>
      <c r="I49" s="43">
        <v>238988</v>
      </c>
      <c r="J49" s="43">
        <v>884836</v>
      </c>
      <c r="K49" s="43">
        <v>1221575</v>
      </c>
      <c r="L49" s="42">
        <v>0.81899999999999995</v>
      </c>
      <c r="M49" s="42">
        <v>0.51900000000000002</v>
      </c>
      <c r="N49" s="42">
        <v>0.81899999999999995</v>
      </c>
      <c r="O49" s="42">
        <v>0.81899999999999995</v>
      </c>
      <c r="P49" s="43">
        <v>451</v>
      </c>
      <c r="Q49" s="43">
        <v>113089622</v>
      </c>
      <c r="R49" s="43">
        <v>250753</v>
      </c>
      <c r="S49" s="43">
        <v>1049931</v>
      </c>
      <c r="T49" s="43">
        <v>1176332</v>
      </c>
      <c r="U49" s="42">
        <v>0.80900000000000005</v>
      </c>
      <c r="V49" s="42">
        <v>0.47399999999999998</v>
      </c>
      <c r="W49" s="42">
        <v>0.80900000000000005</v>
      </c>
      <c r="X49" s="42">
        <v>0.80900000000000005</v>
      </c>
      <c r="Y49" s="43">
        <v>453</v>
      </c>
      <c r="Z49" s="43">
        <v>125587876</v>
      </c>
      <c r="AA49" s="43">
        <v>277235</v>
      </c>
      <c r="AB49" s="43">
        <v>1111687</v>
      </c>
      <c r="AC49" s="43">
        <v>1235710</v>
      </c>
      <c r="AD49" s="42">
        <v>0.71399999999999997</v>
      </c>
      <c r="AE49" s="42">
        <v>0.216</v>
      </c>
      <c r="AF49" s="42">
        <v>0.71399999999999997</v>
      </c>
      <c r="AG49" s="42">
        <v>0.71399999999999997</v>
      </c>
      <c r="AH49" s="43">
        <v>440</v>
      </c>
      <c r="AI49" s="43">
        <v>193867366</v>
      </c>
      <c r="AJ49" s="43">
        <v>440607</v>
      </c>
      <c r="AK49" s="43">
        <v>1081794</v>
      </c>
      <c r="AL49" s="43">
        <v>1034369</v>
      </c>
      <c r="AM49" s="42">
        <v>0.70299999999999996</v>
      </c>
      <c r="AN49" s="42">
        <v>0.192</v>
      </c>
      <c r="AO49" s="42">
        <v>0.70299999999999996</v>
      </c>
      <c r="AP49" s="42">
        <v>0.70299999999999996</v>
      </c>
      <c r="AQ49" s="43">
        <v>428</v>
      </c>
      <c r="AR49" s="43">
        <v>208003140</v>
      </c>
      <c r="AS49" s="43">
        <v>485988</v>
      </c>
      <c r="AT49" s="43">
        <v>951012</v>
      </c>
      <c r="AU49" s="43">
        <v>1068178</v>
      </c>
      <c r="AV49" s="42">
        <v>0.72899999999999998</v>
      </c>
      <c r="AW49" s="42">
        <v>0.20799999999999999</v>
      </c>
      <c r="AX49" s="42">
        <v>0.72899999999999998</v>
      </c>
      <c r="AY49" s="42">
        <v>0.72899999999999998</v>
      </c>
      <c r="AZ49" s="43">
        <v>437</v>
      </c>
      <c r="BA49" s="43">
        <v>206963254</v>
      </c>
      <c r="BB49" s="43">
        <v>473600</v>
      </c>
      <c r="BC49" s="43">
        <v>966937</v>
      </c>
      <c r="BD49" s="43">
        <v>1114548</v>
      </c>
      <c r="BE49" s="46">
        <v>0.72399999999999998</v>
      </c>
      <c r="BF49" s="46">
        <v>0.216</v>
      </c>
      <c r="BG49" s="46">
        <v>0.72399999999999998</v>
      </c>
      <c r="BH49" s="46">
        <v>0.72399999999999998</v>
      </c>
      <c r="BI49" s="47">
        <v>397</v>
      </c>
      <c r="BJ49" s="47">
        <v>210239558</v>
      </c>
      <c r="BK49" s="47">
        <v>529570</v>
      </c>
      <c r="BL49" s="47">
        <v>1014542</v>
      </c>
      <c r="BM49" s="47">
        <v>1112785</v>
      </c>
      <c r="BN49" s="66">
        <v>0.71799999999999997</v>
      </c>
      <c r="BO49" s="66">
        <v>0.184</v>
      </c>
      <c r="BP49" s="66">
        <v>0.71799999999999997</v>
      </c>
      <c r="BQ49" s="66">
        <v>0.71799999999999997</v>
      </c>
      <c r="BR49" s="67">
        <v>381</v>
      </c>
      <c r="BS49" s="67">
        <v>222982812</v>
      </c>
      <c r="BT49" s="67">
        <v>585256</v>
      </c>
      <c r="BU49" s="67">
        <v>1105440</v>
      </c>
      <c r="BV49" s="67">
        <v>1254436</v>
      </c>
      <c r="BW49" s="70">
        <v>0.71499999999999997</v>
      </c>
      <c r="BX49" s="70">
        <v>0.2</v>
      </c>
      <c r="BY49" s="70">
        <v>0.71499999999999997</v>
      </c>
      <c r="BZ49" s="70">
        <v>0.71499999999999997</v>
      </c>
      <c r="CA49" s="71">
        <v>385</v>
      </c>
      <c r="CB49" s="71">
        <v>223672130</v>
      </c>
      <c r="CC49" s="71">
        <v>580966</v>
      </c>
      <c r="CD49" s="71">
        <v>1172012</v>
      </c>
      <c r="CE49" s="71">
        <v>1240781</v>
      </c>
    </row>
    <row r="50" spans="1:83" x14ac:dyDescent="0.35">
      <c r="A50" s="10" t="s">
        <v>1383</v>
      </c>
      <c r="B50" s="10" t="s">
        <v>43</v>
      </c>
      <c r="C50" s="42">
        <v>0.73199999999999998</v>
      </c>
      <c r="D50" s="42">
        <v>0.504</v>
      </c>
      <c r="E50" s="42">
        <v>0.73199999999999998</v>
      </c>
      <c r="F50" s="42">
        <v>0.73199999999999998</v>
      </c>
      <c r="G50" s="43">
        <v>958</v>
      </c>
      <c r="H50" s="43">
        <v>343940429</v>
      </c>
      <c r="I50" s="43">
        <v>359019</v>
      </c>
      <c r="J50" s="43">
        <v>1715908</v>
      </c>
      <c r="K50" s="43">
        <v>1869975</v>
      </c>
      <c r="L50" s="42">
        <v>0.73</v>
      </c>
      <c r="M50" s="42">
        <v>0.46700000000000003</v>
      </c>
      <c r="N50" s="42">
        <v>0.73</v>
      </c>
      <c r="O50" s="42">
        <v>0.73</v>
      </c>
      <c r="P50" s="43">
        <v>951</v>
      </c>
      <c r="Q50" s="43">
        <v>354585350</v>
      </c>
      <c r="R50" s="43">
        <v>372855</v>
      </c>
      <c r="S50" s="43">
        <v>1527270</v>
      </c>
      <c r="T50" s="43">
        <v>1764851</v>
      </c>
      <c r="U50" s="42">
        <v>0.72799999999999998</v>
      </c>
      <c r="V50" s="42">
        <v>0.45300000000000001</v>
      </c>
      <c r="W50" s="42">
        <v>0.72799999999999998</v>
      </c>
      <c r="X50" s="42">
        <v>0.72799999999999998</v>
      </c>
      <c r="Y50" s="43">
        <v>909</v>
      </c>
      <c r="Z50" s="43">
        <v>359380828</v>
      </c>
      <c r="AA50" s="43">
        <v>395358</v>
      </c>
      <c r="AB50" s="43">
        <v>1593099</v>
      </c>
      <c r="AC50" s="43">
        <v>1852295</v>
      </c>
      <c r="AD50" s="42">
        <v>0.74399999999999999</v>
      </c>
      <c r="AE50" s="42">
        <v>0.42499999999999999</v>
      </c>
      <c r="AF50" s="42">
        <v>0.74399999999999999</v>
      </c>
      <c r="AG50" s="42">
        <v>0.74399999999999999</v>
      </c>
      <c r="AH50" s="43">
        <v>924</v>
      </c>
      <c r="AI50" s="43">
        <v>364511884</v>
      </c>
      <c r="AJ50" s="43">
        <v>394493</v>
      </c>
      <c r="AK50" s="43">
        <v>1582092</v>
      </c>
      <c r="AL50" s="43">
        <v>1879116</v>
      </c>
      <c r="AM50" s="42">
        <v>0.754</v>
      </c>
      <c r="AN50" s="42">
        <v>0.38500000000000001</v>
      </c>
      <c r="AO50" s="42">
        <v>0.754</v>
      </c>
      <c r="AP50" s="42">
        <v>0.754</v>
      </c>
      <c r="AQ50" s="43">
        <v>939</v>
      </c>
      <c r="AR50" s="43">
        <v>378357653</v>
      </c>
      <c r="AS50" s="43">
        <v>402936</v>
      </c>
      <c r="AT50" s="43">
        <v>1742835</v>
      </c>
      <c r="AU50" s="43">
        <v>2064636</v>
      </c>
      <c r="AV50" s="42">
        <v>0.753</v>
      </c>
      <c r="AW50" s="42">
        <v>0.36</v>
      </c>
      <c r="AX50" s="42">
        <v>0.753</v>
      </c>
      <c r="AY50" s="42">
        <v>0.753</v>
      </c>
      <c r="AZ50" s="43">
        <v>921</v>
      </c>
      <c r="BA50" s="43">
        <v>397540169</v>
      </c>
      <c r="BB50" s="43">
        <v>431639</v>
      </c>
      <c r="BC50" s="43">
        <v>1819361</v>
      </c>
      <c r="BD50" s="43">
        <v>2198504</v>
      </c>
      <c r="BE50" s="46">
        <v>0.75</v>
      </c>
      <c r="BF50" s="46">
        <v>0.34499999999999997</v>
      </c>
      <c r="BG50" s="46">
        <v>0.75</v>
      </c>
      <c r="BH50" s="46">
        <v>0.75</v>
      </c>
      <c r="BI50" s="47">
        <v>853</v>
      </c>
      <c r="BJ50" s="47">
        <v>409819960</v>
      </c>
      <c r="BK50" s="47">
        <v>480445</v>
      </c>
      <c r="BL50" s="47">
        <v>1820797</v>
      </c>
      <c r="BM50" s="47">
        <v>2083723</v>
      </c>
      <c r="BN50" s="66">
        <v>0.745</v>
      </c>
      <c r="BO50" s="66">
        <v>0.30499999999999999</v>
      </c>
      <c r="BP50" s="66">
        <v>0.745</v>
      </c>
      <c r="BQ50" s="66">
        <v>0.745</v>
      </c>
      <c r="BR50" s="67">
        <v>817</v>
      </c>
      <c r="BS50" s="67">
        <v>432811799</v>
      </c>
      <c r="BT50" s="67">
        <v>529757</v>
      </c>
      <c r="BU50" s="67">
        <v>1962424</v>
      </c>
      <c r="BV50" s="67">
        <v>2349977</v>
      </c>
      <c r="BW50" s="70">
        <v>0.73699999999999999</v>
      </c>
      <c r="BX50" s="70">
        <v>0.28599999999999998</v>
      </c>
      <c r="BY50" s="70">
        <v>0.73699999999999999</v>
      </c>
      <c r="BZ50" s="70">
        <v>0.73699999999999999</v>
      </c>
      <c r="CA50" s="71">
        <v>832</v>
      </c>
      <c r="CB50" s="71">
        <v>446382243</v>
      </c>
      <c r="CC50" s="71">
        <v>536517</v>
      </c>
      <c r="CD50" s="71">
        <v>2155440</v>
      </c>
      <c r="CE50" s="71">
        <v>2139672</v>
      </c>
    </row>
    <row r="51" spans="1:83" x14ac:dyDescent="0.35">
      <c r="A51" s="10" t="s">
        <v>1384</v>
      </c>
      <c r="B51" s="10" t="s">
        <v>44</v>
      </c>
      <c r="C51" s="42">
        <v>0.79400000000000004</v>
      </c>
      <c r="D51" s="42">
        <v>0.66</v>
      </c>
      <c r="E51" s="42">
        <v>0.79400000000000004</v>
      </c>
      <c r="F51" s="42">
        <v>0.79400000000000004</v>
      </c>
      <c r="G51" s="43">
        <v>2119</v>
      </c>
      <c r="H51" s="43">
        <v>584978975</v>
      </c>
      <c r="I51" s="43">
        <v>276063</v>
      </c>
      <c r="J51" s="43">
        <v>2476468</v>
      </c>
      <c r="K51" s="43">
        <v>3125531</v>
      </c>
      <c r="L51" s="42">
        <v>0.80400000000000005</v>
      </c>
      <c r="M51" s="42">
        <v>0.66200000000000003</v>
      </c>
      <c r="N51" s="42">
        <v>0.80400000000000005</v>
      </c>
      <c r="O51" s="42">
        <v>0.80400000000000005</v>
      </c>
      <c r="P51" s="43">
        <v>2147</v>
      </c>
      <c r="Q51" s="43">
        <v>582727453</v>
      </c>
      <c r="R51" s="43">
        <v>271414</v>
      </c>
      <c r="S51" s="43">
        <v>2716122</v>
      </c>
      <c r="T51" s="43">
        <v>2860438</v>
      </c>
      <c r="U51" s="42">
        <v>0.80400000000000005</v>
      </c>
      <c r="V51" s="42">
        <v>0.64800000000000002</v>
      </c>
      <c r="W51" s="42">
        <v>0.80400000000000005</v>
      </c>
      <c r="X51" s="42">
        <v>0.80400000000000005</v>
      </c>
      <c r="Y51" s="43">
        <v>2129</v>
      </c>
      <c r="Z51" s="43">
        <v>606039482</v>
      </c>
      <c r="AA51" s="43">
        <v>284659</v>
      </c>
      <c r="AB51" s="43">
        <v>2895848</v>
      </c>
      <c r="AC51" s="43">
        <v>2879712</v>
      </c>
      <c r="AD51" s="42">
        <v>0.80600000000000005</v>
      </c>
      <c r="AE51" s="42">
        <v>0.64300000000000002</v>
      </c>
      <c r="AF51" s="42">
        <v>0.80600000000000005</v>
      </c>
      <c r="AG51" s="42">
        <v>0.80600000000000005</v>
      </c>
      <c r="AH51" s="43">
        <v>2056</v>
      </c>
      <c r="AI51" s="43">
        <v>613904704</v>
      </c>
      <c r="AJ51" s="43">
        <v>298591</v>
      </c>
      <c r="AK51" s="43">
        <v>2914677</v>
      </c>
      <c r="AL51" s="43">
        <v>2988610</v>
      </c>
      <c r="AM51" s="42">
        <v>0.80400000000000005</v>
      </c>
      <c r="AN51" s="42">
        <v>0.63700000000000001</v>
      </c>
      <c r="AO51" s="42">
        <v>0.80400000000000005</v>
      </c>
      <c r="AP51" s="42">
        <v>0.80400000000000005</v>
      </c>
      <c r="AQ51" s="43">
        <v>1960</v>
      </c>
      <c r="AR51" s="43">
        <v>630793793</v>
      </c>
      <c r="AS51" s="43">
        <v>321833</v>
      </c>
      <c r="AT51" s="43">
        <v>2811636</v>
      </c>
      <c r="AU51" s="43">
        <v>3208005</v>
      </c>
      <c r="AV51" s="42">
        <v>0.81899999999999995</v>
      </c>
      <c r="AW51" s="42">
        <v>0.66</v>
      </c>
      <c r="AX51" s="42">
        <v>0.81899999999999995</v>
      </c>
      <c r="AY51" s="42">
        <v>0.81899999999999995</v>
      </c>
      <c r="AZ51" s="43">
        <v>1869</v>
      </c>
      <c r="BA51" s="43">
        <v>590203168</v>
      </c>
      <c r="BB51" s="43">
        <v>315785</v>
      </c>
      <c r="BC51" s="43">
        <v>2877931</v>
      </c>
      <c r="BD51" s="43">
        <v>3119538</v>
      </c>
      <c r="BE51" s="46">
        <v>0.83399999999999996</v>
      </c>
      <c r="BF51" s="46">
        <v>0.65300000000000002</v>
      </c>
      <c r="BG51" s="46">
        <v>0.83399999999999996</v>
      </c>
      <c r="BH51" s="46">
        <v>0.83399999999999996</v>
      </c>
      <c r="BI51" s="47">
        <v>1899</v>
      </c>
      <c r="BJ51" s="47">
        <v>604499790</v>
      </c>
      <c r="BK51" s="47">
        <v>318325</v>
      </c>
      <c r="BL51" s="47">
        <v>2896159</v>
      </c>
      <c r="BM51" s="47">
        <v>3326588</v>
      </c>
      <c r="BN51" s="66">
        <v>0.83399999999999996</v>
      </c>
      <c r="BO51" s="66">
        <v>0.63</v>
      </c>
      <c r="BP51" s="66">
        <v>0.83399999999999996</v>
      </c>
      <c r="BQ51" s="66">
        <v>0.83399999999999996</v>
      </c>
      <c r="BR51" s="67">
        <v>1854</v>
      </c>
      <c r="BS51" s="67">
        <v>642277304</v>
      </c>
      <c r="BT51" s="67">
        <v>346427</v>
      </c>
      <c r="BU51" s="67">
        <v>3201002</v>
      </c>
      <c r="BV51" s="67">
        <v>4161177</v>
      </c>
      <c r="BW51" s="70">
        <v>0.82699999999999996</v>
      </c>
      <c r="BX51" s="70">
        <v>0.628</v>
      </c>
      <c r="BY51" s="70">
        <v>0.82699999999999996</v>
      </c>
      <c r="BZ51" s="70">
        <v>0.82699999999999996</v>
      </c>
      <c r="CA51" s="71">
        <v>1822</v>
      </c>
      <c r="CB51" s="71">
        <v>646406539</v>
      </c>
      <c r="CC51" s="71">
        <v>354778</v>
      </c>
      <c r="CD51" s="71">
        <v>4287417</v>
      </c>
      <c r="CE51" s="71">
        <v>3875289</v>
      </c>
    </row>
    <row r="52" spans="1:83" x14ac:dyDescent="0.35">
      <c r="A52" s="10" t="s">
        <v>1385</v>
      </c>
      <c r="B52" s="10" t="s">
        <v>45</v>
      </c>
      <c r="C52" s="42">
        <v>0.80800000000000005</v>
      </c>
      <c r="D52" s="42">
        <v>0.54900000000000004</v>
      </c>
      <c r="E52" s="42">
        <v>0.80800000000000005</v>
      </c>
      <c r="F52" s="42">
        <v>0.80800000000000005</v>
      </c>
      <c r="G52" s="43">
        <v>1246</v>
      </c>
      <c r="H52" s="43">
        <v>321689578</v>
      </c>
      <c r="I52" s="43">
        <v>258177</v>
      </c>
      <c r="J52" s="43">
        <v>1159079</v>
      </c>
      <c r="K52" s="43">
        <v>1256132</v>
      </c>
      <c r="L52" s="42">
        <v>0.81599999999999995</v>
      </c>
      <c r="M52" s="42">
        <v>0.55100000000000005</v>
      </c>
      <c r="N52" s="42">
        <v>0.81599999999999995</v>
      </c>
      <c r="O52" s="42">
        <v>0.81599999999999995</v>
      </c>
      <c r="P52" s="43">
        <v>1258</v>
      </c>
      <c r="Q52" s="43">
        <v>320262727</v>
      </c>
      <c r="R52" s="43">
        <v>254580</v>
      </c>
      <c r="S52" s="43">
        <v>1287448</v>
      </c>
      <c r="T52" s="43">
        <v>1808062</v>
      </c>
      <c r="U52" s="42">
        <v>0.83099999999999996</v>
      </c>
      <c r="V52" s="42">
        <v>0.56299999999999994</v>
      </c>
      <c r="W52" s="42">
        <v>0.83099999999999996</v>
      </c>
      <c r="X52" s="42">
        <v>0.83099999999999996</v>
      </c>
      <c r="Y52" s="43">
        <v>1280</v>
      </c>
      <c r="Z52" s="43">
        <v>315141867</v>
      </c>
      <c r="AA52" s="43">
        <v>246204</v>
      </c>
      <c r="AB52" s="43">
        <v>1782128</v>
      </c>
      <c r="AC52" s="43">
        <v>1517305</v>
      </c>
      <c r="AD52" s="42">
        <v>0.83299999999999996</v>
      </c>
      <c r="AE52" s="42">
        <v>0.56299999999999994</v>
      </c>
      <c r="AF52" s="42">
        <v>0.83299999999999996</v>
      </c>
      <c r="AG52" s="42">
        <v>0.83299999999999996</v>
      </c>
      <c r="AH52" s="43">
        <v>1228</v>
      </c>
      <c r="AI52" s="43">
        <v>316809628</v>
      </c>
      <c r="AJ52" s="43">
        <v>257988</v>
      </c>
      <c r="AK52" s="43">
        <v>1873788</v>
      </c>
      <c r="AL52" s="43">
        <v>1793976</v>
      </c>
      <c r="AM52" s="42">
        <v>0.82599999999999996</v>
      </c>
      <c r="AN52" s="42">
        <v>0.53800000000000003</v>
      </c>
      <c r="AO52" s="42">
        <v>0.82599999999999996</v>
      </c>
      <c r="AP52" s="42">
        <v>0.82599999999999996</v>
      </c>
      <c r="AQ52" s="43">
        <v>1173</v>
      </c>
      <c r="AR52" s="43">
        <v>334805850</v>
      </c>
      <c r="AS52" s="43">
        <v>285426</v>
      </c>
      <c r="AT52" s="43">
        <v>1851573</v>
      </c>
      <c r="AU52" s="43">
        <v>1600258</v>
      </c>
      <c r="AV52" s="42">
        <v>0.82699999999999996</v>
      </c>
      <c r="AW52" s="42">
        <v>0.53300000000000003</v>
      </c>
      <c r="AX52" s="42">
        <v>0.82699999999999996</v>
      </c>
      <c r="AY52" s="42">
        <v>0.82699999999999996</v>
      </c>
      <c r="AZ52" s="43">
        <v>1128</v>
      </c>
      <c r="BA52" s="43">
        <v>341566338</v>
      </c>
      <c r="BB52" s="43">
        <v>302807</v>
      </c>
      <c r="BC52" s="43">
        <v>1711992</v>
      </c>
      <c r="BD52" s="43">
        <v>1581656</v>
      </c>
      <c r="BE52" s="46">
        <v>0.81399999999999995</v>
      </c>
      <c r="BF52" s="46">
        <v>0.53500000000000003</v>
      </c>
      <c r="BG52" s="46">
        <v>0.81399999999999995</v>
      </c>
      <c r="BH52" s="46">
        <v>0.81399999999999995</v>
      </c>
      <c r="BI52" s="47">
        <v>962</v>
      </c>
      <c r="BJ52" s="47">
        <v>343451647</v>
      </c>
      <c r="BK52" s="47">
        <v>357018</v>
      </c>
      <c r="BL52" s="47">
        <v>1616464</v>
      </c>
      <c r="BM52" s="47">
        <v>1669472</v>
      </c>
      <c r="BN52" s="66">
        <v>0.82699999999999996</v>
      </c>
      <c r="BO52" s="66">
        <v>0.51</v>
      </c>
      <c r="BP52" s="66">
        <v>0.82699999999999996</v>
      </c>
      <c r="BQ52" s="66">
        <v>0.82699999999999996</v>
      </c>
      <c r="BR52" s="67">
        <v>1029</v>
      </c>
      <c r="BS52" s="67">
        <v>370372392</v>
      </c>
      <c r="BT52" s="67">
        <v>359934</v>
      </c>
      <c r="BU52" s="67">
        <v>1688930</v>
      </c>
      <c r="BV52" s="67">
        <v>1669741</v>
      </c>
      <c r="BW52" s="70">
        <v>0.82399999999999995</v>
      </c>
      <c r="BX52" s="70">
        <v>0.48799999999999999</v>
      </c>
      <c r="BY52" s="70">
        <v>0.82399999999999995</v>
      </c>
      <c r="BZ52" s="70">
        <v>0.82399999999999995</v>
      </c>
      <c r="CA52" s="71">
        <v>1082</v>
      </c>
      <c r="CB52" s="71">
        <v>390723776</v>
      </c>
      <c r="CC52" s="71">
        <v>361112</v>
      </c>
      <c r="CD52" s="71">
        <v>1722112</v>
      </c>
      <c r="CE52" s="71">
        <v>1827790</v>
      </c>
    </row>
    <row r="53" spans="1:83" x14ac:dyDescent="0.35">
      <c r="A53" s="10" t="s">
        <v>1386</v>
      </c>
      <c r="B53" s="10" t="s">
        <v>46</v>
      </c>
      <c r="C53" s="42">
        <v>0.83299999999999996</v>
      </c>
      <c r="D53" s="42">
        <v>0.64</v>
      </c>
      <c r="E53" s="42">
        <v>0.83299999999999996</v>
      </c>
      <c r="F53" s="42">
        <v>0.83299999999999996</v>
      </c>
      <c r="G53" s="43">
        <v>882</v>
      </c>
      <c r="H53" s="43">
        <v>197648338</v>
      </c>
      <c r="I53" s="43">
        <v>224091</v>
      </c>
      <c r="J53" s="43">
        <v>1271901</v>
      </c>
      <c r="K53" s="43">
        <v>1505095</v>
      </c>
      <c r="L53" s="42">
        <v>0.83799999999999997</v>
      </c>
      <c r="M53" s="42">
        <v>0.65400000000000003</v>
      </c>
      <c r="N53" s="42">
        <v>0.83799999999999997</v>
      </c>
      <c r="O53" s="42">
        <v>0.83799999999999997</v>
      </c>
      <c r="P53" s="43">
        <v>864</v>
      </c>
      <c r="Q53" s="43">
        <v>193187610</v>
      </c>
      <c r="R53" s="43">
        <v>223596</v>
      </c>
      <c r="S53" s="43">
        <v>1247420</v>
      </c>
      <c r="T53" s="43">
        <v>1408275</v>
      </c>
      <c r="U53" s="42">
        <v>0.83899999999999997</v>
      </c>
      <c r="V53" s="42">
        <v>0.65300000000000002</v>
      </c>
      <c r="W53" s="42">
        <v>0.83899999999999997</v>
      </c>
      <c r="X53" s="42">
        <v>0.83899999999999997</v>
      </c>
      <c r="Y53" s="43">
        <v>845</v>
      </c>
      <c r="Z53" s="43">
        <v>197418590</v>
      </c>
      <c r="AA53" s="43">
        <v>233631</v>
      </c>
      <c r="AB53" s="43">
        <v>1343987</v>
      </c>
      <c r="AC53" s="43">
        <v>1309682</v>
      </c>
      <c r="AD53" s="42">
        <v>0.84399999999999997</v>
      </c>
      <c r="AE53" s="42">
        <v>0.65700000000000003</v>
      </c>
      <c r="AF53" s="42">
        <v>0.84399999999999997</v>
      </c>
      <c r="AG53" s="42">
        <v>0.84399999999999997</v>
      </c>
      <c r="AH53" s="43">
        <v>825</v>
      </c>
      <c r="AI53" s="43">
        <v>198931371</v>
      </c>
      <c r="AJ53" s="43">
        <v>241128</v>
      </c>
      <c r="AK53" s="43">
        <v>1199614</v>
      </c>
      <c r="AL53" s="43">
        <v>1360184</v>
      </c>
      <c r="AM53" s="42">
        <v>0.85299999999999998</v>
      </c>
      <c r="AN53" s="42">
        <v>0.65900000000000003</v>
      </c>
      <c r="AO53" s="42">
        <v>0.85299999999999998</v>
      </c>
      <c r="AP53" s="42">
        <v>0.85299999999999998</v>
      </c>
      <c r="AQ53" s="43">
        <v>842</v>
      </c>
      <c r="AR53" s="43">
        <v>202966851</v>
      </c>
      <c r="AS53" s="43">
        <v>241053</v>
      </c>
      <c r="AT53" s="43">
        <v>1256699</v>
      </c>
      <c r="AU53" s="43">
        <v>1545446</v>
      </c>
      <c r="AV53" s="42">
        <v>0.85799999999999998</v>
      </c>
      <c r="AW53" s="42">
        <v>0.66200000000000003</v>
      </c>
      <c r="AX53" s="42">
        <v>0.85799999999999998</v>
      </c>
      <c r="AY53" s="42">
        <v>0.85799999999999998</v>
      </c>
      <c r="AZ53" s="43">
        <v>827</v>
      </c>
      <c r="BA53" s="43">
        <v>206263512</v>
      </c>
      <c r="BB53" s="43">
        <v>249411</v>
      </c>
      <c r="BC53" s="43">
        <v>1491009</v>
      </c>
      <c r="BD53" s="43">
        <v>1592491</v>
      </c>
      <c r="BE53" s="46">
        <v>0.85599999999999998</v>
      </c>
      <c r="BF53" s="46">
        <v>0.65300000000000002</v>
      </c>
      <c r="BG53" s="46">
        <v>0.85599999999999998</v>
      </c>
      <c r="BH53" s="46">
        <v>0.85599999999999998</v>
      </c>
      <c r="BI53" s="47">
        <v>768</v>
      </c>
      <c r="BJ53" s="47">
        <v>212119253</v>
      </c>
      <c r="BK53" s="47">
        <v>276196</v>
      </c>
      <c r="BL53" s="47">
        <v>1388781</v>
      </c>
      <c r="BM53" s="47">
        <v>1949590</v>
      </c>
      <c r="BN53" s="66">
        <v>0.85099999999999998</v>
      </c>
      <c r="BO53" s="66">
        <v>0.62</v>
      </c>
      <c r="BP53" s="66">
        <v>0.85099999999999998</v>
      </c>
      <c r="BQ53" s="66">
        <v>0.85099999999999998</v>
      </c>
      <c r="BR53" s="67">
        <v>748</v>
      </c>
      <c r="BS53" s="67">
        <v>231981663</v>
      </c>
      <c r="BT53" s="67">
        <v>310135</v>
      </c>
      <c r="BU53" s="67">
        <v>1562807</v>
      </c>
      <c r="BV53" s="67">
        <v>1979713</v>
      </c>
      <c r="BW53" s="70">
        <v>0.84299999999999997</v>
      </c>
      <c r="BX53" s="70">
        <v>0.623</v>
      </c>
      <c r="BY53" s="70">
        <v>0.84299999999999997</v>
      </c>
      <c r="BZ53" s="70">
        <v>0.84299999999999997</v>
      </c>
      <c r="CA53" s="71">
        <v>717</v>
      </c>
      <c r="CB53" s="71">
        <v>229971916</v>
      </c>
      <c r="CC53" s="71">
        <v>320741</v>
      </c>
      <c r="CD53" s="71">
        <v>1849758</v>
      </c>
      <c r="CE53" s="71">
        <v>1896783</v>
      </c>
    </row>
    <row r="54" spans="1:83" x14ac:dyDescent="0.35">
      <c r="A54" s="10" t="s">
        <v>1387</v>
      </c>
      <c r="B54" s="10" t="s">
        <v>47</v>
      </c>
      <c r="C54" s="42">
        <v>0.68200000000000005</v>
      </c>
      <c r="D54" s="42">
        <v>0.32800000000000001</v>
      </c>
      <c r="E54" s="42">
        <v>0.68200000000000005</v>
      </c>
      <c r="F54" s="42">
        <v>0.68200000000000005</v>
      </c>
      <c r="G54" s="43">
        <v>945</v>
      </c>
      <c r="H54" s="43">
        <v>402979277</v>
      </c>
      <c r="I54" s="43">
        <v>426433</v>
      </c>
      <c r="J54" s="43">
        <v>1055444</v>
      </c>
      <c r="K54" s="43">
        <v>1251690</v>
      </c>
      <c r="L54" s="42">
        <v>0.66100000000000003</v>
      </c>
      <c r="M54" s="42">
        <v>0.246</v>
      </c>
      <c r="N54" s="42">
        <v>0.66100000000000003</v>
      </c>
      <c r="O54" s="42">
        <v>0.66100000000000003</v>
      </c>
      <c r="P54" s="43">
        <v>927</v>
      </c>
      <c r="Q54" s="43">
        <v>433924588</v>
      </c>
      <c r="R54" s="43">
        <v>468095</v>
      </c>
      <c r="S54" s="43">
        <v>1037554</v>
      </c>
      <c r="T54" s="43">
        <v>1201592</v>
      </c>
      <c r="U54" s="42">
        <v>0.67600000000000005</v>
      </c>
      <c r="V54" s="42">
        <v>0.224</v>
      </c>
      <c r="W54" s="42">
        <v>0.67600000000000005</v>
      </c>
      <c r="X54" s="42">
        <v>0.67600000000000005</v>
      </c>
      <c r="Y54" s="43">
        <v>949</v>
      </c>
      <c r="Z54" s="43">
        <v>445793393</v>
      </c>
      <c r="AA54" s="43">
        <v>469750</v>
      </c>
      <c r="AB54" s="43">
        <v>1137058</v>
      </c>
      <c r="AC54" s="43">
        <v>1180260</v>
      </c>
      <c r="AD54" s="42">
        <v>0.68400000000000005</v>
      </c>
      <c r="AE54" s="42">
        <v>0.20799999999999999</v>
      </c>
      <c r="AF54" s="42">
        <v>0.68400000000000005</v>
      </c>
      <c r="AG54" s="42">
        <v>0.68400000000000005</v>
      </c>
      <c r="AH54" s="43">
        <v>938</v>
      </c>
      <c r="AI54" s="43">
        <v>455682178</v>
      </c>
      <c r="AJ54" s="43">
        <v>485801</v>
      </c>
      <c r="AK54" s="43">
        <v>1173599</v>
      </c>
      <c r="AL54" s="43">
        <v>1288602</v>
      </c>
      <c r="AM54" s="42">
        <v>0.68899999999999995</v>
      </c>
      <c r="AN54" s="42">
        <v>0.20799999999999999</v>
      </c>
      <c r="AO54" s="42">
        <v>0.68899999999999995</v>
      </c>
      <c r="AP54" s="42">
        <v>0.68899999999999995</v>
      </c>
      <c r="AQ54" s="43">
        <v>902</v>
      </c>
      <c r="AR54" s="43">
        <v>458077397</v>
      </c>
      <c r="AS54" s="43">
        <v>507846</v>
      </c>
      <c r="AT54" s="43">
        <v>1218904</v>
      </c>
      <c r="AU54" s="43">
        <v>1415522</v>
      </c>
      <c r="AV54" s="42">
        <v>0.71599999999999997</v>
      </c>
      <c r="AW54" s="42">
        <v>0.216</v>
      </c>
      <c r="AX54" s="42">
        <v>0.71599999999999997</v>
      </c>
      <c r="AY54" s="42">
        <v>0.71599999999999997</v>
      </c>
      <c r="AZ54" s="43">
        <v>909</v>
      </c>
      <c r="BA54" s="43">
        <v>449936673</v>
      </c>
      <c r="BB54" s="43">
        <v>494979</v>
      </c>
      <c r="BC54" s="43">
        <v>1400744</v>
      </c>
      <c r="BD54" s="43">
        <v>1327334</v>
      </c>
      <c r="BE54" s="46">
        <v>0.69599999999999995</v>
      </c>
      <c r="BF54" s="46">
        <v>0.216</v>
      </c>
      <c r="BG54" s="46">
        <v>0.69599999999999995</v>
      </c>
      <c r="BH54" s="46">
        <v>0.69599999999999995</v>
      </c>
      <c r="BI54" s="47">
        <v>784</v>
      </c>
      <c r="BJ54" s="47">
        <v>457909558</v>
      </c>
      <c r="BK54" s="47">
        <v>584068</v>
      </c>
      <c r="BL54" s="47">
        <v>1193354</v>
      </c>
      <c r="BM54" s="47">
        <v>1426331</v>
      </c>
      <c r="BN54" s="66">
        <v>0.66700000000000004</v>
      </c>
      <c r="BO54" s="66">
        <v>4.8000000000000001E-2</v>
      </c>
      <c r="BP54" s="66">
        <v>0.66700000000000004</v>
      </c>
      <c r="BQ54" s="66">
        <v>0.66700000000000004</v>
      </c>
      <c r="BR54" s="67">
        <v>820</v>
      </c>
      <c r="BS54" s="67">
        <v>566430802</v>
      </c>
      <c r="BT54" s="67">
        <v>690769</v>
      </c>
      <c r="BU54" s="67">
        <v>1406795</v>
      </c>
      <c r="BV54" s="67">
        <v>1708560</v>
      </c>
      <c r="BW54" s="70">
        <v>0.65100000000000002</v>
      </c>
      <c r="BX54" s="70">
        <v>1.2999999999999999E-2</v>
      </c>
      <c r="BY54" s="70">
        <v>0.65100000000000002</v>
      </c>
      <c r="BZ54" s="70">
        <v>0.65100000000000002</v>
      </c>
      <c r="CA54" s="71">
        <v>835</v>
      </c>
      <c r="CB54" s="71">
        <v>594612004</v>
      </c>
      <c r="CC54" s="71">
        <v>712110</v>
      </c>
      <c r="CD54" s="71">
        <v>1657079</v>
      </c>
      <c r="CE54" s="71">
        <v>1694619</v>
      </c>
    </row>
    <row r="55" spans="1:83" x14ac:dyDescent="0.35">
      <c r="A55" s="10" t="s">
        <v>1388</v>
      </c>
      <c r="B55" s="10" t="s">
        <v>2043</v>
      </c>
      <c r="C55" s="42">
        <v>0</v>
      </c>
      <c r="D55" s="42">
        <v>0</v>
      </c>
      <c r="E55" s="42">
        <v>0</v>
      </c>
      <c r="F55" s="42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2">
        <v>0</v>
      </c>
      <c r="M55" s="42">
        <v>0</v>
      </c>
      <c r="N55" s="42">
        <v>0</v>
      </c>
      <c r="O55" s="42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2">
        <v>0</v>
      </c>
      <c r="V55" s="42">
        <v>0</v>
      </c>
      <c r="W55" s="42">
        <v>0</v>
      </c>
      <c r="X55" s="42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2">
        <v>0</v>
      </c>
      <c r="AE55" s="42">
        <v>0</v>
      </c>
      <c r="AF55" s="42">
        <v>0</v>
      </c>
      <c r="AG55" s="42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2">
        <v>0</v>
      </c>
      <c r="AN55" s="42">
        <v>0</v>
      </c>
      <c r="AO55" s="42">
        <v>0</v>
      </c>
      <c r="AP55" s="42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2">
        <v>0</v>
      </c>
      <c r="AW55" s="42">
        <v>0</v>
      </c>
      <c r="AX55" s="42">
        <v>0</v>
      </c>
      <c r="AY55" s="42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6">
        <v>0</v>
      </c>
      <c r="BF55" s="46">
        <v>0</v>
      </c>
      <c r="BG55" s="46">
        <v>0</v>
      </c>
      <c r="BH55" s="46">
        <v>0</v>
      </c>
      <c r="BI55" s="47">
        <v>0</v>
      </c>
      <c r="BJ55" s="47">
        <v>0</v>
      </c>
      <c r="BK55" s="47">
        <v>0</v>
      </c>
      <c r="BL55" s="47">
        <v>0</v>
      </c>
      <c r="BM55" s="47">
        <v>0</v>
      </c>
      <c r="BN55" s="66">
        <v>0</v>
      </c>
      <c r="BO55" s="66">
        <v>0</v>
      </c>
      <c r="BP55" s="66">
        <v>0</v>
      </c>
      <c r="BQ55" s="66">
        <v>0</v>
      </c>
      <c r="BR55" s="67">
        <v>0</v>
      </c>
      <c r="BS55" s="67">
        <v>0</v>
      </c>
      <c r="BT55" s="67">
        <v>0</v>
      </c>
      <c r="BU55" s="67">
        <v>0</v>
      </c>
      <c r="BV55" s="67">
        <v>0</v>
      </c>
      <c r="BW55" s="70">
        <v>0</v>
      </c>
      <c r="BX55" s="70">
        <v>0</v>
      </c>
      <c r="BY55" s="70">
        <v>0</v>
      </c>
      <c r="BZ55" s="70">
        <v>0</v>
      </c>
      <c r="CA55" s="71">
        <v>0</v>
      </c>
      <c r="CB55" s="71">
        <v>0</v>
      </c>
      <c r="CC55" s="71">
        <v>0</v>
      </c>
      <c r="CD55" s="71">
        <v>0</v>
      </c>
      <c r="CE55" s="71">
        <v>0</v>
      </c>
    </row>
    <row r="56" spans="1:83" x14ac:dyDescent="0.35">
      <c r="A56" s="10" t="s">
        <v>1389</v>
      </c>
      <c r="B56" s="10" t="s">
        <v>48</v>
      </c>
      <c r="C56" s="42">
        <v>0.88800000000000001</v>
      </c>
      <c r="D56" s="42">
        <v>0</v>
      </c>
      <c r="E56" s="42">
        <v>0.88800000000000001</v>
      </c>
      <c r="F56" s="42">
        <v>0.88800000000000001</v>
      </c>
      <c r="G56" s="43">
        <v>1297</v>
      </c>
      <c r="H56" s="43">
        <v>195668389</v>
      </c>
      <c r="I56" s="43">
        <v>150862</v>
      </c>
      <c r="J56" s="43">
        <v>1746192</v>
      </c>
      <c r="K56" s="43">
        <v>2223498</v>
      </c>
      <c r="L56" s="42">
        <v>0.88700000000000001</v>
      </c>
      <c r="M56" s="42">
        <v>0</v>
      </c>
      <c r="N56" s="42">
        <v>0.88700000000000001</v>
      </c>
      <c r="O56" s="42">
        <v>0.88700000000000001</v>
      </c>
      <c r="P56" s="43">
        <v>1279</v>
      </c>
      <c r="Q56" s="43">
        <v>200357266</v>
      </c>
      <c r="R56" s="43">
        <v>156651</v>
      </c>
      <c r="S56" s="43">
        <v>2099383</v>
      </c>
      <c r="T56" s="43">
        <v>2801075</v>
      </c>
      <c r="U56" s="42">
        <v>0.88300000000000001</v>
      </c>
      <c r="V56" s="42">
        <v>0</v>
      </c>
      <c r="W56" s="42">
        <v>0.88300000000000001</v>
      </c>
      <c r="X56" s="42">
        <v>0.88300000000000001</v>
      </c>
      <c r="Y56" s="43">
        <v>1232</v>
      </c>
      <c r="Z56" s="43">
        <v>210257995</v>
      </c>
      <c r="AA56" s="43">
        <v>170663</v>
      </c>
      <c r="AB56" s="43">
        <v>2837845</v>
      </c>
      <c r="AC56" s="43">
        <v>2660666</v>
      </c>
      <c r="AD56" s="42">
        <v>0.89100000000000001</v>
      </c>
      <c r="AE56" s="42">
        <v>0</v>
      </c>
      <c r="AF56" s="42">
        <v>0.89100000000000001</v>
      </c>
      <c r="AG56" s="42">
        <v>0.89100000000000001</v>
      </c>
      <c r="AH56" s="43">
        <v>1185</v>
      </c>
      <c r="AI56" s="43">
        <v>198864107</v>
      </c>
      <c r="AJ56" s="43">
        <v>167817</v>
      </c>
      <c r="AK56" s="43">
        <v>2648232</v>
      </c>
      <c r="AL56" s="43">
        <v>2687343</v>
      </c>
      <c r="AM56" s="42">
        <v>0.90400000000000003</v>
      </c>
      <c r="AN56" s="42">
        <v>0</v>
      </c>
      <c r="AO56" s="42">
        <v>0.90400000000000003</v>
      </c>
      <c r="AP56" s="42">
        <v>0.9</v>
      </c>
      <c r="AQ56" s="43">
        <v>1284</v>
      </c>
      <c r="AR56" s="43">
        <v>204084423</v>
      </c>
      <c r="AS56" s="43">
        <v>158944</v>
      </c>
      <c r="AT56" s="43">
        <v>2605686</v>
      </c>
      <c r="AU56" s="43">
        <v>2791123</v>
      </c>
      <c r="AV56" s="42">
        <v>0.90900000000000003</v>
      </c>
      <c r="AW56" s="42">
        <v>0</v>
      </c>
      <c r="AX56" s="42">
        <v>0.90900000000000003</v>
      </c>
      <c r="AY56" s="42">
        <v>0.9</v>
      </c>
      <c r="AZ56" s="43">
        <v>1303</v>
      </c>
      <c r="BA56" s="43">
        <v>208973141</v>
      </c>
      <c r="BB56" s="43">
        <v>160378</v>
      </c>
      <c r="BC56" s="43">
        <v>2792951</v>
      </c>
      <c r="BD56" s="43">
        <v>2906020</v>
      </c>
      <c r="BE56" s="46">
        <v>0.91100000000000003</v>
      </c>
      <c r="BF56" s="46">
        <v>0</v>
      </c>
      <c r="BG56" s="46">
        <v>0.91100000000000003</v>
      </c>
      <c r="BH56" s="46">
        <v>0.9</v>
      </c>
      <c r="BI56" s="47">
        <v>1257</v>
      </c>
      <c r="BJ56" s="47">
        <v>215476697</v>
      </c>
      <c r="BK56" s="47">
        <v>171421</v>
      </c>
      <c r="BL56" s="47">
        <v>2822045</v>
      </c>
      <c r="BM56" s="47">
        <v>2944585</v>
      </c>
      <c r="BN56" s="66">
        <v>0.91400000000000003</v>
      </c>
      <c r="BO56" s="66">
        <v>0</v>
      </c>
      <c r="BP56" s="66">
        <v>0.91400000000000003</v>
      </c>
      <c r="BQ56" s="66">
        <v>0.9</v>
      </c>
      <c r="BR56" s="67">
        <v>1261</v>
      </c>
      <c r="BS56" s="67">
        <v>225901793</v>
      </c>
      <c r="BT56" s="67">
        <v>179144</v>
      </c>
      <c r="BU56" s="67">
        <v>3071624</v>
      </c>
      <c r="BV56" s="67">
        <v>3252982</v>
      </c>
      <c r="BW56" s="70">
        <v>0.91</v>
      </c>
      <c r="BX56" s="70">
        <v>0</v>
      </c>
      <c r="BY56" s="70">
        <v>0.91</v>
      </c>
      <c r="BZ56" s="70">
        <v>0.9</v>
      </c>
      <c r="CA56" s="71">
        <v>1260</v>
      </c>
      <c r="CB56" s="71">
        <v>231714273</v>
      </c>
      <c r="CC56" s="71">
        <v>183900</v>
      </c>
      <c r="CD56" s="71">
        <v>3336224</v>
      </c>
      <c r="CE56" s="71">
        <v>3913384</v>
      </c>
    </row>
    <row r="57" spans="1:83" x14ac:dyDescent="0.35">
      <c r="A57" s="10" t="s">
        <v>1390</v>
      </c>
      <c r="B57" s="10" t="s">
        <v>49</v>
      </c>
      <c r="C57" s="42">
        <v>0.73499999999999999</v>
      </c>
      <c r="D57" s="42">
        <v>0.433</v>
      </c>
      <c r="E57" s="42">
        <v>0.73499999999999999</v>
      </c>
      <c r="F57" s="42">
        <v>0.73499999999999999</v>
      </c>
      <c r="G57" s="43">
        <v>2487</v>
      </c>
      <c r="H57" s="43">
        <v>884358220</v>
      </c>
      <c r="I57" s="43">
        <v>355592</v>
      </c>
      <c r="J57" s="43">
        <v>2843790</v>
      </c>
      <c r="K57" s="43">
        <v>3359851</v>
      </c>
      <c r="L57" s="42">
        <v>0.73799999999999999</v>
      </c>
      <c r="M57" s="42">
        <v>0.437</v>
      </c>
      <c r="N57" s="42">
        <v>0.73799999999999999</v>
      </c>
      <c r="O57" s="42">
        <v>0.73799999999999999</v>
      </c>
      <c r="P57" s="43">
        <v>2442</v>
      </c>
      <c r="Q57" s="43">
        <v>884062195</v>
      </c>
      <c r="R57" s="43">
        <v>362023</v>
      </c>
      <c r="S57" s="43">
        <v>2665573</v>
      </c>
      <c r="T57" s="43">
        <v>3199692</v>
      </c>
      <c r="U57" s="42">
        <v>0.74399999999999999</v>
      </c>
      <c r="V57" s="42">
        <v>0.437</v>
      </c>
      <c r="W57" s="42">
        <v>0.74399999999999999</v>
      </c>
      <c r="X57" s="42">
        <v>0.74399999999999999</v>
      </c>
      <c r="Y57" s="43">
        <v>2406</v>
      </c>
      <c r="Z57" s="43">
        <v>894391014</v>
      </c>
      <c r="AA57" s="43">
        <v>371733</v>
      </c>
      <c r="AB57" s="43">
        <v>2978562</v>
      </c>
      <c r="AC57" s="43">
        <v>3311136</v>
      </c>
      <c r="AD57" s="42">
        <v>0.749</v>
      </c>
      <c r="AE57" s="42">
        <v>0.42499999999999999</v>
      </c>
      <c r="AF57" s="42">
        <v>0.749</v>
      </c>
      <c r="AG57" s="42">
        <v>0.749</v>
      </c>
      <c r="AH57" s="43">
        <v>2402</v>
      </c>
      <c r="AI57" s="43">
        <v>930664799</v>
      </c>
      <c r="AJ57" s="43">
        <v>387454</v>
      </c>
      <c r="AK57" s="43">
        <v>2996397</v>
      </c>
      <c r="AL57" s="43">
        <v>3355510</v>
      </c>
      <c r="AM57" s="42">
        <v>0.76300000000000001</v>
      </c>
      <c r="AN57" s="42">
        <v>0.42499999999999999</v>
      </c>
      <c r="AO57" s="42">
        <v>0.76300000000000001</v>
      </c>
      <c r="AP57" s="42">
        <v>0.76300000000000001</v>
      </c>
      <c r="AQ57" s="43">
        <v>2442</v>
      </c>
      <c r="AR57" s="43">
        <v>945841677</v>
      </c>
      <c r="AS57" s="43">
        <v>387322</v>
      </c>
      <c r="AT57" s="43">
        <v>3266938</v>
      </c>
      <c r="AU57" s="43">
        <v>3442665</v>
      </c>
      <c r="AV57" s="42">
        <v>0.76500000000000001</v>
      </c>
      <c r="AW57" s="42">
        <v>0.42499999999999999</v>
      </c>
      <c r="AX57" s="42">
        <v>0.76500000000000001</v>
      </c>
      <c r="AY57" s="42">
        <v>0.76500000000000001</v>
      </c>
      <c r="AZ57" s="43">
        <v>2369</v>
      </c>
      <c r="BA57" s="43">
        <v>971975273</v>
      </c>
      <c r="BB57" s="43">
        <v>410289</v>
      </c>
      <c r="BC57" s="43">
        <v>3029024</v>
      </c>
      <c r="BD57" s="43">
        <v>3786295</v>
      </c>
      <c r="BE57" s="46">
        <v>0.76</v>
      </c>
      <c r="BF57" s="46">
        <v>0.41699999999999998</v>
      </c>
      <c r="BG57" s="46">
        <v>0.76</v>
      </c>
      <c r="BH57" s="46">
        <v>0.76</v>
      </c>
      <c r="BI57" s="47">
        <v>2165</v>
      </c>
      <c r="BJ57" s="47">
        <v>997130832</v>
      </c>
      <c r="BK57" s="47">
        <v>460568</v>
      </c>
      <c r="BL57" s="47">
        <v>3311546</v>
      </c>
      <c r="BM57" s="47">
        <v>3487277</v>
      </c>
      <c r="BN57" s="66">
        <v>0.76600000000000001</v>
      </c>
      <c r="BO57" s="66">
        <v>0.40799999999999997</v>
      </c>
      <c r="BP57" s="66">
        <v>0.76600000000000001</v>
      </c>
      <c r="BQ57" s="66">
        <v>0.76600000000000001</v>
      </c>
      <c r="BR57" s="67">
        <v>2159</v>
      </c>
      <c r="BS57" s="67">
        <v>1051021760</v>
      </c>
      <c r="BT57" s="67">
        <v>486809</v>
      </c>
      <c r="BU57" s="67">
        <v>3408333</v>
      </c>
      <c r="BV57" s="67">
        <v>4308281</v>
      </c>
      <c r="BW57" s="70">
        <v>0.74399999999999999</v>
      </c>
      <c r="BX57" s="70">
        <v>0.371</v>
      </c>
      <c r="BY57" s="70">
        <v>0.74399999999999999</v>
      </c>
      <c r="BZ57" s="70">
        <v>0.74399999999999999</v>
      </c>
      <c r="CA57" s="71">
        <v>2162</v>
      </c>
      <c r="CB57" s="71">
        <v>1126670699</v>
      </c>
      <c r="CC57" s="71">
        <v>521124</v>
      </c>
      <c r="CD57" s="71">
        <v>4094251</v>
      </c>
      <c r="CE57" s="71">
        <v>3988011</v>
      </c>
    </row>
    <row r="58" spans="1:83" x14ac:dyDescent="0.35">
      <c r="A58" s="10" t="s">
        <v>1391</v>
      </c>
      <c r="B58" s="10" t="s">
        <v>50</v>
      </c>
      <c r="C58" s="42">
        <v>0.74</v>
      </c>
      <c r="D58" s="42">
        <v>0.58799999999999997</v>
      </c>
      <c r="E58" s="42">
        <v>0.74</v>
      </c>
      <c r="F58" s="42">
        <v>0.74</v>
      </c>
      <c r="G58" s="43">
        <v>4443</v>
      </c>
      <c r="H58" s="43">
        <v>1544819157</v>
      </c>
      <c r="I58" s="43">
        <v>347697</v>
      </c>
      <c r="J58" s="43">
        <v>3941482</v>
      </c>
      <c r="K58" s="43">
        <v>4468487</v>
      </c>
      <c r="L58" s="42">
        <v>0.747</v>
      </c>
      <c r="M58" s="42">
        <v>0.57499999999999996</v>
      </c>
      <c r="N58" s="42">
        <v>0.747</v>
      </c>
      <c r="O58" s="42">
        <v>0.747</v>
      </c>
      <c r="P58" s="43">
        <v>4509</v>
      </c>
      <c r="Q58" s="43">
        <v>1578209619</v>
      </c>
      <c r="R58" s="43">
        <v>350013</v>
      </c>
      <c r="S58" s="43">
        <v>4246140</v>
      </c>
      <c r="T58" s="43">
        <v>4854899</v>
      </c>
      <c r="U58" s="42">
        <v>0.74299999999999999</v>
      </c>
      <c r="V58" s="42">
        <v>0.57699999999999996</v>
      </c>
      <c r="W58" s="42">
        <v>0.74299999999999999</v>
      </c>
      <c r="X58" s="42">
        <v>0.74299999999999999</v>
      </c>
      <c r="Y58" s="43">
        <v>4367</v>
      </c>
      <c r="Z58" s="43">
        <v>1625335816</v>
      </c>
      <c r="AA58" s="43">
        <v>372185</v>
      </c>
      <c r="AB58" s="43">
        <v>4337964</v>
      </c>
      <c r="AC58" s="43">
        <v>4662008</v>
      </c>
      <c r="AD58" s="42">
        <v>0.75600000000000001</v>
      </c>
      <c r="AE58" s="42">
        <v>0.58399999999999996</v>
      </c>
      <c r="AF58" s="42">
        <v>0.75600000000000001</v>
      </c>
      <c r="AG58" s="42">
        <v>0.75600000000000001</v>
      </c>
      <c r="AH58" s="43">
        <v>4334</v>
      </c>
      <c r="AI58" s="43">
        <v>1631889795</v>
      </c>
      <c r="AJ58" s="43">
        <v>376532</v>
      </c>
      <c r="AK58" s="43">
        <v>4314403</v>
      </c>
      <c r="AL58" s="43">
        <v>5156356</v>
      </c>
      <c r="AM58" s="42">
        <v>0.76400000000000001</v>
      </c>
      <c r="AN58" s="42">
        <v>0.59</v>
      </c>
      <c r="AO58" s="42">
        <v>0.76400000000000001</v>
      </c>
      <c r="AP58" s="42">
        <v>0.76400000000000001</v>
      </c>
      <c r="AQ58" s="43">
        <v>4257</v>
      </c>
      <c r="AR58" s="43">
        <v>1640845396</v>
      </c>
      <c r="AS58" s="43">
        <v>385446</v>
      </c>
      <c r="AT58" s="43">
        <v>5023317</v>
      </c>
      <c r="AU58" s="43">
        <v>5259629</v>
      </c>
      <c r="AV58" s="42">
        <v>0.76</v>
      </c>
      <c r="AW58" s="42">
        <v>0.57499999999999996</v>
      </c>
      <c r="AX58" s="42">
        <v>0.76</v>
      </c>
      <c r="AY58" s="42">
        <v>0.76</v>
      </c>
      <c r="AZ58" s="43">
        <v>4116</v>
      </c>
      <c r="BA58" s="43">
        <v>1726065911</v>
      </c>
      <c r="BB58" s="43">
        <v>419355</v>
      </c>
      <c r="BC58" s="43">
        <v>5230417</v>
      </c>
      <c r="BD58" s="43">
        <v>5778118</v>
      </c>
      <c r="BE58" s="46">
        <v>0.76600000000000001</v>
      </c>
      <c r="BF58" s="46">
        <v>0.58599999999999997</v>
      </c>
      <c r="BG58" s="46">
        <v>0.76600000000000001</v>
      </c>
      <c r="BH58" s="46">
        <v>0.76600000000000001</v>
      </c>
      <c r="BI58" s="47">
        <v>3843</v>
      </c>
      <c r="BJ58" s="47">
        <v>1727902868</v>
      </c>
      <c r="BK58" s="47">
        <v>449623</v>
      </c>
      <c r="BL58" s="47">
        <v>5631002</v>
      </c>
      <c r="BM58" s="47">
        <v>6290834</v>
      </c>
      <c r="BN58" s="66">
        <v>0.78</v>
      </c>
      <c r="BO58" s="66">
        <v>0.59199999999999997</v>
      </c>
      <c r="BP58" s="66">
        <v>0.78</v>
      </c>
      <c r="BQ58" s="66">
        <v>0.78</v>
      </c>
      <c r="BR58" s="67">
        <v>3820</v>
      </c>
      <c r="BS58" s="67">
        <v>1751382182</v>
      </c>
      <c r="BT58" s="67">
        <v>458477</v>
      </c>
      <c r="BU58" s="67">
        <v>6335567</v>
      </c>
      <c r="BV58" s="67">
        <v>6623428</v>
      </c>
      <c r="BW58" s="70">
        <v>0.76500000000000001</v>
      </c>
      <c r="BX58" s="70">
        <v>0.58399999999999996</v>
      </c>
      <c r="BY58" s="70">
        <v>0.76500000000000001</v>
      </c>
      <c r="BZ58" s="70">
        <v>0.76500000000000001</v>
      </c>
      <c r="CA58" s="71">
        <v>3787</v>
      </c>
      <c r="CB58" s="71">
        <v>1819308161</v>
      </c>
      <c r="CC58" s="71">
        <v>480408</v>
      </c>
      <c r="CD58" s="71">
        <v>6689286</v>
      </c>
      <c r="CE58" s="71">
        <v>7951909</v>
      </c>
    </row>
    <row r="59" spans="1:83" x14ac:dyDescent="0.35">
      <c r="A59" s="10" t="s">
        <v>1392</v>
      </c>
      <c r="B59" s="10" t="s">
        <v>51</v>
      </c>
      <c r="C59" s="42">
        <v>0.71499999999999997</v>
      </c>
      <c r="D59" s="42">
        <v>0.63400000000000001</v>
      </c>
      <c r="E59" s="42">
        <v>0.71499999999999997</v>
      </c>
      <c r="F59" s="42">
        <v>0.71499999999999997</v>
      </c>
      <c r="G59" s="43">
        <v>892</v>
      </c>
      <c r="H59" s="43">
        <v>340235226</v>
      </c>
      <c r="I59" s="43">
        <v>381429</v>
      </c>
      <c r="J59" s="43">
        <v>961011</v>
      </c>
      <c r="K59" s="43">
        <v>1016309</v>
      </c>
      <c r="L59" s="42">
        <v>0.72299999999999998</v>
      </c>
      <c r="M59" s="42">
        <v>0.63900000000000001</v>
      </c>
      <c r="N59" s="42">
        <v>0.72299999999999998</v>
      </c>
      <c r="O59" s="42">
        <v>0.72299999999999998</v>
      </c>
      <c r="P59" s="43">
        <v>893</v>
      </c>
      <c r="Q59" s="43">
        <v>342290442</v>
      </c>
      <c r="R59" s="43">
        <v>383303</v>
      </c>
      <c r="S59" s="43">
        <v>996276</v>
      </c>
      <c r="T59" s="43">
        <v>1134413</v>
      </c>
      <c r="U59" s="42">
        <v>0.71399999999999997</v>
      </c>
      <c r="V59" s="42">
        <v>0.625</v>
      </c>
      <c r="W59" s="42">
        <v>0.71399999999999997</v>
      </c>
      <c r="X59" s="42">
        <v>0.71399999999999997</v>
      </c>
      <c r="Y59" s="43">
        <v>872</v>
      </c>
      <c r="Z59" s="43">
        <v>361853970</v>
      </c>
      <c r="AA59" s="43">
        <v>414970</v>
      </c>
      <c r="AB59" s="43">
        <v>1102388</v>
      </c>
      <c r="AC59" s="43">
        <v>1033801</v>
      </c>
      <c r="AD59" s="42">
        <v>0.72899999999999998</v>
      </c>
      <c r="AE59" s="42">
        <v>0.63</v>
      </c>
      <c r="AF59" s="42">
        <v>0.72899999999999998</v>
      </c>
      <c r="AG59" s="42">
        <v>0.72899999999999998</v>
      </c>
      <c r="AH59" s="43">
        <v>875</v>
      </c>
      <c r="AI59" s="43">
        <v>364456625</v>
      </c>
      <c r="AJ59" s="43">
        <v>416521</v>
      </c>
      <c r="AK59" s="43">
        <v>995612</v>
      </c>
      <c r="AL59" s="43">
        <v>1141638</v>
      </c>
      <c r="AM59" s="42">
        <v>0.73199999999999998</v>
      </c>
      <c r="AN59" s="42">
        <v>0.64200000000000002</v>
      </c>
      <c r="AO59" s="42">
        <v>0.73199999999999998</v>
      </c>
      <c r="AP59" s="42">
        <v>0.73199999999999998</v>
      </c>
      <c r="AQ59" s="43">
        <v>820</v>
      </c>
      <c r="AR59" s="43">
        <v>359879074</v>
      </c>
      <c r="AS59" s="43">
        <v>438876</v>
      </c>
      <c r="AT59" s="43">
        <v>1100411</v>
      </c>
      <c r="AU59" s="43">
        <v>1402102</v>
      </c>
      <c r="AV59" s="42">
        <v>0.74299999999999999</v>
      </c>
      <c r="AW59" s="42">
        <v>0.65100000000000002</v>
      </c>
      <c r="AX59" s="42">
        <v>0.74299999999999999</v>
      </c>
      <c r="AY59" s="42">
        <v>0.74299999999999999</v>
      </c>
      <c r="AZ59" s="43">
        <v>796</v>
      </c>
      <c r="BA59" s="43">
        <v>357270101</v>
      </c>
      <c r="BB59" s="43">
        <v>448831</v>
      </c>
      <c r="BC59" s="43">
        <v>1235438</v>
      </c>
      <c r="BD59" s="43">
        <v>1416454</v>
      </c>
      <c r="BE59" s="46">
        <v>0.754</v>
      </c>
      <c r="BF59" s="46">
        <v>0.64700000000000002</v>
      </c>
      <c r="BG59" s="46">
        <v>0.754</v>
      </c>
      <c r="BH59" s="46">
        <v>0.754</v>
      </c>
      <c r="BI59" s="47">
        <v>765</v>
      </c>
      <c r="BJ59" s="47">
        <v>361735243</v>
      </c>
      <c r="BK59" s="47">
        <v>472856</v>
      </c>
      <c r="BL59" s="47">
        <v>1209320</v>
      </c>
      <c r="BM59" s="47">
        <v>1275262</v>
      </c>
      <c r="BN59" s="66">
        <v>0.753</v>
      </c>
      <c r="BO59" s="66">
        <v>0.63500000000000001</v>
      </c>
      <c r="BP59" s="66">
        <v>0.753</v>
      </c>
      <c r="BQ59" s="66">
        <v>0.753</v>
      </c>
      <c r="BR59" s="67">
        <v>741</v>
      </c>
      <c r="BS59" s="67">
        <v>380131302</v>
      </c>
      <c r="BT59" s="67">
        <v>512997</v>
      </c>
      <c r="BU59" s="67">
        <v>1263327</v>
      </c>
      <c r="BV59" s="67">
        <v>1382482</v>
      </c>
      <c r="BW59" s="70">
        <v>0.73099999999999998</v>
      </c>
      <c r="BX59" s="70">
        <v>0.63200000000000001</v>
      </c>
      <c r="BY59" s="70">
        <v>0.73099999999999998</v>
      </c>
      <c r="BZ59" s="70">
        <v>0.73099999999999998</v>
      </c>
      <c r="CA59" s="71">
        <v>715</v>
      </c>
      <c r="CB59" s="71">
        <v>391965074</v>
      </c>
      <c r="CC59" s="71">
        <v>548202</v>
      </c>
      <c r="CD59" s="71">
        <v>1265610</v>
      </c>
      <c r="CE59" s="71">
        <v>1465306</v>
      </c>
    </row>
    <row r="60" spans="1:83" x14ac:dyDescent="0.35">
      <c r="A60" s="10" t="s">
        <v>1393</v>
      </c>
      <c r="B60" s="10" t="s">
        <v>792</v>
      </c>
      <c r="C60" s="42">
        <v>0.77200000000000002</v>
      </c>
      <c r="D60" s="42">
        <v>0.56999999999999995</v>
      </c>
      <c r="E60" s="42">
        <v>0.77200000000000002</v>
      </c>
      <c r="F60" s="42">
        <v>0.77200000000000002</v>
      </c>
      <c r="G60" s="43">
        <v>1007</v>
      </c>
      <c r="H60" s="43">
        <v>308090160</v>
      </c>
      <c r="I60" s="43">
        <v>305948</v>
      </c>
      <c r="J60" s="43">
        <v>1186690</v>
      </c>
      <c r="K60" s="43">
        <v>1265734</v>
      </c>
      <c r="L60" s="42">
        <v>0.77400000000000002</v>
      </c>
      <c r="M60" s="42">
        <v>0.56799999999999995</v>
      </c>
      <c r="N60" s="42">
        <v>0.77400000000000002</v>
      </c>
      <c r="O60" s="42">
        <v>0.77400000000000002</v>
      </c>
      <c r="P60" s="43">
        <v>996</v>
      </c>
      <c r="Q60" s="43">
        <v>311208944</v>
      </c>
      <c r="R60" s="43">
        <v>312458</v>
      </c>
      <c r="S60" s="43">
        <v>1168867</v>
      </c>
      <c r="T60" s="43">
        <v>1202968</v>
      </c>
      <c r="U60" s="42">
        <v>0.77500000000000002</v>
      </c>
      <c r="V60" s="42">
        <v>0.55600000000000005</v>
      </c>
      <c r="W60" s="42">
        <v>0.77500000000000002</v>
      </c>
      <c r="X60" s="42">
        <v>0.77500000000000002</v>
      </c>
      <c r="Y60" s="43">
        <v>990</v>
      </c>
      <c r="Z60" s="43">
        <v>323108454</v>
      </c>
      <c r="AA60" s="43">
        <v>326372</v>
      </c>
      <c r="AB60" s="43">
        <v>1148629</v>
      </c>
      <c r="AC60" s="43">
        <v>1272241</v>
      </c>
      <c r="AD60" s="42">
        <v>0.78100000000000003</v>
      </c>
      <c r="AE60" s="42">
        <v>0.56100000000000005</v>
      </c>
      <c r="AF60" s="42">
        <v>0.78100000000000003</v>
      </c>
      <c r="AG60" s="42">
        <v>0.78100000000000003</v>
      </c>
      <c r="AH60" s="43">
        <v>964</v>
      </c>
      <c r="AI60" s="43">
        <v>325951164</v>
      </c>
      <c r="AJ60" s="43">
        <v>338123</v>
      </c>
      <c r="AK60" s="43">
        <v>1233011</v>
      </c>
      <c r="AL60" s="43">
        <v>1356271</v>
      </c>
      <c r="AM60" s="42">
        <v>0.78800000000000003</v>
      </c>
      <c r="AN60" s="42">
        <v>0.56799999999999995</v>
      </c>
      <c r="AO60" s="42">
        <v>0.78800000000000003</v>
      </c>
      <c r="AP60" s="42">
        <v>0.78800000000000003</v>
      </c>
      <c r="AQ60" s="43">
        <v>948</v>
      </c>
      <c r="AR60" s="43">
        <v>328826391</v>
      </c>
      <c r="AS60" s="43">
        <v>346863</v>
      </c>
      <c r="AT60" s="43">
        <v>1355639</v>
      </c>
      <c r="AU60" s="43">
        <v>1501423</v>
      </c>
      <c r="AV60" s="42">
        <v>0.79600000000000004</v>
      </c>
      <c r="AW60" s="42">
        <v>0.56799999999999995</v>
      </c>
      <c r="AX60" s="42">
        <v>0.79600000000000004</v>
      </c>
      <c r="AY60" s="42">
        <v>0.79600000000000004</v>
      </c>
      <c r="AZ60" s="43">
        <v>942</v>
      </c>
      <c r="BA60" s="43">
        <v>336088386</v>
      </c>
      <c r="BB60" s="43">
        <v>356781</v>
      </c>
      <c r="BC60" s="43">
        <v>1533939</v>
      </c>
      <c r="BD60" s="43">
        <v>1588321</v>
      </c>
      <c r="BE60" s="46">
        <v>0.79300000000000004</v>
      </c>
      <c r="BF60" s="46">
        <v>0.54900000000000004</v>
      </c>
      <c r="BG60" s="46">
        <v>0.79300000000000004</v>
      </c>
      <c r="BH60" s="46">
        <v>0.79300000000000004</v>
      </c>
      <c r="BI60" s="47">
        <v>883</v>
      </c>
      <c r="BJ60" s="47">
        <v>350360406</v>
      </c>
      <c r="BK60" s="47">
        <v>396784</v>
      </c>
      <c r="BL60" s="47">
        <v>1534824</v>
      </c>
      <c r="BM60" s="47">
        <v>1841719</v>
      </c>
      <c r="BN60" s="66">
        <v>0.78400000000000003</v>
      </c>
      <c r="BO60" s="66">
        <v>0.52400000000000002</v>
      </c>
      <c r="BP60" s="66">
        <v>0.78400000000000003</v>
      </c>
      <c r="BQ60" s="66">
        <v>0.78400000000000003</v>
      </c>
      <c r="BR60" s="67">
        <v>830</v>
      </c>
      <c r="BS60" s="67">
        <v>373675479</v>
      </c>
      <c r="BT60" s="67">
        <v>450211</v>
      </c>
      <c r="BU60" s="67">
        <v>1754685</v>
      </c>
      <c r="BV60" s="67">
        <v>2041204</v>
      </c>
      <c r="BW60" s="70">
        <v>0.76300000000000001</v>
      </c>
      <c r="BX60" s="70">
        <v>0.5</v>
      </c>
      <c r="BY60" s="70">
        <v>0.76300000000000001</v>
      </c>
      <c r="BZ60" s="70">
        <v>0.76300000000000001</v>
      </c>
      <c r="CA60" s="71">
        <v>826</v>
      </c>
      <c r="CB60" s="71">
        <v>399817288</v>
      </c>
      <c r="CC60" s="71">
        <v>484040</v>
      </c>
      <c r="CD60" s="71">
        <v>1713077</v>
      </c>
      <c r="CE60" s="71">
        <v>1953404</v>
      </c>
    </row>
    <row r="61" spans="1:83" x14ac:dyDescent="0.35">
      <c r="A61" s="10" t="s">
        <v>1394</v>
      </c>
      <c r="B61" s="10" t="s">
        <v>53</v>
      </c>
      <c r="C61" s="42">
        <v>0.432</v>
      </c>
      <c r="D61" s="42">
        <v>0.46</v>
      </c>
      <c r="E61" s="42">
        <v>0.432</v>
      </c>
      <c r="F61" s="42">
        <v>0.46</v>
      </c>
      <c r="G61" s="43">
        <v>691</v>
      </c>
      <c r="H61" s="43">
        <v>524891949</v>
      </c>
      <c r="I61" s="43">
        <v>759612</v>
      </c>
      <c r="J61" s="43">
        <v>652067</v>
      </c>
      <c r="K61" s="43">
        <v>669617</v>
      </c>
      <c r="L61" s="42">
        <v>0.433</v>
      </c>
      <c r="M61" s="42">
        <v>0.44900000000000001</v>
      </c>
      <c r="N61" s="42">
        <v>0.433</v>
      </c>
      <c r="O61" s="42">
        <v>0.44900000000000001</v>
      </c>
      <c r="P61" s="43">
        <v>695</v>
      </c>
      <c r="Q61" s="43">
        <v>542958572</v>
      </c>
      <c r="R61" s="43">
        <v>781235</v>
      </c>
      <c r="S61" s="43">
        <v>615381</v>
      </c>
      <c r="T61" s="43">
        <v>744031</v>
      </c>
      <c r="U61" s="42">
        <v>0.42899999999999999</v>
      </c>
      <c r="V61" s="42">
        <v>0.40799999999999997</v>
      </c>
      <c r="W61" s="42">
        <v>0.42899999999999999</v>
      </c>
      <c r="X61" s="42">
        <v>0.42899999999999999</v>
      </c>
      <c r="Y61" s="43">
        <v>710</v>
      </c>
      <c r="Z61" s="43">
        <v>586945825</v>
      </c>
      <c r="AA61" s="43">
        <v>826684</v>
      </c>
      <c r="AB61" s="43">
        <v>553606</v>
      </c>
      <c r="AC61" s="43">
        <v>691150</v>
      </c>
      <c r="AD61" s="42">
        <v>0.45600000000000002</v>
      </c>
      <c r="AE61" s="42">
        <v>0.41199999999999998</v>
      </c>
      <c r="AF61" s="42">
        <v>0.45600000000000002</v>
      </c>
      <c r="AG61" s="42">
        <v>0.45600000000000002</v>
      </c>
      <c r="AH61" s="43">
        <v>702</v>
      </c>
      <c r="AI61" s="43">
        <v>587149454</v>
      </c>
      <c r="AJ61" s="43">
        <v>836395</v>
      </c>
      <c r="AK61" s="43">
        <v>563028</v>
      </c>
      <c r="AL61" s="43">
        <v>647436</v>
      </c>
      <c r="AM61" s="42">
        <v>0.47599999999999998</v>
      </c>
      <c r="AN61" s="42">
        <v>0.41199999999999998</v>
      </c>
      <c r="AO61" s="42">
        <v>0.47599999999999998</v>
      </c>
      <c r="AP61" s="42">
        <v>0.47599999999999998</v>
      </c>
      <c r="AQ61" s="43">
        <v>692</v>
      </c>
      <c r="AR61" s="43">
        <v>592281822</v>
      </c>
      <c r="AS61" s="43">
        <v>855898</v>
      </c>
      <c r="AT61" s="43">
        <v>600754</v>
      </c>
      <c r="AU61" s="43">
        <v>674203</v>
      </c>
      <c r="AV61" s="42">
        <v>0.51600000000000001</v>
      </c>
      <c r="AW61" s="42">
        <v>0.39900000000000002</v>
      </c>
      <c r="AX61" s="42">
        <v>0.51600000000000001</v>
      </c>
      <c r="AY61" s="42">
        <v>0.51600000000000001</v>
      </c>
      <c r="AZ61" s="43">
        <v>722</v>
      </c>
      <c r="BA61" s="43">
        <v>609250790</v>
      </c>
      <c r="BB61" s="43">
        <v>843837</v>
      </c>
      <c r="BC61" s="43">
        <v>584874</v>
      </c>
      <c r="BD61" s="43">
        <v>643757</v>
      </c>
      <c r="BE61" s="46">
        <v>0.501</v>
      </c>
      <c r="BF61" s="46">
        <v>0.375</v>
      </c>
      <c r="BG61" s="46">
        <v>0.501</v>
      </c>
      <c r="BH61" s="46">
        <v>0.501</v>
      </c>
      <c r="BI61" s="47">
        <v>664</v>
      </c>
      <c r="BJ61" s="47">
        <v>635054566</v>
      </c>
      <c r="BK61" s="47">
        <v>956407</v>
      </c>
      <c r="BL61" s="47">
        <v>570677</v>
      </c>
      <c r="BM61" s="47">
        <v>768754</v>
      </c>
      <c r="BN61" s="66">
        <v>0.499</v>
      </c>
      <c r="BO61" s="66">
        <v>0.34499999999999997</v>
      </c>
      <c r="BP61" s="66">
        <v>0.499</v>
      </c>
      <c r="BQ61" s="66">
        <v>0.499</v>
      </c>
      <c r="BR61" s="67">
        <v>648</v>
      </c>
      <c r="BS61" s="67">
        <v>674337004</v>
      </c>
      <c r="BT61" s="67">
        <v>1040643</v>
      </c>
      <c r="BU61" s="67">
        <v>697342</v>
      </c>
      <c r="BV61" s="67">
        <v>835224</v>
      </c>
      <c r="BW61" s="70">
        <v>0.47299999999999998</v>
      </c>
      <c r="BX61" s="70">
        <v>0.32300000000000001</v>
      </c>
      <c r="BY61" s="70">
        <v>0.47299999999999998</v>
      </c>
      <c r="BZ61" s="70">
        <v>0.47299999999999998</v>
      </c>
      <c r="CA61" s="71">
        <v>659</v>
      </c>
      <c r="CB61" s="71">
        <v>707519909</v>
      </c>
      <c r="CC61" s="71">
        <v>1073626</v>
      </c>
      <c r="CD61" s="71">
        <v>763865</v>
      </c>
      <c r="CE61" s="71">
        <v>753669</v>
      </c>
    </row>
    <row r="62" spans="1:83" x14ac:dyDescent="0.35">
      <c r="A62" s="10" t="s">
        <v>1395</v>
      </c>
      <c r="B62" s="10" t="s">
        <v>54</v>
      </c>
      <c r="C62" s="42">
        <v>0.79400000000000004</v>
      </c>
      <c r="D62" s="42">
        <v>0.628</v>
      </c>
      <c r="E62" s="42">
        <v>0.79400000000000004</v>
      </c>
      <c r="F62" s="42">
        <v>0.79400000000000004</v>
      </c>
      <c r="G62" s="43">
        <v>1008</v>
      </c>
      <c r="H62" s="43">
        <v>278154835</v>
      </c>
      <c r="I62" s="43">
        <v>275947</v>
      </c>
      <c r="J62" s="43">
        <v>1357775</v>
      </c>
      <c r="K62" s="43">
        <v>1541329</v>
      </c>
      <c r="L62" s="42">
        <v>0.79200000000000004</v>
      </c>
      <c r="M62" s="42">
        <v>0.625</v>
      </c>
      <c r="N62" s="42">
        <v>0.79200000000000004</v>
      </c>
      <c r="O62" s="42">
        <v>0.79200000000000004</v>
      </c>
      <c r="P62" s="43">
        <v>998</v>
      </c>
      <c r="Q62" s="43">
        <v>286340468</v>
      </c>
      <c r="R62" s="43">
        <v>286914</v>
      </c>
      <c r="S62" s="43">
        <v>1548285</v>
      </c>
      <c r="T62" s="43">
        <v>1639292</v>
      </c>
      <c r="U62" s="42">
        <v>0.78100000000000003</v>
      </c>
      <c r="V62" s="42">
        <v>0.60799999999999998</v>
      </c>
      <c r="W62" s="42">
        <v>0.78100000000000003</v>
      </c>
      <c r="X62" s="42">
        <v>0.78100000000000003</v>
      </c>
      <c r="Y62" s="43">
        <v>943</v>
      </c>
      <c r="Z62" s="43">
        <v>299704736</v>
      </c>
      <c r="AA62" s="43">
        <v>317820</v>
      </c>
      <c r="AB62" s="43">
        <v>2078944</v>
      </c>
      <c r="AC62" s="43">
        <v>1561547</v>
      </c>
      <c r="AD62" s="42">
        <v>0.78200000000000003</v>
      </c>
      <c r="AE62" s="42">
        <v>0.61</v>
      </c>
      <c r="AF62" s="42">
        <v>0.78200000000000003</v>
      </c>
      <c r="AG62" s="42">
        <v>0.78200000000000003</v>
      </c>
      <c r="AH62" s="43">
        <v>901</v>
      </c>
      <c r="AI62" s="43">
        <v>302135074</v>
      </c>
      <c r="AJ62" s="43">
        <v>335333</v>
      </c>
      <c r="AK62" s="43">
        <v>1923012</v>
      </c>
      <c r="AL62" s="43">
        <v>1691934</v>
      </c>
      <c r="AM62" s="42">
        <v>0.78100000000000003</v>
      </c>
      <c r="AN62" s="42">
        <v>0.61199999999999999</v>
      </c>
      <c r="AO62" s="42">
        <v>0.78100000000000003</v>
      </c>
      <c r="AP62" s="42">
        <v>0.78100000000000003</v>
      </c>
      <c r="AQ62" s="43">
        <v>848</v>
      </c>
      <c r="AR62" s="43">
        <v>304450362</v>
      </c>
      <c r="AS62" s="43">
        <v>359021</v>
      </c>
      <c r="AT62" s="43">
        <v>2048063</v>
      </c>
      <c r="AU62" s="43">
        <v>1731489</v>
      </c>
      <c r="AV62" s="42">
        <v>0.77800000000000002</v>
      </c>
      <c r="AW62" s="42">
        <v>0.61399999999999999</v>
      </c>
      <c r="AX62" s="42">
        <v>0.77800000000000002</v>
      </c>
      <c r="AY62" s="42">
        <v>0.77800000000000002</v>
      </c>
      <c r="AZ62" s="43">
        <v>791</v>
      </c>
      <c r="BA62" s="43">
        <v>306262856</v>
      </c>
      <c r="BB62" s="43">
        <v>387184</v>
      </c>
      <c r="BC62" s="43">
        <v>1799318</v>
      </c>
      <c r="BD62" s="43">
        <v>1761738</v>
      </c>
      <c r="BE62" s="46">
        <v>0.78900000000000003</v>
      </c>
      <c r="BF62" s="46">
        <v>0.6</v>
      </c>
      <c r="BG62" s="46">
        <v>0.78900000000000003</v>
      </c>
      <c r="BH62" s="46">
        <v>0.78900000000000003</v>
      </c>
      <c r="BI62" s="47">
        <v>783</v>
      </c>
      <c r="BJ62" s="47">
        <v>317442678</v>
      </c>
      <c r="BK62" s="47">
        <v>405418</v>
      </c>
      <c r="BL62" s="47">
        <v>2171067</v>
      </c>
      <c r="BM62" s="47">
        <v>1861485</v>
      </c>
      <c r="BN62" s="66">
        <v>0.77700000000000002</v>
      </c>
      <c r="BO62" s="66">
        <v>0.57499999999999996</v>
      </c>
      <c r="BP62" s="66">
        <v>0.77700000000000002</v>
      </c>
      <c r="BQ62" s="66">
        <v>0.77700000000000002</v>
      </c>
      <c r="BR62" s="67">
        <v>736</v>
      </c>
      <c r="BS62" s="67">
        <v>341662161</v>
      </c>
      <c r="BT62" s="67">
        <v>464214</v>
      </c>
      <c r="BU62" s="67">
        <v>2533638</v>
      </c>
      <c r="BV62" s="67">
        <v>1907604</v>
      </c>
      <c r="BW62" s="70">
        <v>0.76500000000000001</v>
      </c>
      <c r="BX62" s="70">
        <v>0.55900000000000005</v>
      </c>
      <c r="BY62" s="70">
        <v>0.76500000000000001</v>
      </c>
      <c r="BZ62" s="70">
        <v>0.76500000000000001</v>
      </c>
      <c r="CA62" s="71">
        <v>749</v>
      </c>
      <c r="CB62" s="71">
        <v>359430159</v>
      </c>
      <c r="CC62" s="71">
        <v>479880</v>
      </c>
      <c r="CD62" s="71">
        <v>2468502</v>
      </c>
      <c r="CE62" s="71">
        <v>2137186</v>
      </c>
    </row>
    <row r="63" spans="1:83" x14ac:dyDescent="0.35">
      <c r="A63" s="10" t="s">
        <v>1396</v>
      </c>
      <c r="B63" s="10" t="s">
        <v>55</v>
      </c>
      <c r="C63" s="42">
        <v>0.64900000000000002</v>
      </c>
      <c r="D63" s="42">
        <v>0.49399999999999999</v>
      </c>
      <c r="E63" s="42">
        <v>0.64900000000000002</v>
      </c>
      <c r="F63" s="42">
        <v>0.64900000000000002</v>
      </c>
      <c r="G63" s="43">
        <v>1047</v>
      </c>
      <c r="H63" s="43">
        <v>491862506</v>
      </c>
      <c r="I63" s="43">
        <v>469782</v>
      </c>
      <c r="J63" s="43">
        <v>1005353</v>
      </c>
      <c r="K63" s="43">
        <v>1043669</v>
      </c>
      <c r="L63" s="42">
        <v>0.65400000000000003</v>
      </c>
      <c r="M63" s="42">
        <v>0.497</v>
      </c>
      <c r="N63" s="42">
        <v>0.65400000000000003</v>
      </c>
      <c r="O63" s="42">
        <v>0.65400000000000003</v>
      </c>
      <c r="P63" s="43">
        <v>1031</v>
      </c>
      <c r="Q63" s="43">
        <v>492996134</v>
      </c>
      <c r="R63" s="43">
        <v>478172</v>
      </c>
      <c r="S63" s="43">
        <v>1014274</v>
      </c>
      <c r="T63" s="43">
        <v>1272487</v>
      </c>
      <c r="U63" s="42">
        <v>0.66</v>
      </c>
      <c r="V63" s="42">
        <v>0.49099999999999999</v>
      </c>
      <c r="W63" s="42">
        <v>0.66</v>
      </c>
      <c r="X63" s="42">
        <v>0.66</v>
      </c>
      <c r="Y63" s="43">
        <v>1017</v>
      </c>
      <c r="Z63" s="43">
        <v>500746878</v>
      </c>
      <c r="AA63" s="43">
        <v>492376</v>
      </c>
      <c r="AB63" s="43">
        <v>1212891</v>
      </c>
      <c r="AC63" s="43">
        <v>1463744</v>
      </c>
      <c r="AD63" s="42">
        <v>0.66800000000000004</v>
      </c>
      <c r="AE63" s="42">
        <v>0.48799999999999999</v>
      </c>
      <c r="AF63" s="42">
        <v>0.66800000000000004</v>
      </c>
      <c r="AG63" s="42">
        <v>0.66800000000000004</v>
      </c>
      <c r="AH63" s="43">
        <v>1019</v>
      </c>
      <c r="AI63" s="43">
        <v>519530681</v>
      </c>
      <c r="AJ63" s="43">
        <v>509843</v>
      </c>
      <c r="AK63" s="43">
        <v>1271803</v>
      </c>
      <c r="AL63" s="43">
        <v>1545699</v>
      </c>
      <c r="AM63" s="42">
        <v>0.67800000000000005</v>
      </c>
      <c r="AN63" s="42">
        <v>0.48099999999999998</v>
      </c>
      <c r="AO63" s="42">
        <v>0.67800000000000005</v>
      </c>
      <c r="AP63" s="42">
        <v>0.67800000000000005</v>
      </c>
      <c r="AQ63" s="43">
        <v>1015</v>
      </c>
      <c r="AR63" s="43">
        <v>534422973</v>
      </c>
      <c r="AS63" s="43">
        <v>526525</v>
      </c>
      <c r="AT63" s="43">
        <v>1476299</v>
      </c>
      <c r="AU63" s="43">
        <v>1643258</v>
      </c>
      <c r="AV63" s="42">
        <v>0.67800000000000005</v>
      </c>
      <c r="AW63" s="42">
        <v>0.48799999999999999</v>
      </c>
      <c r="AX63" s="42">
        <v>0.67800000000000005</v>
      </c>
      <c r="AY63" s="42">
        <v>0.67800000000000005</v>
      </c>
      <c r="AZ63" s="43">
        <v>966</v>
      </c>
      <c r="BA63" s="43">
        <v>542847029</v>
      </c>
      <c r="BB63" s="43">
        <v>561953</v>
      </c>
      <c r="BC63" s="43">
        <v>1642233</v>
      </c>
      <c r="BD63" s="43">
        <v>1531155</v>
      </c>
      <c r="BE63" s="46">
        <v>0.68600000000000005</v>
      </c>
      <c r="BF63" s="46">
        <v>0.47399999999999998</v>
      </c>
      <c r="BG63" s="46">
        <v>0.68600000000000005</v>
      </c>
      <c r="BH63" s="46">
        <v>0.68600000000000005</v>
      </c>
      <c r="BI63" s="47">
        <v>946</v>
      </c>
      <c r="BJ63" s="47">
        <v>570212888</v>
      </c>
      <c r="BK63" s="47">
        <v>602762</v>
      </c>
      <c r="BL63" s="47">
        <v>1550490</v>
      </c>
      <c r="BM63" s="47">
        <v>1795872</v>
      </c>
      <c r="BN63" s="66">
        <v>0.68600000000000005</v>
      </c>
      <c r="BO63" s="66">
        <v>0.47099999999999997</v>
      </c>
      <c r="BP63" s="66">
        <v>0.68600000000000005</v>
      </c>
      <c r="BQ63" s="66">
        <v>0.68600000000000005</v>
      </c>
      <c r="BR63" s="67">
        <v>904</v>
      </c>
      <c r="BS63" s="67">
        <v>589812820</v>
      </c>
      <c r="BT63" s="67">
        <v>652447</v>
      </c>
      <c r="BU63" s="67">
        <v>1740283</v>
      </c>
      <c r="BV63" s="67">
        <v>1996045</v>
      </c>
      <c r="BW63" s="70">
        <v>0.66500000000000004</v>
      </c>
      <c r="BX63" s="70">
        <v>0.45600000000000002</v>
      </c>
      <c r="BY63" s="70">
        <v>0.66500000000000004</v>
      </c>
      <c r="BZ63" s="70">
        <v>0.66500000000000004</v>
      </c>
      <c r="CA63" s="71">
        <v>898</v>
      </c>
      <c r="CB63" s="71">
        <v>613684879</v>
      </c>
      <c r="CC63" s="71">
        <v>683390</v>
      </c>
      <c r="CD63" s="71">
        <v>1922025</v>
      </c>
      <c r="CE63" s="71">
        <v>2140082</v>
      </c>
    </row>
    <row r="64" spans="1:83" x14ac:dyDescent="0.35">
      <c r="A64" s="10" t="s">
        <v>1397</v>
      </c>
      <c r="B64" s="10" t="s">
        <v>795</v>
      </c>
      <c r="C64" s="42">
        <v>0.60199999999999998</v>
      </c>
      <c r="D64" s="42">
        <v>0.48799999999999999</v>
      </c>
      <c r="E64" s="42">
        <v>0.60199999999999998</v>
      </c>
      <c r="F64" s="42">
        <v>0.60199999999999998</v>
      </c>
      <c r="G64" s="43">
        <v>901</v>
      </c>
      <c r="H64" s="43">
        <v>480409520</v>
      </c>
      <c r="I64" s="43">
        <v>533195</v>
      </c>
      <c r="J64" s="43">
        <v>881210</v>
      </c>
      <c r="K64" s="43">
        <v>967293</v>
      </c>
      <c r="L64" s="42">
        <v>0.59499999999999997</v>
      </c>
      <c r="M64" s="42">
        <v>0.48399999999999999</v>
      </c>
      <c r="N64" s="42">
        <v>0.59499999999999997</v>
      </c>
      <c r="O64" s="42">
        <v>0.59499999999999997</v>
      </c>
      <c r="P64" s="43">
        <v>873</v>
      </c>
      <c r="Q64" s="43">
        <v>488014783</v>
      </c>
      <c r="R64" s="43">
        <v>559008</v>
      </c>
      <c r="S64" s="43">
        <v>1048697</v>
      </c>
      <c r="T64" s="43">
        <v>1128634</v>
      </c>
      <c r="U64" s="42">
        <v>0.59199999999999997</v>
      </c>
      <c r="V64" s="42">
        <v>0.46400000000000002</v>
      </c>
      <c r="W64" s="42">
        <v>0.59199999999999997</v>
      </c>
      <c r="X64" s="42">
        <v>0.59199999999999997</v>
      </c>
      <c r="Y64" s="43">
        <v>860</v>
      </c>
      <c r="Z64" s="43">
        <v>507899704</v>
      </c>
      <c r="AA64" s="43">
        <v>590581</v>
      </c>
      <c r="AB64" s="43">
        <v>1067984</v>
      </c>
      <c r="AC64" s="43">
        <v>1166928</v>
      </c>
      <c r="AD64" s="42">
        <v>0.60699999999999998</v>
      </c>
      <c r="AE64" s="42">
        <v>0.42899999999999999</v>
      </c>
      <c r="AF64" s="42">
        <v>0.60699999999999998</v>
      </c>
      <c r="AG64" s="42">
        <v>0.60699999999999998</v>
      </c>
      <c r="AH64" s="43">
        <v>890</v>
      </c>
      <c r="AI64" s="43">
        <v>537505332</v>
      </c>
      <c r="AJ64" s="43">
        <v>603938</v>
      </c>
      <c r="AK64" s="43">
        <v>1099588</v>
      </c>
      <c r="AL64" s="43">
        <v>1300717</v>
      </c>
      <c r="AM64" s="42">
        <v>0.61</v>
      </c>
      <c r="AN64" s="42">
        <v>0.42099999999999999</v>
      </c>
      <c r="AO64" s="42">
        <v>0.61</v>
      </c>
      <c r="AP64" s="42">
        <v>0.61</v>
      </c>
      <c r="AQ64" s="43">
        <v>862</v>
      </c>
      <c r="AR64" s="43">
        <v>549254295</v>
      </c>
      <c r="AS64" s="43">
        <v>637185</v>
      </c>
      <c r="AT64" s="43">
        <v>1257415</v>
      </c>
      <c r="AU64" s="43">
        <v>1517019</v>
      </c>
      <c r="AV64" s="42">
        <v>0.628</v>
      </c>
      <c r="AW64" s="42">
        <v>0.41699999999999998</v>
      </c>
      <c r="AX64" s="42">
        <v>0.628</v>
      </c>
      <c r="AY64" s="42">
        <v>0.628</v>
      </c>
      <c r="AZ64" s="43">
        <v>863</v>
      </c>
      <c r="BA64" s="43">
        <v>559700459</v>
      </c>
      <c r="BB64" s="43">
        <v>648552</v>
      </c>
      <c r="BC64" s="43">
        <v>1333922</v>
      </c>
      <c r="BD64" s="43">
        <v>1409830</v>
      </c>
      <c r="BE64" s="46">
        <v>0.624</v>
      </c>
      <c r="BF64" s="46">
        <v>0.39900000000000002</v>
      </c>
      <c r="BG64" s="46">
        <v>0.624</v>
      </c>
      <c r="BH64" s="46">
        <v>0.624</v>
      </c>
      <c r="BI64" s="47">
        <v>799</v>
      </c>
      <c r="BJ64" s="47">
        <v>576438105</v>
      </c>
      <c r="BK64" s="47">
        <v>721449</v>
      </c>
      <c r="BL64" s="47">
        <v>1336348</v>
      </c>
      <c r="BM64" s="47">
        <v>1485054</v>
      </c>
      <c r="BN64" s="66">
        <v>0.61099999999999999</v>
      </c>
      <c r="BO64" s="66">
        <v>0.375</v>
      </c>
      <c r="BP64" s="66">
        <v>0.61099999999999999</v>
      </c>
      <c r="BQ64" s="66">
        <v>0.61099999999999999</v>
      </c>
      <c r="BR64" s="67">
        <v>750</v>
      </c>
      <c r="BS64" s="67">
        <v>605652028</v>
      </c>
      <c r="BT64" s="67">
        <v>807536</v>
      </c>
      <c r="BU64" s="67">
        <v>1519603</v>
      </c>
      <c r="BV64" s="67">
        <v>1816394</v>
      </c>
      <c r="BW64" s="70">
        <v>0.60399999999999998</v>
      </c>
      <c r="BX64" s="70">
        <v>0.38500000000000001</v>
      </c>
      <c r="BY64" s="70">
        <v>0.60399999999999998</v>
      </c>
      <c r="BZ64" s="70">
        <v>0.60399999999999998</v>
      </c>
      <c r="CA64" s="71">
        <v>751</v>
      </c>
      <c r="CB64" s="71">
        <v>607054587</v>
      </c>
      <c r="CC64" s="71">
        <v>808328</v>
      </c>
      <c r="CD64" s="71">
        <v>1607003</v>
      </c>
      <c r="CE64" s="71">
        <v>1581029</v>
      </c>
    </row>
    <row r="65" spans="1:83" x14ac:dyDescent="0.35">
      <c r="A65" s="10" t="s">
        <v>1398</v>
      </c>
      <c r="B65" s="10" t="s">
        <v>57</v>
      </c>
      <c r="C65" s="42">
        <v>0.69799999999999995</v>
      </c>
      <c r="D65" s="42">
        <v>0.623</v>
      </c>
      <c r="E65" s="42">
        <v>0.69799999999999995</v>
      </c>
      <c r="F65" s="42">
        <v>0.69799999999999995</v>
      </c>
      <c r="G65" s="43">
        <v>1491</v>
      </c>
      <c r="H65" s="43">
        <v>603426269</v>
      </c>
      <c r="I65" s="43">
        <v>404712</v>
      </c>
      <c r="J65" s="43">
        <v>1127171</v>
      </c>
      <c r="K65" s="43">
        <v>1235024</v>
      </c>
      <c r="L65" s="42">
        <v>0.69499999999999995</v>
      </c>
      <c r="M65" s="42">
        <v>0.60199999999999998</v>
      </c>
      <c r="N65" s="42">
        <v>0.69499999999999995</v>
      </c>
      <c r="O65" s="42">
        <v>0.69499999999999995</v>
      </c>
      <c r="P65" s="43">
        <v>1491</v>
      </c>
      <c r="Q65" s="43">
        <v>628193544</v>
      </c>
      <c r="R65" s="43">
        <v>421323</v>
      </c>
      <c r="S65" s="43">
        <v>1498563</v>
      </c>
      <c r="T65" s="43">
        <v>1463787</v>
      </c>
      <c r="U65" s="42">
        <v>0.69899999999999995</v>
      </c>
      <c r="V65" s="42">
        <v>0.60399999999999998</v>
      </c>
      <c r="W65" s="42">
        <v>0.69899999999999995</v>
      </c>
      <c r="X65" s="42">
        <v>0.69899999999999995</v>
      </c>
      <c r="Y65" s="43">
        <v>1441</v>
      </c>
      <c r="Z65" s="43">
        <v>630102811</v>
      </c>
      <c r="AA65" s="43">
        <v>437267</v>
      </c>
      <c r="AB65" s="43">
        <v>1843698</v>
      </c>
      <c r="AC65" s="43">
        <v>1257562</v>
      </c>
      <c r="AD65" s="42">
        <v>0.70699999999999996</v>
      </c>
      <c r="AE65" s="42">
        <v>0.60399999999999998</v>
      </c>
      <c r="AF65" s="42">
        <v>0.70699999999999996</v>
      </c>
      <c r="AG65" s="42">
        <v>0.70699999999999996</v>
      </c>
      <c r="AH65" s="43">
        <v>1410</v>
      </c>
      <c r="AI65" s="43">
        <v>635935393</v>
      </c>
      <c r="AJ65" s="43">
        <v>451018</v>
      </c>
      <c r="AK65" s="43">
        <v>1638284</v>
      </c>
      <c r="AL65" s="43">
        <v>1212543</v>
      </c>
      <c r="AM65" s="42">
        <v>0.72399999999999998</v>
      </c>
      <c r="AN65" s="42">
        <v>0.61</v>
      </c>
      <c r="AO65" s="42">
        <v>0.72399999999999998</v>
      </c>
      <c r="AP65" s="42">
        <v>0.72399999999999998</v>
      </c>
      <c r="AQ65" s="43">
        <v>1407</v>
      </c>
      <c r="AR65" s="43">
        <v>636381889</v>
      </c>
      <c r="AS65" s="43">
        <v>452297</v>
      </c>
      <c r="AT65" s="43">
        <v>1598012</v>
      </c>
      <c r="AU65" s="43">
        <v>1329098</v>
      </c>
      <c r="AV65" s="42">
        <v>0.73299999999999998</v>
      </c>
      <c r="AW65" s="42">
        <v>0.60599999999999998</v>
      </c>
      <c r="AX65" s="42">
        <v>0.73299999999999998</v>
      </c>
      <c r="AY65" s="42">
        <v>0.73299999999999998</v>
      </c>
      <c r="AZ65" s="43">
        <v>1406</v>
      </c>
      <c r="BA65" s="43">
        <v>656367000</v>
      </c>
      <c r="BB65" s="43">
        <v>466832</v>
      </c>
      <c r="BC65" s="43">
        <v>1585550</v>
      </c>
      <c r="BD65" s="43">
        <v>1419204</v>
      </c>
      <c r="BE65" s="46">
        <v>0.747</v>
      </c>
      <c r="BF65" s="46">
        <v>0.59399999999999997</v>
      </c>
      <c r="BG65" s="46">
        <v>0.747</v>
      </c>
      <c r="BH65" s="46">
        <v>0.747</v>
      </c>
      <c r="BI65" s="47">
        <v>1410</v>
      </c>
      <c r="BJ65" s="47">
        <v>686180348</v>
      </c>
      <c r="BK65" s="47">
        <v>486652</v>
      </c>
      <c r="BL65" s="47">
        <v>1579288</v>
      </c>
      <c r="BM65" s="47">
        <v>1506475</v>
      </c>
      <c r="BN65" s="66">
        <v>0.75900000000000001</v>
      </c>
      <c r="BO65" s="66">
        <v>0.59799999999999998</v>
      </c>
      <c r="BP65" s="66">
        <v>0.75900000000000001</v>
      </c>
      <c r="BQ65" s="66">
        <v>0.75900000000000001</v>
      </c>
      <c r="BR65" s="67">
        <v>1379</v>
      </c>
      <c r="BS65" s="67">
        <v>692141183</v>
      </c>
      <c r="BT65" s="67">
        <v>501915</v>
      </c>
      <c r="BU65" s="67">
        <v>1677770</v>
      </c>
      <c r="BV65" s="67">
        <v>1510785</v>
      </c>
      <c r="BW65" s="70">
        <v>0.74099999999999999</v>
      </c>
      <c r="BX65" s="70">
        <v>0.59599999999999997</v>
      </c>
      <c r="BY65" s="70">
        <v>0.74099999999999999</v>
      </c>
      <c r="BZ65" s="70">
        <v>0.74099999999999999</v>
      </c>
      <c r="CA65" s="71">
        <v>1350</v>
      </c>
      <c r="CB65" s="71">
        <v>712336985</v>
      </c>
      <c r="CC65" s="71">
        <v>527657</v>
      </c>
      <c r="CD65" s="71">
        <v>1743288</v>
      </c>
      <c r="CE65" s="71">
        <v>1953423</v>
      </c>
    </row>
    <row r="66" spans="1:83" x14ac:dyDescent="0.35">
      <c r="A66" s="10" t="s">
        <v>1399</v>
      </c>
      <c r="B66" s="10" t="s">
        <v>58</v>
      </c>
      <c r="C66" s="42">
        <v>0.81399999999999995</v>
      </c>
      <c r="D66" s="42">
        <v>0.68</v>
      </c>
      <c r="E66" s="42">
        <v>0.81399999999999995</v>
      </c>
      <c r="F66" s="42">
        <v>0.81399999999999995</v>
      </c>
      <c r="G66" s="43">
        <v>829</v>
      </c>
      <c r="H66" s="43">
        <v>207023266</v>
      </c>
      <c r="I66" s="43">
        <v>249726</v>
      </c>
      <c r="J66" s="43">
        <v>793775</v>
      </c>
      <c r="K66" s="43">
        <v>873190</v>
      </c>
      <c r="L66" s="42">
        <v>0.81699999999999995</v>
      </c>
      <c r="M66" s="42">
        <v>0.68200000000000005</v>
      </c>
      <c r="N66" s="42">
        <v>0.81699999999999995</v>
      </c>
      <c r="O66" s="42">
        <v>0.81699999999999995</v>
      </c>
      <c r="P66" s="43">
        <v>817</v>
      </c>
      <c r="Q66" s="43">
        <v>206836857</v>
      </c>
      <c r="R66" s="43">
        <v>253166</v>
      </c>
      <c r="S66" s="43">
        <v>832760</v>
      </c>
      <c r="T66" s="43">
        <v>929641</v>
      </c>
      <c r="U66" s="42">
        <v>0.81899999999999995</v>
      </c>
      <c r="V66" s="42">
        <v>0.67800000000000005</v>
      </c>
      <c r="W66" s="42">
        <v>0.81899999999999995</v>
      </c>
      <c r="X66" s="42">
        <v>0.81899999999999995</v>
      </c>
      <c r="Y66" s="43">
        <v>809</v>
      </c>
      <c r="Z66" s="43">
        <v>212556451</v>
      </c>
      <c r="AA66" s="43">
        <v>262739</v>
      </c>
      <c r="AB66" s="43">
        <v>1092704</v>
      </c>
      <c r="AC66" s="43">
        <v>1007906</v>
      </c>
      <c r="AD66" s="42">
        <v>0.82699999999999996</v>
      </c>
      <c r="AE66" s="42">
        <v>0.68400000000000005</v>
      </c>
      <c r="AF66" s="42">
        <v>0.82699999999999996</v>
      </c>
      <c r="AG66" s="42">
        <v>0.82699999999999996</v>
      </c>
      <c r="AH66" s="43">
        <v>797</v>
      </c>
      <c r="AI66" s="43">
        <v>213347705</v>
      </c>
      <c r="AJ66" s="43">
        <v>267688</v>
      </c>
      <c r="AK66" s="43">
        <v>1052873</v>
      </c>
      <c r="AL66" s="43">
        <v>1078300</v>
      </c>
      <c r="AM66" s="42">
        <v>0.83499999999999996</v>
      </c>
      <c r="AN66" s="42">
        <v>0.69</v>
      </c>
      <c r="AO66" s="42">
        <v>0.83499999999999996</v>
      </c>
      <c r="AP66" s="42">
        <v>0.83499999999999996</v>
      </c>
      <c r="AQ66" s="43">
        <v>794</v>
      </c>
      <c r="AR66" s="43">
        <v>214713914</v>
      </c>
      <c r="AS66" s="43">
        <v>270420</v>
      </c>
      <c r="AT66" s="43">
        <v>1155566</v>
      </c>
      <c r="AU66" s="43">
        <v>966293</v>
      </c>
      <c r="AV66" s="42">
        <v>0.84599999999999997</v>
      </c>
      <c r="AW66" s="42">
        <v>0.69499999999999995</v>
      </c>
      <c r="AX66" s="42">
        <v>0.84599999999999997</v>
      </c>
      <c r="AY66" s="42">
        <v>0.84599999999999997</v>
      </c>
      <c r="AZ66" s="43">
        <v>811</v>
      </c>
      <c r="BA66" s="43">
        <v>217816784</v>
      </c>
      <c r="BB66" s="43">
        <v>268578</v>
      </c>
      <c r="BC66" s="43">
        <v>1204475</v>
      </c>
      <c r="BD66" s="43">
        <v>1046198</v>
      </c>
      <c r="BE66" s="46">
        <v>0.85599999999999998</v>
      </c>
      <c r="BF66" s="46">
        <v>0.69499999999999995</v>
      </c>
      <c r="BG66" s="46">
        <v>0.85599999999999998</v>
      </c>
      <c r="BH66" s="46">
        <v>0.85599999999999998</v>
      </c>
      <c r="BI66" s="47">
        <v>800</v>
      </c>
      <c r="BJ66" s="47">
        <v>221146909</v>
      </c>
      <c r="BK66" s="47">
        <v>276433</v>
      </c>
      <c r="BL66" s="47">
        <v>1051504</v>
      </c>
      <c r="BM66" s="47">
        <v>1033245</v>
      </c>
      <c r="BN66" s="66">
        <v>0.84899999999999998</v>
      </c>
      <c r="BO66" s="66">
        <v>0.68400000000000005</v>
      </c>
      <c r="BP66" s="66">
        <v>0.84899999999999998</v>
      </c>
      <c r="BQ66" s="66">
        <v>0.84899999999999998</v>
      </c>
      <c r="BR66" s="67">
        <v>746</v>
      </c>
      <c r="BS66" s="67">
        <v>235134402</v>
      </c>
      <c r="BT66" s="67">
        <v>315193</v>
      </c>
      <c r="BU66" s="67">
        <v>1365141</v>
      </c>
      <c r="BV66" s="67">
        <v>1270055</v>
      </c>
      <c r="BW66" s="70">
        <v>0.83599999999999997</v>
      </c>
      <c r="BX66" s="70">
        <v>0.68600000000000005</v>
      </c>
      <c r="BY66" s="70">
        <v>0.83599999999999997</v>
      </c>
      <c r="BZ66" s="70">
        <v>0.83599999999999997</v>
      </c>
      <c r="CA66" s="71">
        <v>715</v>
      </c>
      <c r="CB66" s="71">
        <v>239078824</v>
      </c>
      <c r="CC66" s="71">
        <v>334375</v>
      </c>
      <c r="CD66" s="71">
        <v>1289022</v>
      </c>
      <c r="CE66" s="71">
        <v>1726937</v>
      </c>
    </row>
    <row r="67" spans="1:83" x14ac:dyDescent="0.35">
      <c r="A67" s="10" t="s">
        <v>1400</v>
      </c>
      <c r="B67" s="10" t="s">
        <v>59</v>
      </c>
      <c r="C67" s="42">
        <v>0.78</v>
      </c>
      <c r="D67" s="42">
        <v>0.51300000000000001</v>
      </c>
      <c r="E67" s="42">
        <v>0.78</v>
      </c>
      <c r="F67" s="42">
        <v>0.78</v>
      </c>
      <c r="G67" s="43">
        <v>1044</v>
      </c>
      <c r="H67" s="43">
        <v>308429198</v>
      </c>
      <c r="I67" s="43">
        <v>295430</v>
      </c>
      <c r="J67" s="43">
        <v>882545</v>
      </c>
      <c r="K67" s="43">
        <v>1030976</v>
      </c>
      <c r="L67" s="42">
        <v>0.76700000000000002</v>
      </c>
      <c r="M67" s="42">
        <v>0.51600000000000001</v>
      </c>
      <c r="N67" s="42">
        <v>0.76700000000000002</v>
      </c>
      <c r="O67" s="42">
        <v>0.76700000000000002</v>
      </c>
      <c r="P67" s="43">
        <v>949</v>
      </c>
      <c r="Q67" s="43">
        <v>305924979</v>
      </c>
      <c r="R67" s="43">
        <v>322365</v>
      </c>
      <c r="S67" s="43">
        <v>993091</v>
      </c>
      <c r="T67" s="43">
        <v>1323290</v>
      </c>
      <c r="U67" s="42">
        <v>0.76700000000000002</v>
      </c>
      <c r="V67" s="42">
        <v>0.51300000000000001</v>
      </c>
      <c r="W67" s="42">
        <v>0.76700000000000002</v>
      </c>
      <c r="X67" s="42">
        <v>0.76700000000000002</v>
      </c>
      <c r="Y67" s="43">
        <v>911</v>
      </c>
      <c r="Z67" s="43">
        <v>307744406</v>
      </c>
      <c r="AA67" s="43">
        <v>337809</v>
      </c>
      <c r="AB67" s="43">
        <v>1171976</v>
      </c>
      <c r="AC67" s="43">
        <v>1180558</v>
      </c>
      <c r="AD67" s="42">
        <v>0.76200000000000001</v>
      </c>
      <c r="AE67" s="42">
        <v>0.504</v>
      </c>
      <c r="AF67" s="42">
        <v>0.76200000000000001</v>
      </c>
      <c r="AG67" s="42">
        <v>0.76200000000000001</v>
      </c>
      <c r="AH67" s="43">
        <v>878</v>
      </c>
      <c r="AI67" s="43">
        <v>321771467</v>
      </c>
      <c r="AJ67" s="43">
        <v>366482</v>
      </c>
      <c r="AK67" s="43">
        <v>1171072</v>
      </c>
      <c r="AL67" s="43">
        <v>967504</v>
      </c>
      <c r="AM67" s="42">
        <v>0.76700000000000002</v>
      </c>
      <c r="AN67" s="42">
        <v>0.504</v>
      </c>
      <c r="AO67" s="42">
        <v>0.76700000000000002</v>
      </c>
      <c r="AP67" s="42">
        <v>0.76700000000000002</v>
      </c>
      <c r="AQ67" s="43">
        <v>865</v>
      </c>
      <c r="AR67" s="43">
        <v>329934456</v>
      </c>
      <c r="AS67" s="43">
        <v>381427</v>
      </c>
      <c r="AT67" s="43">
        <v>1060540</v>
      </c>
      <c r="AU67" s="43">
        <v>1058444</v>
      </c>
      <c r="AV67" s="42">
        <v>0.77600000000000002</v>
      </c>
      <c r="AW67" s="42">
        <v>0.49099999999999999</v>
      </c>
      <c r="AX67" s="42">
        <v>0.77600000000000002</v>
      </c>
      <c r="AY67" s="42">
        <v>0.77600000000000002</v>
      </c>
      <c r="AZ67" s="43">
        <v>867</v>
      </c>
      <c r="BA67" s="43">
        <v>340077037</v>
      </c>
      <c r="BB67" s="43">
        <v>392245</v>
      </c>
      <c r="BC67" s="43">
        <v>1107548</v>
      </c>
      <c r="BD67" s="43">
        <v>984078</v>
      </c>
      <c r="BE67" s="46">
        <v>0.77800000000000002</v>
      </c>
      <c r="BF67" s="46">
        <v>0.48799999999999999</v>
      </c>
      <c r="BG67" s="46">
        <v>0.77800000000000002</v>
      </c>
      <c r="BH67" s="46">
        <v>0.77800000000000002</v>
      </c>
      <c r="BI67" s="47">
        <v>820</v>
      </c>
      <c r="BJ67" s="47">
        <v>350183577</v>
      </c>
      <c r="BK67" s="47">
        <v>427053</v>
      </c>
      <c r="BL67" s="47">
        <v>954331</v>
      </c>
      <c r="BM67" s="47">
        <v>947912</v>
      </c>
      <c r="BN67" s="66">
        <v>0.78700000000000003</v>
      </c>
      <c r="BO67" s="66">
        <v>0.49099999999999999</v>
      </c>
      <c r="BP67" s="66">
        <v>0.78700000000000003</v>
      </c>
      <c r="BQ67" s="66">
        <v>0.78700000000000003</v>
      </c>
      <c r="BR67" s="67">
        <v>809</v>
      </c>
      <c r="BS67" s="67">
        <v>358568696</v>
      </c>
      <c r="BT67" s="67">
        <v>443224</v>
      </c>
      <c r="BU67" s="67">
        <v>993703</v>
      </c>
      <c r="BV67" s="67">
        <v>1059485</v>
      </c>
      <c r="BW67" s="70">
        <v>0.77</v>
      </c>
      <c r="BX67" s="70">
        <v>0.48099999999999998</v>
      </c>
      <c r="BY67" s="70">
        <v>0.77</v>
      </c>
      <c r="BZ67" s="70">
        <v>0.77</v>
      </c>
      <c r="CA67" s="71">
        <v>805</v>
      </c>
      <c r="CB67" s="71">
        <v>376769863</v>
      </c>
      <c r="CC67" s="71">
        <v>468037</v>
      </c>
      <c r="CD67" s="71">
        <v>1105849</v>
      </c>
      <c r="CE67" s="71">
        <v>1174646</v>
      </c>
    </row>
    <row r="68" spans="1:83" x14ac:dyDescent="0.35">
      <c r="A68" s="10" t="s">
        <v>1401</v>
      </c>
      <c r="B68" s="10" t="s">
        <v>60</v>
      </c>
      <c r="C68" s="42">
        <v>0</v>
      </c>
      <c r="D68" s="42">
        <v>0.14000000000000001</v>
      </c>
      <c r="E68" s="42">
        <v>0</v>
      </c>
      <c r="F68" s="42">
        <v>0.36</v>
      </c>
      <c r="G68" s="43">
        <v>764</v>
      </c>
      <c r="H68" s="43">
        <v>1211815157</v>
      </c>
      <c r="I68" s="43">
        <v>1586145</v>
      </c>
      <c r="J68" s="43">
        <v>336030</v>
      </c>
      <c r="K68" s="43">
        <v>372842</v>
      </c>
      <c r="L68" s="42">
        <v>0</v>
      </c>
      <c r="M68" s="42">
        <v>0.14000000000000001</v>
      </c>
      <c r="N68" s="42">
        <v>0</v>
      </c>
      <c r="O68" s="42">
        <v>0.36</v>
      </c>
      <c r="P68" s="43">
        <v>752</v>
      </c>
      <c r="Q68" s="43">
        <v>1208188387</v>
      </c>
      <c r="R68" s="43">
        <v>1606633</v>
      </c>
      <c r="S68" s="43">
        <v>353867</v>
      </c>
      <c r="T68" s="43">
        <v>435824</v>
      </c>
      <c r="U68" s="42">
        <v>0</v>
      </c>
      <c r="V68" s="42">
        <v>0.13100000000000001</v>
      </c>
      <c r="W68" s="42">
        <v>0</v>
      </c>
      <c r="X68" s="42">
        <v>0.36</v>
      </c>
      <c r="Y68" s="43">
        <v>694</v>
      </c>
      <c r="Z68" s="43">
        <v>1245741688</v>
      </c>
      <c r="AA68" s="43">
        <v>1795016</v>
      </c>
      <c r="AB68" s="43">
        <v>398554</v>
      </c>
      <c r="AC68" s="43">
        <v>432629</v>
      </c>
      <c r="AD68" s="42">
        <v>0</v>
      </c>
      <c r="AE68" s="42">
        <v>0.14899999999999999</v>
      </c>
      <c r="AF68" s="42">
        <v>0</v>
      </c>
      <c r="AG68" s="42">
        <v>0.36</v>
      </c>
      <c r="AH68" s="43">
        <v>670</v>
      </c>
      <c r="AI68" s="43">
        <v>1255986689</v>
      </c>
      <c r="AJ68" s="43">
        <v>1874606</v>
      </c>
      <c r="AK68" s="43">
        <v>382121</v>
      </c>
      <c r="AL68" s="43">
        <v>399603</v>
      </c>
      <c r="AM68" s="42">
        <v>0</v>
      </c>
      <c r="AN68" s="42">
        <v>0.16700000000000001</v>
      </c>
      <c r="AO68" s="42">
        <v>0</v>
      </c>
      <c r="AP68" s="42">
        <v>0.36</v>
      </c>
      <c r="AQ68" s="43">
        <v>641</v>
      </c>
      <c r="AR68" s="43">
        <v>1258903086</v>
      </c>
      <c r="AS68" s="43">
        <v>1963967</v>
      </c>
      <c r="AT68" s="43">
        <v>364513</v>
      </c>
      <c r="AU68" s="43">
        <v>428156</v>
      </c>
      <c r="AV68" s="42">
        <v>0</v>
      </c>
      <c r="AW68" s="42">
        <v>0.17599999999999999</v>
      </c>
      <c r="AX68" s="42">
        <v>0</v>
      </c>
      <c r="AY68" s="42">
        <v>0.36</v>
      </c>
      <c r="AZ68" s="43">
        <v>650</v>
      </c>
      <c r="BA68" s="43">
        <v>1265142600</v>
      </c>
      <c r="BB68" s="43">
        <v>1946373</v>
      </c>
      <c r="BC68" s="43">
        <v>391601</v>
      </c>
      <c r="BD68" s="43">
        <v>374342</v>
      </c>
      <c r="BE68" s="46">
        <v>0</v>
      </c>
      <c r="BF68" s="46">
        <v>0.16700000000000001</v>
      </c>
      <c r="BG68" s="46">
        <v>0</v>
      </c>
      <c r="BH68" s="46">
        <v>0.36</v>
      </c>
      <c r="BI68" s="47">
        <v>614</v>
      </c>
      <c r="BJ68" s="47">
        <v>1299512893</v>
      </c>
      <c r="BK68" s="47">
        <v>2116470</v>
      </c>
      <c r="BL68" s="47">
        <v>398741</v>
      </c>
      <c r="BM68" s="47">
        <v>411919</v>
      </c>
      <c r="BN68" s="66">
        <v>0</v>
      </c>
      <c r="BO68" s="66">
        <v>0.121</v>
      </c>
      <c r="BP68" s="66">
        <v>0</v>
      </c>
      <c r="BQ68" s="66">
        <v>0.36</v>
      </c>
      <c r="BR68" s="67">
        <v>587</v>
      </c>
      <c r="BS68" s="67">
        <v>1380440054</v>
      </c>
      <c r="BT68" s="67">
        <v>2351686</v>
      </c>
      <c r="BU68" s="67">
        <v>454114</v>
      </c>
      <c r="BV68" s="67">
        <v>406515</v>
      </c>
      <c r="BW68" s="70">
        <v>0</v>
      </c>
      <c r="BX68" s="70">
        <v>9.0999999999999998E-2</v>
      </c>
      <c r="BY68" s="70">
        <v>0</v>
      </c>
      <c r="BZ68" s="70">
        <v>0.36</v>
      </c>
      <c r="CA68" s="71">
        <v>610</v>
      </c>
      <c r="CB68" s="71">
        <v>1447196369</v>
      </c>
      <c r="CC68" s="71">
        <v>2372453</v>
      </c>
      <c r="CD68" s="71">
        <v>400909</v>
      </c>
      <c r="CE68" s="71">
        <v>500374</v>
      </c>
    </row>
    <row r="69" spans="1:83" x14ac:dyDescent="0.35">
      <c r="A69" s="10" t="s">
        <v>1402</v>
      </c>
      <c r="B69" s="10" t="s">
        <v>61</v>
      </c>
      <c r="C69" s="42">
        <v>0.78500000000000003</v>
      </c>
      <c r="D69" s="42">
        <v>0.55100000000000005</v>
      </c>
      <c r="E69" s="42">
        <v>0.78500000000000003</v>
      </c>
      <c r="F69" s="42">
        <v>0.78500000000000003</v>
      </c>
      <c r="G69" s="43">
        <v>632</v>
      </c>
      <c r="H69" s="43">
        <v>182517232</v>
      </c>
      <c r="I69" s="43">
        <v>288793</v>
      </c>
      <c r="J69" s="43">
        <v>731922</v>
      </c>
      <c r="K69" s="43">
        <v>764769</v>
      </c>
      <c r="L69" s="42">
        <v>0.78800000000000003</v>
      </c>
      <c r="M69" s="42">
        <v>0.55900000000000005</v>
      </c>
      <c r="N69" s="42">
        <v>0.78800000000000003</v>
      </c>
      <c r="O69" s="42">
        <v>0.78800000000000003</v>
      </c>
      <c r="P69" s="43">
        <v>623</v>
      </c>
      <c r="Q69" s="43">
        <v>182171262</v>
      </c>
      <c r="R69" s="43">
        <v>292409</v>
      </c>
      <c r="S69" s="43">
        <v>719863</v>
      </c>
      <c r="T69" s="43">
        <v>1043552</v>
      </c>
      <c r="U69" s="42">
        <v>0.78200000000000003</v>
      </c>
      <c r="V69" s="42">
        <v>0.56599999999999995</v>
      </c>
      <c r="W69" s="42">
        <v>0.78200000000000003</v>
      </c>
      <c r="X69" s="42">
        <v>0.78200000000000003</v>
      </c>
      <c r="Y69" s="43">
        <v>575</v>
      </c>
      <c r="Z69" s="43">
        <v>181960265</v>
      </c>
      <c r="AA69" s="43">
        <v>316452</v>
      </c>
      <c r="AB69" s="43">
        <v>978317</v>
      </c>
      <c r="AC69" s="43">
        <v>1042031</v>
      </c>
      <c r="AD69" s="42">
        <v>0.77</v>
      </c>
      <c r="AE69" s="42">
        <v>0.54600000000000004</v>
      </c>
      <c r="AF69" s="42">
        <v>0.77</v>
      </c>
      <c r="AG69" s="42">
        <v>0.77</v>
      </c>
      <c r="AH69" s="43">
        <v>535</v>
      </c>
      <c r="AI69" s="43">
        <v>189648357</v>
      </c>
      <c r="AJ69" s="43">
        <v>354482</v>
      </c>
      <c r="AK69" s="43">
        <v>1054909</v>
      </c>
      <c r="AL69" s="43">
        <v>944333</v>
      </c>
      <c r="AM69" s="42">
        <v>0.77200000000000002</v>
      </c>
      <c r="AN69" s="42">
        <v>0.53</v>
      </c>
      <c r="AO69" s="42">
        <v>0.77200000000000002</v>
      </c>
      <c r="AP69" s="42">
        <v>0.77200000000000002</v>
      </c>
      <c r="AQ69" s="43">
        <v>527</v>
      </c>
      <c r="AR69" s="43">
        <v>196804053</v>
      </c>
      <c r="AS69" s="43">
        <v>373442</v>
      </c>
      <c r="AT69" s="43">
        <v>1032760</v>
      </c>
      <c r="AU69" s="43">
        <v>904965</v>
      </c>
      <c r="AV69" s="42">
        <v>0.78</v>
      </c>
      <c r="AW69" s="42">
        <v>0.52400000000000002</v>
      </c>
      <c r="AX69" s="42">
        <v>0.78</v>
      </c>
      <c r="AY69" s="42">
        <v>0.78</v>
      </c>
      <c r="AZ69" s="43">
        <v>522</v>
      </c>
      <c r="BA69" s="43">
        <v>200365489</v>
      </c>
      <c r="BB69" s="43">
        <v>383841</v>
      </c>
      <c r="BC69" s="43">
        <v>892132</v>
      </c>
      <c r="BD69" s="43">
        <v>792280</v>
      </c>
      <c r="BE69" s="46">
        <v>0.79100000000000004</v>
      </c>
      <c r="BF69" s="46">
        <v>0.52700000000000002</v>
      </c>
      <c r="BG69" s="46">
        <v>0.79100000000000004</v>
      </c>
      <c r="BH69" s="46">
        <v>0.79100000000000004</v>
      </c>
      <c r="BI69" s="47">
        <v>503</v>
      </c>
      <c r="BJ69" s="47">
        <v>202074449</v>
      </c>
      <c r="BK69" s="47">
        <v>401738</v>
      </c>
      <c r="BL69" s="47">
        <v>742984</v>
      </c>
      <c r="BM69" s="47">
        <v>814201</v>
      </c>
      <c r="BN69" s="66">
        <v>0.78500000000000003</v>
      </c>
      <c r="BO69" s="66">
        <v>0.48099999999999998</v>
      </c>
      <c r="BP69" s="66">
        <v>0.78500000000000003</v>
      </c>
      <c r="BQ69" s="66">
        <v>0.78500000000000003</v>
      </c>
      <c r="BR69" s="67">
        <v>496</v>
      </c>
      <c r="BS69" s="67">
        <v>221932837</v>
      </c>
      <c r="BT69" s="67">
        <v>447445</v>
      </c>
      <c r="BU69" s="67">
        <v>998822</v>
      </c>
      <c r="BV69" s="67">
        <v>952922</v>
      </c>
      <c r="BW69" s="70">
        <v>0.77</v>
      </c>
      <c r="BX69" s="70">
        <v>0.47399999999999998</v>
      </c>
      <c r="BY69" s="70">
        <v>0.77</v>
      </c>
      <c r="BZ69" s="70">
        <v>0.77</v>
      </c>
      <c r="CA69" s="71">
        <v>493</v>
      </c>
      <c r="CB69" s="71">
        <v>231037678</v>
      </c>
      <c r="CC69" s="71">
        <v>468636</v>
      </c>
      <c r="CD69" s="71">
        <v>1049285</v>
      </c>
      <c r="CE69" s="71">
        <v>1004159</v>
      </c>
    </row>
    <row r="70" spans="1:83" x14ac:dyDescent="0.35">
      <c r="A70" s="10" t="s">
        <v>1403</v>
      </c>
      <c r="B70" s="10" t="s">
        <v>62</v>
      </c>
      <c r="C70" s="42">
        <v>0.53300000000000003</v>
      </c>
      <c r="D70" s="42">
        <v>0.44900000000000001</v>
      </c>
      <c r="E70" s="42">
        <v>0.53300000000000003</v>
      </c>
      <c r="F70" s="42">
        <v>0.53300000000000003</v>
      </c>
      <c r="G70" s="43">
        <v>452</v>
      </c>
      <c r="H70" s="43">
        <v>282469123</v>
      </c>
      <c r="I70" s="43">
        <v>624931</v>
      </c>
      <c r="J70" s="43">
        <v>246324</v>
      </c>
      <c r="K70" s="43">
        <v>241804</v>
      </c>
      <c r="L70" s="42">
        <v>0.55000000000000004</v>
      </c>
      <c r="M70" s="42">
        <v>0.441</v>
      </c>
      <c r="N70" s="42">
        <v>0.55000000000000004</v>
      </c>
      <c r="O70" s="42">
        <v>0.55000000000000004</v>
      </c>
      <c r="P70" s="43">
        <v>463</v>
      </c>
      <c r="Q70" s="43">
        <v>287808684</v>
      </c>
      <c r="R70" s="43">
        <v>621617</v>
      </c>
      <c r="S70" s="43">
        <v>241293</v>
      </c>
      <c r="T70" s="43">
        <v>337185</v>
      </c>
      <c r="U70" s="42">
        <v>0.53800000000000003</v>
      </c>
      <c r="V70" s="42">
        <v>0.39400000000000002</v>
      </c>
      <c r="W70" s="42">
        <v>0.53800000000000003</v>
      </c>
      <c r="X70" s="42">
        <v>0.53800000000000003</v>
      </c>
      <c r="Y70" s="43">
        <v>467</v>
      </c>
      <c r="Z70" s="43">
        <v>312553031</v>
      </c>
      <c r="AA70" s="43">
        <v>669278</v>
      </c>
      <c r="AB70" s="43">
        <v>348318</v>
      </c>
      <c r="AC70" s="43">
        <v>372338</v>
      </c>
      <c r="AD70" s="42">
        <v>0.58299999999999996</v>
      </c>
      <c r="AE70" s="42">
        <v>0.433</v>
      </c>
      <c r="AF70" s="42">
        <v>0.58299999999999996</v>
      </c>
      <c r="AG70" s="42">
        <v>0.58299999999999996</v>
      </c>
      <c r="AH70" s="43">
        <v>474</v>
      </c>
      <c r="AI70" s="43">
        <v>303813062</v>
      </c>
      <c r="AJ70" s="43">
        <v>640955</v>
      </c>
      <c r="AK70" s="43">
        <v>359265</v>
      </c>
      <c r="AL70" s="43">
        <v>371341</v>
      </c>
      <c r="AM70" s="42">
        <v>0.59799999999999998</v>
      </c>
      <c r="AN70" s="42">
        <v>0.47799999999999998</v>
      </c>
      <c r="AO70" s="42">
        <v>0.59799999999999998</v>
      </c>
      <c r="AP70" s="42">
        <v>0.59799999999999998</v>
      </c>
      <c r="AQ70" s="43">
        <v>462</v>
      </c>
      <c r="AR70" s="43">
        <v>304063122</v>
      </c>
      <c r="AS70" s="43">
        <v>658145</v>
      </c>
      <c r="AT70" s="43">
        <v>378446</v>
      </c>
      <c r="AU70" s="43">
        <v>345777</v>
      </c>
      <c r="AV70" s="42">
        <v>0.621</v>
      </c>
      <c r="AW70" s="42">
        <v>0.47799999999999998</v>
      </c>
      <c r="AX70" s="42">
        <v>0.621</v>
      </c>
      <c r="AY70" s="42">
        <v>0.621</v>
      </c>
      <c r="AZ70" s="43">
        <v>462</v>
      </c>
      <c r="BA70" s="43">
        <v>305910051</v>
      </c>
      <c r="BB70" s="43">
        <v>662142</v>
      </c>
      <c r="BC70" s="43">
        <v>359300</v>
      </c>
      <c r="BD70" s="43">
        <v>346968</v>
      </c>
      <c r="BE70" s="46">
        <v>0.60499999999999998</v>
      </c>
      <c r="BF70" s="46">
        <v>0.48099999999999998</v>
      </c>
      <c r="BG70" s="46">
        <v>0.60499999999999998</v>
      </c>
      <c r="BH70" s="46">
        <v>0.60499999999999998</v>
      </c>
      <c r="BI70" s="47">
        <v>411</v>
      </c>
      <c r="BJ70" s="47">
        <v>311488634</v>
      </c>
      <c r="BK70" s="47">
        <v>757879</v>
      </c>
      <c r="BL70" s="47">
        <v>376838</v>
      </c>
      <c r="BM70" s="47">
        <v>368426</v>
      </c>
      <c r="BN70" s="66">
        <v>0.60299999999999998</v>
      </c>
      <c r="BO70" s="66">
        <v>0.46</v>
      </c>
      <c r="BP70" s="66">
        <v>0.60299999999999998</v>
      </c>
      <c r="BQ70" s="66">
        <v>0.60299999999999998</v>
      </c>
      <c r="BR70" s="67">
        <v>408</v>
      </c>
      <c r="BS70" s="67">
        <v>336805196</v>
      </c>
      <c r="BT70" s="67">
        <v>825502</v>
      </c>
      <c r="BU70" s="67">
        <v>367259</v>
      </c>
      <c r="BV70" s="67">
        <v>358847</v>
      </c>
      <c r="BW70" s="70">
        <v>0.57899999999999996</v>
      </c>
      <c r="BX70" s="70">
        <v>0.47799999999999998</v>
      </c>
      <c r="BY70" s="70">
        <v>0.57899999999999996</v>
      </c>
      <c r="BZ70" s="70">
        <v>0.57899999999999996</v>
      </c>
      <c r="CA70" s="71">
        <v>399</v>
      </c>
      <c r="CB70" s="71">
        <v>342381968</v>
      </c>
      <c r="CC70" s="71">
        <v>858100</v>
      </c>
      <c r="CD70" s="71">
        <v>353688</v>
      </c>
      <c r="CE70" s="71">
        <v>408367</v>
      </c>
    </row>
    <row r="71" spans="1:83" x14ac:dyDescent="0.35">
      <c r="A71" s="10" t="s">
        <v>1404</v>
      </c>
      <c r="B71" s="10" t="s">
        <v>63</v>
      </c>
      <c r="C71" s="42">
        <v>0.81799999999999995</v>
      </c>
      <c r="D71" s="42">
        <v>0.56599999999999995</v>
      </c>
      <c r="E71" s="42">
        <v>0.81799999999999995</v>
      </c>
      <c r="F71" s="42">
        <v>0.81799999999999995</v>
      </c>
      <c r="G71" s="43">
        <v>2091</v>
      </c>
      <c r="H71" s="43">
        <v>508960684</v>
      </c>
      <c r="I71" s="43">
        <v>243405</v>
      </c>
      <c r="J71" s="43">
        <v>1335258</v>
      </c>
      <c r="K71" s="43">
        <v>1340372</v>
      </c>
      <c r="L71" s="42">
        <v>0.82399999999999995</v>
      </c>
      <c r="M71" s="42">
        <v>0.56799999999999995</v>
      </c>
      <c r="N71" s="42">
        <v>0.82399999999999995</v>
      </c>
      <c r="O71" s="42">
        <v>0.82399999999999995</v>
      </c>
      <c r="P71" s="43">
        <v>2119</v>
      </c>
      <c r="Q71" s="43">
        <v>516566966</v>
      </c>
      <c r="R71" s="43">
        <v>243778</v>
      </c>
      <c r="S71" s="43">
        <v>1343376</v>
      </c>
      <c r="T71" s="43">
        <v>1880959</v>
      </c>
      <c r="U71" s="42">
        <v>0.82699999999999996</v>
      </c>
      <c r="V71" s="42">
        <v>0.57299999999999995</v>
      </c>
      <c r="W71" s="42">
        <v>0.82699999999999996</v>
      </c>
      <c r="X71" s="42">
        <v>0.82699999999999996</v>
      </c>
      <c r="Y71" s="43">
        <v>2077</v>
      </c>
      <c r="Z71" s="43">
        <v>522017311</v>
      </c>
      <c r="AA71" s="43">
        <v>251332</v>
      </c>
      <c r="AB71" s="43">
        <v>1827050</v>
      </c>
      <c r="AC71" s="43">
        <v>1850609</v>
      </c>
      <c r="AD71" s="42">
        <v>0.83899999999999997</v>
      </c>
      <c r="AE71" s="42">
        <v>0.58199999999999996</v>
      </c>
      <c r="AF71" s="42">
        <v>0.83899999999999997</v>
      </c>
      <c r="AG71" s="42">
        <v>0.83899999999999997</v>
      </c>
      <c r="AH71" s="43">
        <v>2152</v>
      </c>
      <c r="AI71" s="43">
        <v>534647108</v>
      </c>
      <c r="AJ71" s="43">
        <v>248441</v>
      </c>
      <c r="AK71" s="43">
        <v>1783677</v>
      </c>
      <c r="AL71" s="43">
        <v>2041204</v>
      </c>
      <c r="AM71" s="42">
        <v>0.84299999999999997</v>
      </c>
      <c r="AN71" s="42">
        <v>0.59</v>
      </c>
      <c r="AO71" s="42">
        <v>0.84299999999999997</v>
      </c>
      <c r="AP71" s="42">
        <v>0.84299999999999997</v>
      </c>
      <c r="AQ71" s="43">
        <v>2109</v>
      </c>
      <c r="AR71" s="43">
        <v>543795981</v>
      </c>
      <c r="AS71" s="43">
        <v>257845</v>
      </c>
      <c r="AT71" s="43">
        <v>2215730</v>
      </c>
      <c r="AU71" s="43">
        <v>1886655</v>
      </c>
      <c r="AV71" s="42">
        <v>0.84399999999999997</v>
      </c>
      <c r="AW71" s="42">
        <v>0.60599999999999998</v>
      </c>
      <c r="AX71" s="42">
        <v>0.84399999999999997</v>
      </c>
      <c r="AY71" s="42">
        <v>0.84399999999999997</v>
      </c>
      <c r="AZ71" s="43">
        <v>2060</v>
      </c>
      <c r="BA71" s="43">
        <v>559587842</v>
      </c>
      <c r="BB71" s="43">
        <v>271644</v>
      </c>
      <c r="BC71" s="43">
        <v>2201632</v>
      </c>
      <c r="BD71" s="43">
        <v>2202610</v>
      </c>
      <c r="BE71" s="46">
        <v>0.83299999999999996</v>
      </c>
      <c r="BF71" s="46">
        <v>0.60199999999999998</v>
      </c>
      <c r="BG71" s="46">
        <v>0.83299999999999996</v>
      </c>
      <c r="BH71" s="46">
        <v>0.83299999999999996</v>
      </c>
      <c r="BI71" s="47">
        <v>1781</v>
      </c>
      <c r="BJ71" s="47">
        <v>572395591</v>
      </c>
      <c r="BK71" s="47">
        <v>321390</v>
      </c>
      <c r="BL71" s="47">
        <v>2711439</v>
      </c>
      <c r="BM71" s="47">
        <v>2855508</v>
      </c>
      <c r="BN71" s="66">
        <v>0.85099999999999998</v>
      </c>
      <c r="BO71" s="66">
        <v>0.58199999999999996</v>
      </c>
      <c r="BP71" s="66">
        <v>0.85099999999999998</v>
      </c>
      <c r="BQ71" s="66">
        <v>0.85099999999999998</v>
      </c>
      <c r="BR71" s="67">
        <v>1903</v>
      </c>
      <c r="BS71" s="67">
        <v>591231120</v>
      </c>
      <c r="BT71" s="67">
        <v>310683</v>
      </c>
      <c r="BU71" s="67">
        <v>2967290</v>
      </c>
      <c r="BV71" s="67">
        <v>2804878</v>
      </c>
      <c r="BW71" s="70">
        <v>0.84399999999999997</v>
      </c>
      <c r="BX71" s="70">
        <v>0.57699999999999996</v>
      </c>
      <c r="BY71" s="70">
        <v>0.84399999999999997</v>
      </c>
      <c r="BZ71" s="70">
        <v>0.84399999999999997</v>
      </c>
      <c r="CA71" s="71">
        <v>1915</v>
      </c>
      <c r="CB71" s="71">
        <v>608989415</v>
      </c>
      <c r="CC71" s="71">
        <v>318010</v>
      </c>
      <c r="CD71" s="71">
        <v>2895062</v>
      </c>
      <c r="CE71" s="71">
        <v>3291705</v>
      </c>
    </row>
    <row r="72" spans="1:83" x14ac:dyDescent="0.35">
      <c r="A72" s="10" t="s">
        <v>1405</v>
      </c>
      <c r="B72" s="10" t="s">
        <v>64</v>
      </c>
      <c r="C72" s="42">
        <v>0.46</v>
      </c>
      <c r="D72" s="42">
        <v>0.46700000000000003</v>
      </c>
      <c r="E72" s="42">
        <v>0.46</v>
      </c>
      <c r="F72" s="42">
        <v>0.46700000000000003</v>
      </c>
      <c r="G72" s="43">
        <v>757</v>
      </c>
      <c r="H72" s="43">
        <v>547361841</v>
      </c>
      <c r="I72" s="43">
        <v>723067</v>
      </c>
      <c r="J72" s="43">
        <v>297323</v>
      </c>
      <c r="K72" s="43">
        <v>329241</v>
      </c>
      <c r="L72" s="42">
        <v>0.45500000000000002</v>
      </c>
      <c r="M72" s="42">
        <v>0.48399999999999999</v>
      </c>
      <c r="N72" s="42">
        <v>0.45500000000000002</v>
      </c>
      <c r="O72" s="42">
        <v>0.48399999999999999</v>
      </c>
      <c r="P72" s="43">
        <v>726</v>
      </c>
      <c r="Q72" s="43">
        <v>545537452</v>
      </c>
      <c r="R72" s="43">
        <v>751428</v>
      </c>
      <c r="S72" s="43">
        <v>324193</v>
      </c>
      <c r="T72" s="43">
        <v>445367</v>
      </c>
      <c r="U72" s="42">
        <v>0.47399999999999998</v>
      </c>
      <c r="V72" s="42">
        <v>0.497</v>
      </c>
      <c r="W72" s="42">
        <v>0.47399999999999998</v>
      </c>
      <c r="X72" s="42">
        <v>0.497</v>
      </c>
      <c r="Y72" s="43">
        <v>716</v>
      </c>
      <c r="Z72" s="43">
        <v>545836412</v>
      </c>
      <c r="AA72" s="43">
        <v>762341</v>
      </c>
      <c r="AB72" s="43">
        <v>417591</v>
      </c>
      <c r="AC72" s="43">
        <v>477353</v>
      </c>
      <c r="AD72" s="42">
        <v>0.46899999999999997</v>
      </c>
      <c r="AE72" s="42">
        <v>0.47099999999999997</v>
      </c>
      <c r="AF72" s="42">
        <v>0.46899999999999997</v>
      </c>
      <c r="AG72" s="42">
        <v>0.47099999999999997</v>
      </c>
      <c r="AH72" s="43">
        <v>711</v>
      </c>
      <c r="AI72" s="43">
        <v>580736537</v>
      </c>
      <c r="AJ72" s="43">
        <v>816788</v>
      </c>
      <c r="AK72" s="43">
        <v>500627</v>
      </c>
      <c r="AL72" s="43">
        <v>402698</v>
      </c>
      <c r="AM72" s="42">
        <v>0.46400000000000002</v>
      </c>
      <c r="AN72" s="42">
        <v>0.46700000000000003</v>
      </c>
      <c r="AO72" s="42">
        <v>0.46400000000000002</v>
      </c>
      <c r="AP72" s="42">
        <v>0.46700000000000003</v>
      </c>
      <c r="AQ72" s="43">
        <v>668</v>
      </c>
      <c r="AR72" s="43">
        <v>585270068</v>
      </c>
      <c r="AS72" s="43">
        <v>876152</v>
      </c>
      <c r="AT72" s="43">
        <v>415217</v>
      </c>
      <c r="AU72" s="43">
        <v>350685</v>
      </c>
      <c r="AV72" s="42">
        <v>0.47699999999999998</v>
      </c>
      <c r="AW72" s="42">
        <v>0.46700000000000003</v>
      </c>
      <c r="AX72" s="42">
        <v>0.47699999999999998</v>
      </c>
      <c r="AY72" s="42">
        <v>0.47699999999999998</v>
      </c>
      <c r="AZ72" s="43">
        <v>654</v>
      </c>
      <c r="BA72" s="43">
        <v>596354800</v>
      </c>
      <c r="BB72" s="43">
        <v>911857</v>
      </c>
      <c r="BC72" s="43">
        <v>399825</v>
      </c>
      <c r="BD72" s="43">
        <v>349087</v>
      </c>
      <c r="BE72" s="46">
        <v>0.47599999999999998</v>
      </c>
      <c r="BF72" s="46">
        <v>0.441</v>
      </c>
      <c r="BG72" s="46">
        <v>0.47599999999999998</v>
      </c>
      <c r="BH72" s="46">
        <v>0.47599999999999998</v>
      </c>
      <c r="BI72" s="47">
        <v>629</v>
      </c>
      <c r="BJ72" s="47">
        <v>631033000</v>
      </c>
      <c r="BK72" s="47">
        <v>1003232</v>
      </c>
      <c r="BL72" s="47">
        <v>370589</v>
      </c>
      <c r="BM72" s="47">
        <v>367734</v>
      </c>
      <c r="BN72" s="66">
        <v>0.5</v>
      </c>
      <c r="BO72" s="66">
        <v>0.46</v>
      </c>
      <c r="BP72" s="66">
        <v>0.5</v>
      </c>
      <c r="BQ72" s="66">
        <v>0.5</v>
      </c>
      <c r="BR72" s="67">
        <v>608</v>
      </c>
      <c r="BS72" s="67">
        <v>630825027</v>
      </c>
      <c r="BT72" s="67">
        <v>1037541</v>
      </c>
      <c r="BU72" s="67">
        <v>445764</v>
      </c>
      <c r="BV72" s="67">
        <v>393274</v>
      </c>
      <c r="BW72" s="70">
        <v>0.46100000000000002</v>
      </c>
      <c r="BX72" s="70">
        <v>0.45600000000000002</v>
      </c>
      <c r="BY72" s="70">
        <v>0.46100000000000002</v>
      </c>
      <c r="BZ72" s="70">
        <v>0.46100000000000002</v>
      </c>
      <c r="CA72" s="71">
        <v>587</v>
      </c>
      <c r="CB72" s="71">
        <v>644898585</v>
      </c>
      <c r="CC72" s="71">
        <v>1098634</v>
      </c>
      <c r="CD72" s="71">
        <v>459229</v>
      </c>
      <c r="CE72" s="71">
        <v>361297</v>
      </c>
    </row>
    <row r="73" spans="1:83" x14ac:dyDescent="0.35">
      <c r="A73" s="10" t="s">
        <v>1406</v>
      </c>
      <c r="B73" s="10" t="s">
        <v>65</v>
      </c>
      <c r="C73" s="42">
        <v>0.77900000000000003</v>
      </c>
      <c r="D73" s="42">
        <v>0.61</v>
      </c>
      <c r="E73" s="42">
        <v>0.77900000000000003</v>
      </c>
      <c r="F73" s="42">
        <v>0.77900000000000003</v>
      </c>
      <c r="G73" s="43">
        <v>1202</v>
      </c>
      <c r="H73" s="43">
        <v>356734125</v>
      </c>
      <c r="I73" s="43">
        <v>296783</v>
      </c>
      <c r="J73" s="43">
        <v>821300</v>
      </c>
      <c r="K73" s="43">
        <v>860291</v>
      </c>
      <c r="L73" s="42">
        <v>0.77800000000000002</v>
      </c>
      <c r="M73" s="42">
        <v>0.59199999999999997</v>
      </c>
      <c r="N73" s="42">
        <v>0.77800000000000002</v>
      </c>
      <c r="O73" s="42">
        <v>0.77800000000000002</v>
      </c>
      <c r="P73" s="43">
        <v>1166</v>
      </c>
      <c r="Q73" s="43">
        <v>358090652</v>
      </c>
      <c r="R73" s="43">
        <v>307110</v>
      </c>
      <c r="S73" s="43">
        <v>845108</v>
      </c>
      <c r="T73" s="43">
        <v>1237272</v>
      </c>
      <c r="U73" s="42">
        <v>0.79</v>
      </c>
      <c r="V73" s="42">
        <v>0.58799999999999997</v>
      </c>
      <c r="W73" s="42">
        <v>0.79</v>
      </c>
      <c r="X73" s="42">
        <v>0.79</v>
      </c>
      <c r="Y73" s="43">
        <v>1181</v>
      </c>
      <c r="Z73" s="43">
        <v>360424014</v>
      </c>
      <c r="AA73" s="43">
        <v>305185</v>
      </c>
      <c r="AB73" s="43">
        <v>1246407</v>
      </c>
      <c r="AC73" s="43">
        <v>1173429</v>
      </c>
      <c r="AD73" s="42">
        <v>0.79500000000000004</v>
      </c>
      <c r="AE73" s="42">
        <v>0.59599999999999997</v>
      </c>
      <c r="AF73" s="42">
        <v>0.79500000000000004</v>
      </c>
      <c r="AG73" s="42">
        <v>0.79500000000000004</v>
      </c>
      <c r="AH73" s="43">
        <v>1169</v>
      </c>
      <c r="AI73" s="43">
        <v>368408703</v>
      </c>
      <c r="AJ73" s="43">
        <v>315148</v>
      </c>
      <c r="AK73" s="43">
        <v>1114870</v>
      </c>
      <c r="AL73" s="43">
        <v>1243199</v>
      </c>
      <c r="AM73" s="42">
        <v>0.81100000000000005</v>
      </c>
      <c r="AN73" s="42">
        <v>0.57899999999999996</v>
      </c>
      <c r="AO73" s="42">
        <v>0.81100000000000005</v>
      </c>
      <c r="AP73" s="42">
        <v>0.81100000000000005</v>
      </c>
      <c r="AQ73" s="43">
        <v>1193</v>
      </c>
      <c r="AR73" s="43">
        <v>369368343</v>
      </c>
      <c r="AS73" s="43">
        <v>309613</v>
      </c>
      <c r="AT73" s="43">
        <v>1268975</v>
      </c>
      <c r="AU73" s="43">
        <v>1198831</v>
      </c>
      <c r="AV73" s="42">
        <v>0.80800000000000005</v>
      </c>
      <c r="AW73" s="42">
        <v>0.55900000000000005</v>
      </c>
      <c r="AX73" s="42">
        <v>0.80800000000000005</v>
      </c>
      <c r="AY73" s="42">
        <v>0.80800000000000005</v>
      </c>
      <c r="AZ73" s="43">
        <v>1171</v>
      </c>
      <c r="BA73" s="43">
        <v>393442696</v>
      </c>
      <c r="BB73" s="43">
        <v>335988</v>
      </c>
      <c r="BC73" s="43">
        <v>1240709</v>
      </c>
      <c r="BD73" s="43">
        <v>1235575</v>
      </c>
      <c r="BE73" s="46">
        <v>0.79600000000000004</v>
      </c>
      <c r="BF73" s="46">
        <v>0.5</v>
      </c>
      <c r="BG73" s="46">
        <v>0.79600000000000004</v>
      </c>
      <c r="BH73" s="46">
        <v>0.79600000000000004</v>
      </c>
      <c r="BI73" s="47">
        <v>1141</v>
      </c>
      <c r="BJ73" s="47">
        <v>445862178</v>
      </c>
      <c r="BK73" s="47">
        <v>390764</v>
      </c>
      <c r="BL73" s="47">
        <v>1379762</v>
      </c>
      <c r="BM73" s="47">
        <v>1348302</v>
      </c>
      <c r="BN73" s="66">
        <v>0.81599999999999995</v>
      </c>
      <c r="BO73" s="66">
        <v>0.52400000000000002</v>
      </c>
      <c r="BP73" s="66">
        <v>0.81599999999999995</v>
      </c>
      <c r="BQ73" s="66">
        <v>0.81599999999999995</v>
      </c>
      <c r="BR73" s="67">
        <v>1111</v>
      </c>
      <c r="BS73" s="67">
        <v>424610198</v>
      </c>
      <c r="BT73" s="67">
        <v>382187</v>
      </c>
      <c r="BU73" s="67">
        <v>1306822</v>
      </c>
      <c r="BV73" s="67">
        <v>1344488</v>
      </c>
      <c r="BW73" s="70">
        <v>0.81</v>
      </c>
      <c r="BX73" s="70">
        <v>0.52100000000000002</v>
      </c>
      <c r="BY73" s="70">
        <v>0.81</v>
      </c>
      <c r="BZ73" s="70">
        <v>0.81</v>
      </c>
      <c r="CA73" s="71">
        <v>1105</v>
      </c>
      <c r="CB73" s="71">
        <v>428256864</v>
      </c>
      <c r="CC73" s="71">
        <v>387562</v>
      </c>
      <c r="CD73" s="71">
        <v>1367241</v>
      </c>
      <c r="CE73" s="71">
        <v>1588070</v>
      </c>
    </row>
    <row r="74" spans="1:83" x14ac:dyDescent="0.35">
      <c r="A74" s="10" t="s">
        <v>1407</v>
      </c>
      <c r="B74" s="10" t="s">
        <v>66</v>
      </c>
      <c r="C74" s="42">
        <v>0.77900000000000003</v>
      </c>
      <c r="D74" s="42">
        <v>0.56299999999999994</v>
      </c>
      <c r="E74" s="42">
        <v>0.77900000000000003</v>
      </c>
      <c r="F74" s="42">
        <v>0.77900000000000003</v>
      </c>
      <c r="G74" s="43">
        <v>1082</v>
      </c>
      <c r="H74" s="43">
        <v>321588818</v>
      </c>
      <c r="I74" s="43">
        <v>297217</v>
      </c>
      <c r="J74" s="43">
        <v>1591589</v>
      </c>
      <c r="K74" s="43">
        <v>1739805</v>
      </c>
      <c r="L74" s="42">
        <v>0.77900000000000003</v>
      </c>
      <c r="M74" s="42">
        <v>0.55900000000000005</v>
      </c>
      <c r="N74" s="42">
        <v>0.77900000000000003</v>
      </c>
      <c r="O74" s="42">
        <v>0.77900000000000003</v>
      </c>
      <c r="P74" s="43">
        <v>1081</v>
      </c>
      <c r="Q74" s="43">
        <v>330104012</v>
      </c>
      <c r="R74" s="43">
        <v>305369</v>
      </c>
      <c r="S74" s="43">
        <v>1418751</v>
      </c>
      <c r="T74" s="43">
        <v>1421082</v>
      </c>
      <c r="U74" s="42">
        <v>0.77700000000000002</v>
      </c>
      <c r="V74" s="42">
        <v>0.53800000000000003</v>
      </c>
      <c r="W74" s="42">
        <v>0.77700000000000002</v>
      </c>
      <c r="X74" s="42">
        <v>0.77700000000000002</v>
      </c>
      <c r="Y74" s="43">
        <v>1072</v>
      </c>
      <c r="Z74" s="43">
        <v>348062081</v>
      </c>
      <c r="AA74" s="43">
        <v>324684</v>
      </c>
      <c r="AB74" s="43">
        <v>1679998</v>
      </c>
      <c r="AC74" s="43">
        <v>1495150</v>
      </c>
      <c r="AD74" s="42">
        <v>0.78400000000000003</v>
      </c>
      <c r="AE74" s="42">
        <v>0.53800000000000003</v>
      </c>
      <c r="AF74" s="42">
        <v>0.78400000000000003</v>
      </c>
      <c r="AG74" s="42">
        <v>0.78400000000000003</v>
      </c>
      <c r="AH74" s="43">
        <v>1075</v>
      </c>
      <c r="AI74" s="43">
        <v>356979918</v>
      </c>
      <c r="AJ74" s="43">
        <v>332074</v>
      </c>
      <c r="AK74" s="43">
        <v>1323907</v>
      </c>
      <c r="AL74" s="43">
        <v>1572324</v>
      </c>
      <c r="AM74" s="42">
        <v>0.79</v>
      </c>
      <c r="AN74" s="42">
        <v>0.54100000000000004</v>
      </c>
      <c r="AO74" s="42">
        <v>0.79</v>
      </c>
      <c r="AP74" s="42">
        <v>0.79</v>
      </c>
      <c r="AQ74" s="43">
        <v>1055</v>
      </c>
      <c r="AR74" s="43">
        <v>361791894</v>
      </c>
      <c r="AS74" s="43">
        <v>342930</v>
      </c>
      <c r="AT74" s="43">
        <v>1653034</v>
      </c>
      <c r="AU74" s="43">
        <v>1473058</v>
      </c>
      <c r="AV74" s="42">
        <v>0.80700000000000005</v>
      </c>
      <c r="AW74" s="42">
        <v>0.53500000000000003</v>
      </c>
      <c r="AX74" s="42">
        <v>0.80700000000000005</v>
      </c>
      <c r="AY74" s="42">
        <v>0.80700000000000005</v>
      </c>
      <c r="AZ74" s="43">
        <v>1111</v>
      </c>
      <c r="BA74" s="43">
        <v>373837112</v>
      </c>
      <c r="BB74" s="43">
        <v>336487</v>
      </c>
      <c r="BC74" s="43">
        <v>1571389</v>
      </c>
      <c r="BD74" s="43">
        <v>1731747</v>
      </c>
      <c r="BE74" s="46">
        <v>0.80200000000000005</v>
      </c>
      <c r="BF74" s="46">
        <v>0.51900000000000002</v>
      </c>
      <c r="BG74" s="46">
        <v>0.80200000000000005</v>
      </c>
      <c r="BH74" s="46">
        <v>0.80200000000000005</v>
      </c>
      <c r="BI74" s="47">
        <v>985</v>
      </c>
      <c r="BJ74" s="47">
        <v>374510716</v>
      </c>
      <c r="BK74" s="47">
        <v>380213</v>
      </c>
      <c r="BL74" s="47">
        <v>1707073</v>
      </c>
      <c r="BM74" s="47">
        <v>1627838</v>
      </c>
      <c r="BN74" s="66">
        <v>0.80200000000000005</v>
      </c>
      <c r="BO74" s="66">
        <v>0.50700000000000001</v>
      </c>
      <c r="BP74" s="66">
        <v>0.80200000000000005</v>
      </c>
      <c r="BQ74" s="66">
        <v>0.80200000000000005</v>
      </c>
      <c r="BR74" s="67">
        <v>951</v>
      </c>
      <c r="BS74" s="67">
        <v>391732483</v>
      </c>
      <c r="BT74" s="67">
        <v>411916</v>
      </c>
      <c r="BU74" s="67">
        <v>1722821</v>
      </c>
      <c r="BV74" s="67">
        <v>1660110</v>
      </c>
      <c r="BW74" s="70">
        <v>0.78</v>
      </c>
      <c r="BX74" s="70">
        <v>0.47099999999999997</v>
      </c>
      <c r="BY74" s="70">
        <v>0.78</v>
      </c>
      <c r="BZ74" s="70">
        <v>0.78</v>
      </c>
      <c r="CA74" s="71">
        <v>939</v>
      </c>
      <c r="CB74" s="71">
        <v>421477813</v>
      </c>
      <c r="CC74" s="71">
        <v>448858</v>
      </c>
      <c r="CD74" s="71">
        <v>1817490</v>
      </c>
      <c r="CE74" s="71">
        <v>1988858</v>
      </c>
    </row>
    <row r="75" spans="1:83" x14ac:dyDescent="0.35">
      <c r="A75" s="10" t="s">
        <v>1408</v>
      </c>
      <c r="B75" s="10" t="s">
        <v>67</v>
      </c>
      <c r="C75" s="42">
        <v>0.70699999999999996</v>
      </c>
      <c r="D75" s="42">
        <v>0.56799999999999995</v>
      </c>
      <c r="E75" s="42">
        <v>0.70699999999999996</v>
      </c>
      <c r="F75" s="42">
        <v>0.70699999999999996</v>
      </c>
      <c r="G75" s="43">
        <v>514</v>
      </c>
      <c r="H75" s="43">
        <v>201579009</v>
      </c>
      <c r="I75" s="43">
        <v>392177</v>
      </c>
      <c r="J75" s="43">
        <v>502825</v>
      </c>
      <c r="K75" s="43">
        <v>620672</v>
      </c>
      <c r="L75" s="42">
        <v>0.72199999999999998</v>
      </c>
      <c r="M75" s="42">
        <v>0.56799999999999995</v>
      </c>
      <c r="N75" s="42">
        <v>0.72199999999999998</v>
      </c>
      <c r="O75" s="42">
        <v>0.72199999999999998</v>
      </c>
      <c r="P75" s="43">
        <v>527</v>
      </c>
      <c r="Q75" s="43">
        <v>202332559</v>
      </c>
      <c r="R75" s="43">
        <v>383932</v>
      </c>
      <c r="S75" s="43">
        <v>539123</v>
      </c>
      <c r="T75" s="43">
        <v>734726</v>
      </c>
      <c r="U75" s="42">
        <v>0.70899999999999996</v>
      </c>
      <c r="V75" s="42">
        <v>0.56100000000000005</v>
      </c>
      <c r="W75" s="42">
        <v>0.70899999999999996</v>
      </c>
      <c r="X75" s="42">
        <v>0.70899999999999996</v>
      </c>
      <c r="Y75" s="43">
        <v>494</v>
      </c>
      <c r="Z75" s="43">
        <v>208836599</v>
      </c>
      <c r="AA75" s="43">
        <v>422746</v>
      </c>
      <c r="AB75" s="43">
        <v>711563</v>
      </c>
      <c r="AC75" s="43">
        <v>718442</v>
      </c>
      <c r="AD75" s="42">
        <v>0.70799999999999996</v>
      </c>
      <c r="AE75" s="42">
        <v>0.56599999999999995</v>
      </c>
      <c r="AF75" s="42">
        <v>0.70799999999999996</v>
      </c>
      <c r="AG75" s="42">
        <v>0.70799999999999996</v>
      </c>
      <c r="AH75" s="43">
        <v>482</v>
      </c>
      <c r="AI75" s="43">
        <v>216483073</v>
      </c>
      <c r="AJ75" s="43">
        <v>449135</v>
      </c>
      <c r="AK75" s="43">
        <v>671451</v>
      </c>
      <c r="AL75" s="43">
        <v>685312</v>
      </c>
      <c r="AM75" s="42">
        <v>0.70899999999999996</v>
      </c>
      <c r="AN75" s="42">
        <v>0.55100000000000005</v>
      </c>
      <c r="AO75" s="42">
        <v>0.70899999999999996</v>
      </c>
      <c r="AP75" s="42">
        <v>0.70899999999999996</v>
      </c>
      <c r="AQ75" s="43">
        <v>470</v>
      </c>
      <c r="AR75" s="43">
        <v>223538367</v>
      </c>
      <c r="AS75" s="43">
        <v>475613</v>
      </c>
      <c r="AT75" s="43">
        <v>652344</v>
      </c>
      <c r="AU75" s="43">
        <v>592640</v>
      </c>
      <c r="AV75" s="42">
        <v>0.71699999999999997</v>
      </c>
      <c r="AW75" s="42">
        <v>0.54900000000000004</v>
      </c>
      <c r="AX75" s="42">
        <v>0.71699999999999997</v>
      </c>
      <c r="AY75" s="42">
        <v>0.71699999999999997</v>
      </c>
      <c r="AZ75" s="43">
        <v>462</v>
      </c>
      <c r="BA75" s="43">
        <v>227727308</v>
      </c>
      <c r="BB75" s="43">
        <v>492916</v>
      </c>
      <c r="BC75" s="43">
        <v>559788</v>
      </c>
      <c r="BD75" s="43">
        <v>527823</v>
      </c>
      <c r="BE75" s="46">
        <v>0.72</v>
      </c>
      <c r="BF75" s="46">
        <v>0.55400000000000005</v>
      </c>
      <c r="BG75" s="46">
        <v>0.72</v>
      </c>
      <c r="BH75" s="46">
        <v>0.72</v>
      </c>
      <c r="BI75" s="47">
        <v>426</v>
      </c>
      <c r="BJ75" s="47">
        <v>228953446</v>
      </c>
      <c r="BK75" s="47">
        <v>537449</v>
      </c>
      <c r="BL75" s="47">
        <v>490225</v>
      </c>
      <c r="BM75" s="47">
        <v>444618</v>
      </c>
      <c r="BN75" s="66">
        <v>0.71499999999999997</v>
      </c>
      <c r="BO75" s="66">
        <v>0.51600000000000001</v>
      </c>
      <c r="BP75" s="66">
        <v>0.71499999999999997</v>
      </c>
      <c r="BQ75" s="66">
        <v>0.71499999999999997</v>
      </c>
      <c r="BR75" s="67">
        <v>412</v>
      </c>
      <c r="BS75" s="67">
        <v>244066801</v>
      </c>
      <c r="BT75" s="67">
        <v>592395</v>
      </c>
      <c r="BU75" s="67">
        <v>467074</v>
      </c>
      <c r="BV75" s="67">
        <v>567558</v>
      </c>
      <c r="BW75" s="70">
        <v>0.70799999999999996</v>
      </c>
      <c r="BX75" s="70">
        <v>0.49099999999999999</v>
      </c>
      <c r="BY75" s="70">
        <v>0.70799999999999996</v>
      </c>
      <c r="BZ75" s="70">
        <v>0.70799999999999996</v>
      </c>
      <c r="CA75" s="71">
        <v>431</v>
      </c>
      <c r="CB75" s="71">
        <v>257089552</v>
      </c>
      <c r="CC75" s="71">
        <v>596495</v>
      </c>
      <c r="CD75" s="71">
        <v>662304</v>
      </c>
      <c r="CE75" s="71">
        <v>795111</v>
      </c>
    </row>
    <row r="76" spans="1:83" x14ac:dyDescent="0.35">
      <c r="A76" s="10" t="s">
        <v>1409</v>
      </c>
      <c r="B76" s="10" t="s">
        <v>68</v>
      </c>
      <c r="C76" s="42">
        <v>0.75600000000000001</v>
      </c>
      <c r="D76" s="42">
        <v>0.58399999999999996</v>
      </c>
      <c r="E76" s="42">
        <v>0.75600000000000001</v>
      </c>
      <c r="F76" s="42">
        <v>0.75600000000000001</v>
      </c>
      <c r="G76" s="43">
        <v>558</v>
      </c>
      <c r="H76" s="43">
        <v>182536072</v>
      </c>
      <c r="I76" s="43">
        <v>327125</v>
      </c>
      <c r="J76" s="43">
        <v>491422</v>
      </c>
      <c r="K76" s="43">
        <v>536054</v>
      </c>
      <c r="L76" s="42">
        <v>0.745</v>
      </c>
      <c r="M76" s="42">
        <v>0.57699999999999996</v>
      </c>
      <c r="N76" s="42">
        <v>0.745</v>
      </c>
      <c r="O76" s="42">
        <v>0.745</v>
      </c>
      <c r="P76" s="43">
        <v>521</v>
      </c>
      <c r="Q76" s="43">
        <v>183284143</v>
      </c>
      <c r="R76" s="43">
        <v>351792</v>
      </c>
      <c r="S76" s="43">
        <v>577700</v>
      </c>
      <c r="T76" s="43">
        <v>656196</v>
      </c>
      <c r="U76" s="42">
        <v>0.751</v>
      </c>
      <c r="V76" s="42">
        <v>0.57699999999999996</v>
      </c>
      <c r="W76" s="42">
        <v>0.751</v>
      </c>
      <c r="X76" s="42">
        <v>0.751</v>
      </c>
      <c r="Y76" s="43">
        <v>508</v>
      </c>
      <c r="Z76" s="43">
        <v>183739444</v>
      </c>
      <c r="AA76" s="43">
        <v>361691</v>
      </c>
      <c r="AB76" s="43">
        <v>673414</v>
      </c>
      <c r="AC76" s="43">
        <v>608429</v>
      </c>
      <c r="AD76" s="42">
        <v>0.751</v>
      </c>
      <c r="AE76" s="42">
        <v>0.56100000000000005</v>
      </c>
      <c r="AF76" s="42">
        <v>0.751</v>
      </c>
      <c r="AG76" s="42">
        <v>0.751</v>
      </c>
      <c r="AH76" s="43">
        <v>495</v>
      </c>
      <c r="AI76" s="43">
        <v>189981267</v>
      </c>
      <c r="AJ76" s="43">
        <v>383800</v>
      </c>
      <c r="AK76" s="43">
        <v>592196</v>
      </c>
      <c r="AL76" s="43">
        <v>569282</v>
      </c>
      <c r="AM76" s="42">
        <v>0.75800000000000001</v>
      </c>
      <c r="AN76" s="42">
        <v>0.55600000000000005</v>
      </c>
      <c r="AO76" s="42">
        <v>0.75800000000000001</v>
      </c>
      <c r="AP76" s="42">
        <v>0.75800000000000001</v>
      </c>
      <c r="AQ76" s="43">
        <v>486</v>
      </c>
      <c r="AR76" s="43">
        <v>192400223</v>
      </c>
      <c r="AS76" s="43">
        <v>395885</v>
      </c>
      <c r="AT76" s="43">
        <v>569325</v>
      </c>
      <c r="AU76" s="43">
        <v>505587</v>
      </c>
      <c r="AV76" s="42">
        <v>0.75700000000000001</v>
      </c>
      <c r="AW76" s="42">
        <v>0.54600000000000004</v>
      </c>
      <c r="AX76" s="42">
        <v>0.75700000000000001</v>
      </c>
      <c r="AY76" s="42">
        <v>0.75700000000000001</v>
      </c>
      <c r="AZ76" s="43">
        <v>465</v>
      </c>
      <c r="BA76" s="43">
        <v>197010394</v>
      </c>
      <c r="BB76" s="43">
        <v>423678</v>
      </c>
      <c r="BC76" s="43">
        <v>537244</v>
      </c>
      <c r="BD76" s="43">
        <v>484251</v>
      </c>
      <c r="BE76" s="46">
        <v>0.76900000000000002</v>
      </c>
      <c r="BF76" s="46">
        <v>0.53300000000000003</v>
      </c>
      <c r="BG76" s="46">
        <v>0.76900000000000002</v>
      </c>
      <c r="BH76" s="46">
        <v>0.76900000000000002</v>
      </c>
      <c r="BI76" s="47">
        <v>459</v>
      </c>
      <c r="BJ76" s="47">
        <v>203082904</v>
      </c>
      <c r="BK76" s="47">
        <v>442446</v>
      </c>
      <c r="BL76" s="47">
        <v>513773</v>
      </c>
      <c r="BM76" s="47">
        <v>528117</v>
      </c>
      <c r="BN76" s="66">
        <v>0.77800000000000002</v>
      </c>
      <c r="BO76" s="66">
        <v>0.51300000000000001</v>
      </c>
      <c r="BP76" s="66">
        <v>0.77800000000000002</v>
      </c>
      <c r="BQ76" s="66">
        <v>0.77800000000000002</v>
      </c>
      <c r="BR76" s="67">
        <v>457</v>
      </c>
      <c r="BS76" s="67">
        <v>210810052</v>
      </c>
      <c r="BT76" s="67">
        <v>461291</v>
      </c>
      <c r="BU76" s="67">
        <v>553899</v>
      </c>
      <c r="BV76" s="67">
        <v>549146</v>
      </c>
      <c r="BW76" s="70">
        <v>0.75900000000000001</v>
      </c>
      <c r="BX76" s="70">
        <v>0.497</v>
      </c>
      <c r="BY76" s="70">
        <v>0.75900000000000001</v>
      </c>
      <c r="BZ76" s="70">
        <v>0.75900000000000001</v>
      </c>
      <c r="CA76" s="71">
        <v>444</v>
      </c>
      <c r="CB76" s="71">
        <v>218062194</v>
      </c>
      <c r="CC76" s="71">
        <v>491131</v>
      </c>
      <c r="CD76" s="71">
        <v>569104</v>
      </c>
      <c r="CE76" s="71">
        <v>666255</v>
      </c>
    </row>
    <row r="77" spans="1:83" x14ac:dyDescent="0.35">
      <c r="A77" s="10" t="s">
        <v>1410</v>
      </c>
      <c r="B77" s="10" t="s">
        <v>69</v>
      </c>
      <c r="C77" s="42">
        <v>0.88900000000000001</v>
      </c>
      <c r="D77" s="42">
        <v>0.6</v>
      </c>
      <c r="E77" s="42">
        <v>0.88900000000000001</v>
      </c>
      <c r="F77" s="42">
        <v>0.88900000000000001</v>
      </c>
      <c r="G77" s="43">
        <v>4958</v>
      </c>
      <c r="H77" s="43">
        <v>743407417</v>
      </c>
      <c r="I77" s="43">
        <v>149940</v>
      </c>
      <c r="J77" s="43">
        <v>2909157</v>
      </c>
      <c r="K77" s="43">
        <v>2968790</v>
      </c>
      <c r="L77" s="42">
        <v>0.88700000000000001</v>
      </c>
      <c r="M77" s="42">
        <v>0.59399999999999997</v>
      </c>
      <c r="N77" s="42">
        <v>0.88700000000000001</v>
      </c>
      <c r="O77" s="42">
        <v>0.88700000000000001</v>
      </c>
      <c r="P77" s="43">
        <v>4732</v>
      </c>
      <c r="Q77" s="43">
        <v>741658799</v>
      </c>
      <c r="R77" s="43">
        <v>156732</v>
      </c>
      <c r="S77" s="43">
        <v>2897207</v>
      </c>
      <c r="T77" s="43">
        <v>4652871</v>
      </c>
      <c r="U77" s="42">
        <v>0.89100000000000001</v>
      </c>
      <c r="V77" s="42">
        <v>0.59399999999999997</v>
      </c>
      <c r="W77" s="42">
        <v>0.89100000000000001</v>
      </c>
      <c r="X77" s="42">
        <v>0.89100000000000001</v>
      </c>
      <c r="Y77" s="43">
        <v>4658</v>
      </c>
      <c r="Z77" s="43">
        <v>742025029</v>
      </c>
      <c r="AA77" s="43">
        <v>159301</v>
      </c>
      <c r="AB77" s="43">
        <v>4371525</v>
      </c>
      <c r="AC77" s="43">
        <v>4585739</v>
      </c>
      <c r="AD77" s="42">
        <v>0.89500000000000002</v>
      </c>
      <c r="AE77" s="42">
        <v>0.59199999999999997</v>
      </c>
      <c r="AF77" s="42">
        <v>0.89500000000000002</v>
      </c>
      <c r="AG77" s="42">
        <v>0.89500000000000002</v>
      </c>
      <c r="AH77" s="43">
        <v>4587</v>
      </c>
      <c r="AI77" s="43">
        <v>746090945</v>
      </c>
      <c r="AJ77" s="43">
        <v>162653</v>
      </c>
      <c r="AK77" s="43">
        <v>4371677</v>
      </c>
      <c r="AL77" s="43">
        <v>4724759</v>
      </c>
      <c r="AM77" s="42">
        <v>0.9</v>
      </c>
      <c r="AN77" s="42">
        <v>0.59199999999999997</v>
      </c>
      <c r="AO77" s="42">
        <v>0.9</v>
      </c>
      <c r="AP77" s="42">
        <v>0.9</v>
      </c>
      <c r="AQ77" s="43">
        <v>4541</v>
      </c>
      <c r="AR77" s="43">
        <v>748366990</v>
      </c>
      <c r="AS77" s="43">
        <v>164802</v>
      </c>
      <c r="AT77" s="43">
        <v>4478841</v>
      </c>
      <c r="AU77" s="43">
        <v>3760681</v>
      </c>
      <c r="AV77" s="42">
        <v>0.90300000000000002</v>
      </c>
      <c r="AW77" s="42">
        <v>0.58799999999999997</v>
      </c>
      <c r="AX77" s="42">
        <v>0.90300000000000002</v>
      </c>
      <c r="AY77" s="42">
        <v>0.9</v>
      </c>
      <c r="AZ77" s="43">
        <v>4405</v>
      </c>
      <c r="BA77" s="43">
        <v>753577153</v>
      </c>
      <c r="BB77" s="43">
        <v>171073</v>
      </c>
      <c r="BC77" s="43">
        <v>3656537</v>
      </c>
      <c r="BD77" s="43">
        <v>3347221</v>
      </c>
      <c r="BE77" s="46">
        <v>0.89800000000000002</v>
      </c>
      <c r="BF77" s="46">
        <v>0.57699999999999996</v>
      </c>
      <c r="BG77" s="46">
        <v>0.89800000000000002</v>
      </c>
      <c r="BH77" s="46">
        <v>0.89800000000000002</v>
      </c>
      <c r="BI77" s="47">
        <v>3941</v>
      </c>
      <c r="BJ77" s="47">
        <v>769461650</v>
      </c>
      <c r="BK77" s="47">
        <v>195245</v>
      </c>
      <c r="BL77" s="47">
        <v>3746421</v>
      </c>
      <c r="BM77" s="47">
        <v>4391058</v>
      </c>
      <c r="BN77" s="66">
        <v>0.90300000000000002</v>
      </c>
      <c r="BO77" s="66">
        <v>0.56999999999999995</v>
      </c>
      <c r="BP77" s="66">
        <v>0.90300000000000002</v>
      </c>
      <c r="BQ77" s="66">
        <v>0.9</v>
      </c>
      <c r="BR77" s="67">
        <v>3876</v>
      </c>
      <c r="BS77" s="67">
        <v>788257858</v>
      </c>
      <c r="BT77" s="67">
        <v>203368</v>
      </c>
      <c r="BU77" s="67">
        <v>4289492</v>
      </c>
      <c r="BV77" s="67">
        <v>4668902</v>
      </c>
      <c r="BW77" s="70">
        <v>0.90100000000000002</v>
      </c>
      <c r="BX77" s="70">
        <v>0.55400000000000005</v>
      </c>
      <c r="BY77" s="70">
        <v>0.90100000000000002</v>
      </c>
      <c r="BZ77" s="70">
        <v>0.9</v>
      </c>
      <c r="CA77" s="71">
        <v>4009</v>
      </c>
      <c r="CB77" s="71">
        <v>818496672</v>
      </c>
      <c r="CC77" s="71">
        <v>204164</v>
      </c>
      <c r="CD77" s="71">
        <v>4757641</v>
      </c>
      <c r="CE77" s="71">
        <v>5534790</v>
      </c>
    </row>
    <row r="78" spans="1:83" x14ac:dyDescent="0.35">
      <c r="A78" s="10" t="s">
        <v>1411</v>
      </c>
      <c r="B78" s="10" t="s">
        <v>70</v>
      </c>
      <c r="C78" s="42">
        <v>0.68300000000000005</v>
      </c>
      <c r="D78" s="42">
        <v>0.66200000000000003</v>
      </c>
      <c r="E78" s="42">
        <v>0.68300000000000005</v>
      </c>
      <c r="F78" s="42">
        <v>0.68300000000000005</v>
      </c>
      <c r="G78" s="43">
        <v>1547</v>
      </c>
      <c r="H78" s="43">
        <v>656855996</v>
      </c>
      <c r="I78" s="43">
        <v>424599</v>
      </c>
      <c r="J78" s="43">
        <v>723070</v>
      </c>
      <c r="K78" s="43">
        <v>773809</v>
      </c>
      <c r="L78" s="42">
        <v>0.69099999999999995</v>
      </c>
      <c r="M78" s="42">
        <v>0.66600000000000004</v>
      </c>
      <c r="N78" s="42">
        <v>0.69099999999999995</v>
      </c>
      <c r="O78" s="42">
        <v>0.69099999999999995</v>
      </c>
      <c r="P78" s="43">
        <v>1532</v>
      </c>
      <c r="Q78" s="43">
        <v>653257804</v>
      </c>
      <c r="R78" s="43">
        <v>426408</v>
      </c>
      <c r="S78" s="43">
        <v>803454</v>
      </c>
      <c r="T78" s="43">
        <v>1181538</v>
      </c>
      <c r="U78" s="42">
        <v>0.70399999999999996</v>
      </c>
      <c r="V78" s="42">
        <v>0.67</v>
      </c>
      <c r="W78" s="42">
        <v>0.70399999999999996</v>
      </c>
      <c r="X78" s="42">
        <v>0.70399999999999996</v>
      </c>
      <c r="Y78" s="43">
        <v>1523</v>
      </c>
      <c r="Z78" s="43">
        <v>653836073</v>
      </c>
      <c r="AA78" s="43">
        <v>429307</v>
      </c>
      <c r="AB78" s="43">
        <v>1110428</v>
      </c>
      <c r="AC78" s="43">
        <v>1259991</v>
      </c>
      <c r="AD78" s="42">
        <v>0.7</v>
      </c>
      <c r="AE78" s="42">
        <v>0.65</v>
      </c>
      <c r="AF78" s="42">
        <v>0.7</v>
      </c>
      <c r="AG78" s="42">
        <v>0.7</v>
      </c>
      <c r="AH78" s="43">
        <v>1523</v>
      </c>
      <c r="AI78" s="43">
        <v>704165938</v>
      </c>
      <c r="AJ78" s="43">
        <v>462354</v>
      </c>
      <c r="AK78" s="43">
        <v>1173401</v>
      </c>
      <c r="AL78" s="43">
        <v>1189099</v>
      </c>
      <c r="AM78" s="42">
        <v>0.70299999999999996</v>
      </c>
      <c r="AN78" s="42">
        <v>0.64500000000000002</v>
      </c>
      <c r="AO78" s="42">
        <v>0.70299999999999996</v>
      </c>
      <c r="AP78" s="42">
        <v>0.70299999999999996</v>
      </c>
      <c r="AQ78" s="43">
        <v>1469</v>
      </c>
      <c r="AR78" s="43">
        <v>713245742</v>
      </c>
      <c r="AS78" s="43">
        <v>485531</v>
      </c>
      <c r="AT78" s="43">
        <v>1227485</v>
      </c>
      <c r="AU78" s="43">
        <v>1073496</v>
      </c>
      <c r="AV78" s="42">
        <v>0.72099999999999997</v>
      </c>
      <c r="AW78" s="42">
        <v>0.64</v>
      </c>
      <c r="AX78" s="42">
        <v>0.72099999999999997</v>
      </c>
      <c r="AY78" s="42">
        <v>0.72099999999999997</v>
      </c>
      <c r="AZ78" s="43">
        <v>1503</v>
      </c>
      <c r="BA78" s="43">
        <v>731425460</v>
      </c>
      <c r="BB78" s="43">
        <v>486643</v>
      </c>
      <c r="BC78" s="43">
        <v>1118923</v>
      </c>
      <c r="BD78" s="43">
        <v>1141836</v>
      </c>
      <c r="BE78" s="46">
        <v>0.70099999999999996</v>
      </c>
      <c r="BF78" s="46">
        <v>0.621</v>
      </c>
      <c r="BG78" s="46">
        <v>0.70099999999999996</v>
      </c>
      <c r="BH78" s="46">
        <v>0.70099999999999996</v>
      </c>
      <c r="BI78" s="47">
        <v>1344</v>
      </c>
      <c r="BJ78" s="47">
        <v>770092127</v>
      </c>
      <c r="BK78" s="47">
        <v>572985</v>
      </c>
      <c r="BL78" s="47">
        <v>1103330</v>
      </c>
      <c r="BM78" s="47">
        <v>1231588</v>
      </c>
      <c r="BN78" s="66">
        <v>0.73099999999999998</v>
      </c>
      <c r="BO78" s="66">
        <v>0.621</v>
      </c>
      <c r="BP78" s="66">
        <v>0.73099999999999998</v>
      </c>
      <c r="BQ78" s="66">
        <v>0.73099999999999998</v>
      </c>
      <c r="BR78" s="67">
        <v>1385</v>
      </c>
      <c r="BS78" s="67">
        <v>775943167</v>
      </c>
      <c r="BT78" s="67">
        <v>560247</v>
      </c>
      <c r="BU78" s="67">
        <v>1221562</v>
      </c>
      <c r="BV78" s="67">
        <v>1321699</v>
      </c>
      <c r="BW78" s="70">
        <v>0.70799999999999996</v>
      </c>
      <c r="BX78" s="70">
        <v>0.59599999999999997</v>
      </c>
      <c r="BY78" s="70">
        <v>0.70799999999999996</v>
      </c>
      <c r="BZ78" s="70">
        <v>0.70799999999999996</v>
      </c>
      <c r="CA78" s="71">
        <v>1429</v>
      </c>
      <c r="CB78" s="71">
        <v>850984229</v>
      </c>
      <c r="CC78" s="71">
        <v>595510</v>
      </c>
      <c r="CD78" s="71">
        <v>1407946</v>
      </c>
      <c r="CE78" s="71">
        <v>1524332</v>
      </c>
    </row>
    <row r="79" spans="1:83" x14ac:dyDescent="0.35">
      <c r="A79" s="10" t="s">
        <v>1412</v>
      </c>
      <c r="B79" s="10" t="s">
        <v>71</v>
      </c>
      <c r="C79" s="42">
        <v>0.77300000000000002</v>
      </c>
      <c r="D79" s="42">
        <v>0.66200000000000003</v>
      </c>
      <c r="E79" s="42">
        <v>0.77300000000000002</v>
      </c>
      <c r="F79" s="42">
        <v>0.77300000000000002</v>
      </c>
      <c r="G79" s="43">
        <v>623</v>
      </c>
      <c r="H79" s="43">
        <v>190169708</v>
      </c>
      <c r="I79" s="43">
        <v>305248</v>
      </c>
      <c r="J79" s="43">
        <v>876287</v>
      </c>
      <c r="K79" s="43">
        <v>1023202</v>
      </c>
      <c r="L79" s="42">
        <v>0.78800000000000003</v>
      </c>
      <c r="M79" s="42">
        <v>0.68200000000000005</v>
      </c>
      <c r="N79" s="42">
        <v>0.78800000000000003</v>
      </c>
      <c r="O79" s="42">
        <v>0.78800000000000003</v>
      </c>
      <c r="P79" s="43">
        <v>620</v>
      </c>
      <c r="Q79" s="43">
        <v>181602724</v>
      </c>
      <c r="R79" s="43">
        <v>292907</v>
      </c>
      <c r="S79" s="43">
        <v>635674</v>
      </c>
      <c r="T79" s="43">
        <v>955497</v>
      </c>
      <c r="U79" s="42">
        <v>0.78300000000000003</v>
      </c>
      <c r="V79" s="42">
        <v>0.69</v>
      </c>
      <c r="W79" s="42">
        <v>0.78300000000000003</v>
      </c>
      <c r="X79" s="42">
        <v>0.78300000000000003</v>
      </c>
      <c r="Y79" s="43">
        <v>571</v>
      </c>
      <c r="Z79" s="43">
        <v>180089744</v>
      </c>
      <c r="AA79" s="43">
        <v>315393</v>
      </c>
      <c r="AB79" s="43">
        <v>856671</v>
      </c>
      <c r="AC79" s="43">
        <v>945218</v>
      </c>
      <c r="AD79" s="42">
        <v>0.78600000000000003</v>
      </c>
      <c r="AE79" s="42">
        <v>0.68799999999999994</v>
      </c>
      <c r="AF79" s="42">
        <v>0.78600000000000003</v>
      </c>
      <c r="AG79" s="42">
        <v>0.78600000000000003</v>
      </c>
      <c r="AH79" s="43">
        <v>561</v>
      </c>
      <c r="AI79" s="43">
        <v>185016603</v>
      </c>
      <c r="AJ79" s="43">
        <v>329797</v>
      </c>
      <c r="AK79" s="43">
        <v>881386</v>
      </c>
      <c r="AL79" s="43">
        <v>867914</v>
      </c>
      <c r="AM79" s="42">
        <v>0.79600000000000004</v>
      </c>
      <c r="AN79" s="42">
        <v>0.69</v>
      </c>
      <c r="AO79" s="42">
        <v>0.79600000000000004</v>
      </c>
      <c r="AP79" s="42">
        <v>0.79600000000000004</v>
      </c>
      <c r="AQ79" s="43">
        <v>556</v>
      </c>
      <c r="AR79" s="43">
        <v>185668974</v>
      </c>
      <c r="AS79" s="43">
        <v>333937</v>
      </c>
      <c r="AT79" s="43">
        <v>827736</v>
      </c>
      <c r="AU79" s="43">
        <v>811015</v>
      </c>
      <c r="AV79" s="42">
        <v>0.80900000000000005</v>
      </c>
      <c r="AW79" s="42">
        <v>0.68200000000000005</v>
      </c>
      <c r="AX79" s="42">
        <v>0.80900000000000005</v>
      </c>
      <c r="AY79" s="42">
        <v>0.80900000000000005</v>
      </c>
      <c r="AZ79" s="43">
        <v>576</v>
      </c>
      <c r="BA79" s="43">
        <v>192203519</v>
      </c>
      <c r="BB79" s="43">
        <v>333686</v>
      </c>
      <c r="BC79" s="43">
        <v>782647</v>
      </c>
      <c r="BD79" s="43">
        <v>706307</v>
      </c>
      <c r="BE79" s="46">
        <v>0.83399999999999996</v>
      </c>
      <c r="BF79" s="46">
        <v>0.68200000000000005</v>
      </c>
      <c r="BG79" s="46">
        <v>0.83399999999999996</v>
      </c>
      <c r="BH79" s="46">
        <v>0.83399999999999996</v>
      </c>
      <c r="BI79" s="47">
        <v>605</v>
      </c>
      <c r="BJ79" s="47">
        <v>193439973</v>
      </c>
      <c r="BK79" s="47">
        <v>319735</v>
      </c>
      <c r="BL79" s="47">
        <v>698093</v>
      </c>
      <c r="BM79" s="47">
        <v>781910</v>
      </c>
      <c r="BN79" s="66">
        <v>0.81499999999999995</v>
      </c>
      <c r="BO79" s="66">
        <v>0.66</v>
      </c>
      <c r="BP79" s="66">
        <v>0.81499999999999995</v>
      </c>
      <c r="BQ79" s="66">
        <v>0.81499999999999995</v>
      </c>
      <c r="BR79" s="67">
        <v>539</v>
      </c>
      <c r="BS79" s="67">
        <v>207351488</v>
      </c>
      <c r="BT79" s="67">
        <v>384696</v>
      </c>
      <c r="BU79" s="67">
        <v>821599</v>
      </c>
      <c r="BV79" s="67">
        <v>835823</v>
      </c>
      <c r="BW79" s="70">
        <v>0.78700000000000003</v>
      </c>
      <c r="BX79" s="70">
        <v>0.63500000000000001</v>
      </c>
      <c r="BY79" s="70">
        <v>0.78700000000000003</v>
      </c>
      <c r="BZ79" s="70">
        <v>0.78700000000000003</v>
      </c>
      <c r="CA79" s="71">
        <v>522</v>
      </c>
      <c r="CB79" s="71">
        <v>227100706</v>
      </c>
      <c r="CC79" s="71">
        <v>435058</v>
      </c>
      <c r="CD79" s="71">
        <v>837389</v>
      </c>
      <c r="CE79" s="71">
        <v>894805</v>
      </c>
    </row>
    <row r="80" spans="1:83" x14ac:dyDescent="0.35">
      <c r="A80" s="10" t="s">
        <v>1413</v>
      </c>
      <c r="B80" s="10" t="s">
        <v>72</v>
      </c>
      <c r="C80" s="42">
        <v>0.81399999999999995</v>
      </c>
      <c r="D80" s="42">
        <v>0.67500000000000004</v>
      </c>
      <c r="E80" s="42">
        <v>0.81399999999999995</v>
      </c>
      <c r="F80" s="42">
        <v>0.81399999999999995</v>
      </c>
      <c r="G80" s="43">
        <v>305</v>
      </c>
      <c r="H80" s="43">
        <v>76091898</v>
      </c>
      <c r="I80" s="43">
        <v>249481</v>
      </c>
      <c r="J80" s="43">
        <v>685766</v>
      </c>
      <c r="K80" s="43">
        <v>700538</v>
      </c>
      <c r="L80" s="42">
        <v>0.81699999999999995</v>
      </c>
      <c r="M80" s="42">
        <v>0.65100000000000002</v>
      </c>
      <c r="N80" s="42">
        <v>0.81699999999999995</v>
      </c>
      <c r="O80" s="42">
        <v>0.81699999999999995</v>
      </c>
      <c r="P80" s="43">
        <v>323</v>
      </c>
      <c r="Q80" s="43">
        <v>81727026</v>
      </c>
      <c r="R80" s="43">
        <v>253024</v>
      </c>
      <c r="S80" s="43">
        <v>503397</v>
      </c>
      <c r="T80" s="43">
        <v>721091</v>
      </c>
      <c r="U80" s="42">
        <v>0.82199999999999995</v>
      </c>
      <c r="V80" s="42">
        <v>0.65</v>
      </c>
      <c r="W80" s="42">
        <v>0.82199999999999995</v>
      </c>
      <c r="X80" s="42">
        <v>0.82199999999999995</v>
      </c>
      <c r="Y80" s="43">
        <v>316</v>
      </c>
      <c r="Z80" s="43">
        <v>81665289</v>
      </c>
      <c r="AA80" s="43">
        <v>258434</v>
      </c>
      <c r="AB80" s="43">
        <v>675881</v>
      </c>
      <c r="AC80" s="43">
        <v>655777</v>
      </c>
      <c r="AD80" s="42">
        <v>0.82499999999999996</v>
      </c>
      <c r="AE80" s="42">
        <v>0.64700000000000002</v>
      </c>
      <c r="AF80" s="42">
        <v>0.82499999999999996</v>
      </c>
      <c r="AG80" s="42">
        <v>0.82499999999999996</v>
      </c>
      <c r="AH80" s="43">
        <v>304</v>
      </c>
      <c r="AI80" s="43">
        <v>82316916</v>
      </c>
      <c r="AJ80" s="43">
        <v>270779</v>
      </c>
      <c r="AK80" s="43">
        <v>627197</v>
      </c>
      <c r="AL80" s="43">
        <v>647361</v>
      </c>
      <c r="AM80" s="42">
        <v>0.83</v>
      </c>
      <c r="AN80" s="42">
        <v>0.64800000000000002</v>
      </c>
      <c r="AO80" s="42">
        <v>0.83</v>
      </c>
      <c r="AP80" s="42">
        <v>0.83</v>
      </c>
      <c r="AQ80" s="43">
        <v>294</v>
      </c>
      <c r="AR80" s="43">
        <v>81972017</v>
      </c>
      <c r="AS80" s="43">
        <v>278816</v>
      </c>
      <c r="AT80" s="43">
        <v>625556</v>
      </c>
      <c r="AU80" s="43">
        <v>619971</v>
      </c>
      <c r="AV80" s="42">
        <v>0.83099999999999996</v>
      </c>
      <c r="AW80" s="42">
        <v>0.63400000000000001</v>
      </c>
      <c r="AX80" s="42">
        <v>0.83099999999999996</v>
      </c>
      <c r="AY80" s="42">
        <v>0.83099999999999996</v>
      </c>
      <c r="AZ80" s="43">
        <v>289</v>
      </c>
      <c r="BA80" s="43">
        <v>85398354</v>
      </c>
      <c r="BB80" s="43">
        <v>295496</v>
      </c>
      <c r="BC80" s="43">
        <v>732529</v>
      </c>
      <c r="BD80" s="43">
        <v>658349</v>
      </c>
      <c r="BE80" s="46">
        <v>0.82199999999999995</v>
      </c>
      <c r="BF80" s="46">
        <v>0.63400000000000001</v>
      </c>
      <c r="BG80" s="46">
        <v>0.82199999999999995</v>
      </c>
      <c r="BH80" s="46">
        <v>0.82199999999999995</v>
      </c>
      <c r="BI80" s="47">
        <v>250</v>
      </c>
      <c r="BJ80" s="47">
        <v>85474559</v>
      </c>
      <c r="BK80" s="47">
        <v>341898</v>
      </c>
      <c r="BL80" s="47">
        <v>649989</v>
      </c>
      <c r="BM80" s="47">
        <v>603328</v>
      </c>
      <c r="BN80" s="66">
        <v>0.81899999999999995</v>
      </c>
      <c r="BO80" s="66">
        <v>0.61</v>
      </c>
      <c r="BP80" s="66">
        <v>0.81899999999999995</v>
      </c>
      <c r="BQ80" s="66">
        <v>0.81899999999999995</v>
      </c>
      <c r="BR80" s="67">
        <v>241</v>
      </c>
      <c r="BS80" s="67">
        <v>90747189</v>
      </c>
      <c r="BT80" s="67">
        <v>376544</v>
      </c>
      <c r="BU80" s="67">
        <v>629639</v>
      </c>
      <c r="BV80" s="67">
        <v>540630</v>
      </c>
      <c r="BW80" s="70">
        <v>0.81</v>
      </c>
      <c r="BX80" s="70">
        <v>0.60399999999999998</v>
      </c>
      <c r="BY80" s="70">
        <v>0.81</v>
      </c>
      <c r="BZ80" s="70">
        <v>0.81</v>
      </c>
      <c r="CA80" s="71">
        <v>240</v>
      </c>
      <c r="CB80" s="71">
        <v>93174553</v>
      </c>
      <c r="CC80" s="71">
        <v>388227</v>
      </c>
      <c r="CD80" s="71">
        <v>568986</v>
      </c>
      <c r="CE80" s="71">
        <v>700093</v>
      </c>
    </row>
    <row r="81" spans="1:83" x14ac:dyDescent="0.35">
      <c r="A81" s="10" t="s">
        <v>1414</v>
      </c>
      <c r="B81" s="10" t="s">
        <v>73</v>
      </c>
      <c r="C81" s="42">
        <v>0.76400000000000001</v>
      </c>
      <c r="D81" s="42">
        <v>0.58799999999999997</v>
      </c>
      <c r="E81" s="42">
        <v>0.76400000000000001</v>
      </c>
      <c r="F81" s="42">
        <v>0.76400000000000001</v>
      </c>
      <c r="G81" s="43">
        <v>417</v>
      </c>
      <c r="H81" s="43">
        <v>131666133</v>
      </c>
      <c r="I81" s="43">
        <v>315746</v>
      </c>
      <c r="J81" s="43">
        <v>519742</v>
      </c>
      <c r="K81" s="43">
        <v>544535</v>
      </c>
      <c r="L81" s="42">
        <v>0.77200000000000002</v>
      </c>
      <c r="M81" s="42">
        <v>0.58599999999999997</v>
      </c>
      <c r="N81" s="42">
        <v>0.77200000000000002</v>
      </c>
      <c r="O81" s="42">
        <v>0.77200000000000002</v>
      </c>
      <c r="P81" s="43">
        <v>421</v>
      </c>
      <c r="Q81" s="43">
        <v>132506978</v>
      </c>
      <c r="R81" s="43">
        <v>314743</v>
      </c>
      <c r="S81" s="43">
        <v>542005</v>
      </c>
      <c r="T81" s="43">
        <v>675148</v>
      </c>
      <c r="U81" s="42">
        <v>0.76</v>
      </c>
      <c r="V81" s="42">
        <v>0.56299999999999994</v>
      </c>
      <c r="W81" s="42">
        <v>0.76</v>
      </c>
      <c r="X81" s="42">
        <v>0.76</v>
      </c>
      <c r="Y81" s="43">
        <v>409</v>
      </c>
      <c r="Z81" s="43">
        <v>142266552</v>
      </c>
      <c r="AA81" s="43">
        <v>347839</v>
      </c>
      <c r="AB81" s="43">
        <v>628859</v>
      </c>
      <c r="AC81" s="43">
        <v>697225</v>
      </c>
      <c r="AD81" s="42">
        <v>0.72899999999999998</v>
      </c>
      <c r="AE81" s="42">
        <v>0.52700000000000002</v>
      </c>
      <c r="AF81" s="42">
        <v>0.72899999999999998</v>
      </c>
      <c r="AG81" s="42">
        <v>0.72899999999999998</v>
      </c>
      <c r="AH81" s="43">
        <v>368</v>
      </c>
      <c r="AI81" s="43">
        <v>153792379</v>
      </c>
      <c r="AJ81" s="43">
        <v>417914</v>
      </c>
      <c r="AK81" s="43">
        <v>671326</v>
      </c>
      <c r="AL81" s="43">
        <v>575405</v>
      </c>
      <c r="AM81" s="42">
        <v>0.73899999999999999</v>
      </c>
      <c r="AN81" s="42">
        <v>0.53300000000000003</v>
      </c>
      <c r="AO81" s="42">
        <v>0.73899999999999999</v>
      </c>
      <c r="AP81" s="42">
        <v>0.73899999999999999</v>
      </c>
      <c r="AQ81" s="43">
        <v>363</v>
      </c>
      <c r="AR81" s="43">
        <v>155228576</v>
      </c>
      <c r="AS81" s="43">
        <v>427626</v>
      </c>
      <c r="AT81" s="43">
        <v>583545</v>
      </c>
      <c r="AU81" s="43">
        <v>525376</v>
      </c>
      <c r="AV81" s="42">
        <v>0.753</v>
      </c>
      <c r="AW81" s="42">
        <v>0.53</v>
      </c>
      <c r="AX81" s="42">
        <v>0.753</v>
      </c>
      <c r="AY81" s="42">
        <v>0.753</v>
      </c>
      <c r="AZ81" s="43">
        <v>371</v>
      </c>
      <c r="BA81" s="43">
        <v>160026604</v>
      </c>
      <c r="BB81" s="43">
        <v>431338</v>
      </c>
      <c r="BC81" s="43">
        <v>584134</v>
      </c>
      <c r="BD81" s="43">
        <v>566240</v>
      </c>
      <c r="BE81" s="46">
        <v>0.76300000000000001</v>
      </c>
      <c r="BF81" s="46">
        <v>0.53500000000000003</v>
      </c>
      <c r="BG81" s="46">
        <v>0.76300000000000001</v>
      </c>
      <c r="BH81" s="46">
        <v>0.76300000000000001</v>
      </c>
      <c r="BI81" s="47">
        <v>358</v>
      </c>
      <c r="BJ81" s="47">
        <v>162630848</v>
      </c>
      <c r="BK81" s="47">
        <v>454276</v>
      </c>
      <c r="BL81" s="47">
        <v>600853</v>
      </c>
      <c r="BM81" s="47">
        <v>628461</v>
      </c>
      <c r="BN81" s="66">
        <v>0.76</v>
      </c>
      <c r="BO81" s="66">
        <v>0.50700000000000001</v>
      </c>
      <c r="BP81" s="66">
        <v>0.76</v>
      </c>
      <c r="BQ81" s="66">
        <v>0.76</v>
      </c>
      <c r="BR81" s="67">
        <v>354</v>
      </c>
      <c r="BS81" s="67">
        <v>176439671</v>
      </c>
      <c r="BT81" s="67">
        <v>498417</v>
      </c>
      <c r="BU81" s="67">
        <v>653862</v>
      </c>
      <c r="BV81" s="67">
        <v>620462</v>
      </c>
      <c r="BW81" s="70">
        <v>0.74</v>
      </c>
      <c r="BX81" s="70">
        <v>0.48799999999999999</v>
      </c>
      <c r="BY81" s="70">
        <v>0.74</v>
      </c>
      <c r="BZ81" s="70">
        <v>0.74</v>
      </c>
      <c r="CA81" s="71">
        <v>350</v>
      </c>
      <c r="CB81" s="71">
        <v>185882512</v>
      </c>
      <c r="CC81" s="71">
        <v>531092</v>
      </c>
      <c r="CD81" s="71">
        <v>654255</v>
      </c>
      <c r="CE81" s="71">
        <v>737522</v>
      </c>
    </row>
    <row r="82" spans="1:83" x14ac:dyDescent="0.35">
      <c r="A82" s="10" t="s">
        <v>1415</v>
      </c>
      <c r="B82" s="10" t="s">
        <v>74</v>
      </c>
      <c r="C82" s="42">
        <v>0.68799999999999994</v>
      </c>
      <c r="D82" s="42">
        <v>0.58799999999999997</v>
      </c>
      <c r="E82" s="42">
        <v>0.68799999999999994</v>
      </c>
      <c r="F82" s="42">
        <v>0.68799999999999994</v>
      </c>
      <c r="G82" s="43">
        <v>731</v>
      </c>
      <c r="H82" s="43">
        <v>305377456</v>
      </c>
      <c r="I82" s="43">
        <v>417753</v>
      </c>
      <c r="J82" s="43">
        <v>550658</v>
      </c>
      <c r="K82" s="43">
        <v>559938</v>
      </c>
      <c r="L82" s="42">
        <v>0.7</v>
      </c>
      <c r="M82" s="42">
        <v>0.59</v>
      </c>
      <c r="N82" s="42">
        <v>0.7</v>
      </c>
      <c r="O82" s="42">
        <v>0.7</v>
      </c>
      <c r="P82" s="43">
        <v>735</v>
      </c>
      <c r="Q82" s="43">
        <v>304584687</v>
      </c>
      <c r="R82" s="43">
        <v>414400</v>
      </c>
      <c r="S82" s="43">
        <v>606163</v>
      </c>
      <c r="T82" s="43">
        <v>783745</v>
      </c>
      <c r="U82" s="42">
        <v>0.71099999999999997</v>
      </c>
      <c r="V82" s="42">
        <v>0.59599999999999997</v>
      </c>
      <c r="W82" s="42">
        <v>0.71099999999999997</v>
      </c>
      <c r="X82" s="42">
        <v>0.71099999999999997</v>
      </c>
      <c r="Y82" s="43">
        <v>726</v>
      </c>
      <c r="Z82" s="43">
        <v>304074030</v>
      </c>
      <c r="AA82" s="43">
        <v>418834</v>
      </c>
      <c r="AB82" s="43">
        <v>806114</v>
      </c>
      <c r="AC82" s="43">
        <v>776878</v>
      </c>
      <c r="AD82" s="42">
        <v>0.7</v>
      </c>
      <c r="AE82" s="42">
        <v>0.58199999999999996</v>
      </c>
      <c r="AF82" s="42">
        <v>0.7</v>
      </c>
      <c r="AG82" s="42">
        <v>0.7</v>
      </c>
      <c r="AH82" s="43">
        <v>693</v>
      </c>
      <c r="AI82" s="43">
        <v>320343520</v>
      </c>
      <c r="AJ82" s="43">
        <v>462256</v>
      </c>
      <c r="AK82" s="43">
        <v>813998</v>
      </c>
      <c r="AL82" s="43">
        <v>817740</v>
      </c>
      <c r="AM82" s="42">
        <v>0.71499999999999997</v>
      </c>
      <c r="AN82" s="42">
        <v>0.58199999999999996</v>
      </c>
      <c r="AO82" s="42">
        <v>0.71499999999999997</v>
      </c>
      <c r="AP82" s="42">
        <v>0.71499999999999997</v>
      </c>
      <c r="AQ82" s="43">
        <v>684</v>
      </c>
      <c r="AR82" s="43">
        <v>319272463</v>
      </c>
      <c r="AS82" s="43">
        <v>466772</v>
      </c>
      <c r="AT82" s="43">
        <v>874483</v>
      </c>
      <c r="AU82" s="43">
        <v>748749</v>
      </c>
      <c r="AV82" s="42">
        <v>0.72799999999999998</v>
      </c>
      <c r="AW82" s="42">
        <v>0.58399999999999996</v>
      </c>
      <c r="AX82" s="42">
        <v>0.72799999999999998</v>
      </c>
      <c r="AY82" s="42">
        <v>0.72799999999999998</v>
      </c>
      <c r="AZ82" s="43">
        <v>671</v>
      </c>
      <c r="BA82" s="43">
        <v>318813174</v>
      </c>
      <c r="BB82" s="43">
        <v>475131</v>
      </c>
      <c r="BC82" s="43">
        <v>863102</v>
      </c>
      <c r="BD82" s="43">
        <v>785030</v>
      </c>
      <c r="BE82" s="46">
        <v>0.73799999999999999</v>
      </c>
      <c r="BF82" s="46">
        <v>0.58599999999999997</v>
      </c>
      <c r="BG82" s="46">
        <v>0.73799999999999999</v>
      </c>
      <c r="BH82" s="46">
        <v>0.73799999999999999</v>
      </c>
      <c r="BI82" s="47">
        <v>636</v>
      </c>
      <c r="BJ82" s="47">
        <v>319719714</v>
      </c>
      <c r="BK82" s="47">
        <v>502703</v>
      </c>
      <c r="BL82" s="47">
        <v>830022</v>
      </c>
      <c r="BM82" s="47">
        <v>675339</v>
      </c>
      <c r="BN82" s="66">
        <v>0.74199999999999999</v>
      </c>
      <c r="BO82" s="66">
        <v>0.56799999999999995</v>
      </c>
      <c r="BP82" s="66">
        <v>0.74199999999999999</v>
      </c>
      <c r="BQ82" s="66">
        <v>0.74199999999999999</v>
      </c>
      <c r="BR82" s="67">
        <v>630</v>
      </c>
      <c r="BS82" s="67">
        <v>337663698</v>
      </c>
      <c r="BT82" s="67">
        <v>535974</v>
      </c>
      <c r="BU82" s="67">
        <v>823772</v>
      </c>
      <c r="BV82" s="67">
        <v>680789</v>
      </c>
      <c r="BW82" s="70">
        <v>0.72499999999999998</v>
      </c>
      <c r="BX82" s="70">
        <v>0.54300000000000004</v>
      </c>
      <c r="BY82" s="70">
        <v>0.72499999999999998</v>
      </c>
      <c r="BZ82" s="70">
        <v>0.72499999999999998</v>
      </c>
      <c r="CA82" s="71">
        <v>637</v>
      </c>
      <c r="CB82" s="71">
        <v>357289511</v>
      </c>
      <c r="CC82" s="71">
        <v>560894</v>
      </c>
      <c r="CD82" s="71">
        <v>823152</v>
      </c>
      <c r="CE82" s="71">
        <v>896481</v>
      </c>
    </row>
    <row r="83" spans="1:83" x14ac:dyDescent="0.35">
      <c r="A83" s="10" t="s">
        <v>1416</v>
      </c>
      <c r="B83" s="10" t="s">
        <v>75</v>
      </c>
      <c r="C83" s="42">
        <v>0.81299999999999994</v>
      </c>
      <c r="D83" s="42">
        <v>0.60799999999999998</v>
      </c>
      <c r="E83" s="42">
        <v>0.81299999999999994</v>
      </c>
      <c r="F83" s="42">
        <v>0.81299999999999994</v>
      </c>
      <c r="G83" s="43">
        <v>6346</v>
      </c>
      <c r="H83" s="43">
        <v>1591099349</v>
      </c>
      <c r="I83" s="43">
        <v>250724</v>
      </c>
      <c r="J83" s="43">
        <v>7933496</v>
      </c>
      <c r="K83" s="43">
        <v>8692793</v>
      </c>
      <c r="L83" s="42">
        <v>0.81100000000000005</v>
      </c>
      <c r="M83" s="42">
        <v>0.59799999999999998</v>
      </c>
      <c r="N83" s="42">
        <v>0.81100000000000005</v>
      </c>
      <c r="O83" s="42">
        <v>0.81100000000000005</v>
      </c>
      <c r="P83" s="43">
        <v>6347</v>
      </c>
      <c r="Q83" s="43">
        <v>1657186330</v>
      </c>
      <c r="R83" s="43">
        <v>261097</v>
      </c>
      <c r="S83" s="43">
        <v>7753194</v>
      </c>
      <c r="T83" s="43">
        <v>8367467</v>
      </c>
      <c r="U83" s="42">
        <v>0.81899999999999995</v>
      </c>
      <c r="V83" s="42">
        <v>0.59599999999999997</v>
      </c>
      <c r="W83" s="42">
        <v>0.81899999999999995</v>
      </c>
      <c r="X83" s="42">
        <v>0.81899999999999995</v>
      </c>
      <c r="Y83" s="43">
        <v>6327</v>
      </c>
      <c r="Z83" s="43">
        <v>1659332920</v>
      </c>
      <c r="AA83" s="43">
        <v>262262</v>
      </c>
      <c r="AB83" s="43">
        <v>8432434</v>
      </c>
      <c r="AC83" s="43">
        <v>9114987</v>
      </c>
      <c r="AD83" s="42">
        <v>0.83299999999999996</v>
      </c>
      <c r="AE83" s="42">
        <v>0.60199999999999998</v>
      </c>
      <c r="AF83" s="42">
        <v>0.83299999999999996</v>
      </c>
      <c r="AG83" s="42">
        <v>0.83299999999999996</v>
      </c>
      <c r="AH83" s="43">
        <v>6443</v>
      </c>
      <c r="AI83" s="43">
        <v>1664166625</v>
      </c>
      <c r="AJ83" s="43">
        <v>258290</v>
      </c>
      <c r="AK83" s="43">
        <v>8731470</v>
      </c>
      <c r="AL83" s="43">
        <v>9037207</v>
      </c>
      <c r="AM83" s="42">
        <v>0.84</v>
      </c>
      <c r="AN83" s="42">
        <v>0.61199999999999999</v>
      </c>
      <c r="AO83" s="42">
        <v>0.84</v>
      </c>
      <c r="AP83" s="42">
        <v>0.84</v>
      </c>
      <c r="AQ83" s="43">
        <v>6313</v>
      </c>
      <c r="AR83" s="43">
        <v>1657063916</v>
      </c>
      <c r="AS83" s="43">
        <v>262484</v>
      </c>
      <c r="AT83" s="43">
        <v>8528655</v>
      </c>
      <c r="AU83" s="43">
        <v>8954062</v>
      </c>
      <c r="AV83" s="42">
        <v>0.85</v>
      </c>
      <c r="AW83" s="42">
        <v>0.61799999999999999</v>
      </c>
      <c r="AX83" s="42">
        <v>0.85</v>
      </c>
      <c r="AY83" s="42">
        <v>0.85</v>
      </c>
      <c r="AZ83" s="43">
        <v>6344</v>
      </c>
      <c r="BA83" s="43">
        <v>1666983793</v>
      </c>
      <c r="BB83" s="43">
        <v>262765</v>
      </c>
      <c r="BC83" s="43">
        <v>8494853</v>
      </c>
      <c r="BD83" s="43">
        <v>9211354</v>
      </c>
      <c r="BE83" s="46">
        <v>0.84399999999999997</v>
      </c>
      <c r="BF83" s="46">
        <v>0.62</v>
      </c>
      <c r="BG83" s="46">
        <v>0.84399999999999997</v>
      </c>
      <c r="BH83" s="46">
        <v>0.84399999999999997</v>
      </c>
      <c r="BI83" s="47">
        <v>5522</v>
      </c>
      <c r="BJ83" s="47">
        <v>1657697121</v>
      </c>
      <c r="BK83" s="47">
        <v>300198</v>
      </c>
      <c r="BL83" s="47">
        <v>8859901</v>
      </c>
      <c r="BM83" s="47">
        <v>8232693</v>
      </c>
      <c r="BN83" s="66">
        <v>0.85899999999999999</v>
      </c>
      <c r="BO83" s="66">
        <v>0.625</v>
      </c>
      <c r="BP83" s="66">
        <v>0.85899999999999999</v>
      </c>
      <c r="BQ83" s="66">
        <v>0.85899999999999999</v>
      </c>
      <c r="BR83" s="67">
        <v>5700</v>
      </c>
      <c r="BS83" s="67">
        <v>1675428825</v>
      </c>
      <c r="BT83" s="67">
        <v>293934</v>
      </c>
      <c r="BU83" s="67">
        <v>10363288</v>
      </c>
      <c r="BV83" s="67">
        <v>8613333</v>
      </c>
      <c r="BW83" s="70">
        <v>0.85299999999999998</v>
      </c>
      <c r="BX83" s="70">
        <v>0.61799999999999999</v>
      </c>
      <c r="BY83" s="70">
        <v>0.85299999999999998</v>
      </c>
      <c r="BZ83" s="70">
        <v>0.85299999999999998</v>
      </c>
      <c r="CA83" s="71">
        <v>5552</v>
      </c>
      <c r="CB83" s="71">
        <v>1668216738</v>
      </c>
      <c r="CC83" s="71">
        <v>300471</v>
      </c>
      <c r="CD83" s="71">
        <v>12433420</v>
      </c>
      <c r="CE83" s="71">
        <v>11759669</v>
      </c>
    </row>
    <row r="84" spans="1:83" x14ac:dyDescent="0.35">
      <c r="A84" s="10" t="s">
        <v>1417</v>
      </c>
      <c r="B84" s="10" t="s">
        <v>76</v>
      </c>
      <c r="C84" s="42">
        <v>0.66700000000000004</v>
      </c>
      <c r="D84" s="42">
        <v>0.56599999999999995</v>
      </c>
      <c r="E84" s="42">
        <v>0.66700000000000004</v>
      </c>
      <c r="F84" s="42">
        <v>0.66700000000000004</v>
      </c>
      <c r="G84" s="43">
        <v>4297</v>
      </c>
      <c r="H84" s="43">
        <v>1916227851</v>
      </c>
      <c r="I84" s="43">
        <v>445945</v>
      </c>
      <c r="J84" s="43">
        <v>4307034</v>
      </c>
      <c r="K84" s="43">
        <v>4353196</v>
      </c>
      <c r="L84" s="42">
        <v>0.66800000000000004</v>
      </c>
      <c r="M84" s="42">
        <v>0.55400000000000005</v>
      </c>
      <c r="N84" s="42">
        <v>0.66800000000000004</v>
      </c>
      <c r="O84" s="42">
        <v>0.66800000000000004</v>
      </c>
      <c r="P84" s="43">
        <v>4302</v>
      </c>
      <c r="Q84" s="43">
        <v>1968431616</v>
      </c>
      <c r="R84" s="43">
        <v>457561</v>
      </c>
      <c r="S84" s="43">
        <v>4213776</v>
      </c>
      <c r="T84" s="43">
        <v>4456210</v>
      </c>
      <c r="U84" s="42">
        <v>0.68899999999999995</v>
      </c>
      <c r="V84" s="42">
        <v>0.56799999999999995</v>
      </c>
      <c r="W84" s="42">
        <v>0.68899999999999995</v>
      </c>
      <c r="X84" s="42">
        <v>0.68899999999999995</v>
      </c>
      <c r="Y84" s="43">
        <v>4338</v>
      </c>
      <c r="Z84" s="43">
        <v>1953063871</v>
      </c>
      <c r="AA84" s="43">
        <v>450222</v>
      </c>
      <c r="AB84" s="43">
        <v>4380537</v>
      </c>
      <c r="AC84" s="43">
        <v>5116293</v>
      </c>
      <c r="AD84" s="42">
        <v>0.70399999999999996</v>
      </c>
      <c r="AE84" s="42">
        <v>0.57899999999999996</v>
      </c>
      <c r="AF84" s="42">
        <v>0.70399999999999996</v>
      </c>
      <c r="AG84" s="42">
        <v>0.70399999999999996</v>
      </c>
      <c r="AH84" s="43">
        <v>4316</v>
      </c>
      <c r="AI84" s="43">
        <v>1967052735</v>
      </c>
      <c r="AJ84" s="43">
        <v>455758</v>
      </c>
      <c r="AK84" s="43">
        <v>4750435</v>
      </c>
      <c r="AL84" s="43">
        <v>5232918</v>
      </c>
      <c r="AM84" s="42">
        <v>0.70599999999999996</v>
      </c>
      <c r="AN84" s="42">
        <v>0.57699999999999996</v>
      </c>
      <c r="AO84" s="42">
        <v>0.70599999999999996</v>
      </c>
      <c r="AP84" s="42">
        <v>0.70599999999999996</v>
      </c>
      <c r="AQ84" s="43">
        <v>4271</v>
      </c>
      <c r="AR84" s="43">
        <v>2056363775</v>
      </c>
      <c r="AS84" s="43">
        <v>481471</v>
      </c>
      <c r="AT84" s="43">
        <v>4959791</v>
      </c>
      <c r="AU84" s="43">
        <v>4957996</v>
      </c>
      <c r="AV84" s="42">
        <v>0.72099999999999997</v>
      </c>
      <c r="AW84" s="42">
        <v>0.59199999999999997</v>
      </c>
      <c r="AX84" s="42">
        <v>0.72099999999999997</v>
      </c>
      <c r="AY84" s="42">
        <v>0.72099999999999997</v>
      </c>
      <c r="AZ84" s="43">
        <v>4261</v>
      </c>
      <c r="BA84" s="43">
        <v>2078068067</v>
      </c>
      <c r="BB84" s="43">
        <v>487694</v>
      </c>
      <c r="BC84" s="43">
        <v>4607794</v>
      </c>
      <c r="BD84" s="43">
        <v>4846567</v>
      </c>
      <c r="BE84" s="46">
        <v>0.71799999999999997</v>
      </c>
      <c r="BF84" s="46">
        <v>0.57699999999999996</v>
      </c>
      <c r="BG84" s="46">
        <v>0.71799999999999997</v>
      </c>
      <c r="BH84" s="46">
        <v>0.71799999999999997</v>
      </c>
      <c r="BI84" s="47">
        <v>3977</v>
      </c>
      <c r="BJ84" s="47">
        <v>2152451634</v>
      </c>
      <c r="BK84" s="47">
        <v>541224</v>
      </c>
      <c r="BL84" s="47">
        <v>4971061</v>
      </c>
      <c r="BM84" s="47">
        <v>4197830</v>
      </c>
      <c r="BN84" s="66">
        <v>0.71599999999999997</v>
      </c>
      <c r="BO84" s="66">
        <v>0.56999999999999995</v>
      </c>
      <c r="BP84" s="66">
        <v>0.71599999999999997</v>
      </c>
      <c r="BQ84" s="66">
        <v>0.71599999999999997</v>
      </c>
      <c r="BR84" s="67">
        <v>3812</v>
      </c>
      <c r="BS84" s="67">
        <v>2244792534</v>
      </c>
      <c r="BT84" s="67">
        <v>588875</v>
      </c>
      <c r="BU84" s="67">
        <v>4802318</v>
      </c>
      <c r="BV84" s="67">
        <v>4549603</v>
      </c>
      <c r="BW84" s="70">
        <v>0.70399999999999996</v>
      </c>
      <c r="BX84" s="70">
        <v>0.57299999999999995</v>
      </c>
      <c r="BY84" s="70">
        <v>0.70399999999999996</v>
      </c>
      <c r="BZ84" s="70">
        <v>0.70399999999999996</v>
      </c>
      <c r="CA84" s="71">
        <v>3873</v>
      </c>
      <c r="CB84" s="71">
        <v>2342586644</v>
      </c>
      <c r="CC84" s="71">
        <v>604850</v>
      </c>
      <c r="CD84" s="71">
        <v>5446602</v>
      </c>
      <c r="CE84" s="71">
        <v>5613596</v>
      </c>
    </row>
    <row r="85" spans="1:83" x14ac:dyDescent="0.35">
      <c r="A85" s="10" t="s">
        <v>1418</v>
      </c>
      <c r="B85" s="10" t="s">
        <v>77</v>
      </c>
      <c r="C85" s="42">
        <v>0.77700000000000002</v>
      </c>
      <c r="D85" s="42">
        <v>0.65</v>
      </c>
      <c r="E85" s="42">
        <v>0.77700000000000002</v>
      </c>
      <c r="F85" s="42">
        <v>0.77700000000000002</v>
      </c>
      <c r="G85" s="43">
        <v>1085</v>
      </c>
      <c r="H85" s="43">
        <v>325342677</v>
      </c>
      <c r="I85" s="43">
        <v>299855</v>
      </c>
      <c r="J85" s="43">
        <v>1617951</v>
      </c>
      <c r="K85" s="43">
        <v>1727530</v>
      </c>
      <c r="L85" s="42">
        <v>0.77700000000000002</v>
      </c>
      <c r="M85" s="42">
        <v>0.63900000000000001</v>
      </c>
      <c r="N85" s="42">
        <v>0.77700000000000002</v>
      </c>
      <c r="O85" s="42">
        <v>0.77700000000000002</v>
      </c>
      <c r="P85" s="43">
        <v>1093</v>
      </c>
      <c r="Q85" s="43">
        <v>337455122</v>
      </c>
      <c r="R85" s="43">
        <v>308742</v>
      </c>
      <c r="S85" s="43">
        <v>1605074</v>
      </c>
      <c r="T85" s="43">
        <v>1795715</v>
      </c>
      <c r="U85" s="42">
        <v>0.77900000000000003</v>
      </c>
      <c r="V85" s="42">
        <v>0.64</v>
      </c>
      <c r="W85" s="42">
        <v>0.77900000000000003</v>
      </c>
      <c r="X85" s="42">
        <v>0.77900000000000003</v>
      </c>
      <c r="Y85" s="43">
        <v>1067</v>
      </c>
      <c r="Z85" s="43">
        <v>343305780</v>
      </c>
      <c r="AA85" s="43">
        <v>321748</v>
      </c>
      <c r="AB85" s="43">
        <v>1710895</v>
      </c>
      <c r="AC85" s="43">
        <v>2019298</v>
      </c>
      <c r="AD85" s="42">
        <v>0.79200000000000004</v>
      </c>
      <c r="AE85" s="42">
        <v>0.65100000000000002</v>
      </c>
      <c r="AF85" s="42">
        <v>0.79200000000000004</v>
      </c>
      <c r="AG85" s="42">
        <v>0.79200000000000004</v>
      </c>
      <c r="AH85" s="43">
        <v>1062</v>
      </c>
      <c r="AI85" s="43">
        <v>340548120</v>
      </c>
      <c r="AJ85" s="43">
        <v>320666</v>
      </c>
      <c r="AK85" s="43">
        <v>1835356</v>
      </c>
      <c r="AL85" s="43">
        <v>1937096</v>
      </c>
      <c r="AM85" s="42">
        <v>0.80100000000000005</v>
      </c>
      <c r="AN85" s="42">
        <v>0.65</v>
      </c>
      <c r="AO85" s="42">
        <v>0.80100000000000005</v>
      </c>
      <c r="AP85" s="42">
        <v>0.80100000000000005</v>
      </c>
      <c r="AQ85" s="43">
        <v>1075</v>
      </c>
      <c r="AR85" s="43">
        <v>349989264</v>
      </c>
      <c r="AS85" s="43">
        <v>325571</v>
      </c>
      <c r="AT85" s="43">
        <v>1764025</v>
      </c>
      <c r="AU85" s="43">
        <v>1928324</v>
      </c>
      <c r="AV85" s="42">
        <v>0.82199999999999995</v>
      </c>
      <c r="AW85" s="42">
        <v>0.66400000000000003</v>
      </c>
      <c r="AX85" s="42">
        <v>0.82199999999999995</v>
      </c>
      <c r="AY85" s="42">
        <v>0.82199999999999995</v>
      </c>
      <c r="AZ85" s="43">
        <v>1096</v>
      </c>
      <c r="BA85" s="43">
        <v>340877898</v>
      </c>
      <c r="BB85" s="43">
        <v>311019</v>
      </c>
      <c r="BC85" s="43">
        <v>1750042</v>
      </c>
      <c r="BD85" s="43">
        <v>1990115</v>
      </c>
      <c r="BE85" s="46">
        <v>0.81399999999999995</v>
      </c>
      <c r="BF85" s="46">
        <v>0.65600000000000003</v>
      </c>
      <c r="BG85" s="46">
        <v>0.81399999999999995</v>
      </c>
      <c r="BH85" s="46">
        <v>0.81399999999999995</v>
      </c>
      <c r="BI85" s="47">
        <v>977</v>
      </c>
      <c r="BJ85" s="47">
        <v>349752028</v>
      </c>
      <c r="BK85" s="47">
        <v>357985</v>
      </c>
      <c r="BL85" s="47">
        <v>1749208</v>
      </c>
      <c r="BM85" s="47">
        <v>1854008</v>
      </c>
      <c r="BN85" s="66">
        <v>0.82699999999999996</v>
      </c>
      <c r="BO85" s="66">
        <v>0.64300000000000002</v>
      </c>
      <c r="BP85" s="66">
        <v>0.82699999999999996</v>
      </c>
      <c r="BQ85" s="66">
        <v>0.82699999999999996</v>
      </c>
      <c r="BR85" s="67">
        <v>1028</v>
      </c>
      <c r="BS85" s="67">
        <v>370295764</v>
      </c>
      <c r="BT85" s="67">
        <v>360209</v>
      </c>
      <c r="BU85" s="67">
        <v>1862593</v>
      </c>
      <c r="BV85" s="67">
        <v>2002898</v>
      </c>
      <c r="BW85" s="70">
        <v>0.82799999999999996</v>
      </c>
      <c r="BX85" s="70">
        <v>0.64500000000000002</v>
      </c>
      <c r="BY85" s="70">
        <v>0.82799999999999996</v>
      </c>
      <c r="BZ85" s="70">
        <v>0.82799999999999996</v>
      </c>
      <c r="CA85" s="71">
        <v>1067</v>
      </c>
      <c r="CB85" s="71">
        <v>375212600</v>
      </c>
      <c r="CC85" s="71">
        <v>351651</v>
      </c>
      <c r="CD85" s="71">
        <v>2123889</v>
      </c>
      <c r="CE85" s="71">
        <v>2634617</v>
      </c>
    </row>
    <row r="86" spans="1:83" x14ac:dyDescent="0.35">
      <c r="A86" s="10" t="s">
        <v>1419</v>
      </c>
      <c r="B86" s="10" t="s">
        <v>78</v>
      </c>
      <c r="C86" s="42">
        <v>0.72199999999999998</v>
      </c>
      <c r="D86" s="42">
        <v>0.57699999999999996</v>
      </c>
      <c r="E86" s="42">
        <v>0.72199999999999998</v>
      </c>
      <c r="F86" s="42">
        <v>0.72199999999999998</v>
      </c>
      <c r="G86" s="43">
        <v>627</v>
      </c>
      <c r="H86" s="43">
        <v>233663544</v>
      </c>
      <c r="I86" s="43">
        <v>372669</v>
      </c>
      <c r="J86" s="43">
        <v>885945</v>
      </c>
      <c r="K86" s="43">
        <v>989095</v>
      </c>
      <c r="L86" s="42">
        <v>0.73299999999999998</v>
      </c>
      <c r="M86" s="42">
        <v>0.59399999999999997</v>
      </c>
      <c r="N86" s="42">
        <v>0.73299999999999998</v>
      </c>
      <c r="O86" s="42">
        <v>0.73299999999999998</v>
      </c>
      <c r="P86" s="43">
        <v>606</v>
      </c>
      <c r="Q86" s="43">
        <v>223887005</v>
      </c>
      <c r="R86" s="43">
        <v>369450</v>
      </c>
      <c r="S86" s="43">
        <v>849002</v>
      </c>
      <c r="T86" s="43">
        <v>912988</v>
      </c>
      <c r="U86" s="42">
        <v>0.74299999999999999</v>
      </c>
      <c r="V86" s="42">
        <v>0.60799999999999998</v>
      </c>
      <c r="W86" s="42">
        <v>0.74299999999999999</v>
      </c>
      <c r="X86" s="42">
        <v>0.74299999999999999</v>
      </c>
      <c r="Y86" s="43">
        <v>586</v>
      </c>
      <c r="Z86" s="43">
        <v>218219063</v>
      </c>
      <c r="AA86" s="43">
        <v>372387</v>
      </c>
      <c r="AB86" s="43">
        <v>978066</v>
      </c>
      <c r="AC86" s="43">
        <v>863550</v>
      </c>
      <c r="AD86" s="42">
        <v>0.75800000000000001</v>
      </c>
      <c r="AE86" s="42">
        <v>0.61599999999999999</v>
      </c>
      <c r="AF86" s="42">
        <v>0.75800000000000001</v>
      </c>
      <c r="AG86" s="42">
        <v>0.75800000000000001</v>
      </c>
      <c r="AH86" s="43">
        <v>582</v>
      </c>
      <c r="AI86" s="43">
        <v>216482070</v>
      </c>
      <c r="AJ86" s="43">
        <v>371962</v>
      </c>
      <c r="AK86" s="43">
        <v>1006558</v>
      </c>
      <c r="AL86" s="43">
        <v>1128053</v>
      </c>
      <c r="AM86" s="42">
        <v>0.76900000000000002</v>
      </c>
      <c r="AN86" s="42">
        <v>0.623</v>
      </c>
      <c r="AO86" s="42">
        <v>0.76900000000000002</v>
      </c>
      <c r="AP86" s="42">
        <v>0.76900000000000002</v>
      </c>
      <c r="AQ86" s="43">
        <v>574</v>
      </c>
      <c r="AR86" s="43">
        <v>217125237</v>
      </c>
      <c r="AS86" s="43">
        <v>378266</v>
      </c>
      <c r="AT86" s="43">
        <v>1132257</v>
      </c>
      <c r="AU86" s="43">
        <v>1243521</v>
      </c>
      <c r="AV86" s="42">
        <v>0.77400000000000002</v>
      </c>
      <c r="AW86" s="42">
        <v>0.64</v>
      </c>
      <c r="AX86" s="42">
        <v>0.77400000000000002</v>
      </c>
      <c r="AY86" s="42">
        <v>0.77400000000000002</v>
      </c>
      <c r="AZ86" s="43">
        <v>539</v>
      </c>
      <c r="BA86" s="43">
        <v>212559685</v>
      </c>
      <c r="BB86" s="43">
        <v>394359</v>
      </c>
      <c r="BC86" s="43">
        <v>1204633</v>
      </c>
      <c r="BD86" s="43">
        <v>1249133</v>
      </c>
      <c r="BE86" s="46">
        <v>0.77200000000000002</v>
      </c>
      <c r="BF86" s="46">
        <v>0.628</v>
      </c>
      <c r="BG86" s="46">
        <v>0.77200000000000002</v>
      </c>
      <c r="BH86" s="46">
        <v>0.77200000000000002</v>
      </c>
      <c r="BI86" s="47">
        <v>506</v>
      </c>
      <c r="BJ86" s="47">
        <v>221211068</v>
      </c>
      <c r="BK86" s="47">
        <v>437176</v>
      </c>
      <c r="BL86" s="47">
        <v>1161614</v>
      </c>
      <c r="BM86" s="47">
        <v>1307579</v>
      </c>
      <c r="BN86" s="66">
        <v>0.754</v>
      </c>
      <c r="BO86" s="66">
        <v>0.61199999999999999</v>
      </c>
      <c r="BP86" s="66">
        <v>0.754</v>
      </c>
      <c r="BQ86" s="66">
        <v>0.754</v>
      </c>
      <c r="BR86" s="67">
        <v>460</v>
      </c>
      <c r="BS86" s="67">
        <v>235591761</v>
      </c>
      <c r="BT86" s="67">
        <v>512156</v>
      </c>
      <c r="BU86" s="67">
        <v>1134047</v>
      </c>
      <c r="BV86" s="67">
        <v>1433182</v>
      </c>
      <c r="BW86" s="70">
        <v>0.76</v>
      </c>
      <c r="BX86" s="70">
        <v>0.61799999999999999</v>
      </c>
      <c r="BY86" s="70">
        <v>0.76</v>
      </c>
      <c r="BZ86" s="70">
        <v>0.76</v>
      </c>
      <c r="CA86" s="71">
        <v>484</v>
      </c>
      <c r="CB86" s="71">
        <v>237240641</v>
      </c>
      <c r="CC86" s="71">
        <v>490166</v>
      </c>
      <c r="CD86" s="71">
        <v>1329688</v>
      </c>
      <c r="CE86" s="71">
        <v>1380412</v>
      </c>
    </row>
    <row r="87" spans="1:83" x14ac:dyDescent="0.35">
      <c r="A87" s="10" t="s">
        <v>1420</v>
      </c>
      <c r="B87" s="10" t="s">
        <v>79</v>
      </c>
      <c r="C87" s="42">
        <v>0.70399999999999996</v>
      </c>
      <c r="D87" s="42">
        <v>0.57899999999999996</v>
      </c>
      <c r="E87" s="42">
        <v>0.70399999999999996</v>
      </c>
      <c r="F87" s="42">
        <v>0.70399999999999996</v>
      </c>
      <c r="G87" s="43">
        <v>799</v>
      </c>
      <c r="H87" s="43">
        <v>317388512</v>
      </c>
      <c r="I87" s="43">
        <v>397232</v>
      </c>
      <c r="J87" s="43">
        <v>1199929</v>
      </c>
      <c r="K87" s="43">
        <v>1394757</v>
      </c>
      <c r="L87" s="42">
        <v>0.70799999999999996</v>
      </c>
      <c r="M87" s="42">
        <v>0.58199999999999996</v>
      </c>
      <c r="N87" s="42">
        <v>0.70799999999999996</v>
      </c>
      <c r="O87" s="42">
        <v>0.70799999999999996</v>
      </c>
      <c r="P87" s="43">
        <v>791</v>
      </c>
      <c r="Q87" s="43">
        <v>318414761</v>
      </c>
      <c r="R87" s="43">
        <v>402547</v>
      </c>
      <c r="S87" s="43">
        <v>1198332</v>
      </c>
      <c r="T87" s="43">
        <v>1316188</v>
      </c>
      <c r="U87" s="42">
        <v>0.73199999999999998</v>
      </c>
      <c r="V87" s="42">
        <v>0.60399999999999998</v>
      </c>
      <c r="W87" s="42">
        <v>0.73199999999999998</v>
      </c>
      <c r="X87" s="42">
        <v>0.73199999999999998</v>
      </c>
      <c r="Y87" s="43">
        <v>787</v>
      </c>
      <c r="Z87" s="43">
        <v>305959617</v>
      </c>
      <c r="AA87" s="43">
        <v>388766</v>
      </c>
      <c r="AB87" s="43">
        <v>1262579</v>
      </c>
      <c r="AC87" s="43">
        <v>1240116</v>
      </c>
      <c r="AD87" s="42">
        <v>0.73499999999999999</v>
      </c>
      <c r="AE87" s="42">
        <v>0.625</v>
      </c>
      <c r="AF87" s="42">
        <v>0.73499999999999999</v>
      </c>
      <c r="AG87" s="42">
        <v>0.73499999999999999</v>
      </c>
      <c r="AH87" s="43">
        <v>740</v>
      </c>
      <c r="AI87" s="43">
        <v>302049575</v>
      </c>
      <c r="AJ87" s="43">
        <v>408175</v>
      </c>
      <c r="AK87" s="43">
        <v>1220868</v>
      </c>
      <c r="AL87" s="43">
        <v>1386831</v>
      </c>
      <c r="AM87" s="42">
        <v>0.747</v>
      </c>
      <c r="AN87" s="42">
        <v>0.627</v>
      </c>
      <c r="AO87" s="42">
        <v>0.747</v>
      </c>
      <c r="AP87" s="42">
        <v>0.747</v>
      </c>
      <c r="AQ87" s="43">
        <v>740</v>
      </c>
      <c r="AR87" s="43">
        <v>306275127</v>
      </c>
      <c r="AS87" s="43">
        <v>413885</v>
      </c>
      <c r="AT87" s="43">
        <v>1199829</v>
      </c>
      <c r="AU87" s="43">
        <v>1387432</v>
      </c>
      <c r="AV87" s="42">
        <v>0.77800000000000002</v>
      </c>
      <c r="AW87" s="42">
        <v>0.63700000000000001</v>
      </c>
      <c r="AX87" s="42">
        <v>0.77800000000000002</v>
      </c>
      <c r="AY87" s="42">
        <v>0.77800000000000002</v>
      </c>
      <c r="AZ87" s="43">
        <v>788</v>
      </c>
      <c r="BA87" s="43">
        <v>305390982</v>
      </c>
      <c r="BB87" s="43">
        <v>387552</v>
      </c>
      <c r="BC87" s="43">
        <v>1280803</v>
      </c>
      <c r="BD87" s="43">
        <v>1416884</v>
      </c>
      <c r="BE87" s="46">
        <v>0.77</v>
      </c>
      <c r="BF87" s="46">
        <v>0.621</v>
      </c>
      <c r="BG87" s="46">
        <v>0.77</v>
      </c>
      <c r="BH87" s="46">
        <v>0.77</v>
      </c>
      <c r="BI87" s="47">
        <v>727</v>
      </c>
      <c r="BJ87" s="47">
        <v>321334996</v>
      </c>
      <c r="BK87" s="47">
        <v>442001</v>
      </c>
      <c r="BL87" s="47">
        <v>1326679</v>
      </c>
      <c r="BM87" s="47">
        <v>1572550</v>
      </c>
      <c r="BN87" s="66">
        <v>0.78400000000000003</v>
      </c>
      <c r="BO87" s="66">
        <v>0.621</v>
      </c>
      <c r="BP87" s="66">
        <v>0.78400000000000003</v>
      </c>
      <c r="BQ87" s="66">
        <v>0.78400000000000003</v>
      </c>
      <c r="BR87" s="67">
        <v>733</v>
      </c>
      <c r="BS87" s="67">
        <v>328770947</v>
      </c>
      <c r="BT87" s="67">
        <v>448527</v>
      </c>
      <c r="BU87" s="67">
        <v>1322399</v>
      </c>
      <c r="BV87" s="67">
        <v>1614729</v>
      </c>
      <c r="BW87" s="70">
        <v>0.78100000000000003</v>
      </c>
      <c r="BX87" s="70">
        <v>0.61199999999999999</v>
      </c>
      <c r="BY87" s="70">
        <v>0.78100000000000003</v>
      </c>
      <c r="BZ87" s="70">
        <v>0.78100000000000003</v>
      </c>
      <c r="CA87" s="71">
        <v>765</v>
      </c>
      <c r="CB87" s="71">
        <v>341414522</v>
      </c>
      <c r="CC87" s="71">
        <v>446293</v>
      </c>
      <c r="CD87" s="71">
        <v>1489497</v>
      </c>
      <c r="CE87" s="71">
        <v>1693630</v>
      </c>
    </row>
    <row r="88" spans="1:83" x14ac:dyDescent="0.35">
      <c r="A88" s="10" t="s">
        <v>1421</v>
      </c>
      <c r="B88" s="10" t="s">
        <v>80</v>
      </c>
      <c r="C88" s="42">
        <v>0.73</v>
      </c>
      <c r="D88" s="42">
        <v>0.53</v>
      </c>
      <c r="E88" s="42">
        <v>0.73</v>
      </c>
      <c r="F88" s="42">
        <v>0.73</v>
      </c>
      <c r="G88" s="43">
        <v>1067</v>
      </c>
      <c r="H88" s="43">
        <v>386297044</v>
      </c>
      <c r="I88" s="43">
        <v>362040</v>
      </c>
      <c r="J88" s="43">
        <v>1736504</v>
      </c>
      <c r="K88" s="43">
        <v>1924010</v>
      </c>
      <c r="L88" s="42">
        <v>0.73499999999999999</v>
      </c>
      <c r="M88" s="42">
        <v>0.54900000000000004</v>
      </c>
      <c r="N88" s="42">
        <v>0.73499999999999999</v>
      </c>
      <c r="O88" s="42">
        <v>0.73499999999999999</v>
      </c>
      <c r="P88" s="43">
        <v>1034</v>
      </c>
      <c r="Q88" s="43">
        <v>378994964</v>
      </c>
      <c r="R88" s="43">
        <v>366532</v>
      </c>
      <c r="S88" s="43">
        <v>1559016</v>
      </c>
      <c r="T88" s="43">
        <v>1933207</v>
      </c>
      <c r="U88" s="42">
        <v>0.73299999999999998</v>
      </c>
      <c r="V88" s="42">
        <v>0.54900000000000004</v>
      </c>
      <c r="W88" s="42">
        <v>0.73299999999999998</v>
      </c>
      <c r="X88" s="42">
        <v>0.73299999999999998</v>
      </c>
      <c r="Y88" s="43">
        <v>990</v>
      </c>
      <c r="Z88" s="43">
        <v>382972156</v>
      </c>
      <c r="AA88" s="43">
        <v>386840</v>
      </c>
      <c r="AB88" s="43">
        <v>1775283</v>
      </c>
      <c r="AC88" s="43">
        <v>1664723</v>
      </c>
      <c r="AD88" s="42">
        <v>0.75</v>
      </c>
      <c r="AE88" s="42">
        <v>0.55600000000000005</v>
      </c>
      <c r="AF88" s="42">
        <v>0.75</v>
      </c>
      <c r="AG88" s="42">
        <v>0.75</v>
      </c>
      <c r="AH88" s="43">
        <v>996</v>
      </c>
      <c r="AI88" s="43">
        <v>383386643</v>
      </c>
      <c r="AJ88" s="43">
        <v>384926</v>
      </c>
      <c r="AK88" s="43">
        <v>1813913</v>
      </c>
      <c r="AL88" s="43">
        <v>2065997</v>
      </c>
      <c r="AM88" s="42">
        <v>0.76900000000000002</v>
      </c>
      <c r="AN88" s="42">
        <v>0.56599999999999995</v>
      </c>
      <c r="AO88" s="42">
        <v>0.76900000000000002</v>
      </c>
      <c r="AP88" s="42">
        <v>0.76900000000000002</v>
      </c>
      <c r="AQ88" s="43">
        <v>1022</v>
      </c>
      <c r="AR88" s="43">
        <v>385763724</v>
      </c>
      <c r="AS88" s="43">
        <v>377459</v>
      </c>
      <c r="AT88" s="43">
        <v>1890853</v>
      </c>
      <c r="AU88" s="43">
        <v>2081161</v>
      </c>
      <c r="AV88" s="42">
        <v>0.78500000000000003</v>
      </c>
      <c r="AW88" s="42">
        <v>0.56599999999999995</v>
      </c>
      <c r="AX88" s="42">
        <v>0.78500000000000003</v>
      </c>
      <c r="AY88" s="42">
        <v>0.78500000000000003</v>
      </c>
      <c r="AZ88" s="43">
        <v>1037</v>
      </c>
      <c r="BA88" s="43">
        <v>390177364</v>
      </c>
      <c r="BB88" s="43">
        <v>376255</v>
      </c>
      <c r="BC88" s="43">
        <v>1874439</v>
      </c>
      <c r="BD88" s="43">
        <v>2113010</v>
      </c>
      <c r="BE88" s="46">
        <v>0.77600000000000002</v>
      </c>
      <c r="BF88" s="46">
        <v>0.55100000000000005</v>
      </c>
      <c r="BG88" s="46">
        <v>0.77600000000000002</v>
      </c>
      <c r="BH88" s="46">
        <v>0.77600000000000002</v>
      </c>
      <c r="BI88" s="47">
        <v>951</v>
      </c>
      <c r="BJ88" s="47">
        <v>409594387</v>
      </c>
      <c r="BK88" s="47">
        <v>430698</v>
      </c>
      <c r="BL88" s="47">
        <v>1922738</v>
      </c>
      <c r="BM88" s="47">
        <v>2153846</v>
      </c>
      <c r="BN88" s="66">
        <v>0.77</v>
      </c>
      <c r="BO88" s="66">
        <v>0.53</v>
      </c>
      <c r="BP88" s="66">
        <v>0.77</v>
      </c>
      <c r="BQ88" s="66">
        <v>0.77</v>
      </c>
      <c r="BR88" s="67">
        <v>915</v>
      </c>
      <c r="BS88" s="67">
        <v>436280236</v>
      </c>
      <c r="BT88" s="67">
        <v>476809</v>
      </c>
      <c r="BU88" s="67">
        <v>2041754</v>
      </c>
      <c r="BV88" s="67">
        <v>2439519</v>
      </c>
      <c r="BW88" s="70">
        <v>0.76200000000000001</v>
      </c>
      <c r="BX88" s="70">
        <v>0.53800000000000003</v>
      </c>
      <c r="BY88" s="70">
        <v>0.76200000000000001</v>
      </c>
      <c r="BZ88" s="70">
        <v>0.76200000000000001</v>
      </c>
      <c r="CA88" s="71">
        <v>910</v>
      </c>
      <c r="CB88" s="71">
        <v>441666572</v>
      </c>
      <c r="CC88" s="71">
        <v>485347</v>
      </c>
      <c r="CD88" s="71">
        <v>2249541</v>
      </c>
      <c r="CE88" s="71">
        <v>2396939</v>
      </c>
    </row>
    <row r="89" spans="1:83" x14ac:dyDescent="0.35">
      <c r="A89" s="10" t="s">
        <v>1422</v>
      </c>
      <c r="B89" s="10" t="s">
        <v>81</v>
      </c>
      <c r="C89" s="42">
        <v>0.73299999999999998</v>
      </c>
      <c r="D89" s="42">
        <v>0.44900000000000001</v>
      </c>
      <c r="E89" s="42">
        <v>0.73299999999999998</v>
      </c>
      <c r="F89" s="42">
        <v>0.73299999999999998</v>
      </c>
      <c r="G89" s="43">
        <v>799</v>
      </c>
      <c r="H89" s="43">
        <v>285849901</v>
      </c>
      <c r="I89" s="43">
        <v>357759</v>
      </c>
      <c r="J89" s="43">
        <v>1358862</v>
      </c>
      <c r="K89" s="43">
        <v>1430371</v>
      </c>
      <c r="L89" s="42">
        <v>0.72499999999999998</v>
      </c>
      <c r="M89" s="42">
        <v>0.44500000000000001</v>
      </c>
      <c r="N89" s="42">
        <v>0.72499999999999998</v>
      </c>
      <c r="O89" s="42">
        <v>0.72499999999999998</v>
      </c>
      <c r="P89" s="43">
        <v>767</v>
      </c>
      <c r="Q89" s="43">
        <v>291625957</v>
      </c>
      <c r="R89" s="43">
        <v>380216</v>
      </c>
      <c r="S89" s="43">
        <v>1217278</v>
      </c>
      <c r="T89" s="43">
        <v>1296835</v>
      </c>
      <c r="U89" s="42">
        <v>0.73499999999999999</v>
      </c>
      <c r="V89" s="42">
        <v>0.44900000000000001</v>
      </c>
      <c r="W89" s="42">
        <v>0.73499999999999999</v>
      </c>
      <c r="X89" s="42">
        <v>0.73499999999999999</v>
      </c>
      <c r="Y89" s="43">
        <v>766</v>
      </c>
      <c r="Z89" s="43">
        <v>293967778</v>
      </c>
      <c r="AA89" s="43">
        <v>383769</v>
      </c>
      <c r="AB89" s="43">
        <v>1351272</v>
      </c>
      <c r="AC89" s="43">
        <v>1233903</v>
      </c>
      <c r="AD89" s="42">
        <v>0.76800000000000002</v>
      </c>
      <c r="AE89" s="42">
        <v>0.46400000000000002</v>
      </c>
      <c r="AF89" s="42">
        <v>0.76800000000000002</v>
      </c>
      <c r="AG89" s="42">
        <v>0.76800000000000002</v>
      </c>
      <c r="AH89" s="43">
        <v>812</v>
      </c>
      <c r="AI89" s="43">
        <v>289787018</v>
      </c>
      <c r="AJ89" s="43">
        <v>356880</v>
      </c>
      <c r="AK89" s="43">
        <v>1452543</v>
      </c>
      <c r="AL89" s="43">
        <v>1536392</v>
      </c>
      <c r="AM89" s="42">
        <v>0.75900000000000001</v>
      </c>
      <c r="AN89" s="42">
        <v>0.441</v>
      </c>
      <c r="AO89" s="42">
        <v>0.75900000000000001</v>
      </c>
      <c r="AP89" s="42">
        <v>0.75900000000000001</v>
      </c>
      <c r="AQ89" s="43">
        <v>777</v>
      </c>
      <c r="AR89" s="43">
        <v>306484552</v>
      </c>
      <c r="AS89" s="43">
        <v>394446</v>
      </c>
      <c r="AT89" s="43">
        <v>1563097</v>
      </c>
      <c r="AU89" s="43">
        <v>1613114</v>
      </c>
      <c r="AV89" s="42">
        <v>0.77300000000000002</v>
      </c>
      <c r="AW89" s="42">
        <v>0.44900000000000001</v>
      </c>
      <c r="AX89" s="42">
        <v>0.77300000000000002</v>
      </c>
      <c r="AY89" s="42">
        <v>0.77300000000000002</v>
      </c>
      <c r="AZ89" s="43">
        <v>780</v>
      </c>
      <c r="BA89" s="43">
        <v>309157906</v>
      </c>
      <c r="BB89" s="43">
        <v>396356</v>
      </c>
      <c r="BC89" s="43">
        <v>1520148</v>
      </c>
      <c r="BD89" s="43">
        <v>1609427</v>
      </c>
      <c r="BE89" s="46">
        <v>0.78300000000000003</v>
      </c>
      <c r="BF89" s="46">
        <v>0.45300000000000001</v>
      </c>
      <c r="BG89" s="46">
        <v>0.78300000000000003</v>
      </c>
      <c r="BH89" s="46">
        <v>0.78300000000000003</v>
      </c>
      <c r="BI89" s="47">
        <v>748</v>
      </c>
      <c r="BJ89" s="47">
        <v>312167450</v>
      </c>
      <c r="BK89" s="47">
        <v>417336</v>
      </c>
      <c r="BL89" s="47">
        <v>1459269</v>
      </c>
      <c r="BM89" s="47">
        <v>1670173</v>
      </c>
      <c r="BN89" s="66">
        <v>0.77300000000000002</v>
      </c>
      <c r="BO89" s="66">
        <v>0.45300000000000001</v>
      </c>
      <c r="BP89" s="66">
        <v>0.77300000000000002</v>
      </c>
      <c r="BQ89" s="66">
        <v>0.77300000000000002</v>
      </c>
      <c r="BR89" s="67">
        <v>671</v>
      </c>
      <c r="BS89" s="67">
        <v>317517941</v>
      </c>
      <c r="BT89" s="67">
        <v>473201</v>
      </c>
      <c r="BU89" s="67">
        <v>1646777</v>
      </c>
      <c r="BV89" s="67">
        <v>1708587</v>
      </c>
      <c r="BW89" s="70">
        <v>0.77400000000000002</v>
      </c>
      <c r="BX89" s="70">
        <v>0.437</v>
      </c>
      <c r="BY89" s="70">
        <v>0.77400000000000002</v>
      </c>
      <c r="BZ89" s="70">
        <v>0.77400000000000002</v>
      </c>
      <c r="CA89" s="71">
        <v>722</v>
      </c>
      <c r="CB89" s="71">
        <v>333508217</v>
      </c>
      <c r="CC89" s="71">
        <v>461922</v>
      </c>
      <c r="CD89" s="71">
        <v>1620147</v>
      </c>
      <c r="CE89" s="71">
        <v>1702664</v>
      </c>
    </row>
    <row r="90" spans="1:83" x14ac:dyDescent="0.35">
      <c r="A90" s="10" t="s">
        <v>1423</v>
      </c>
      <c r="B90" s="10" t="s">
        <v>82</v>
      </c>
      <c r="C90" s="42">
        <v>0.79100000000000004</v>
      </c>
      <c r="D90" s="42">
        <v>0.59199999999999997</v>
      </c>
      <c r="E90" s="42">
        <v>0.79100000000000004</v>
      </c>
      <c r="F90" s="42">
        <v>0.79100000000000004</v>
      </c>
      <c r="G90" s="43">
        <v>1930</v>
      </c>
      <c r="H90" s="43">
        <v>539776007</v>
      </c>
      <c r="I90" s="43">
        <v>279676</v>
      </c>
      <c r="J90" s="43">
        <v>2595023</v>
      </c>
      <c r="K90" s="43">
        <v>3266295</v>
      </c>
      <c r="L90" s="42">
        <v>0.78600000000000003</v>
      </c>
      <c r="M90" s="42">
        <v>0.57899999999999996</v>
      </c>
      <c r="N90" s="42">
        <v>0.78600000000000003</v>
      </c>
      <c r="O90" s="42">
        <v>0.78600000000000003</v>
      </c>
      <c r="P90" s="43">
        <v>1923</v>
      </c>
      <c r="Q90" s="43">
        <v>567945029</v>
      </c>
      <c r="R90" s="43">
        <v>295343</v>
      </c>
      <c r="S90" s="43">
        <v>2819814</v>
      </c>
      <c r="T90" s="43">
        <v>3194676</v>
      </c>
      <c r="U90" s="42">
        <v>0.78900000000000003</v>
      </c>
      <c r="V90" s="42">
        <v>0.58399999999999996</v>
      </c>
      <c r="W90" s="42">
        <v>0.78900000000000003</v>
      </c>
      <c r="X90" s="42">
        <v>0.78900000000000003</v>
      </c>
      <c r="Y90" s="43">
        <v>1869</v>
      </c>
      <c r="Z90" s="43">
        <v>571167338</v>
      </c>
      <c r="AA90" s="43">
        <v>305600</v>
      </c>
      <c r="AB90" s="43">
        <v>2866981</v>
      </c>
      <c r="AC90" s="43">
        <v>2621824</v>
      </c>
      <c r="AD90" s="42">
        <v>0.79500000000000004</v>
      </c>
      <c r="AE90" s="42">
        <v>0.59599999999999997</v>
      </c>
      <c r="AF90" s="42">
        <v>0.79500000000000004</v>
      </c>
      <c r="AG90" s="42">
        <v>0.79500000000000004</v>
      </c>
      <c r="AH90" s="43">
        <v>1808</v>
      </c>
      <c r="AI90" s="43">
        <v>570428098</v>
      </c>
      <c r="AJ90" s="43">
        <v>315502</v>
      </c>
      <c r="AK90" s="43">
        <v>3131637</v>
      </c>
      <c r="AL90" s="43">
        <v>3221740</v>
      </c>
      <c r="AM90" s="42">
        <v>0.80900000000000005</v>
      </c>
      <c r="AN90" s="42">
        <v>0.61</v>
      </c>
      <c r="AO90" s="42">
        <v>0.80900000000000005</v>
      </c>
      <c r="AP90" s="42">
        <v>0.80900000000000005</v>
      </c>
      <c r="AQ90" s="43">
        <v>1806</v>
      </c>
      <c r="AR90" s="43">
        <v>564584225</v>
      </c>
      <c r="AS90" s="43">
        <v>312615</v>
      </c>
      <c r="AT90" s="43">
        <v>3117863</v>
      </c>
      <c r="AU90" s="43">
        <v>3029588</v>
      </c>
      <c r="AV90" s="42">
        <v>0.82099999999999995</v>
      </c>
      <c r="AW90" s="42">
        <v>0.61399999999999999</v>
      </c>
      <c r="AX90" s="42">
        <v>0.82099999999999995</v>
      </c>
      <c r="AY90" s="42">
        <v>0.82099999999999995</v>
      </c>
      <c r="AZ90" s="43">
        <v>1863</v>
      </c>
      <c r="BA90" s="43">
        <v>583706344</v>
      </c>
      <c r="BB90" s="43">
        <v>313315</v>
      </c>
      <c r="BC90" s="43">
        <v>3220870</v>
      </c>
      <c r="BD90" s="43">
        <v>3262896</v>
      </c>
      <c r="BE90" s="46">
        <v>0.81699999999999995</v>
      </c>
      <c r="BF90" s="46">
        <v>0.61599999999999999</v>
      </c>
      <c r="BG90" s="46">
        <v>0.81699999999999995</v>
      </c>
      <c r="BH90" s="46">
        <v>0.81699999999999995</v>
      </c>
      <c r="BI90" s="47">
        <v>1659</v>
      </c>
      <c r="BJ90" s="47">
        <v>581541544</v>
      </c>
      <c r="BK90" s="47">
        <v>350537</v>
      </c>
      <c r="BL90" s="47">
        <v>3297449</v>
      </c>
      <c r="BM90" s="47">
        <v>3781543</v>
      </c>
      <c r="BN90" s="66">
        <v>0.82399999999999995</v>
      </c>
      <c r="BO90" s="66">
        <v>0.61199999999999999</v>
      </c>
      <c r="BP90" s="66">
        <v>0.82399999999999995</v>
      </c>
      <c r="BQ90" s="66">
        <v>0.82399999999999995</v>
      </c>
      <c r="BR90" s="67">
        <v>1626</v>
      </c>
      <c r="BS90" s="67">
        <v>595534474</v>
      </c>
      <c r="BT90" s="67">
        <v>366257</v>
      </c>
      <c r="BU90" s="67">
        <v>3655360</v>
      </c>
      <c r="BV90" s="67">
        <v>4372190</v>
      </c>
      <c r="BW90" s="70">
        <v>0.81200000000000006</v>
      </c>
      <c r="BX90" s="70">
        <v>0.60199999999999998</v>
      </c>
      <c r="BY90" s="70">
        <v>0.81200000000000006</v>
      </c>
      <c r="BZ90" s="70">
        <v>0.81200000000000006</v>
      </c>
      <c r="CA90" s="71">
        <v>1617</v>
      </c>
      <c r="CB90" s="71">
        <v>621669398</v>
      </c>
      <c r="CC90" s="71">
        <v>384458</v>
      </c>
      <c r="CD90" s="71">
        <v>3850726</v>
      </c>
      <c r="CE90" s="71">
        <v>4621388</v>
      </c>
    </row>
    <row r="91" spans="1:83" x14ac:dyDescent="0.35">
      <c r="A91" s="10" t="s">
        <v>1424</v>
      </c>
      <c r="B91" s="10" t="s">
        <v>83</v>
      </c>
      <c r="C91" s="42">
        <v>0.65100000000000002</v>
      </c>
      <c r="D91" s="42">
        <v>0.57499999999999996</v>
      </c>
      <c r="E91" s="42">
        <v>0.65100000000000002</v>
      </c>
      <c r="F91" s="42">
        <v>0.65100000000000002</v>
      </c>
      <c r="G91" s="43">
        <v>357</v>
      </c>
      <c r="H91" s="43">
        <v>167078344</v>
      </c>
      <c r="I91" s="43">
        <v>468006</v>
      </c>
      <c r="J91" s="43">
        <v>749525</v>
      </c>
      <c r="K91" s="43">
        <v>764056</v>
      </c>
      <c r="L91" s="42">
        <v>0.65500000000000003</v>
      </c>
      <c r="M91" s="42">
        <v>0.55600000000000005</v>
      </c>
      <c r="N91" s="42">
        <v>0.65500000000000003</v>
      </c>
      <c r="O91" s="42">
        <v>0.65500000000000003</v>
      </c>
      <c r="P91" s="43">
        <v>367</v>
      </c>
      <c r="Q91" s="43">
        <v>174829706</v>
      </c>
      <c r="R91" s="43">
        <v>476375</v>
      </c>
      <c r="S91" s="43">
        <v>676087</v>
      </c>
      <c r="T91" s="43">
        <v>887669</v>
      </c>
      <c r="U91" s="42">
        <v>0.64200000000000002</v>
      </c>
      <c r="V91" s="42">
        <v>0.53800000000000003</v>
      </c>
      <c r="W91" s="42">
        <v>0.64200000000000002</v>
      </c>
      <c r="X91" s="42">
        <v>0.64200000000000002</v>
      </c>
      <c r="Y91" s="43">
        <v>357</v>
      </c>
      <c r="Z91" s="43">
        <v>185191735</v>
      </c>
      <c r="AA91" s="43">
        <v>518744</v>
      </c>
      <c r="AB91" s="43">
        <v>921738</v>
      </c>
      <c r="AC91" s="43">
        <v>958570</v>
      </c>
      <c r="AD91" s="42">
        <v>0.65300000000000002</v>
      </c>
      <c r="AE91" s="42">
        <v>0.55900000000000005</v>
      </c>
      <c r="AF91" s="42">
        <v>0.65300000000000002</v>
      </c>
      <c r="AG91" s="42">
        <v>0.65300000000000002</v>
      </c>
      <c r="AH91" s="43">
        <v>336</v>
      </c>
      <c r="AI91" s="43">
        <v>179271777</v>
      </c>
      <c r="AJ91" s="43">
        <v>533546</v>
      </c>
      <c r="AK91" s="43">
        <v>879057</v>
      </c>
      <c r="AL91" s="43">
        <v>1050431</v>
      </c>
      <c r="AM91" s="42">
        <v>0.64700000000000002</v>
      </c>
      <c r="AN91" s="42">
        <v>0.55600000000000005</v>
      </c>
      <c r="AO91" s="42">
        <v>0.64700000000000002</v>
      </c>
      <c r="AP91" s="42">
        <v>0.64700000000000002</v>
      </c>
      <c r="AQ91" s="43">
        <v>312</v>
      </c>
      <c r="AR91" s="43">
        <v>180183037</v>
      </c>
      <c r="AS91" s="43">
        <v>577509</v>
      </c>
      <c r="AT91" s="43">
        <v>934294</v>
      </c>
      <c r="AU91" s="43">
        <v>1110868</v>
      </c>
      <c r="AV91" s="42">
        <v>0.64200000000000002</v>
      </c>
      <c r="AW91" s="42">
        <v>0.53500000000000003</v>
      </c>
      <c r="AX91" s="42">
        <v>0.64200000000000002</v>
      </c>
      <c r="AY91" s="42">
        <v>0.64200000000000002</v>
      </c>
      <c r="AZ91" s="43">
        <v>303</v>
      </c>
      <c r="BA91" s="43">
        <v>189072270</v>
      </c>
      <c r="BB91" s="43">
        <v>624000</v>
      </c>
      <c r="BC91" s="43">
        <v>928645</v>
      </c>
      <c r="BD91" s="43">
        <v>1090585</v>
      </c>
      <c r="BE91" s="46">
        <v>0.65700000000000003</v>
      </c>
      <c r="BF91" s="46">
        <v>0.52700000000000002</v>
      </c>
      <c r="BG91" s="46">
        <v>0.65700000000000003</v>
      </c>
      <c r="BH91" s="46">
        <v>0.65700000000000003</v>
      </c>
      <c r="BI91" s="47">
        <v>296</v>
      </c>
      <c r="BJ91" s="47">
        <v>194468522</v>
      </c>
      <c r="BK91" s="47">
        <v>656988</v>
      </c>
      <c r="BL91" s="47">
        <v>800428</v>
      </c>
      <c r="BM91" s="47">
        <v>1068157</v>
      </c>
      <c r="BN91" s="66">
        <v>0.68200000000000005</v>
      </c>
      <c r="BO91" s="66">
        <v>0.53</v>
      </c>
      <c r="BP91" s="66">
        <v>0.68200000000000005</v>
      </c>
      <c r="BQ91" s="66">
        <v>0.68200000000000005</v>
      </c>
      <c r="BR91" s="67">
        <v>298</v>
      </c>
      <c r="BS91" s="67">
        <v>196589209</v>
      </c>
      <c r="BT91" s="67">
        <v>659695</v>
      </c>
      <c r="BU91" s="67">
        <v>879001</v>
      </c>
      <c r="BV91" s="67">
        <v>1096084</v>
      </c>
      <c r="BW91" s="70">
        <v>0.67200000000000004</v>
      </c>
      <c r="BX91" s="70">
        <v>0.55100000000000005</v>
      </c>
      <c r="BY91" s="70">
        <v>0.67200000000000004</v>
      </c>
      <c r="BZ91" s="70">
        <v>0.67200000000000004</v>
      </c>
      <c r="CA91" s="71">
        <v>293</v>
      </c>
      <c r="CB91" s="71">
        <v>196171370</v>
      </c>
      <c r="CC91" s="71">
        <v>669526</v>
      </c>
      <c r="CD91" s="71">
        <v>829842</v>
      </c>
      <c r="CE91" s="71">
        <v>1050101</v>
      </c>
    </row>
    <row r="92" spans="1:83" x14ac:dyDescent="0.35">
      <c r="A92" s="10" t="s">
        <v>1425</v>
      </c>
      <c r="B92" s="10" t="s">
        <v>84</v>
      </c>
      <c r="C92" s="42">
        <v>0.76800000000000002</v>
      </c>
      <c r="D92" s="42">
        <v>0.59199999999999997</v>
      </c>
      <c r="E92" s="42">
        <v>0.76800000000000002</v>
      </c>
      <c r="F92" s="42">
        <v>0.76800000000000002</v>
      </c>
      <c r="G92" s="43">
        <v>776</v>
      </c>
      <c r="H92" s="43">
        <v>240907188</v>
      </c>
      <c r="I92" s="43">
        <v>310447</v>
      </c>
      <c r="J92" s="43">
        <v>1354435</v>
      </c>
      <c r="K92" s="43">
        <v>1546558</v>
      </c>
      <c r="L92" s="42">
        <v>0.76300000000000001</v>
      </c>
      <c r="M92" s="42">
        <v>0.55600000000000005</v>
      </c>
      <c r="N92" s="42">
        <v>0.76300000000000001</v>
      </c>
      <c r="O92" s="42">
        <v>0.76300000000000001</v>
      </c>
      <c r="P92" s="43">
        <v>806</v>
      </c>
      <c r="Q92" s="43">
        <v>263407653</v>
      </c>
      <c r="R92" s="43">
        <v>326808</v>
      </c>
      <c r="S92" s="43">
        <v>1278757</v>
      </c>
      <c r="T92" s="43">
        <v>1388169</v>
      </c>
      <c r="U92" s="42">
        <v>0.77700000000000002</v>
      </c>
      <c r="V92" s="42">
        <v>0.57899999999999996</v>
      </c>
      <c r="W92" s="42">
        <v>0.77700000000000002</v>
      </c>
      <c r="X92" s="42">
        <v>0.77700000000000002</v>
      </c>
      <c r="Y92" s="43">
        <v>774</v>
      </c>
      <c r="Z92" s="43">
        <v>250705672</v>
      </c>
      <c r="AA92" s="43">
        <v>323909</v>
      </c>
      <c r="AB92" s="43">
        <v>1311322</v>
      </c>
      <c r="AC92" s="43">
        <v>1594970</v>
      </c>
      <c r="AD92" s="42">
        <v>0.79300000000000004</v>
      </c>
      <c r="AE92" s="42">
        <v>0.57699999999999996</v>
      </c>
      <c r="AF92" s="42">
        <v>0.79300000000000004</v>
      </c>
      <c r="AG92" s="42">
        <v>0.79300000000000004</v>
      </c>
      <c r="AH92" s="43">
        <v>788</v>
      </c>
      <c r="AI92" s="43">
        <v>250489815</v>
      </c>
      <c r="AJ92" s="43">
        <v>317880</v>
      </c>
      <c r="AK92" s="43">
        <v>1411554</v>
      </c>
      <c r="AL92" s="43">
        <v>1570768</v>
      </c>
      <c r="AM92" s="42">
        <v>0.80400000000000005</v>
      </c>
      <c r="AN92" s="42">
        <v>0.60199999999999998</v>
      </c>
      <c r="AO92" s="42">
        <v>0.80400000000000005</v>
      </c>
      <c r="AP92" s="42">
        <v>0.80400000000000005</v>
      </c>
      <c r="AQ92" s="43">
        <v>768</v>
      </c>
      <c r="AR92" s="43">
        <v>247296363</v>
      </c>
      <c r="AS92" s="43">
        <v>322000</v>
      </c>
      <c r="AT92" s="43">
        <v>1450359</v>
      </c>
      <c r="AU92" s="43">
        <v>1583761</v>
      </c>
      <c r="AV92" s="42">
        <v>0.81399999999999995</v>
      </c>
      <c r="AW92" s="42">
        <v>0.60199999999999998</v>
      </c>
      <c r="AX92" s="42">
        <v>0.81399999999999995</v>
      </c>
      <c r="AY92" s="42">
        <v>0.81399999999999995</v>
      </c>
      <c r="AZ92" s="43">
        <v>781</v>
      </c>
      <c r="BA92" s="43">
        <v>253631879</v>
      </c>
      <c r="BB92" s="43">
        <v>324752</v>
      </c>
      <c r="BC92" s="43">
        <v>1462258</v>
      </c>
      <c r="BD92" s="43">
        <v>1559878</v>
      </c>
      <c r="BE92" s="46">
        <v>0.81</v>
      </c>
      <c r="BF92" s="46">
        <v>0.59599999999999997</v>
      </c>
      <c r="BG92" s="46">
        <v>0.81</v>
      </c>
      <c r="BH92" s="46">
        <v>0.81</v>
      </c>
      <c r="BI92" s="47">
        <v>704</v>
      </c>
      <c r="BJ92" s="47">
        <v>257301986</v>
      </c>
      <c r="BK92" s="47">
        <v>365485</v>
      </c>
      <c r="BL92" s="47">
        <v>1372258</v>
      </c>
      <c r="BM92" s="47">
        <v>1613657</v>
      </c>
      <c r="BN92" s="66">
        <v>0.81899999999999995</v>
      </c>
      <c r="BO92" s="66">
        <v>0.60199999999999998</v>
      </c>
      <c r="BP92" s="66">
        <v>0.81899999999999995</v>
      </c>
      <c r="BQ92" s="66">
        <v>0.81899999999999995</v>
      </c>
      <c r="BR92" s="67">
        <v>683</v>
      </c>
      <c r="BS92" s="67">
        <v>257625832</v>
      </c>
      <c r="BT92" s="67">
        <v>377197</v>
      </c>
      <c r="BU92" s="67">
        <v>1402673</v>
      </c>
      <c r="BV92" s="67">
        <v>1830367</v>
      </c>
      <c r="BW92" s="70">
        <v>0.81799999999999995</v>
      </c>
      <c r="BX92" s="70">
        <v>0.59599999999999997</v>
      </c>
      <c r="BY92" s="70">
        <v>0.81799999999999995</v>
      </c>
      <c r="BZ92" s="70">
        <v>0.81799999999999995</v>
      </c>
      <c r="CA92" s="71">
        <v>721</v>
      </c>
      <c r="CB92" s="71">
        <v>267281396</v>
      </c>
      <c r="CC92" s="71">
        <v>370709</v>
      </c>
      <c r="CD92" s="71">
        <v>1501291</v>
      </c>
      <c r="CE92" s="71">
        <v>1852228</v>
      </c>
    </row>
    <row r="93" spans="1:83" x14ac:dyDescent="0.35">
      <c r="A93" s="10" t="s">
        <v>1426</v>
      </c>
      <c r="B93" s="10" t="s">
        <v>85</v>
      </c>
      <c r="C93" s="42">
        <v>0.79200000000000004</v>
      </c>
      <c r="D93" s="42">
        <v>0.54600000000000004</v>
      </c>
      <c r="E93" s="42">
        <v>0.79200000000000004</v>
      </c>
      <c r="F93" s="42">
        <v>0.79200000000000004</v>
      </c>
      <c r="G93" s="43">
        <v>1411</v>
      </c>
      <c r="H93" s="43">
        <v>394233586</v>
      </c>
      <c r="I93" s="43">
        <v>279400</v>
      </c>
      <c r="J93" s="43">
        <v>1873840</v>
      </c>
      <c r="K93" s="43">
        <v>2173632</v>
      </c>
      <c r="L93" s="42">
        <v>0.78800000000000003</v>
      </c>
      <c r="M93" s="42">
        <v>0.51900000000000002</v>
      </c>
      <c r="N93" s="42">
        <v>0.78800000000000003</v>
      </c>
      <c r="O93" s="42">
        <v>0.78800000000000003</v>
      </c>
      <c r="P93" s="43">
        <v>1429</v>
      </c>
      <c r="Q93" s="43">
        <v>417791150</v>
      </c>
      <c r="R93" s="43">
        <v>292366</v>
      </c>
      <c r="S93" s="43">
        <v>1751060</v>
      </c>
      <c r="T93" s="43">
        <v>2100908</v>
      </c>
      <c r="U93" s="42">
        <v>0.79100000000000004</v>
      </c>
      <c r="V93" s="42">
        <v>0.53300000000000003</v>
      </c>
      <c r="W93" s="42">
        <v>0.79100000000000004</v>
      </c>
      <c r="X93" s="42">
        <v>0.79100000000000004</v>
      </c>
      <c r="Y93" s="43">
        <v>1343</v>
      </c>
      <c r="Z93" s="43">
        <v>407682968</v>
      </c>
      <c r="AA93" s="43">
        <v>303561</v>
      </c>
      <c r="AB93" s="43">
        <v>1988388</v>
      </c>
      <c r="AC93" s="43">
        <v>2307154</v>
      </c>
      <c r="AD93" s="42">
        <v>0.80300000000000005</v>
      </c>
      <c r="AE93" s="42">
        <v>0.53</v>
      </c>
      <c r="AF93" s="42">
        <v>0.80300000000000005</v>
      </c>
      <c r="AG93" s="42">
        <v>0.80300000000000005</v>
      </c>
      <c r="AH93" s="43">
        <v>1344</v>
      </c>
      <c r="AI93" s="43">
        <v>409208489</v>
      </c>
      <c r="AJ93" s="43">
        <v>304470</v>
      </c>
      <c r="AK93" s="43">
        <v>2502602</v>
      </c>
      <c r="AL93" s="43">
        <v>2699277</v>
      </c>
      <c r="AM93" s="42">
        <v>0.81699999999999995</v>
      </c>
      <c r="AN93" s="42">
        <v>0.49099999999999999</v>
      </c>
      <c r="AO93" s="42">
        <v>0.81699999999999995</v>
      </c>
      <c r="AP93" s="42">
        <v>0.81699999999999995</v>
      </c>
      <c r="AQ93" s="43">
        <v>1374</v>
      </c>
      <c r="AR93" s="43">
        <v>411230899</v>
      </c>
      <c r="AS93" s="43">
        <v>299294</v>
      </c>
      <c r="AT93" s="43">
        <v>2527979</v>
      </c>
      <c r="AU93" s="43">
        <v>2704229</v>
      </c>
      <c r="AV93" s="42">
        <v>0.82499999999999996</v>
      </c>
      <c r="AW93" s="42">
        <v>0.47799999999999998</v>
      </c>
      <c r="AX93" s="42">
        <v>0.82499999999999996</v>
      </c>
      <c r="AY93" s="42">
        <v>0.82499999999999996</v>
      </c>
      <c r="AZ93" s="43">
        <v>1378</v>
      </c>
      <c r="BA93" s="43">
        <v>421890196</v>
      </c>
      <c r="BB93" s="43">
        <v>306161</v>
      </c>
      <c r="BC93" s="43">
        <v>2482231</v>
      </c>
      <c r="BD93" s="43">
        <v>2669164</v>
      </c>
      <c r="BE93" s="46">
        <v>0.82499999999999996</v>
      </c>
      <c r="BF93" s="46">
        <v>0.46400000000000002</v>
      </c>
      <c r="BG93" s="46">
        <v>0.82499999999999996</v>
      </c>
      <c r="BH93" s="46">
        <v>0.82499999999999996</v>
      </c>
      <c r="BI93" s="47">
        <v>1308</v>
      </c>
      <c r="BJ93" s="47">
        <v>439705248</v>
      </c>
      <c r="BK93" s="47">
        <v>336166</v>
      </c>
      <c r="BL93" s="47">
        <v>2605266</v>
      </c>
      <c r="BM93" s="47">
        <v>2990587</v>
      </c>
      <c r="BN93" s="66">
        <v>0.83</v>
      </c>
      <c r="BO93" s="66">
        <v>0.46400000000000002</v>
      </c>
      <c r="BP93" s="66">
        <v>0.83</v>
      </c>
      <c r="BQ93" s="66">
        <v>0.83</v>
      </c>
      <c r="BR93" s="67">
        <v>1266</v>
      </c>
      <c r="BS93" s="67">
        <v>447284823</v>
      </c>
      <c r="BT93" s="67">
        <v>353305</v>
      </c>
      <c r="BU93" s="67">
        <v>2695351</v>
      </c>
      <c r="BV93" s="67">
        <v>3205607</v>
      </c>
      <c r="BW93" s="70">
        <v>0.81499999999999995</v>
      </c>
      <c r="BX93" s="70">
        <v>0.46</v>
      </c>
      <c r="BY93" s="70">
        <v>0.81499999999999995</v>
      </c>
      <c r="BZ93" s="70">
        <v>0.81499999999999995</v>
      </c>
      <c r="CA93" s="71">
        <v>1218</v>
      </c>
      <c r="CB93" s="71">
        <v>459312350</v>
      </c>
      <c r="CC93" s="71">
        <v>377103</v>
      </c>
      <c r="CD93" s="71">
        <v>2973872</v>
      </c>
      <c r="CE93" s="71">
        <v>3026158</v>
      </c>
    </row>
    <row r="94" spans="1:83" x14ac:dyDescent="0.35">
      <c r="A94" s="10" t="s">
        <v>1427</v>
      </c>
      <c r="B94" s="10" t="s">
        <v>86</v>
      </c>
      <c r="C94" s="42">
        <v>0.52900000000000003</v>
      </c>
      <c r="D94" s="42">
        <v>0.53500000000000003</v>
      </c>
      <c r="E94" s="42">
        <v>0.52900000000000003</v>
      </c>
      <c r="F94" s="42">
        <v>0.53500000000000003</v>
      </c>
      <c r="G94" s="43">
        <v>1206</v>
      </c>
      <c r="H94" s="43">
        <v>760261149</v>
      </c>
      <c r="I94" s="43">
        <v>630398</v>
      </c>
      <c r="J94" s="43">
        <v>604974</v>
      </c>
      <c r="K94" s="43">
        <v>670115</v>
      </c>
      <c r="L94" s="42">
        <v>0.53800000000000003</v>
      </c>
      <c r="M94" s="42">
        <v>0.53800000000000003</v>
      </c>
      <c r="N94" s="42">
        <v>0.53800000000000003</v>
      </c>
      <c r="O94" s="42">
        <v>0.53800000000000003</v>
      </c>
      <c r="P94" s="43">
        <v>1211</v>
      </c>
      <c r="Q94" s="43">
        <v>772176532</v>
      </c>
      <c r="R94" s="43">
        <v>637635</v>
      </c>
      <c r="S94" s="43">
        <v>624512</v>
      </c>
      <c r="T94" s="43">
        <v>784524</v>
      </c>
      <c r="U94" s="42">
        <v>0.55400000000000005</v>
      </c>
      <c r="V94" s="42">
        <v>0.54100000000000004</v>
      </c>
      <c r="W94" s="42">
        <v>0.55400000000000005</v>
      </c>
      <c r="X94" s="42">
        <v>0.55400000000000005</v>
      </c>
      <c r="Y94" s="43">
        <v>1198</v>
      </c>
      <c r="Z94" s="43">
        <v>775331553</v>
      </c>
      <c r="AA94" s="43">
        <v>647188</v>
      </c>
      <c r="AB94" s="43">
        <v>738518</v>
      </c>
      <c r="AC94" s="43">
        <v>731406</v>
      </c>
      <c r="AD94" s="42">
        <v>0.56999999999999995</v>
      </c>
      <c r="AE94" s="42">
        <v>0.54900000000000004</v>
      </c>
      <c r="AF94" s="42">
        <v>0.56999999999999995</v>
      </c>
      <c r="AG94" s="42">
        <v>0.56999999999999995</v>
      </c>
      <c r="AH94" s="43">
        <v>1178</v>
      </c>
      <c r="AI94" s="43">
        <v>778956580</v>
      </c>
      <c r="AJ94" s="43">
        <v>661253</v>
      </c>
      <c r="AK94" s="43">
        <v>720346</v>
      </c>
      <c r="AL94" s="43">
        <v>718762</v>
      </c>
      <c r="AM94" s="42">
        <v>0.58499999999999996</v>
      </c>
      <c r="AN94" s="42">
        <v>0.54900000000000004</v>
      </c>
      <c r="AO94" s="42">
        <v>0.58499999999999996</v>
      </c>
      <c r="AP94" s="42">
        <v>0.58499999999999996</v>
      </c>
      <c r="AQ94" s="43">
        <v>1181</v>
      </c>
      <c r="AR94" s="43">
        <v>800898439</v>
      </c>
      <c r="AS94" s="43">
        <v>678152</v>
      </c>
      <c r="AT94" s="43">
        <v>705464</v>
      </c>
      <c r="AU94" s="43">
        <v>835959</v>
      </c>
      <c r="AV94" s="42">
        <v>0.61</v>
      </c>
      <c r="AW94" s="42">
        <v>0.55900000000000005</v>
      </c>
      <c r="AX94" s="42">
        <v>0.61</v>
      </c>
      <c r="AY94" s="42">
        <v>0.61</v>
      </c>
      <c r="AZ94" s="43">
        <v>1185</v>
      </c>
      <c r="BA94" s="43">
        <v>806563370</v>
      </c>
      <c r="BB94" s="43">
        <v>680644</v>
      </c>
      <c r="BC94" s="43">
        <v>818276</v>
      </c>
      <c r="BD94" s="43">
        <v>943616</v>
      </c>
      <c r="BE94" s="46">
        <v>0.64300000000000002</v>
      </c>
      <c r="BF94" s="46">
        <v>0.56100000000000005</v>
      </c>
      <c r="BG94" s="46">
        <v>0.64300000000000002</v>
      </c>
      <c r="BH94" s="46">
        <v>0.64300000000000002</v>
      </c>
      <c r="BI94" s="47">
        <v>1188</v>
      </c>
      <c r="BJ94" s="47">
        <v>813041772</v>
      </c>
      <c r="BK94" s="47">
        <v>684378</v>
      </c>
      <c r="BL94" s="47">
        <v>905573</v>
      </c>
      <c r="BM94" s="47">
        <v>1151925</v>
      </c>
      <c r="BN94" s="66">
        <v>0.64800000000000002</v>
      </c>
      <c r="BO94" s="66">
        <v>0.56299999999999994</v>
      </c>
      <c r="BP94" s="66">
        <v>0.64800000000000002</v>
      </c>
      <c r="BQ94" s="66">
        <v>0.64800000000000002</v>
      </c>
      <c r="BR94" s="67">
        <v>1135</v>
      </c>
      <c r="BS94" s="67">
        <v>830203304</v>
      </c>
      <c r="BT94" s="67">
        <v>731456</v>
      </c>
      <c r="BU94" s="67">
        <v>1089062</v>
      </c>
      <c r="BV94" s="67">
        <v>1399306</v>
      </c>
      <c r="BW94" s="70">
        <v>0.63900000000000001</v>
      </c>
      <c r="BX94" s="70">
        <v>0.55900000000000005</v>
      </c>
      <c r="BY94" s="70">
        <v>0.63900000000000001</v>
      </c>
      <c r="BZ94" s="70">
        <v>0.63900000000000001</v>
      </c>
      <c r="CA94" s="71">
        <v>1176</v>
      </c>
      <c r="CB94" s="71">
        <v>865065428</v>
      </c>
      <c r="CC94" s="71">
        <v>735599</v>
      </c>
      <c r="CD94" s="71">
        <v>1370320</v>
      </c>
      <c r="CE94" s="71">
        <v>1378986</v>
      </c>
    </row>
    <row r="95" spans="1:83" x14ac:dyDescent="0.35">
      <c r="A95" s="10" t="s">
        <v>1428</v>
      </c>
      <c r="B95" s="10" t="s">
        <v>87</v>
      </c>
      <c r="C95" s="42">
        <v>0.57399999999999995</v>
      </c>
      <c r="D95" s="42">
        <v>0.55600000000000005</v>
      </c>
      <c r="E95" s="42">
        <v>0.57399999999999995</v>
      </c>
      <c r="F95" s="42">
        <v>0.57399999999999995</v>
      </c>
      <c r="G95" s="43">
        <v>1924</v>
      </c>
      <c r="H95" s="43">
        <v>1097333328</v>
      </c>
      <c r="I95" s="43">
        <v>570339</v>
      </c>
      <c r="J95" s="43">
        <v>1163696</v>
      </c>
      <c r="K95" s="43">
        <v>1048135</v>
      </c>
      <c r="L95" s="42">
        <v>0.58099999999999996</v>
      </c>
      <c r="M95" s="42">
        <v>0.55600000000000005</v>
      </c>
      <c r="N95" s="42">
        <v>0.58099999999999996</v>
      </c>
      <c r="O95" s="42">
        <v>0.58099999999999996</v>
      </c>
      <c r="P95" s="43">
        <v>1913</v>
      </c>
      <c r="Q95" s="43">
        <v>1104763682</v>
      </c>
      <c r="R95" s="43">
        <v>577503</v>
      </c>
      <c r="S95" s="43">
        <v>1068277</v>
      </c>
      <c r="T95" s="43">
        <v>1124338</v>
      </c>
      <c r="U95" s="42">
        <v>0.59399999999999997</v>
      </c>
      <c r="V95" s="42">
        <v>0.54300000000000004</v>
      </c>
      <c r="W95" s="42">
        <v>0.59399999999999997</v>
      </c>
      <c r="X95" s="42">
        <v>0.59399999999999997</v>
      </c>
      <c r="Y95" s="43">
        <v>1951</v>
      </c>
      <c r="Z95" s="43">
        <v>1148779799</v>
      </c>
      <c r="AA95" s="43">
        <v>588815</v>
      </c>
      <c r="AB95" s="43">
        <v>1218403</v>
      </c>
      <c r="AC95" s="43">
        <v>1058823</v>
      </c>
      <c r="AD95" s="42">
        <v>0.61099999999999999</v>
      </c>
      <c r="AE95" s="42">
        <v>0.55100000000000005</v>
      </c>
      <c r="AF95" s="42">
        <v>0.61099999999999999</v>
      </c>
      <c r="AG95" s="42">
        <v>0.61099999999999999</v>
      </c>
      <c r="AH95" s="43">
        <v>1946</v>
      </c>
      <c r="AI95" s="43">
        <v>1163015044</v>
      </c>
      <c r="AJ95" s="43">
        <v>597643</v>
      </c>
      <c r="AK95" s="43">
        <v>1263585</v>
      </c>
      <c r="AL95" s="43">
        <v>1333391</v>
      </c>
      <c r="AM95" s="42">
        <v>0.64300000000000002</v>
      </c>
      <c r="AN95" s="42">
        <v>0.56299999999999994</v>
      </c>
      <c r="AO95" s="42">
        <v>0.64300000000000002</v>
      </c>
      <c r="AP95" s="42">
        <v>0.64300000000000002</v>
      </c>
      <c r="AQ95" s="43">
        <v>1999</v>
      </c>
      <c r="AR95" s="43">
        <v>1164931931</v>
      </c>
      <c r="AS95" s="43">
        <v>582757</v>
      </c>
      <c r="AT95" s="43">
        <v>2974621</v>
      </c>
      <c r="AU95" s="43">
        <v>1437783</v>
      </c>
      <c r="AV95" s="42">
        <v>0.65700000000000003</v>
      </c>
      <c r="AW95" s="42">
        <v>0.56799999999999995</v>
      </c>
      <c r="AX95" s="42">
        <v>0.65700000000000003</v>
      </c>
      <c r="AY95" s="42">
        <v>0.65700000000000003</v>
      </c>
      <c r="AZ95" s="43">
        <v>1976</v>
      </c>
      <c r="BA95" s="43">
        <v>1183458795</v>
      </c>
      <c r="BB95" s="43">
        <v>598916</v>
      </c>
      <c r="BC95" s="43">
        <v>1475726</v>
      </c>
      <c r="BD95" s="43">
        <v>1518715</v>
      </c>
      <c r="BE95" s="46">
        <v>0.68100000000000005</v>
      </c>
      <c r="BF95" s="46">
        <v>0.57299999999999995</v>
      </c>
      <c r="BG95" s="46">
        <v>0.68100000000000005</v>
      </c>
      <c r="BH95" s="46">
        <v>0.68100000000000005</v>
      </c>
      <c r="BI95" s="47">
        <v>1961</v>
      </c>
      <c r="BJ95" s="47">
        <v>1200789928</v>
      </c>
      <c r="BK95" s="47">
        <v>612335</v>
      </c>
      <c r="BL95" s="47">
        <v>1479756</v>
      </c>
      <c r="BM95" s="47">
        <v>1688433</v>
      </c>
      <c r="BN95" s="66">
        <v>0.66800000000000004</v>
      </c>
      <c r="BO95" s="66">
        <v>0.53500000000000003</v>
      </c>
      <c r="BP95" s="66">
        <v>0.66800000000000004</v>
      </c>
      <c r="BQ95" s="66">
        <v>0.66800000000000004</v>
      </c>
      <c r="BR95" s="67">
        <v>1946</v>
      </c>
      <c r="BS95" s="67">
        <v>1342862323</v>
      </c>
      <c r="BT95" s="67">
        <v>690062</v>
      </c>
      <c r="BU95" s="67">
        <v>1529308</v>
      </c>
      <c r="BV95" s="67">
        <v>1731359</v>
      </c>
      <c r="BW95" s="70">
        <v>0.66800000000000004</v>
      </c>
      <c r="BX95" s="70">
        <v>0.54300000000000004</v>
      </c>
      <c r="BY95" s="70">
        <v>0.66800000000000004</v>
      </c>
      <c r="BZ95" s="70">
        <v>0.66800000000000004</v>
      </c>
      <c r="CA95" s="71">
        <v>1987</v>
      </c>
      <c r="CB95" s="71">
        <v>1342908212</v>
      </c>
      <c r="CC95" s="71">
        <v>675847</v>
      </c>
      <c r="CD95" s="71">
        <v>1689729</v>
      </c>
      <c r="CE95" s="71">
        <v>1952498</v>
      </c>
    </row>
    <row r="96" spans="1:83" x14ac:dyDescent="0.35">
      <c r="A96" s="10" t="s">
        <v>1429</v>
      </c>
      <c r="B96" s="10" t="s">
        <v>88</v>
      </c>
      <c r="C96" s="42">
        <v>0.72399999999999998</v>
      </c>
      <c r="D96" s="42">
        <v>0.6</v>
      </c>
      <c r="E96" s="42">
        <v>0.72399999999999998</v>
      </c>
      <c r="F96" s="42">
        <v>0.72399999999999998</v>
      </c>
      <c r="G96" s="43">
        <v>1405</v>
      </c>
      <c r="H96" s="43">
        <v>520301846</v>
      </c>
      <c r="I96" s="43">
        <v>370321</v>
      </c>
      <c r="J96" s="43">
        <v>1129992</v>
      </c>
      <c r="K96" s="43">
        <v>1274926</v>
      </c>
      <c r="L96" s="42">
        <v>0.72099999999999997</v>
      </c>
      <c r="M96" s="42">
        <v>0.60799999999999998</v>
      </c>
      <c r="N96" s="42">
        <v>0.72099999999999997</v>
      </c>
      <c r="O96" s="42">
        <v>0.72099999999999997</v>
      </c>
      <c r="P96" s="43">
        <v>1349</v>
      </c>
      <c r="Q96" s="43">
        <v>519544891</v>
      </c>
      <c r="R96" s="43">
        <v>385133</v>
      </c>
      <c r="S96" s="43">
        <v>1121424</v>
      </c>
      <c r="T96" s="43">
        <v>1355030</v>
      </c>
      <c r="U96" s="42">
        <v>0.74</v>
      </c>
      <c r="V96" s="42">
        <v>0.61399999999999999</v>
      </c>
      <c r="W96" s="42">
        <v>0.74</v>
      </c>
      <c r="X96" s="42">
        <v>0.74</v>
      </c>
      <c r="Y96" s="43">
        <v>1379</v>
      </c>
      <c r="Z96" s="43">
        <v>519551078</v>
      </c>
      <c r="AA96" s="43">
        <v>376759</v>
      </c>
      <c r="AB96" s="43">
        <v>1306236</v>
      </c>
      <c r="AC96" s="43">
        <v>1323175</v>
      </c>
      <c r="AD96" s="42">
        <v>0.75</v>
      </c>
      <c r="AE96" s="42">
        <v>0.62</v>
      </c>
      <c r="AF96" s="42">
        <v>0.75</v>
      </c>
      <c r="AG96" s="42">
        <v>0.75</v>
      </c>
      <c r="AH96" s="43">
        <v>1355</v>
      </c>
      <c r="AI96" s="43">
        <v>522380799</v>
      </c>
      <c r="AJ96" s="43">
        <v>385520</v>
      </c>
      <c r="AK96" s="43">
        <v>1316120</v>
      </c>
      <c r="AL96" s="43">
        <v>1418908</v>
      </c>
      <c r="AM96" s="42">
        <v>0.76200000000000001</v>
      </c>
      <c r="AN96" s="42">
        <v>0.625</v>
      </c>
      <c r="AO96" s="42">
        <v>0.76200000000000001</v>
      </c>
      <c r="AP96" s="42">
        <v>0.76200000000000001</v>
      </c>
      <c r="AQ96" s="43">
        <v>1350</v>
      </c>
      <c r="AR96" s="43">
        <v>526406998</v>
      </c>
      <c r="AS96" s="43">
        <v>389931</v>
      </c>
      <c r="AT96" s="43">
        <v>2768573</v>
      </c>
      <c r="AU96" s="43">
        <v>1491767</v>
      </c>
      <c r="AV96" s="42">
        <v>0.76600000000000001</v>
      </c>
      <c r="AW96" s="42">
        <v>0.63</v>
      </c>
      <c r="AX96" s="42">
        <v>0.76600000000000001</v>
      </c>
      <c r="AY96" s="42">
        <v>0.76600000000000001</v>
      </c>
      <c r="AZ96" s="43">
        <v>1297</v>
      </c>
      <c r="BA96" s="43">
        <v>530609173</v>
      </c>
      <c r="BB96" s="43">
        <v>409104</v>
      </c>
      <c r="BC96" s="43">
        <v>1429513</v>
      </c>
      <c r="BD96" s="43">
        <v>1443808</v>
      </c>
      <c r="BE96" s="46">
        <v>0.76900000000000002</v>
      </c>
      <c r="BF96" s="46">
        <v>0.623</v>
      </c>
      <c r="BG96" s="46">
        <v>0.76900000000000002</v>
      </c>
      <c r="BH96" s="46">
        <v>0.76900000000000002</v>
      </c>
      <c r="BI96" s="47">
        <v>1232</v>
      </c>
      <c r="BJ96" s="47">
        <v>545092564</v>
      </c>
      <c r="BK96" s="47">
        <v>442445</v>
      </c>
      <c r="BL96" s="47">
        <v>1379449</v>
      </c>
      <c r="BM96" s="47">
        <v>1607811</v>
      </c>
      <c r="BN96" s="66">
        <v>0.79</v>
      </c>
      <c r="BO96" s="66">
        <v>0.63</v>
      </c>
      <c r="BP96" s="66">
        <v>0.79</v>
      </c>
      <c r="BQ96" s="66">
        <v>0.79</v>
      </c>
      <c r="BR96" s="67">
        <v>1252</v>
      </c>
      <c r="BS96" s="67">
        <v>547576586</v>
      </c>
      <c r="BT96" s="67">
        <v>437361</v>
      </c>
      <c r="BU96" s="67">
        <v>1366369</v>
      </c>
      <c r="BV96" s="67">
        <v>1611408</v>
      </c>
      <c r="BW96" s="70">
        <v>0.77300000000000002</v>
      </c>
      <c r="BX96" s="70">
        <v>0.623</v>
      </c>
      <c r="BY96" s="70">
        <v>0.77300000000000002</v>
      </c>
      <c r="BZ96" s="70">
        <v>0.77300000000000002</v>
      </c>
      <c r="CA96" s="71">
        <v>1220</v>
      </c>
      <c r="CB96" s="71">
        <v>566356675</v>
      </c>
      <c r="CC96" s="71">
        <v>464226</v>
      </c>
      <c r="CD96" s="71">
        <v>1534082</v>
      </c>
      <c r="CE96" s="71">
        <v>1769028</v>
      </c>
    </row>
    <row r="97" spans="1:83" x14ac:dyDescent="0.35">
      <c r="A97" s="10" t="s">
        <v>1430</v>
      </c>
      <c r="B97" s="10" t="s">
        <v>89</v>
      </c>
      <c r="C97" s="42">
        <v>0.68400000000000005</v>
      </c>
      <c r="D97" s="42">
        <v>0.61599999999999999</v>
      </c>
      <c r="E97" s="42">
        <v>0.68400000000000005</v>
      </c>
      <c r="F97" s="42">
        <v>0.68400000000000005</v>
      </c>
      <c r="G97" s="43">
        <v>510</v>
      </c>
      <c r="H97" s="43">
        <v>216217889</v>
      </c>
      <c r="I97" s="43">
        <v>423956</v>
      </c>
      <c r="J97" s="43">
        <v>321971</v>
      </c>
      <c r="K97" s="43">
        <v>401014</v>
      </c>
      <c r="L97" s="42">
        <v>0.68899999999999995</v>
      </c>
      <c r="M97" s="42">
        <v>0.61799999999999999</v>
      </c>
      <c r="N97" s="42">
        <v>0.68899999999999995</v>
      </c>
      <c r="O97" s="42">
        <v>0.68899999999999995</v>
      </c>
      <c r="P97" s="43">
        <v>505</v>
      </c>
      <c r="Q97" s="43">
        <v>216977692</v>
      </c>
      <c r="R97" s="43">
        <v>429658</v>
      </c>
      <c r="S97" s="43">
        <v>357483</v>
      </c>
      <c r="T97" s="43">
        <v>448209</v>
      </c>
      <c r="U97" s="42">
        <v>0.7</v>
      </c>
      <c r="V97" s="42">
        <v>0.623</v>
      </c>
      <c r="W97" s="42">
        <v>0.7</v>
      </c>
      <c r="X97" s="42">
        <v>0.7</v>
      </c>
      <c r="Y97" s="43">
        <v>504</v>
      </c>
      <c r="Z97" s="43">
        <v>219390885</v>
      </c>
      <c r="AA97" s="43">
        <v>435299</v>
      </c>
      <c r="AB97" s="43">
        <v>413722</v>
      </c>
      <c r="AC97" s="43">
        <v>408827</v>
      </c>
      <c r="AD97" s="42">
        <v>0.71199999999999997</v>
      </c>
      <c r="AE97" s="42">
        <v>0.63500000000000001</v>
      </c>
      <c r="AF97" s="42">
        <v>0.71199999999999997</v>
      </c>
      <c r="AG97" s="42">
        <v>0.71199999999999997</v>
      </c>
      <c r="AH97" s="43">
        <v>496</v>
      </c>
      <c r="AI97" s="43">
        <v>220157600</v>
      </c>
      <c r="AJ97" s="43">
        <v>443866</v>
      </c>
      <c r="AK97" s="43">
        <v>434242</v>
      </c>
      <c r="AL97" s="43">
        <v>486698</v>
      </c>
      <c r="AM97" s="42">
        <v>0.71</v>
      </c>
      <c r="AN97" s="42">
        <v>0.65900000000000003</v>
      </c>
      <c r="AO97" s="42">
        <v>0.71</v>
      </c>
      <c r="AP97" s="42">
        <v>0.71</v>
      </c>
      <c r="AQ97" s="43">
        <v>468</v>
      </c>
      <c r="AR97" s="43">
        <v>221947762</v>
      </c>
      <c r="AS97" s="43">
        <v>474247</v>
      </c>
      <c r="AT97" s="43">
        <v>451143</v>
      </c>
      <c r="AU97" s="43">
        <v>502471</v>
      </c>
      <c r="AV97" s="42">
        <v>0.74199999999999999</v>
      </c>
      <c r="AW97" s="42">
        <v>0.66200000000000003</v>
      </c>
      <c r="AX97" s="42">
        <v>0.74199999999999999</v>
      </c>
      <c r="AY97" s="42">
        <v>0.74199999999999999</v>
      </c>
      <c r="AZ97" s="43">
        <v>500</v>
      </c>
      <c r="BA97" s="43">
        <v>224997947</v>
      </c>
      <c r="BB97" s="43">
        <v>449995</v>
      </c>
      <c r="BC97" s="43">
        <v>478698</v>
      </c>
      <c r="BD97" s="43">
        <v>537446</v>
      </c>
      <c r="BE97" s="46">
        <v>0.70899999999999996</v>
      </c>
      <c r="BF97" s="46">
        <v>0.628</v>
      </c>
      <c r="BG97" s="46">
        <v>0.70899999999999996</v>
      </c>
      <c r="BH97" s="46">
        <v>0.70899999999999996</v>
      </c>
      <c r="BI97" s="47">
        <v>440</v>
      </c>
      <c r="BJ97" s="47">
        <v>245792682</v>
      </c>
      <c r="BK97" s="47">
        <v>558619</v>
      </c>
      <c r="BL97" s="47">
        <v>541675</v>
      </c>
      <c r="BM97" s="47">
        <v>619839</v>
      </c>
      <c r="BN97" s="66">
        <v>0.747</v>
      </c>
      <c r="BO97" s="66">
        <v>0.63500000000000001</v>
      </c>
      <c r="BP97" s="66">
        <v>0.747</v>
      </c>
      <c r="BQ97" s="66">
        <v>0.747</v>
      </c>
      <c r="BR97" s="67">
        <v>473</v>
      </c>
      <c r="BS97" s="67">
        <v>248698237</v>
      </c>
      <c r="BT97" s="67">
        <v>525789</v>
      </c>
      <c r="BU97" s="67">
        <v>552078</v>
      </c>
      <c r="BV97" s="67">
        <v>667839</v>
      </c>
      <c r="BW97" s="70">
        <v>0.747</v>
      </c>
      <c r="BX97" s="70">
        <v>0.63700000000000001</v>
      </c>
      <c r="BY97" s="70">
        <v>0.747</v>
      </c>
      <c r="BZ97" s="70">
        <v>0.747</v>
      </c>
      <c r="CA97" s="71">
        <v>489</v>
      </c>
      <c r="CB97" s="71">
        <v>253156302</v>
      </c>
      <c r="CC97" s="71">
        <v>517702</v>
      </c>
      <c r="CD97" s="71">
        <v>639634</v>
      </c>
      <c r="CE97" s="71">
        <v>728056</v>
      </c>
    </row>
    <row r="98" spans="1:83" x14ac:dyDescent="0.35">
      <c r="A98" s="10" t="s">
        <v>1431</v>
      </c>
      <c r="B98" s="10" t="s">
        <v>90</v>
      </c>
      <c r="C98" s="42">
        <v>0.67300000000000004</v>
      </c>
      <c r="D98" s="42">
        <v>0.32800000000000001</v>
      </c>
      <c r="E98" s="42">
        <v>0.67300000000000004</v>
      </c>
      <c r="F98" s="42">
        <v>0.67300000000000004</v>
      </c>
      <c r="G98" s="43">
        <v>857</v>
      </c>
      <c r="H98" s="43">
        <v>375951446</v>
      </c>
      <c r="I98" s="43">
        <v>438683</v>
      </c>
      <c r="J98" s="43">
        <v>739546</v>
      </c>
      <c r="K98" s="43">
        <v>793047</v>
      </c>
      <c r="L98" s="42">
        <v>0.67100000000000004</v>
      </c>
      <c r="M98" s="42">
        <v>0.34499999999999997</v>
      </c>
      <c r="N98" s="42">
        <v>0.67100000000000004</v>
      </c>
      <c r="O98" s="42">
        <v>0.67100000000000004</v>
      </c>
      <c r="P98" s="43">
        <v>836</v>
      </c>
      <c r="Q98" s="43">
        <v>379394881</v>
      </c>
      <c r="R98" s="43">
        <v>453821</v>
      </c>
      <c r="S98" s="43">
        <v>727194</v>
      </c>
      <c r="T98" s="43">
        <v>845513</v>
      </c>
      <c r="U98" s="42">
        <v>0.68</v>
      </c>
      <c r="V98" s="42">
        <v>0.34499999999999997</v>
      </c>
      <c r="W98" s="42">
        <v>0.68</v>
      </c>
      <c r="X98" s="42">
        <v>0.68</v>
      </c>
      <c r="Y98" s="43">
        <v>826</v>
      </c>
      <c r="Z98" s="43">
        <v>383213711</v>
      </c>
      <c r="AA98" s="43">
        <v>463939</v>
      </c>
      <c r="AB98" s="43">
        <v>818065</v>
      </c>
      <c r="AC98" s="43">
        <v>877519</v>
      </c>
      <c r="AD98" s="42">
        <v>0.71099999999999997</v>
      </c>
      <c r="AE98" s="42">
        <v>0.33400000000000002</v>
      </c>
      <c r="AF98" s="42">
        <v>0.71099999999999997</v>
      </c>
      <c r="AG98" s="42">
        <v>0.71099999999999997</v>
      </c>
      <c r="AH98" s="43">
        <v>881</v>
      </c>
      <c r="AI98" s="43">
        <v>392392717</v>
      </c>
      <c r="AJ98" s="43">
        <v>445394</v>
      </c>
      <c r="AK98" s="43">
        <v>877856</v>
      </c>
      <c r="AL98" s="43">
        <v>984627</v>
      </c>
      <c r="AM98" s="42">
        <v>0.71399999999999997</v>
      </c>
      <c r="AN98" s="42">
        <v>0.35499999999999998</v>
      </c>
      <c r="AO98" s="42">
        <v>0.71399999999999997</v>
      </c>
      <c r="AP98" s="42">
        <v>0.71399999999999997</v>
      </c>
      <c r="AQ98" s="43">
        <v>846</v>
      </c>
      <c r="AR98" s="43">
        <v>395190320</v>
      </c>
      <c r="AS98" s="43">
        <v>467128</v>
      </c>
      <c r="AT98" s="43">
        <v>961709</v>
      </c>
      <c r="AU98" s="43">
        <v>1144973</v>
      </c>
      <c r="AV98" s="42">
        <v>0.72399999999999998</v>
      </c>
      <c r="AW98" s="42">
        <v>0.55900000000000005</v>
      </c>
      <c r="AX98" s="42">
        <v>0.72399999999999998</v>
      </c>
      <c r="AY98" s="42">
        <v>0.72399999999999998</v>
      </c>
      <c r="AZ98" s="43">
        <v>836</v>
      </c>
      <c r="BA98" s="43">
        <v>402964446</v>
      </c>
      <c r="BB98" s="43">
        <v>482014</v>
      </c>
      <c r="BC98" s="43">
        <v>990328</v>
      </c>
      <c r="BD98" s="43">
        <v>1098887</v>
      </c>
      <c r="BE98" s="46">
        <v>0.748</v>
      </c>
      <c r="BF98" s="46">
        <v>0.57899999999999996</v>
      </c>
      <c r="BG98" s="46">
        <v>0.748</v>
      </c>
      <c r="BH98" s="46">
        <v>0.748</v>
      </c>
      <c r="BI98" s="47">
        <v>838</v>
      </c>
      <c r="BJ98" s="47">
        <v>406224424</v>
      </c>
      <c r="BK98" s="47">
        <v>484754</v>
      </c>
      <c r="BL98" s="47">
        <v>1226759</v>
      </c>
      <c r="BM98" s="47">
        <v>1640857</v>
      </c>
      <c r="BN98" s="66">
        <v>0.753</v>
      </c>
      <c r="BO98" s="66">
        <v>0.58199999999999996</v>
      </c>
      <c r="BP98" s="66">
        <v>0.753</v>
      </c>
      <c r="BQ98" s="66">
        <v>0.753</v>
      </c>
      <c r="BR98" s="67">
        <v>817</v>
      </c>
      <c r="BS98" s="67">
        <v>418936798</v>
      </c>
      <c r="BT98" s="67">
        <v>512774</v>
      </c>
      <c r="BU98" s="67">
        <v>1523181</v>
      </c>
      <c r="BV98" s="67">
        <v>1676160</v>
      </c>
      <c r="BW98" s="70">
        <v>0.74399999999999999</v>
      </c>
      <c r="BX98" s="70">
        <v>0.59799999999999998</v>
      </c>
      <c r="BY98" s="70">
        <v>0.74399999999999999</v>
      </c>
      <c r="BZ98" s="70">
        <v>0.74399999999999999</v>
      </c>
      <c r="CA98" s="71">
        <v>818</v>
      </c>
      <c r="CB98" s="71">
        <v>427494846</v>
      </c>
      <c r="CC98" s="71">
        <v>522609</v>
      </c>
      <c r="CD98" s="71">
        <v>1584675</v>
      </c>
      <c r="CE98" s="71">
        <v>1387846</v>
      </c>
    </row>
    <row r="99" spans="1:83" x14ac:dyDescent="0.35">
      <c r="A99" s="10" t="s">
        <v>1432</v>
      </c>
      <c r="B99" s="10" t="s">
        <v>91</v>
      </c>
      <c r="C99" s="42">
        <v>0.69799999999999995</v>
      </c>
      <c r="D99" s="42">
        <v>0.60599999999999998</v>
      </c>
      <c r="E99" s="42">
        <v>0.69799999999999995</v>
      </c>
      <c r="F99" s="42">
        <v>0.69799999999999995</v>
      </c>
      <c r="G99" s="43">
        <v>2025</v>
      </c>
      <c r="H99" s="43">
        <v>820703102</v>
      </c>
      <c r="I99" s="43">
        <v>405285</v>
      </c>
      <c r="J99" s="43">
        <v>1474433</v>
      </c>
      <c r="K99" s="43">
        <v>1607323</v>
      </c>
      <c r="L99" s="42">
        <v>0.70699999999999996</v>
      </c>
      <c r="M99" s="42">
        <v>0.60399999999999998</v>
      </c>
      <c r="N99" s="42">
        <v>0.70699999999999996</v>
      </c>
      <c r="O99" s="42">
        <v>0.70699999999999996</v>
      </c>
      <c r="P99" s="43">
        <v>2041</v>
      </c>
      <c r="Q99" s="43">
        <v>824859124</v>
      </c>
      <c r="R99" s="43">
        <v>404144</v>
      </c>
      <c r="S99" s="43">
        <v>1633626</v>
      </c>
      <c r="T99" s="43">
        <v>1948234</v>
      </c>
      <c r="U99" s="42">
        <v>0.72399999999999998</v>
      </c>
      <c r="V99" s="42">
        <v>0.60799999999999998</v>
      </c>
      <c r="W99" s="42">
        <v>0.72399999999999998</v>
      </c>
      <c r="X99" s="42">
        <v>0.72399999999999998</v>
      </c>
      <c r="Y99" s="43">
        <v>2085</v>
      </c>
      <c r="Z99" s="43">
        <v>834163078</v>
      </c>
      <c r="AA99" s="43">
        <v>400078</v>
      </c>
      <c r="AB99" s="43">
        <v>1847528</v>
      </c>
      <c r="AC99" s="43">
        <v>2013861</v>
      </c>
      <c r="AD99" s="42">
        <v>0.73099999999999998</v>
      </c>
      <c r="AE99" s="42">
        <v>0.61199999999999999</v>
      </c>
      <c r="AF99" s="42">
        <v>0.73099999999999998</v>
      </c>
      <c r="AG99" s="42">
        <v>0.73099999999999998</v>
      </c>
      <c r="AH99" s="43">
        <v>2033</v>
      </c>
      <c r="AI99" s="43">
        <v>841771477</v>
      </c>
      <c r="AJ99" s="43">
        <v>414053</v>
      </c>
      <c r="AK99" s="43">
        <v>1898787</v>
      </c>
      <c r="AL99" s="43">
        <v>1932981</v>
      </c>
      <c r="AM99" s="42">
        <v>0.74</v>
      </c>
      <c r="AN99" s="42">
        <v>0.62</v>
      </c>
      <c r="AO99" s="42">
        <v>0.74</v>
      </c>
      <c r="AP99" s="42">
        <v>0.74</v>
      </c>
      <c r="AQ99" s="43">
        <v>1983</v>
      </c>
      <c r="AR99" s="43">
        <v>844533823</v>
      </c>
      <c r="AS99" s="43">
        <v>425886</v>
      </c>
      <c r="AT99" s="43">
        <v>2094339</v>
      </c>
      <c r="AU99" s="43">
        <v>2181644</v>
      </c>
      <c r="AV99" s="42">
        <v>0.74299999999999999</v>
      </c>
      <c r="AW99" s="42">
        <v>0.61599999999999999</v>
      </c>
      <c r="AX99" s="42">
        <v>0.74299999999999999</v>
      </c>
      <c r="AY99" s="42">
        <v>0.74299999999999999</v>
      </c>
      <c r="AZ99" s="43">
        <v>1949</v>
      </c>
      <c r="BA99" s="43">
        <v>873016373</v>
      </c>
      <c r="BB99" s="43">
        <v>447930</v>
      </c>
      <c r="BC99" s="43">
        <v>2237936</v>
      </c>
      <c r="BD99" s="43">
        <v>2047416</v>
      </c>
      <c r="BE99" s="46">
        <v>0.76</v>
      </c>
      <c r="BF99" s="46">
        <v>0.621</v>
      </c>
      <c r="BG99" s="46">
        <v>0.76</v>
      </c>
      <c r="BH99" s="46">
        <v>0.76</v>
      </c>
      <c r="BI99" s="47">
        <v>1901</v>
      </c>
      <c r="BJ99" s="47">
        <v>875465987</v>
      </c>
      <c r="BK99" s="47">
        <v>460529</v>
      </c>
      <c r="BL99" s="47">
        <v>1951073</v>
      </c>
      <c r="BM99" s="47">
        <v>2122126</v>
      </c>
      <c r="BN99" s="66">
        <v>0.749</v>
      </c>
      <c r="BO99" s="66">
        <v>0.59399999999999997</v>
      </c>
      <c r="BP99" s="66">
        <v>0.749</v>
      </c>
      <c r="BQ99" s="66">
        <v>0.749</v>
      </c>
      <c r="BR99" s="67">
        <v>1854</v>
      </c>
      <c r="BS99" s="67">
        <v>967805162</v>
      </c>
      <c r="BT99" s="67">
        <v>522009</v>
      </c>
      <c r="BU99" s="67">
        <v>2125072</v>
      </c>
      <c r="BV99" s="67">
        <v>2288125</v>
      </c>
      <c r="BW99" s="70">
        <v>0.73599999999999999</v>
      </c>
      <c r="BX99" s="70">
        <v>0.59799999999999998</v>
      </c>
      <c r="BY99" s="70">
        <v>0.73599999999999999</v>
      </c>
      <c r="BZ99" s="70">
        <v>0.73599999999999999</v>
      </c>
      <c r="CA99" s="71">
        <v>1816</v>
      </c>
      <c r="CB99" s="71">
        <v>979834367</v>
      </c>
      <c r="CC99" s="71">
        <v>539556</v>
      </c>
      <c r="CD99" s="71">
        <v>2159043</v>
      </c>
      <c r="CE99" s="71">
        <v>2443085</v>
      </c>
    </row>
    <row r="100" spans="1:83" x14ac:dyDescent="0.35">
      <c r="A100" s="10" t="s">
        <v>1433</v>
      </c>
      <c r="B100" s="10" t="s">
        <v>92</v>
      </c>
      <c r="C100" s="42">
        <v>0.61699999999999999</v>
      </c>
      <c r="D100" s="42">
        <v>0.63400000000000001</v>
      </c>
      <c r="E100" s="42">
        <v>0.61699999999999999</v>
      </c>
      <c r="F100" s="42">
        <v>0.63400000000000001</v>
      </c>
      <c r="G100" s="43">
        <v>1856</v>
      </c>
      <c r="H100" s="43">
        <v>951717738</v>
      </c>
      <c r="I100" s="43">
        <v>512778</v>
      </c>
      <c r="J100" s="43">
        <v>1031987</v>
      </c>
      <c r="K100" s="43">
        <v>1231565</v>
      </c>
      <c r="L100" s="42">
        <v>0.624</v>
      </c>
      <c r="M100" s="42">
        <v>0.63700000000000001</v>
      </c>
      <c r="N100" s="42">
        <v>0.624</v>
      </c>
      <c r="O100" s="42">
        <v>0.63700000000000001</v>
      </c>
      <c r="P100" s="43">
        <v>1852</v>
      </c>
      <c r="Q100" s="43">
        <v>961072766</v>
      </c>
      <c r="R100" s="43">
        <v>518937</v>
      </c>
      <c r="S100" s="43">
        <v>1151101</v>
      </c>
      <c r="T100" s="43">
        <v>1435260</v>
      </c>
      <c r="U100" s="42">
        <v>0.64500000000000002</v>
      </c>
      <c r="V100" s="42">
        <v>0.65100000000000002</v>
      </c>
      <c r="W100" s="42">
        <v>0.64500000000000002</v>
      </c>
      <c r="X100" s="42">
        <v>0.65100000000000002</v>
      </c>
      <c r="Y100" s="43">
        <v>1841</v>
      </c>
      <c r="Z100" s="43">
        <v>947245499</v>
      </c>
      <c r="AA100" s="43">
        <v>514527</v>
      </c>
      <c r="AB100" s="43">
        <v>1324538</v>
      </c>
      <c r="AC100" s="43">
        <v>1302687</v>
      </c>
      <c r="AD100" s="42">
        <v>0.66800000000000004</v>
      </c>
      <c r="AE100" s="42">
        <v>0.66400000000000003</v>
      </c>
      <c r="AF100" s="42">
        <v>0.66800000000000004</v>
      </c>
      <c r="AG100" s="42">
        <v>0.66800000000000004</v>
      </c>
      <c r="AH100" s="43">
        <v>1859</v>
      </c>
      <c r="AI100" s="43">
        <v>949865721</v>
      </c>
      <c r="AJ100" s="43">
        <v>510955</v>
      </c>
      <c r="AK100" s="43">
        <v>1273619</v>
      </c>
      <c r="AL100" s="43">
        <v>1346228</v>
      </c>
      <c r="AM100" s="42">
        <v>0.68100000000000005</v>
      </c>
      <c r="AN100" s="42">
        <v>0.66700000000000004</v>
      </c>
      <c r="AO100" s="42">
        <v>0.68100000000000005</v>
      </c>
      <c r="AP100" s="42">
        <v>0.68100000000000005</v>
      </c>
      <c r="AQ100" s="43">
        <v>1843</v>
      </c>
      <c r="AR100" s="43">
        <v>962265783</v>
      </c>
      <c r="AS100" s="43">
        <v>522119</v>
      </c>
      <c r="AT100" s="43">
        <v>1577715</v>
      </c>
      <c r="AU100" s="43">
        <v>1745910</v>
      </c>
      <c r="AV100" s="42">
        <v>0.70799999999999996</v>
      </c>
      <c r="AW100" s="42">
        <v>0.67300000000000004</v>
      </c>
      <c r="AX100" s="42">
        <v>0.70799999999999996</v>
      </c>
      <c r="AY100" s="42">
        <v>0.70799999999999996</v>
      </c>
      <c r="AZ100" s="43">
        <v>1892</v>
      </c>
      <c r="BA100" s="43">
        <v>965659812</v>
      </c>
      <c r="BB100" s="43">
        <v>510391</v>
      </c>
      <c r="BC100" s="43">
        <v>1605051</v>
      </c>
      <c r="BD100" s="43">
        <v>1741730</v>
      </c>
      <c r="BE100" s="46">
        <v>0.71599999999999997</v>
      </c>
      <c r="BF100" s="46">
        <v>0.66700000000000004</v>
      </c>
      <c r="BG100" s="46">
        <v>0.71599999999999997</v>
      </c>
      <c r="BH100" s="46">
        <v>0.71599999999999997</v>
      </c>
      <c r="BI100" s="47">
        <v>1845</v>
      </c>
      <c r="BJ100" s="47">
        <v>1003074953</v>
      </c>
      <c r="BK100" s="47">
        <v>543672</v>
      </c>
      <c r="BL100" s="47">
        <v>1711823</v>
      </c>
      <c r="BM100" s="47">
        <v>2105074</v>
      </c>
      <c r="BN100" s="66">
        <v>0.72899999999999998</v>
      </c>
      <c r="BO100" s="66">
        <v>0.67</v>
      </c>
      <c r="BP100" s="66">
        <v>0.72899999999999998</v>
      </c>
      <c r="BQ100" s="66">
        <v>0.72899999999999998</v>
      </c>
      <c r="BR100" s="67">
        <v>1799</v>
      </c>
      <c r="BS100" s="67">
        <v>1012534059</v>
      </c>
      <c r="BT100" s="67">
        <v>562831</v>
      </c>
      <c r="BU100" s="67">
        <v>1798875</v>
      </c>
      <c r="BV100" s="67">
        <v>2208438</v>
      </c>
      <c r="BW100" s="70">
        <v>0.71099999999999997</v>
      </c>
      <c r="BX100" s="70">
        <v>0.66900000000000004</v>
      </c>
      <c r="BY100" s="70">
        <v>0.71099999999999997</v>
      </c>
      <c r="BZ100" s="70">
        <v>0.71099999999999997</v>
      </c>
      <c r="CA100" s="71">
        <v>1761</v>
      </c>
      <c r="CB100" s="71">
        <v>1036786004</v>
      </c>
      <c r="CC100" s="71">
        <v>588748</v>
      </c>
      <c r="CD100" s="71">
        <v>2031442</v>
      </c>
      <c r="CE100" s="71">
        <v>2294274</v>
      </c>
    </row>
    <row r="101" spans="1:83" x14ac:dyDescent="0.35">
      <c r="A101" s="10" t="s">
        <v>1434</v>
      </c>
      <c r="B101" s="10" t="s">
        <v>93</v>
      </c>
      <c r="C101" s="42">
        <v>0.70099999999999996</v>
      </c>
      <c r="D101" s="42">
        <v>0.61199999999999999</v>
      </c>
      <c r="E101" s="42">
        <v>0.70099999999999996</v>
      </c>
      <c r="F101" s="42">
        <v>0.70099999999999996</v>
      </c>
      <c r="G101" s="43">
        <v>1539</v>
      </c>
      <c r="H101" s="43">
        <v>616306170</v>
      </c>
      <c r="I101" s="43">
        <v>400458</v>
      </c>
      <c r="J101" s="43">
        <v>961015</v>
      </c>
      <c r="K101" s="43">
        <v>977848</v>
      </c>
      <c r="L101" s="42">
        <v>0.71</v>
      </c>
      <c r="M101" s="42">
        <v>0.61199999999999999</v>
      </c>
      <c r="N101" s="42">
        <v>0.71</v>
      </c>
      <c r="O101" s="42">
        <v>0.71</v>
      </c>
      <c r="P101" s="43">
        <v>1543</v>
      </c>
      <c r="Q101" s="43">
        <v>618025787</v>
      </c>
      <c r="R101" s="43">
        <v>400535</v>
      </c>
      <c r="S101" s="43">
        <v>925652</v>
      </c>
      <c r="T101" s="43">
        <v>1033388</v>
      </c>
      <c r="U101" s="42">
        <v>0.72099999999999997</v>
      </c>
      <c r="V101" s="42">
        <v>0.61</v>
      </c>
      <c r="W101" s="42">
        <v>0.72099999999999997</v>
      </c>
      <c r="X101" s="42">
        <v>0.72099999999999997</v>
      </c>
      <c r="Y101" s="43">
        <v>1535</v>
      </c>
      <c r="Z101" s="43">
        <v>620833781</v>
      </c>
      <c r="AA101" s="43">
        <v>404451</v>
      </c>
      <c r="AB101" s="43">
        <v>969504</v>
      </c>
      <c r="AC101" s="43">
        <v>1081966</v>
      </c>
      <c r="AD101" s="42">
        <v>0.72899999999999998</v>
      </c>
      <c r="AE101" s="42">
        <v>0.61599999999999999</v>
      </c>
      <c r="AF101" s="42">
        <v>0.72899999999999998</v>
      </c>
      <c r="AG101" s="42">
        <v>0.72899999999999998</v>
      </c>
      <c r="AH101" s="43">
        <v>1511</v>
      </c>
      <c r="AI101" s="43">
        <v>629756352</v>
      </c>
      <c r="AJ101" s="43">
        <v>416781</v>
      </c>
      <c r="AK101" s="43">
        <v>1027006</v>
      </c>
      <c r="AL101" s="43">
        <v>1034254</v>
      </c>
      <c r="AM101" s="42">
        <v>0.74099999999999999</v>
      </c>
      <c r="AN101" s="42">
        <v>0.625</v>
      </c>
      <c r="AO101" s="42">
        <v>0.74099999999999999</v>
      </c>
      <c r="AP101" s="42">
        <v>0.74099999999999999</v>
      </c>
      <c r="AQ101" s="43">
        <v>1489</v>
      </c>
      <c r="AR101" s="43">
        <v>631110739</v>
      </c>
      <c r="AS101" s="43">
        <v>423848</v>
      </c>
      <c r="AT101" s="43">
        <v>2550875</v>
      </c>
      <c r="AU101" s="43">
        <v>1089392</v>
      </c>
      <c r="AV101" s="42">
        <v>0.749</v>
      </c>
      <c r="AW101" s="42">
        <v>0.625</v>
      </c>
      <c r="AX101" s="42">
        <v>0.749</v>
      </c>
      <c r="AY101" s="42">
        <v>0.749</v>
      </c>
      <c r="AZ101" s="43">
        <v>1482</v>
      </c>
      <c r="BA101" s="43">
        <v>650956916</v>
      </c>
      <c r="BB101" s="43">
        <v>439242</v>
      </c>
      <c r="BC101" s="43">
        <v>1067494</v>
      </c>
      <c r="BD101" s="43">
        <v>1084267</v>
      </c>
      <c r="BE101" s="46">
        <v>0.77</v>
      </c>
      <c r="BF101" s="46">
        <v>0.63</v>
      </c>
      <c r="BG101" s="46">
        <v>0.77</v>
      </c>
      <c r="BH101" s="46">
        <v>0.77</v>
      </c>
      <c r="BI101" s="47">
        <v>1487</v>
      </c>
      <c r="BJ101" s="47">
        <v>655804331</v>
      </c>
      <c r="BK101" s="47">
        <v>441025</v>
      </c>
      <c r="BL101" s="47">
        <v>1029592</v>
      </c>
      <c r="BM101" s="47">
        <v>1282669</v>
      </c>
      <c r="BN101" s="66">
        <v>0.76900000000000002</v>
      </c>
      <c r="BO101" s="66">
        <v>0.61599999999999999</v>
      </c>
      <c r="BP101" s="66">
        <v>0.76900000000000002</v>
      </c>
      <c r="BQ101" s="66">
        <v>0.76900000000000002</v>
      </c>
      <c r="BR101" s="67">
        <v>1459</v>
      </c>
      <c r="BS101" s="67">
        <v>698787940</v>
      </c>
      <c r="BT101" s="67">
        <v>478949</v>
      </c>
      <c r="BU101" s="67">
        <v>1157460</v>
      </c>
      <c r="BV101" s="67">
        <v>1417562</v>
      </c>
      <c r="BW101" s="70">
        <v>0.76100000000000001</v>
      </c>
      <c r="BX101" s="70">
        <v>0.61599999999999999</v>
      </c>
      <c r="BY101" s="70">
        <v>0.76100000000000001</v>
      </c>
      <c r="BZ101" s="70">
        <v>0.76100000000000001</v>
      </c>
      <c r="CA101" s="71">
        <v>1492</v>
      </c>
      <c r="CB101" s="71">
        <v>726280076</v>
      </c>
      <c r="CC101" s="71">
        <v>486782</v>
      </c>
      <c r="CD101" s="71">
        <v>1289092</v>
      </c>
      <c r="CE101" s="71">
        <v>1397792</v>
      </c>
    </row>
    <row r="102" spans="1:83" x14ac:dyDescent="0.35">
      <c r="A102" s="10" t="s">
        <v>1435</v>
      </c>
      <c r="B102" s="10" t="s">
        <v>2044</v>
      </c>
      <c r="C102" s="42">
        <v>0</v>
      </c>
      <c r="D102" s="42">
        <v>0</v>
      </c>
      <c r="E102" s="42">
        <v>0</v>
      </c>
      <c r="F102" s="42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2">
        <v>0</v>
      </c>
      <c r="M102" s="42">
        <v>0</v>
      </c>
      <c r="N102" s="42">
        <v>0</v>
      </c>
      <c r="O102" s="42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2">
        <v>0</v>
      </c>
      <c r="V102" s="42">
        <v>0</v>
      </c>
      <c r="W102" s="42">
        <v>0</v>
      </c>
      <c r="X102" s="42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2">
        <v>0</v>
      </c>
      <c r="AE102" s="42">
        <v>0</v>
      </c>
      <c r="AF102" s="42">
        <v>0</v>
      </c>
      <c r="AG102" s="42">
        <v>0</v>
      </c>
      <c r="AH102" s="43">
        <v>0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2">
        <v>0</v>
      </c>
      <c r="AO102" s="42">
        <v>0</v>
      </c>
      <c r="AP102" s="42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2">
        <v>0</v>
      </c>
      <c r="AW102" s="42">
        <v>0</v>
      </c>
      <c r="AX102" s="42">
        <v>0</v>
      </c>
      <c r="AY102" s="42">
        <v>0</v>
      </c>
      <c r="AZ102" s="43">
        <v>0</v>
      </c>
      <c r="BA102" s="43">
        <v>0</v>
      </c>
      <c r="BB102" s="43">
        <v>0</v>
      </c>
      <c r="BC102" s="43">
        <v>0</v>
      </c>
      <c r="BD102" s="43">
        <v>0</v>
      </c>
      <c r="BE102" s="46">
        <v>0</v>
      </c>
      <c r="BF102" s="46">
        <v>0</v>
      </c>
      <c r="BG102" s="46">
        <v>0</v>
      </c>
      <c r="BH102" s="46">
        <v>0</v>
      </c>
      <c r="BI102" s="47">
        <v>0</v>
      </c>
      <c r="BJ102" s="47">
        <v>0</v>
      </c>
      <c r="BK102" s="47">
        <v>0</v>
      </c>
      <c r="BL102" s="47">
        <v>0</v>
      </c>
      <c r="BM102" s="47">
        <v>0</v>
      </c>
      <c r="BN102" s="66">
        <v>0</v>
      </c>
      <c r="BO102" s="66">
        <v>0</v>
      </c>
      <c r="BP102" s="66">
        <v>0</v>
      </c>
      <c r="BQ102" s="66">
        <v>0</v>
      </c>
      <c r="BR102" s="67">
        <v>0</v>
      </c>
      <c r="BS102" s="67">
        <v>0</v>
      </c>
      <c r="BT102" s="67">
        <v>0</v>
      </c>
      <c r="BU102" s="67">
        <v>0</v>
      </c>
      <c r="BV102" s="67">
        <v>0</v>
      </c>
      <c r="BW102" s="70">
        <v>0</v>
      </c>
      <c r="BX102" s="70">
        <v>0</v>
      </c>
      <c r="BY102" s="70">
        <v>0</v>
      </c>
      <c r="BZ102" s="70">
        <v>0</v>
      </c>
      <c r="CA102" s="71">
        <v>0</v>
      </c>
      <c r="CB102" s="71">
        <v>0</v>
      </c>
      <c r="CC102" s="71">
        <v>0</v>
      </c>
      <c r="CD102" s="71">
        <v>0</v>
      </c>
      <c r="CE102" s="71">
        <v>0</v>
      </c>
    </row>
    <row r="103" spans="1:83" x14ac:dyDescent="0.35">
      <c r="A103" s="10" t="s">
        <v>1436</v>
      </c>
      <c r="B103" s="10" t="s">
        <v>94</v>
      </c>
      <c r="C103" s="42">
        <v>0</v>
      </c>
      <c r="D103" s="42">
        <v>0.32800000000000001</v>
      </c>
      <c r="E103" s="42">
        <v>0</v>
      </c>
      <c r="F103" s="42">
        <v>0.36</v>
      </c>
      <c r="G103" s="43">
        <v>1404</v>
      </c>
      <c r="H103" s="43">
        <v>1884011640</v>
      </c>
      <c r="I103" s="43">
        <v>1341888</v>
      </c>
      <c r="J103" s="43">
        <v>398565</v>
      </c>
      <c r="K103" s="43">
        <v>392878</v>
      </c>
      <c r="L103" s="42">
        <v>0</v>
      </c>
      <c r="M103" s="42">
        <v>0.34499999999999997</v>
      </c>
      <c r="N103" s="42">
        <v>0</v>
      </c>
      <c r="O103" s="42">
        <v>0.36</v>
      </c>
      <c r="P103" s="43">
        <v>1352</v>
      </c>
      <c r="Q103" s="43">
        <v>1872274926</v>
      </c>
      <c r="R103" s="43">
        <v>1384818</v>
      </c>
      <c r="S103" s="43">
        <v>487965</v>
      </c>
      <c r="T103" s="43">
        <v>411142</v>
      </c>
      <c r="U103" s="42">
        <v>5.2999999999999999E-2</v>
      </c>
      <c r="V103" s="42">
        <v>0.35499999999999998</v>
      </c>
      <c r="W103" s="42">
        <v>5.2999999999999999E-2</v>
      </c>
      <c r="X103" s="42">
        <v>0.36</v>
      </c>
      <c r="Y103" s="43">
        <v>1372</v>
      </c>
      <c r="Z103" s="43">
        <v>1880531801</v>
      </c>
      <c r="AA103" s="43">
        <v>1370650</v>
      </c>
      <c r="AB103" s="43">
        <v>492828</v>
      </c>
      <c r="AC103" s="43">
        <v>440958</v>
      </c>
      <c r="AD103" s="42">
        <v>2.4E-2</v>
      </c>
      <c r="AE103" s="42">
        <v>0.33900000000000002</v>
      </c>
      <c r="AF103" s="42">
        <v>2.4E-2</v>
      </c>
      <c r="AG103" s="42">
        <v>0.36</v>
      </c>
      <c r="AH103" s="43">
        <v>1318</v>
      </c>
      <c r="AI103" s="43">
        <v>1977015678</v>
      </c>
      <c r="AJ103" s="43">
        <v>1500011</v>
      </c>
      <c r="AK103" s="43">
        <v>417832</v>
      </c>
      <c r="AL103" s="43">
        <v>557523</v>
      </c>
      <c r="AM103" s="42">
        <v>0</v>
      </c>
      <c r="AN103" s="42">
        <v>0.33400000000000002</v>
      </c>
      <c r="AO103" s="42">
        <v>0</v>
      </c>
      <c r="AP103" s="42">
        <v>0.36</v>
      </c>
      <c r="AQ103" s="43">
        <v>1259</v>
      </c>
      <c r="AR103" s="43">
        <v>2067340099</v>
      </c>
      <c r="AS103" s="43">
        <v>1642049</v>
      </c>
      <c r="AT103" s="43">
        <v>621580</v>
      </c>
      <c r="AU103" s="43">
        <v>506222</v>
      </c>
      <c r="AV103" s="42">
        <v>0</v>
      </c>
      <c r="AW103" s="42">
        <v>0.30499999999999999</v>
      </c>
      <c r="AX103" s="42">
        <v>0</v>
      </c>
      <c r="AY103" s="42">
        <v>0.36</v>
      </c>
      <c r="AZ103" s="43">
        <v>1213</v>
      </c>
      <c r="BA103" s="43">
        <v>2196081848</v>
      </c>
      <c r="BB103" s="43">
        <v>1810454</v>
      </c>
      <c r="BC103" s="43">
        <v>572792</v>
      </c>
      <c r="BD103" s="43">
        <v>485089</v>
      </c>
      <c r="BE103" s="46">
        <v>0</v>
      </c>
      <c r="BF103" s="46">
        <v>0.28599999999999998</v>
      </c>
      <c r="BG103" s="46">
        <v>0</v>
      </c>
      <c r="BH103" s="46">
        <v>0.36</v>
      </c>
      <c r="BI103" s="47">
        <v>1126</v>
      </c>
      <c r="BJ103" s="47">
        <v>2245000608</v>
      </c>
      <c r="BK103" s="47">
        <v>1993783</v>
      </c>
      <c r="BL103" s="47">
        <v>491743</v>
      </c>
      <c r="BM103" s="47">
        <v>511891</v>
      </c>
      <c r="BN103" s="66">
        <v>0</v>
      </c>
      <c r="BO103" s="66">
        <v>0.26700000000000002</v>
      </c>
      <c r="BP103" s="66">
        <v>0</v>
      </c>
      <c r="BQ103" s="66">
        <v>0.36</v>
      </c>
      <c r="BR103" s="67">
        <v>1088</v>
      </c>
      <c r="BS103" s="67">
        <v>2328465618</v>
      </c>
      <c r="BT103" s="67">
        <v>2140133</v>
      </c>
      <c r="BU103" s="67">
        <v>583027</v>
      </c>
      <c r="BV103" s="67">
        <v>578877</v>
      </c>
      <c r="BW103" s="70">
        <v>0</v>
      </c>
      <c r="BX103" s="70">
        <v>0.20799999999999999</v>
      </c>
      <c r="BY103" s="70">
        <v>0</v>
      </c>
      <c r="BZ103" s="70">
        <v>0.36</v>
      </c>
      <c r="CA103" s="71">
        <v>1036</v>
      </c>
      <c r="CB103" s="71">
        <v>2453336174</v>
      </c>
      <c r="CC103" s="71">
        <v>2368085</v>
      </c>
      <c r="CD103" s="71">
        <v>549650</v>
      </c>
      <c r="CE103" s="71">
        <v>613218</v>
      </c>
    </row>
    <row r="104" spans="1:83" x14ac:dyDescent="0.35">
      <c r="A104" s="10" t="s">
        <v>1437</v>
      </c>
      <c r="B104" s="10" t="s">
        <v>95</v>
      </c>
      <c r="C104" s="42">
        <v>0.24199999999999999</v>
      </c>
      <c r="D104" s="42">
        <v>0.441</v>
      </c>
      <c r="E104" s="42">
        <v>0.24199999999999999</v>
      </c>
      <c r="F104" s="42">
        <v>0.441</v>
      </c>
      <c r="G104" s="43">
        <v>576</v>
      </c>
      <c r="H104" s="43">
        <v>584411783</v>
      </c>
      <c r="I104" s="43">
        <v>1014603</v>
      </c>
      <c r="J104" s="43">
        <v>251652</v>
      </c>
      <c r="K104" s="43">
        <v>296175</v>
      </c>
      <c r="L104" s="42">
        <v>0.26800000000000002</v>
      </c>
      <c r="M104" s="42">
        <v>0.45600000000000002</v>
      </c>
      <c r="N104" s="42">
        <v>0.26800000000000002</v>
      </c>
      <c r="O104" s="42">
        <v>0.45600000000000002</v>
      </c>
      <c r="P104" s="43">
        <v>570</v>
      </c>
      <c r="Q104" s="43">
        <v>575019451</v>
      </c>
      <c r="R104" s="43">
        <v>1008806</v>
      </c>
      <c r="S104" s="43">
        <v>271391</v>
      </c>
      <c r="T104" s="43">
        <v>305331</v>
      </c>
      <c r="U104" s="42">
        <v>0.26500000000000001</v>
      </c>
      <c r="V104" s="42">
        <v>0.46700000000000003</v>
      </c>
      <c r="W104" s="42">
        <v>0.26500000000000001</v>
      </c>
      <c r="X104" s="42">
        <v>0.46700000000000003</v>
      </c>
      <c r="Y104" s="43">
        <v>542</v>
      </c>
      <c r="Z104" s="43">
        <v>577177254</v>
      </c>
      <c r="AA104" s="43">
        <v>1064902</v>
      </c>
      <c r="AB104" s="43">
        <v>274953</v>
      </c>
      <c r="AC104" s="43">
        <v>320359</v>
      </c>
      <c r="AD104" s="42">
        <v>0.26600000000000001</v>
      </c>
      <c r="AE104" s="42">
        <v>0.48099999999999998</v>
      </c>
      <c r="AF104" s="42">
        <v>0.26600000000000001</v>
      </c>
      <c r="AG104" s="42">
        <v>0.48099999999999998</v>
      </c>
      <c r="AH104" s="43">
        <v>515</v>
      </c>
      <c r="AI104" s="43">
        <v>580885481</v>
      </c>
      <c r="AJ104" s="43">
        <v>1127932</v>
      </c>
      <c r="AK104" s="43">
        <v>313985</v>
      </c>
      <c r="AL104" s="43">
        <v>351247</v>
      </c>
      <c r="AM104" s="42">
        <v>0.26600000000000001</v>
      </c>
      <c r="AN104" s="42">
        <v>0.45300000000000001</v>
      </c>
      <c r="AO104" s="42">
        <v>0.26600000000000001</v>
      </c>
      <c r="AP104" s="42">
        <v>0.45300000000000001</v>
      </c>
      <c r="AQ104" s="43">
        <v>531</v>
      </c>
      <c r="AR104" s="43">
        <v>636814779</v>
      </c>
      <c r="AS104" s="43">
        <v>1199274</v>
      </c>
      <c r="AT104" s="43">
        <v>308369</v>
      </c>
      <c r="AU104" s="43">
        <v>333186</v>
      </c>
      <c r="AV104" s="42">
        <v>0.26</v>
      </c>
      <c r="AW104" s="42">
        <v>0.437</v>
      </c>
      <c r="AX104" s="42">
        <v>0.26</v>
      </c>
      <c r="AY104" s="42">
        <v>0.437</v>
      </c>
      <c r="AZ104" s="43">
        <v>528</v>
      </c>
      <c r="BA104" s="43">
        <v>680159305</v>
      </c>
      <c r="BB104" s="43">
        <v>1288180</v>
      </c>
      <c r="BC104" s="43">
        <v>312134</v>
      </c>
      <c r="BD104" s="43">
        <v>332688</v>
      </c>
      <c r="BE104" s="46">
        <v>0.28100000000000003</v>
      </c>
      <c r="BF104" s="46">
        <v>0.42899999999999999</v>
      </c>
      <c r="BG104" s="46">
        <v>0.28100000000000003</v>
      </c>
      <c r="BH104" s="46">
        <v>0.42899999999999999</v>
      </c>
      <c r="BI104" s="47">
        <v>505</v>
      </c>
      <c r="BJ104" s="47">
        <v>695743858</v>
      </c>
      <c r="BK104" s="47">
        <v>1377710</v>
      </c>
      <c r="BL104" s="47">
        <v>309761</v>
      </c>
      <c r="BM104" s="47">
        <v>371122</v>
      </c>
      <c r="BN104" s="66">
        <v>0.25600000000000001</v>
      </c>
      <c r="BO104" s="66">
        <v>0.39400000000000002</v>
      </c>
      <c r="BP104" s="66">
        <v>0.25600000000000001</v>
      </c>
      <c r="BQ104" s="66">
        <v>0.39400000000000002</v>
      </c>
      <c r="BR104" s="67">
        <v>491</v>
      </c>
      <c r="BS104" s="67">
        <v>758290076</v>
      </c>
      <c r="BT104" s="67">
        <v>1544378</v>
      </c>
      <c r="BU104" s="67">
        <v>285868</v>
      </c>
      <c r="BV104" s="67">
        <v>411549</v>
      </c>
      <c r="BW104" s="70">
        <v>0.128</v>
      </c>
      <c r="BX104" s="70">
        <v>0.38500000000000001</v>
      </c>
      <c r="BY104" s="70">
        <v>0.128</v>
      </c>
      <c r="BZ104" s="70">
        <v>0.38500000000000001</v>
      </c>
      <c r="CA104" s="71">
        <v>463</v>
      </c>
      <c r="CB104" s="71">
        <v>822041969</v>
      </c>
      <c r="CC104" s="71">
        <v>1775468</v>
      </c>
      <c r="CD104" s="71">
        <v>330556</v>
      </c>
      <c r="CE104" s="71">
        <v>354734</v>
      </c>
    </row>
    <row r="105" spans="1:83" x14ac:dyDescent="0.35">
      <c r="A105" s="10" t="s">
        <v>1438</v>
      </c>
      <c r="B105" s="10" t="s">
        <v>96</v>
      </c>
      <c r="C105" s="42">
        <v>0.14699999999999999</v>
      </c>
      <c r="D105" s="42">
        <v>0.49399999999999999</v>
      </c>
      <c r="E105" s="42">
        <v>0.14699999999999999</v>
      </c>
      <c r="F105" s="42">
        <v>0.49399999999999999</v>
      </c>
      <c r="G105" s="43">
        <v>1175</v>
      </c>
      <c r="H105" s="43">
        <v>1340888196</v>
      </c>
      <c r="I105" s="43">
        <v>1141181</v>
      </c>
      <c r="J105" s="43">
        <v>420359</v>
      </c>
      <c r="K105" s="43">
        <v>497990</v>
      </c>
      <c r="L105" s="42">
        <v>0.123</v>
      </c>
      <c r="M105" s="42">
        <v>0.497</v>
      </c>
      <c r="N105" s="42">
        <v>0.123</v>
      </c>
      <c r="O105" s="42">
        <v>0.497</v>
      </c>
      <c r="P105" s="43">
        <v>1116</v>
      </c>
      <c r="Q105" s="43">
        <v>1348320023</v>
      </c>
      <c r="R105" s="43">
        <v>1208172</v>
      </c>
      <c r="S105" s="43">
        <v>488251</v>
      </c>
      <c r="T105" s="43">
        <v>555034</v>
      </c>
      <c r="U105" s="42">
        <v>0.153</v>
      </c>
      <c r="V105" s="42">
        <v>0.497</v>
      </c>
      <c r="W105" s="42">
        <v>0.153</v>
      </c>
      <c r="X105" s="42">
        <v>0.497</v>
      </c>
      <c r="Y105" s="43">
        <v>1109</v>
      </c>
      <c r="Z105" s="43">
        <v>1360493066</v>
      </c>
      <c r="AA105" s="43">
        <v>1226774</v>
      </c>
      <c r="AB105" s="43">
        <v>478953</v>
      </c>
      <c r="AC105" s="43">
        <v>618025</v>
      </c>
      <c r="AD105" s="42">
        <v>0.188</v>
      </c>
      <c r="AE105" s="42">
        <v>0.51300000000000001</v>
      </c>
      <c r="AF105" s="42">
        <v>0.188</v>
      </c>
      <c r="AG105" s="42">
        <v>0.51300000000000001</v>
      </c>
      <c r="AH105" s="43">
        <v>1085</v>
      </c>
      <c r="AI105" s="43">
        <v>1353204625</v>
      </c>
      <c r="AJ105" s="43">
        <v>1247193</v>
      </c>
      <c r="AK105" s="43">
        <v>524075</v>
      </c>
      <c r="AL105" s="43">
        <v>712735</v>
      </c>
      <c r="AM105" s="42">
        <v>0.19600000000000001</v>
      </c>
      <c r="AN105" s="42">
        <v>0.51600000000000001</v>
      </c>
      <c r="AO105" s="42">
        <v>0.19600000000000001</v>
      </c>
      <c r="AP105" s="42">
        <v>0.51600000000000001</v>
      </c>
      <c r="AQ105" s="43">
        <v>1036</v>
      </c>
      <c r="AR105" s="43">
        <v>1360798607</v>
      </c>
      <c r="AS105" s="43">
        <v>1313512</v>
      </c>
      <c r="AT105" s="43">
        <v>687226</v>
      </c>
      <c r="AU105" s="43">
        <v>707421</v>
      </c>
      <c r="AV105" s="42">
        <v>0.17499999999999999</v>
      </c>
      <c r="AW105" s="42">
        <v>0.49099999999999999</v>
      </c>
      <c r="AX105" s="42">
        <v>0.17499999999999999</v>
      </c>
      <c r="AY105" s="42">
        <v>0.49099999999999999</v>
      </c>
      <c r="AZ105" s="43">
        <v>1012</v>
      </c>
      <c r="BA105" s="43">
        <v>1454953043</v>
      </c>
      <c r="BB105" s="43">
        <v>1437700</v>
      </c>
      <c r="BC105" s="43">
        <v>649183</v>
      </c>
      <c r="BD105" s="43">
        <v>719059</v>
      </c>
      <c r="BE105" s="46">
        <v>0.182</v>
      </c>
      <c r="BF105" s="46">
        <v>0.48399999999999999</v>
      </c>
      <c r="BG105" s="46">
        <v>0.182</v>
      </c>
      <c r="BH105" s="46">
        <v>0.48399999999999999</v>
      </c>
      <c r="BI105" s="47">
        <v>958</v>
      </c>
      <c r="BJ105" s="47">
        <v>1499530259</v>
      </c>
      <c r="BK105" s="47">
        <v>1565271</v>
      </c>
      <c r="BL105" s="47">
        <v>624482</v>
      </c>
      <c r="BM105" s="47">
        <v>770509</v>
      </c>
      <c r="BN105" s="66">
        <v>0.17899999999999999</v>
      </c>
      <c r="BO105" s="66">
        <v>0.49099999999999999</v>
      </c>
      <c r="BP105" s="66">
        <v>0.17899999999999999</v>
      </c>
      <c r="BQ105" s="66">
        <v>0.49099999999999999</v>
      </c>
      <c r="BR105" s="67">
        <v>894</v>
      </c>
      <c r="BS105" s="67">
        <v>1522582620</v>
      </c>
      <c r="BT105" s="67">
        <v>1703112</v>
      </c>
      <c r="BU105" s="67">
        <v>665100</v>
      </c>
      <c r="BV105" s="67">
        <v>871555</v>
      </c>
      <c r="BW105" s="70">
        <v>0.11799999999999999</v>
      </c>
      <c r="BX105" s="70">
        <v>0.47799999999999998</v>
      </c>
      <c r="BY105" s="70">
        <v>0.11799999999999999</v>
      </c>
      <c r="BZ105" s="70">
        <v>0.47799999999999998</v>
      </c>
      <c r="CA105" s="71">
        <v>886</v>
      </c>
      <c r="CB105" s="71">
        <v>1591091865</v>
      </c>
      <c r="CC105" s="71">
        <v>1795814</v>
      </c>
      <c r="CD105" s="71">
        <v>768710</v>
      </c>
      <c r="CE105" s="71">
        <v>818738</v>
      </c>
    </row>
    <row r="106" spans="1:83" x14ac:dyDescent="0.35">
      <c r="A106" s="10" t="s">
        <v>1439</v>
      </c>
      <c r="B106" s="10" t="s">
        <v>97</v>
      </c>
      <c r="C106" s="42">
        <v>0.495</v>
      </c>
      <c r="D106" s="42">
        <v>0.54900000000000004</v>
      </c>
      <c r="E106" s="42">
        <v>0.495</v>
      </c>
      <c r="F106" s="42">
        <v>0.54900000000000004</v>
      </c>
      <c r="G106" s="43">
        <v>1847</v>
      </c>
      <c r="H106" s="43">
        <v>1250080404</v>
      </c>
      <c r="I106" s="43">
        <v>676816</v>
      </c>
      <c r="J106" s="43">
        <v>707287</v>
      </c>
      <c r="K106" s="43">
        <v>711767</v>
      </c>
      <c r="L106" s="42">
        <v>0.51200000000000001</v>
      </c>
      <c r="M106" s="42">
        <v>0.56100000000000005</v>
      </c>
      <c r="N106" s="42">
        <v>0.51200000000000001</v>
      </c>
      <c r="O106" s="42">
        <v>0.56100000000000005</v>
      </c>
      <c r="P106" s="43">
        <v>1842</v>
      </c>
      <c r="Q106" s="43">
        <v>1239505820</v>
      </c>
      <c r="R106" s="43">
        <v>672913</v>
      </c>
      <c r="S106" s="43">
        <v>698514</v>
      </c>
      <c r="T106" s="43">
        <v>787322</v>
      </c>
      <c r="U106" s="42">
        <v>0.53300000000000003</v>
      </c>
      <c r="V106" s="42">
        <v>0.56100000000000005</v>
      </c>
      <c r="W106" s="42">
        <v>0.53300000000000003</v>
      </c>
      <c r="X106" s="42">
        <v>0.56100000000000005</v>
      </c>
      <c r="Y106" s="43">
        <v>1867</v>
      </c>
      <c r="Z106" s="43">
        <v>1264386645</v>
      </c>
      <c r="AA106" s="43">
        <v>677229</v>
      </c>
      <c r="AB106" s="43">
        <v>751077</v>
      </c>
      <c r="AC106" s="43">
        <v>858332</v>
      </c>
      <c r="AD106" s="42">
        <v>0.52300000000000002</v>
      </c>
      <c r="AE106" s="42">
        <v>0.55400000000000005</v>
      </c>
      <c r="AF106" s="42">
        <v>0.52300000000000002</v>
      </c>
      <c r="AG106" s="42">
        <v>0.55400000000000005</v>
      </c>
      <c r="AH106" s="43">
        <v>1803</v>
      </c>
      <c r="AI106" s="43">
        <v>1323700141</v>
      </c>
      <c r="AJ106" s="43">
        <v>734165</v>
      </c>
      <c r="AK106" s="43">
        <v>829559</v>
      </c>
      <c r="AL106" s="43">
        <v>896835</v>
      </c>
      <c r="AM106" s="42">
        <v>0.505</v>
      </c>
      <c r="AN106" s="42">
        <v>0.53300000000000003</v>
      </c>
      <c r="AO106" s="42">
        <v>0.505</v>
      </c>
      <c r="AP106" s="42">
        <v>0.53300000000000003</v>
      </c>
      <c r="AQ106" s="43">
        <v>1757</v>
      </c>
      <c r="AR106" s="43">
        <v>1422406830</v>
      </c>
      <c r="AS106" s="43">
        <v>809565</v>
      </c>
      <c r="AT106" s="43">
        <v>839064</v>
      </c>
      <c r="AU106" s="43">
        <v>940012</v>
      </c>
      <c r="AV106" s="42">
        <v>0.503</v>
      </c>
      <c r="AW106" s="42">
        <v>0.51900000000000002</v>
      </c>
      <c r="AX106" s="42">
        <v>0.503</v>
      </c>
      <c r="AY106" s="42">
        <v>0.51900000000000002</v>
      </c>
      <c r="AZ106" s="43">
        <v>1721</v>
      </c>
      <c r="BA106" s="43">
        <v>1492029362</v>
      </c>
      <c r="BB106" s="43">
        <v>866954</v>
      </c>
      <c r="BC106" s="43">
        <v>888556</v>
      </c>
      <c r="BD106" s="43">
        <v>1292378</v>
      </c>
      <c r="BE106" s="46">
        <v>0.43</v>
      </c>
      <c r="BF106" s="46">
        <v>0.44500000000000001</v>
      </c>
      <c r="BG106" s="46">
        <v>0.43</v>
      </c>
      <c r="BH106" s="46">
        <v>0.44500000000000001</v>
      </c>
      <c r="BI106" s="47">
        <v>1599</v>
      </c>
      <c r="BJ106" s="47">
        <v>1745491525</v>
      </c>
      <c r="BK106" s="47">
        <v>1091614</v>
      </c>
      <c r="BL106" s="47">
        <v>1049354</v>
      </c>
      <c r="BM106" s="47">
        <v>1216985</v>
      </c>
      <c r="BN106" s="66">
        <v>0.42699999999999999</v>
      </c>
      <c r="BO106" s="66">
        <v>0.42899999999999999</v>
      </c>
      <c r="BP106" s="66">
        <v>0.42699999999999999</v>
      </c>
      <c r="BQ106" s="66">
        <v>0.42899999999999999</v>
      </c>
      <c r="BR106" s="67">
        <v>1533</v>
      </c>
      <c r="BS106" s="67">
        <v>1824406576</v>
      </c>
      <c r="BT106" s="67">
        <v>1190089</v>
      </c>
      <c r="BU106" s="67">
        <v>1002280</v>
      </c>
      <c r="BV106" s="67">
        <v>1039719</v>
      </c>
      <c r="BW106" s="70">
        <v>0.372</v>
      </c>
      <c r="BX106" s="70">
        <v>0.38</v>
      </c>
      <c r="BY106" s="70">
        <v>0.372</v>
      </c>
      <c r="BZ106" s="70">
        <v>0.38</v>
      </c>
      <c r="CA106" s="71">
        <v>1546</v>
      </c>
      <c r="CB106" s="71">
        <v>1977281865</v>
      </c>
      <c r="CC106" s="71">
        <v>1278966</v>
      </c>
      <c r="CD106" s="71">
        <v>986956</v>
      </c>
      <c r="CE106" s="71">
        <v>892701</v>
      </c>
    </row>
    <row r="107" spans="1:83" x14ac:dyDescent="0.35">
      <c r="A107" s="10" t="s">
        <v>1440</v>
      </c>
      <c r="B107" s="10" t="s">
        <v>98</v>
      </c>
      <c r="C107" s="42">
        <v>0.51800000000000002</v>
      </c>
      <c r="D107" s="42">
        <v>0.54600000000000004</v>
      </c>
      <c r="E107" s="42">
        <v>0.51800000000000002</v>
      </c>
      <c r="F107" s="42">
        <v>0.54600000000000004</v>
      </c>
      <c r="G107" s="43">
        <v>1966</v>
      </c>
      <c r="H107" s="43">
        <v>1269869918</v>
      </c>
      <c r="I107" s="43">
        <v>645915</v>
      </c>
      <c r="J107" s="43">
        <v>851014</v>
      </c>
      <c r="K107" s="43">
        <v>937228</v>
      </c>
      <c r="L107" s="42">
        <v>0.53100000000000003</v>
      </c>
      <c r="M107" s="42">
        <v>0.55900000000000005</v>
      </c>
      <c r="N107" s="42">
        <v>0.53100000000000003</v>
      </c>
      <c r="O107" s="42">
        <v>0.55900000000000005</v>
      </c>
      <c r="P107" s="43">
        <v>1917</v>
      </c>
      <c r="Q107" s="43">
        <v>1240983184</v>
      </c>
      <c r="R107" s="43">
        <v>647356</v>
      </c>
      <c r="S107" s="43">
        <v>898693</v>
      </c>
      <c r="T107" s="43">
        <v>952567</v>
      </c>
      <c r="U107" s="42">
        <v>0.54300000000000004</v>
      </c>
      <c r="V107" s="42">
        <v>0.56599999999999995</v>
      </c>
      <c r="W107" s="42">
        <v>0.54300000000000004</v>
      </c>
      <c r="X107" s="42">
        <v>0.56599999999999995</v>
      </c>
      <c r="Y107" s="43">
        <v>1871</v>
      </c>
      <c r="Z107" s="43">
        <v>1240463279</v>
      </c>
      <c r="AA107" s="43">
        <v>662994</v>
      </c>
      <c r="AB107" s="43">
        <v>845578</v>
      </c>
      <c r="AC107" s="43">
        <v>972390</v>
      </c>
      <c r="AD107" s="42">
        <v>0.56000000000000005</v>
      </c>
      <c r="AE107" s="42">
        <v>0.57299999999999995</v>
      </c>
      <c r="AF107" s="42">
        <v>0.56000000000000005</v>
      </c>
      <c r="AG107" s="42">
        <v>0.57299999999999995</v>
      </c>
      <c r="AH107" s="43">
        <v>1847</v>
      </c>
      <c r="AI107" s="43">
        <v>1249303692</v>
      </c>
      <c r="AJ107" s="43">
        <v>676396</v>
      </c>
      <c r="AK107" s="43">
        <v>863120</v>
      </c>
      <c r="AL107" s="43">
        <v>1131873</v>
      </c>
      <c r="AM107" s="42">
        <v>0.58099999999999996</v>
      </c>
      <c r="AN107" s="42">
        <v>0.57699999999999996</v>
      </c>
      <c r="AO107" s="42">
        <v>0.58099999999999996</v>
      </c>
      <c r="AP107" s="42">
        <v>0.58099999999999996</v>
      </c>
      <c r="AQ107" s="43">
        <v>1849</v>
      </c>
      <c r="AR107" s="43">
        <v>1267794317</v>
      </c>
      <c r="AS107" s="43">
        <v>685664</v>
      </c>
      <c r="AT107" s="43">
        <v>1052510</v>
      </c>
      <c r="AU107" s="43">
        <v>1277116</v>
      </c>
      <c r="AV107" s="42">
        <v>0.56799999999999995</v>
      </c>
      <c r="AW107" s="42">
        <v>0.55600000000000005</v>
      </c>
      <c r="AX107" s="42">
        <v>0.56799999999999995</v>
      </c>
      <c r="AY107" s="42">
        <v>0.56799999999999995</v>
      </c>
      <c r="AZ107" s="43">
        <v>1817</v>
      </c>
      <c r="BA107" s="43">
        <v>1368127075</v>
      </c>
      <c r="BB107" s="43">
        <v>752959</v>
      </c>
      <c r="BC107" s="43">
        <v>1161048</v>
      </c>
      <c r="BD107" s="43">
        <v>1360592</v>
      </c>
      <c r="BE107" s="46">
        <v>0.58099999999999996</v>
      </c>
      <c r="BF107" s="46">
        <v>0.55900000000000005</v>
      </c>
      <c r="BG107" s="46">
        <v>0.58099999999999996</v>
      </c>
      <c r="BH107" s="46">
        <v>0.58099999999999996</v>
      </c>
      <c r="BI107" s="47">
        <v>1741</v>
      </c>
      <c r="BJ107" s="47">
        <v>1396613380</v>
      </c>
      <c r="BK107" s="47">
        <v>802190</v>
      </c>
      <c r="BL107" s="47">
        <v>1225674</v>
      </c>
      <c r="BM107" s="47">
        <v>1868661</v>
      </c>
      <c r="BN107" s="66">
        <v>0.61199999999999999</v>
      </c>
      <c r="BO107" s="66">
        <v>0.55900000000000005</v>
      </c>
      <c r="BP107" s="66">
        <v>0.61199999999999999</v>
      </c>
      <c r="BQ107" s="66">
        <v>0.61199999999999999</v>
      </c>
      <c r="BR107" s="67">
        <v>1775</v>
      </c>
      <c r="BS107" s="67">
        <v>1430705432</v>
      </c>
      <c r="BT107" s="67">
        <v>806031</v>
      </c>
      <c r="BU107" s="67">
        <v>1653466</v>
      </c>
      <c r="BV107" s="67">
        <v>1956360</v>
      </c>
      <c r="BW107" s="70">
        <v>0.58599999999999997</v>
      </c>
      <c r="BX107" s="70">
        <v>0.54900000000000004</v>
      </c>
      <c r="BY107" s="70">
        <v>0.58599999999999997</v>
      </c>
      <c r="BZ107" s="70">
        <v>0.58599999999999997</v>
      </c>
      <c r="CA107" s="71">
        <v>1789</v>
      </c>
      <c r="CB107" s="71">
        <v>1509967919</v>
      </c>
      <c r="CC107" s="71">
        <v>844029</v>
      </c>
      <c r="CD107" s="71">
        <v>1638795</v>
      </c>
      <c r="CE107" s="71">
        <v>1972638</v>
      </c>
    </row>
    <row r="108" spans="1:83" x14ac:dyDescent="0.35">
      <c r="A108" s="10" t="s">
        <v>1441</v>
      </c>
      <c r="B108" s="10" t="s">
        <v>99</v>
      </c>
      <c r="C108" s="42">
        <v>0</v>
      </c>
      <c r="D108" s="42">
        <v>0.41699999999999998</v>
      </c>
      <c r="E108" s="42">
        <v>0</v>
      </c>
      <c r="F108" s="42">
        <v>0.41699999999999998</v>
      </c>
      <c r="G108" s="43">
        <v>421</v>
      </c>
      <c r="H108" s="43">
        <v>621379379</v>
      </c>
      <c r="I108" s="43">
        <v>1475960</v>
      </c>
      <c r="J108" s="43">
        <v>196266</v>
      </c>
      <c r="K108" s="43">
        <v>216504</v>
      </c>
      <c r="L108" s="42">
        <v>0</v>
      </c>
      <c r="M108" s="42">
        <v>0.41699999999999998</v>
      </c>
      <c r="N108" s="42">
        <v>0</v>
      </c>
      <c r="O108" s="42">
        <v>0.41699999999999998</v>
      </c>
      <c r="P108" s="43">
        <v>418</v>
      </c>
      <c r="Q108" s="43">
        <v>619941084</v>
      </c>
      <c r="R108" s="43">
        <v>1483112</v>
      </c>
      <c r="S108" s="43">
        <v>217451</v>
      </c>
      <c r="T108" s="43">
        <v>204107</v>
      </c>
      <c r="U108" s="42">
        <v>0</v>
      </c>
      <c r="V108" s="42">
        <v>0.41199999999999998</v>
      </c>
      <c r="W108" s="42">
        <v>0</v>
      </c>
      <c r="X108" s="42">
        <v>0.41199999999999998</v>
      </c>
      <c r="Y108" s="43">
        <v>409</v>
      </c>
      <c r="Z108" s="43">
        <v>618236452</v>
      </c>
      <c r="AA108" s="43">
        <v>1511580</v>
      </c>
      <c r="AB108" s="43">
        <v>182556</v>
      </c>
      <c r="AC108" s="43">
        <v>201608</v>
      </c>
      <c r="AD108" s="42">
        <v>3.3000000000000002E-2</v>
      </c>
      <c r="AE108" s="42">
        <v>0.41199999999999998</v>
      </c>
      <c r="AF108" s="42">
        <v>3.3000000000000002E-2</v>
      </c>
      <c r="AG108" s="42">
        <v>0.41199999999999998</v>
      </c>
      <c r="AH108" s="43">
        <v>422</v>
      </c>
      <c r="AI108" s="43">
        <v>626857018</v>
      </c>
      <c r="AJ108" s="43">
        <v>1485443</v>
      </c>
      <c r="AK108" s="43">
        <v>166874</v>
      </c>
      <c r="AL108" s="43">
        <v>194914</v>
      </c>
      <c r="AM108" s="42">
        <v>0.09</v>
      </c>
      <c r="AN108" s="42">
        <v>0.40300000000000002</v>
      </c>
      <c r="AO108" s="42">
        <v>0.09</v>
      </c>
      <c r="AP108" s="42">
        <v>0.40300000000000002</v>
      </c>
      <c r="AQ108" s="43">
        <v>424</v>
      </c>
      <c r="AR108" s="43">
        <v>630159954</v>
      </c>
      <c r="AS108" s="43">
        <v>1486226</v>
      </c>
      <c r="AT108" s="43">
        <v>165984</v>
      </c>
      <c r="AU108" s="43">
        <v>170613</v>
      </c>
      <c r="AV108" s="42">
        <v>0.14199999999999999</v>
      </c>
      <c r="AW108" s="42">
        <v>0.39400000000000002</v>
      </c>
      <c r="AX108" s="42">
        <v>0.14199999999999999</v>
      </c>
      <c r="AY108" s="42">
        <v>0.39400000000000002</v>
      </c>
      <c r="AZ108" s="43">
        <v>432</v>
      </c>
      <c r="BA108" s="43">
        <v>645652502</v>
      </c>
      <c r="BB108" s="43">
        <v>1494565</v>
      </c>
      <c r="BC108" s="43">
        <v>157248</v>
      </c>
      <c r="BD108" s="43">
        <v>163694</v>
      </c>
      <c r="BE108" s="46">
        <v>0.115</v>
      </c>
      <c r="BF108" s="46">
        <v>0.38</v>
      </c>
      <c r="BG108" s="46">
        <v>0.115</v>
      </c>
      <c r="BH108" s="46">
        <v>0.38</v>
      </c>
      <c r="BI108" s="47">
        <v>393</v>
      </c>
      <c r="BJ108" s="47">
        <v>665917657</v>
      </c>
      <c r="BK108" s="47">
        <v>1694446</v>
      </c>
      <c r="BL108" s="47">
        <v>136685</v>
      </c>
      <c r="BM108" s="47">
        <v>165304</v>
      </c>
      <c r="BN108" s="66">
        <v>0.159</v>
      </c>
      <c r="BO108" s="66">
        <v>0.38500000000000001</v>
      </c>
      <c r="BP108" s="66">
        <v>0.159</v>
      </c>
      <c r="BQ108" s="66">
        <v>0.38500000000000001</v>
      </c>
      <c r="BR108" s="67">
        <v>387</v>
      </c>
      <c r="BS108" s="67">
        <v>675480993</v>
      </c>
      <c r="BT108" s="67">
        <v>1745428</v>
      </c>
      <c r="BU108" s="67">
        <v>144749</v>
      </c>
      <c r="BV108" s="67">
        <v>207012</v>
      </c>
      <c r="BW108" s="70">
        <v>0.16600000000000001</v>
      </c>
      <c r="BX108" s="70">
        <v>0.38</v>
      </c>
      <c r="BY108" s="70">
        <v>0.16600000000000001</v>
      </c>
      <c r="BZ108" s="70">
        <v>0.38</v>
      </c>
      <c r="CA108" s="71">
        <v>413</v>
      </c>
      <c r="CB108" s="71">
        <v>701358463</v>
      </c>
      <c r="CC108" s="71">
        <v>1698204</v>
      </c>
      <c r="CD108" s="71">
        <v>164326</v>
      </c>
      <c r="CE108" s="71">
        <v>225219</v>
      </c>
    </row>
    <row r="109" spans="1:83" x14ac:dyDescent="0.35">
      <c r="A109" s="10" t="s">
        <v>1442</v>
      </c>
      <c r="B109" s="10" t="s">
        <v>100</v>
      </c>
      <c r="C109" s="42">
        <v>0.748</v>
      </c>
      <c r="D109" s="42">
        <v>0.55900000000000005</v>
      </c>
      <c r="E109" s="42">
        <v>0.748</v>
      </c>
      <c r="F109" s="42">
        <v>0.748</v>
      </c>
      <c r="G109" s="43">
        <v>601</v>
      </c>
      <c r="H109" s="43">
        <v>203551526</v>
      </c>
      <c r="I109" s="43">
        <v>338688</v>
      </c>
      <c r="J109" s="43">
        <v>905788</v>
      </c>
      <c r="K109" s="43">
        <v>924796</v>
      </c>
      <c r="L109" s="42">
        <v>0.752</v>
      </c>
      <c r="M109" s="42">
        <v>0.54300000000000004</v>
      </c>
      <c r="N109" s="42">
        <v>0.752</v>
      </c>
      <c r="O109" s="42">
        <v>0.752</v>
      </c>
      <c r="P109" s="43">
        <v>611</v>
      </c>
      <c r="Q109" s="43">
        <v>209499793</v>
      </c>
      <c r="R109" s="43">
        <v>342880</v>
      </c>
      <c r="S109" s="43">
        <v>937426</v>
      </c>
      <c r="T109" s="43">
        <v>966486</v>
      </c>
      <c r="U109" s="42">
        <v>0.752</v>
      </c>
      <c r="V109" s="42">
        <v>0.54900000000000004</v>
      </c>
      <c r="W109" s="42">
        <v>0.752</v>
      </c>
      <c r="X109" s="42">
        <v>0.752</v>
      </c>
      <c r="Y109" s="43">
        <v>582</v>
      </c>
      <c r="Z109" s="43">
        <v>209592763</v>
      </c>
      <c r="AA109" s="43">
        <v>360125</v>
      </c>
      <c r="AB109" s="43">
        <v>961043</v>
      </c>
      <c r="AC109" s="43">
        <v>1005810</v>
      </c>
      <c r="AD109" s="42">
        <v>0.76</v>
      </c>
      <c r="AE109" s="42">
        <v>0.54900000000000004</v>
      </c>
      <c r="AF109" s="42">
        <v>0.76</v>
      </c>
      <c r="AG109" s="42">
        <v>0.76</v>
      </c>
      <c r="AH109" s="43">
        <v>584</v>
      </c>
      <c r="AI109" s="43">
        <v>216190540</v>
      </c>
      <c r="AJ109" s="43">
        <v>370189</v>
      </c>
      <c r="AK109" s="43">
        <v>1048472</v>
      </c>
      <c r="AL109" s="43">
        <v>1061454</v>
      </c>
      <c r="AM109" s="42">
        <v>0.77200000000000002</v>
      </c>
      <c r="AN109" s="42">
        <v>0.55400000000000005</v>
      </c>
      <c r="AO109" s="42">
        <v>0.77200000000000002</v>
      </c>
      <c r="AP109" s="42">
        <v>0.77200000000000002</v>
      </c>
      <c r="AQ109" s="43">
        <v>578</v>
      </c>
      <c r="AR109" s="43">
        <v>216061879</v>
      </c>
      <c r="AS109" s="43">
        <v>373809</v>
      </c>
      <c r="AT109" s="43">
        <v>979687</v>
      </c>
      <c r="AU109" s="43">
        <v>1111667</v>
      </c>
      <c r="AV109" s="42">
        <v>0.78600000000000003</v>
      </c>
      <c r="AW109" s="42">
        <v>0.54600000000000004</v>
      </c>
      <c r="AX109" s="42">
        <v>0.78600000000000003</v>
      </c>
      <c r="AY109" s="42">
        <v>0.78600000000000003</v>
      </c>
      <c r="AZ109" s="43">
        <v>595</v>
      </c>
      <c r="BA109" s="43">
        <v>222491887</v>
      </c>
      <c r="BB109" s="43">
        <v>373935</v>
      </c>
      <c r="BC109" s="43">
        <v>1048513</v>
      </c>
      <c r="BD109" s="43">
        <v>1195741</v>
      </c>
      <c r="BE109" s="46">
        <v>0.78700000000000003</v>
      </c>
      <c r="BF109" s="46">
        <v>0.53800000000000003</v>
      </c>
      <c r="BG109" s="46">
        <v>0.78700000000000003</v>
      </c>
      <c r="BH109" s="46">
        <v>0.78700000000000003</v>
      </c>
      <c r="BI109" s="47">
        <v>554</v>
      </c>
      <c r="BJ109" s="47">
        <v>227042067</v>
      </c>
      <c r="BK109" s="47">
        <v>409823</v>
      </c>
      <c r="BL109" s="47">
        <v>1067293</v>
      </c>
      <c r="BM109" s="47">
        <v>1358704</v>
      </c>
      <c r="BN109" s="66">
        <v>0.78700000000000003</v>
      </c>
      <c r="BO109" s="66">
        <v>0.52100000000000002</v>
      </c>
      <c r="BP109" s="66">
        <v>0.78700000000000003</v>
      </c>
      <c r="BQ109" s="66">
        <v>0.78700000000000003</v>
      </c>
      <c r="BR109" s="67">
        <v>535</v>
      </c>
      <c r="BS109" s="67">
        <v>237227529</v>
      </c>
      <c r="BT109" s="67">
        <v>443415</v>
      </c>
      <c r="BU109" s="67">
        <v>1170662</v>
      </c>
      <c r="BV109" s="67">
        <v>1384247</v>
      </c>
      <c r="BW109" s="70">
        <v>0.78500000000000003</v>
      </c>
      <c r="BX109" s="70">
        <v>0.51300000000000001</v>
      </c>
      <c r="BY109" s="70">
        <v>0.78500000000000003</v>
      </c>
      <c r="BZ109" s="70">
        <v>0.78500000000000003</v>
      </c>
      <c r="CA109" s="71">
        <v>558</v>
      </c>
      <c r="CB109" s="71">
        <v>244957421</v>
      </c>
      <c r="CC109" s="71">
        <v>438991</v>
      </c>
      <c r="CD109" s="71">
        <v>1200025</v>
      </c>
      <c r="CE109" s="71">
        <v>1390750</v>
      </c>
    </row>
    <row r="110" spans="1:83" x14ac:dyDescent="0.35">
      <c r="A110" s="10" t="s">
        <v>1443</v>
      </c>
      <c r="B110" s="10" t="s">
        <v>101</v>
      </c>
      <c r="C110" s="42">
        <v>0.748</v>
      </c>
      <c r="D110" s="42">
        <v>0.56999999999999995</v>
      </c>
      <c r="E110" s="42">
        <v>0.748</v>
      </c>
      <c r="F110" s="42">
        <v>0.748</v>
      </c>
      <c r="G110" s="43">
        <v>2705</v>
      </c>
      <c r="H110" s="43">
        <v>913702422</v>
      </c>
      <c r="I110" s="43">
        <v>337782</v>
      </c>
      <c r="J110" s="43">
        <v>1959124</v>
      </c>
      <c r="K110" s="43">
        <v>2154246</v>
      </c>
      <c r="L110" s="42">
        <v>0.74399999999999999</v>
      </c>
      <c r="M110" s="42">
        <v>0.56999999999999995</v>
      </c>
      <c r="N110" s="42">
        <v>0.74399999999999999</v>
      </c>
      <c r="O110" s="42">
        <v>0.74399999999999999</v>
      </c>
      <c r="P110" s="43">
        <v>2591</v>
      </c>
      <c r="Q110" s="43">
        <v>916407247</v>
      </c>
      <c r="R110" s="43">
        <v>353688</v>
      </c>
      <c r="S110" s="43">
        <v>2111805</v>
      </c>
      <c r="T110" s="43">
        <v>2496008</v>
      </c>
      <c r="U110" s="42">
        <v>0.74399999999999999</v>
      </c>
      <c r="V110" s="42">
        <v>0.56299999999999994</v>
      </c>
      <c r="W110" s="42">
        <v>0.74399999999999999</v>
      </c>
      <c r="X110" s="42">
        <v>0.74399999999999999</v>
      </c>
      <c r="Y110" s="43">
        <v>2511</v>
      </c>
      <c r="Z110" s="43">
        <v>931324412</v>
      </c>
      <c r="AA110" s="43">
        <v>370897</v>
      </c>
      <c r="AB110" s="43">
        <v>2408540</v>
      </c>
      <c r="AC110" s="43">
        <v>2428258</v>
      </c>
      <c r="AD110" s="42">
        <v>0.76100000000000001</v>
      </c>
      <c r="AE110" s="42">
        <v>0.56299999999999994</v>
      </c>
      <c r="AF110" s="42">
        <v>0.76100000000000001</v>
      </c>
      <c r="AG110" s="42">
        <v>0.76100000000000001</v>
      </c>
      <c r="AH110" s="43">
        <v>2551</v>
      </c>
      <c r="AI110" s="43">
        <v>938886041</v>
      </c>
      <c r="AJ110" s="43">
        <v>368046</v>
      </c>
      <c r="AK110" s="43">
        <v>2205436</v>
      </c>
      <c r="AL110" s="43">
        <v>2688322</v>
      </c>
      <c r="AM110" s="42">
        <v>0.75700000000000001</v>
      </c>
      <c r="AN110" s="42">
        <v>0.59</v>
      </c>
      <c r="AO110" s="42">
        <v>0.75700000000000001</v>
      </c>
      <c r="AP110" s="42">
        <v>0.75700000000000001</v>
      </c>
      <c r="AQ110" s="43">
        <v>2429</v>
      </c>
      <c r="AR110" s="43">
        <v>965345034</v>
      </c>
      <c r="AS110" s="43">
        <v>397424</v>
      </c>
      <c r="AT110" s="43">
        <v>2523431</v>
      </c>
      <c r="AU110" s="43">
        <v>2576126</v>
      </c>
      <c r="AV110" s="42">
        <v>0.76600000000000001</v>
      </c>
      <c r="AW110" s="42">
        <v>0.55900000000000005</v>
      </c>
      <c r="AX110" s="42">
        <v>0.76600000000000001</v>
      </c>
      <c r="AY110" s="42">
        <v>0.76600000000000001</v>
      </c>
      <c r="AZ110" s="43">
        <v>2378</v>
      </c>
      <c r="BA110" s="43">
        <v>970952305</v>
      </c>
      <c r="BB110" s="43">
        <v>408306</v>
      </c>
      <c r="BC110" s="43">
        <v>2359203</v>
      </c>
      <c r="BD110" s="43">
        <v>2447828</v>
      </c>
      <c r="BE110" s="46">
        <v>0.74</v>
      </c>
      <c r="BF110" s="46">
        <v>0.54600000000000004</v>
      </c>
      <c r="BG110" s="46">
        <v>0.74</v>
      </c>
      <c r="BH110" s="46">
        <v>0.74</v>
      </c>
      <c r="BI110" s="47">
        <v>2059</v>
      </c>
      <c r="BJ110" s="47">
        <v>1028130663</v>
      </c>
      <c r="BK110" s="47">
        <v>499334</v>
      </c>
      <c r="BL110" s="47">
        <v>2124924</v>
      </c>
      <c r="BM110" s="47">
        <v>2373621</v>
      </c>
      <c r="BN110" s="66">
        <v>0.75900000000000001</v>
      </c>
      <c r="BO110" s="66">
        <v>0.55100000000000005</v>
      </c>
      <c r="BP110" s="66">
        <v>0.75900000000000001</v>
      </c>
      <c r="BQ110" s="66">
        <v>0.75900000000000001</v>
      </c>
      <c r="BR110" s="67">
        <v>2038</v>
      </c>
      <c r="BS110" s="67">
        <v>1022739770</v>
      </c>
      <c r="BT110" s="67">
        <v>501835</v>
      </c>
      <c r="BU110" s="67">
        <v>2110185</v>
      </c>
      <c r="BV110" s="67">
        <v>2330243</v>
      </c>
      <c r="BW110" s="70">
        <v>0.74199999999999999</v>
      </c>
      <c r="BX110" s="70">
        <v>0.57299999999999995</v>
      </c>
      <c r="BY110" s="70">
        <v>0.74199999999999999</v>
      </c>
      <c r="BZ110" s="70">
        <v>0.74199999999999999</v>
      </c>
      <c r="CA110" s="71">
        <v>2031</v>
      </c>
      <c r="CB110" s="71">
        <v>1068903367</v>
      </c>
      <c r="CC110" s="71">
        <v>526294</v>
      </c>
      <c r="CD110" s="71">
        <v>2176557</v>
      </c>
      <c r="CE110" s="71">
        <v>2615360</v>
      </c>
    </row>
    <row r="111" spans="1:83" x14ac:dyDescent="0.35">
      <c r="A111" s="10" t="s">
        <v>1444</v>
      </c>
      <c r="B111" s="10" t="s">
        <v>102</v>
      </c>
      <c r="C111" s="42">
        <v>0.78600000000000003</v>
      </c>
      <c r="D111" s="42">
        <v>0.56799999999999995</v>
      </c>
      <c r="E111" s="42">
        <v>0.78600000000000003</v>
      </c>
      <c r="F111" s="42">
        <v>0.78600000000000003</v>
      </c>
      <c r="G111" s="43">
        <v>564</v>
      </c>
      <c r="H111" s="43">
        <v>162169600</v>
      </c>
      <c r="I111" s="43">
        <v>287534</v>
      </c>
      <c r="J111" s="43">
        <v>966913</v>
      </c>
      <c r="K111" s="43">
        <v>984019</v>
      </c>
      <c r="L111" s="42">
        <v>0.78500000000000003</v>
      </c>
      <c r="M111" s="42">
        <v>0.56299999999999994</v>
      </c>
      <c r="N111" s="42">
        <v>0.78500000000000003</v>
      </c>
      <c r="O111" s="42">
        <v>0.78500000000000003</v>
      </c>
      <c r="P111" s="43">
        <v>554</v>
      </c>
      <c r="Q111" s="43">
        <v>164809717</v>
      </c>
      <c r="R111" s="43">
        <v>297490</v>
      </c>
      <c r="S111" s="43">
        <v>931770</v>
      </c>
      <c r="T111" s="43">
        <v>1033773</v>
      </c>
      <c r="U111" s="42">
        <v>0.79500000000000004</v>
      </c>
      <c r="V111" s="42">
        <v>0.56599999999999995</v>
      </c>
      <c r="W111" s="42">
        <v>0.79500000000000004</v>
      </c>
      <c r="X111" s="42">
        <v>0.79500000000000004</v>
      </c>
      <c r="Y111" s="43">
        <v>556</v>
      </c>
      <c r="Z111" s="43">
        <v>165385565</v>
      </c>
      <c r="AA111" s="43">
        <v>297456</v>
      </c>
      <c r="AB111" s="43">
        <v>987244</v>
      </c>
      <c r="AC111" s="43">
        <v>1035012</v>
      </c>
      <c r="AD111" s="42">
        <v>0.81399999999999995</v>
      </c>
      <c r="AE111" s="42">
        <v>0.57299999999999995</v>
      </c>
      <c r="AF111" s="42">
        <v>0.81399999999999995</v>
      </c>
      <c r="AG111" s="42">
        <v>0.81399999999999995</v>
      </c>
      <c r="AH111" s="43">
        <v>579</v>
      </c>
      <c r="AI111" s="43">
        <v>166034153</v>
      </c>
      <c r="AJ111" s="43">
        <v>286760</v>
      </c>
      <c r="AK111" s="43">
        <v>972215</v>
      </c>
      <c r="AL111" s="43">
        <v>984320</v>
      </c>
      <c r="AM111" s="42">
        <v>0.82799999999999996</v>
      </c>
      <c r="AN111" s="42">
        <v>0.58199999999999996</v>
      </c>
      <c r="AO111" s="42">
        <v>0.82799999999999996</v>
      </c>
      <c r="AP111" s="42">
        <v>0.82799999999999996</v>
      </c>
      <c r="AQ111" s="43">
        <v>589</v>
      </c>
      <c r="AR111" s="43">
        <v>165969377</v>
      </c>
      <c r="AS111" s="43">
        <v>281781</v>
      </c>
      <c r="AT111" s="43">
        <v>915527</v>
      </c>
      <c r="AU111" s="43">
        <v>1038216</v>
      </c>
      <c r="AV111" s="42">
        <v>0.83699999999999997</v>
      </c>
      <c r="AW111" s="42">
        <v>0.58599999999999997</v>
      </c>
      <c r="AX111" s="42">
        <v>0.83699999999999997</v>
      </c>
      <c r="AY111" s="42">
        <v>0.83699999999999997</v>
      </c>
      <c r="AZ111" s="43">
        <v>591</v>
      </c>
      <c r="BA111" s="43">
        <v>168559181</v>
      </c>
      <c r="BB111" s="43">
        <v>285210</v>
      </c>
      <c r="BC111" s="43">
        <v>950350</v>
      </c>
      <c r="BD111" s="43">
        <v>1036285</v>
      </c>
      <c r="BE111" s="46">
        <v>0.82899999999999996</v>
      </c>
      <c r="BF111" s="46">
        <v>0.56299999999999994</v>
      </c>
      <c r="BG111" s="46">
        <v>0.82899999999999996</v>
      </c>
      <c r="BH111" s="46">
        <v>0.82899999999999996</v>
      </c>
      <c r="BI111" s="47">
        <v>551</v>
      </c>
      <c r="BJ111" s="47">
        <v>180793071</v>
      </c>
      <c r="BK111" s="47">
        <v>328118</v>
      </c>
      <c r="BL111" s="47">
        <v>932643</v>
      </c>
      <c r="BM111" s="47">
        <v>1037316</v>
      </c>
      <c r="BN111" s="66">
        <v>0.82799999999999996</v>
      </c>
      <c r="BO111" s="66">
        <v>0.54300000000000004</v>
      </c>
      <c r="BP111" s="66">
        <v>0.82799999999999996</v>
      </c>
      <c r="BQ111" s="66">
        <v>0.82799999999999996</v>
      </c>
      <c r="BR111" s="67">
        <v>528</v>
      </c>
      <c r="BS111" s="67">
        <v>189209535</v>
      </c>
      <c r="BT111" s="67">
        <v>358351</v>
      </c>
      <c r="BU111" s="67">
        <v>926804</v>
      </c>
      <c r="BV111" s="67">
        <v>1012634</v>
      </c>
      <c r="BW111" s="70">
        <v>0.80700000000000005</v>
      </c>
      <c r="BX111" s="70">
        <v>0.52100000000000002</v>
      </c>
      <c r="BY111" s="70">
        <v>0.80700000000000005</v>
      </c>
      <c r="BZ111" s="70">
        <v>0.80700000000000005</v>
      </c>
      <c r="CA111" s="71">
        <v>511</v>
      </c>
      <c r="CB111" s="71">
        <v>202025697</v>
      </c>
      <c r="CC111" s="71">
        <v>395353</v>
      </c>
      <c r="CD111" s="71">
        <v>887815</v>
      </c>
      <c r="CE111" s="71">
        <v>1062801</v>
      </c>
    </row>
    <row r="112" spans="1:83" x14ac:dyDescent="0.35">
      <c r="A112" s="10" t="s">
        <v>1445</v>
      </c>
      <c r="B112" s="10" t="s">
        <v>103</v>
      </c>
      <c r="C112" s="42">
        <v>0.72899999999999998</v>
      </c>
      <c r="D112" s="42">
        <v>0.60199999999999998</v>
      </c>
      <c r="E112" s="42">
        <v>0.72899999999999998</v>
      </c>
      <c r="F112" s="42">
        <v>0.72899999999999998</v>
      </c>
      <c r="G112" s="43">
        <v>2181</v>
      </c>
      <c r="H112" s="43">
        <v>793924057</v>
      </c>
      <c r="I112" s="43">
        <v>364018</v>
      </c>
      <c r="J112" s="43">
        <v>1645607</v>
      </c>
      <c r="K112" s="43">
        <v>1710651</v>
      </c>
      <c r="L112" s="42">
        <v>0.73399999999999999</v>
      </c>
      <c r="M112" s="42">
        <v>0.6</v>
      </c>
      <c r="N112" s="42">
        <v>0.73399999999999999</v>
      </c>
      <c r="O112" s="42">
        <v>0.73399999999999999</v>
      </c>
      <c r="P112" s="43">
        <v>2162</v>
      </c>
      <c r="Q112" s="43">
        <v>795490768</v>
      </c>
      <c r="R112" s="43">
        <v>367942</v>
      </c>
      <c r="S112" s="43">
        <v>1636660</v>
      </c>
      <c r="T112" s="43">
        <v>1957357</v>
      </c>
      <c r="U112" s="42">
        <v>0.73399999999999999</v>
      </c>
      <c r="V112" s="42">
        <v>0.6</v>
      </c>
      <c r="W112" s="42">
        <v>0.73399999999999999</v>
      </c>
      <c r="X112" s="42">
        <v>0.73399999999999999</v>
      </c>
      <c r="Y112" s="43">
        <v>2066</v>
      </c>
      <c r="Z112" s="43">
        <v>798614945</v>
      </c>
      <c r="AA112" s="43">
        <v>386551</v>
      </c>
      <c r="AB112" s="43">
        <v>1819442</v>
      </c>
      <c r="AC112" s="43">
        <v>2022838</v>
      </c>
      <c r="AD112" s="42">
        <v>0.74399999999999999</v>
      </c>
      <c r="AE112" s="42">
        <v>0.60399999999999998</v>
      </c>
      <c r="AF112" s="42">
        <v>0.74399999999999999</v>
      </c>
      <c r="AG112" s="42">
        <v>0.74399999999999999</v>
      </c>
      <c r="AH112" s="43">
        <v>2034</v>
      </c>
      <c r="AI112" s="43">
        <v>802345549</v>
      </c>
      <c r="AJ112" s="43">
        <v>394466</v>
      </c>
      <c r="AK112" s="43">
        <v>1878468</v>
      </c>
      <c r="AL112" s="43">
        <v>2354604</v>
      </c>
      <c r="AM112" s="42">
        <v>0.754</v>
      </c>
      <c r="AN112" s="42">
        <v>0.60799999999999998</v>
      </c>
      <c r="AO112" s="42">
        <v>0.754</v>
      </c>
      <c r="AP112" s="42">
        <v>0.754</v>
      </c>
      <c r="AQ112" s="43">
        <v>2012</v>
      </c>
      <c r="AR112" s="43">
        <v>809181982</v>
      </c>
      <c r="AS112" s="43">
        <v>402177</v>
      </c>
      <c r="AT112" s="43">
        <v>2131817</v>
      </c>
      <c r="AU112" s="43">
        <v>2426581</v>
      </c>
      <c r="AV112" s="42">
        <v>0.76300000000000001</v>
      </c>
      <c r="AW112" s="42">
        <v>0.60799999999999998</v>
      </c>
      <c r="AX112" s="42">
        <v>0.76300000000000001</v>
      </c>
      <c r="AY112" s="42">
        <v>0.76300000000000001</v>
      </c>
      <c r="AZ112" s="43">
        <v>1995</v>
      </c>
      <c r="BA112" s="43">
        <v>825287832</v>
      </c>
      <c r="BB112" s="43">
        <v>413678</v>
      </c>
      <c r="BC112" s="43">
        <v>2238688</v>
      </c>
      <c r="BD112" s="43">
        <v>2537794</v>
      </c>
      <c r="BE112" s="46">
        <v>0.75800000000000001</v>
      </c>
      <c r="BF112" s="46">
        <v>0.58399999999999996</v>
      </c>
      <c r="BG112" s="46">
        <v>0.75800000000000001</v>
      </c>
      <c r="BH112" s="46">
        <v>0.75800000000000001</v>
      </c>
      <c r="BI112" s="47">
        <v>1912</v>
      </c>
      <c r="BJ112" s="47">
        <v>888761064</v>
      </c>
      <c r="BK112" s="47">
        <v>464833</v>
      </c>
      <c r="BL112" s="47">
        <v>2210225</v>
      </c>
      <c r="BM112" s="47">
        <v>2712220</v>
      </c>
      <c r="BN112" s="66">
        <v>0.76900000000000002</v>
      </c>
      <c r="BO112" s="66">
        <v>0.57699999999999996</v>
      </c>
      <c r="BP112" s="66">
        <v>0.76900000000000002</v>
      </c>
      <c r="BQ112" s="66">
        <v>0.76900000000000002</v>
      </c>
      <c r="BR112" s="67">
        <v>1878</v>
      </c>
      <c r="BS112" s="67">
        <v>901039383</v>
      </c>
      <c r="BT112" s="67">
        <v>479786</v>
      </c>
      <c r="BU112" s="67">
        <v>2179683</v>
      </c>
      <c r="BV112" s="67">
        <v>2473579</v>
      </c>
      <c r="BW112" s="70">
        <v>0.749</v>
      </c>
      <c r="BX112" s="70">
        <v>0.55600000000000005</v>
      </c>
      <c r="BY112" s="70">
        <v>0.749</v>
      </c>
      <c r="BZ112" s="70">
        <v>0.749</v>
      </c>
      <c r="CA112" s="71">
        <v>1850</v>
      </c>
      <c r="CB112" s="71">
        <v>947912202</v>
      </c>
      <c r="CC112" s="71">
        <v>512384</v>
      </c>
      <c r="CD112" s="71">
        <v>2334102</v>
      </c>
      <c r="CE112" s="71">
        <v>2513545</v>
      </c>
    </row>
    <row r="113" spans="1:83" x14ac:dyDescent="0.35">
      <c r="A113" s="10" t="s">
        <v>1446</v>
      </c>
      <c r="B113" s="10" t="s">
        <v>104</v>
      </c>
      <c r="C113" s="42">
        <v>0.77200000000000002</v>
      </c>
      <c r="D113" s="42">
        <v>0.52100000000000002</v>
      </c>
      <c r="E113" s="42">
        <v>0.77200000000000002</v>
      </c>
      <c r="F113" s="42">
        <v>0.77200000000000002</v>
      </c>
      <c r="G113" s="43">
        <v>763</v>
      </c>
      <c r="H113" s="43">
        <v>233067925</v>
      </c>
      <c r="I113" s="43">
        <v>305462</v>
      </c>
      <c r="J113" s="43">
        <v>880632</v>
      </c>
      <c r="K113" s="43">
        <v>949233</v>
      </c>
      <c r="L113" s="42">
        <v>0.753</v>
      </c>
      <c r="M113" s="42">
        <v>0.46</v>
      </c>
      <c r="N113" s="42">
        <v>0.753</v>
      </c>
      <c r="O113" s="42">
        <v>0.753</v>
      </c>
      <c r="P113" s="43">
        <v>770</v>
      </c>
      <c r="Q113" s="43">
        <v>262716970</v>
      </c>
      <c r="R113" s="43">
        <v>341190</v>
      </c>
      <c r="S113" s="43">
        <v>838755</v>
      </c>
      <c r="T113" s="43">
        <v>1035259</v>
      </c>
      <c r="U113" s="42">
        <v>0.77900000000000003</v>
      </c>
      <c r="V113" s="42">
        <v>0.45600000000000002</v>
      </c>
      <c r="W113" s="42">
        <v>0.77900000000000003</v>
      </c>
      <c r="X113" s="42">
        <v>0.77900000000000003</v>
      </c>
      <c r="Y113" s="43">
        <v>821</v>
      </c>
      <c r="Z113" s="43">
        <v>263875579</v>
      </c>
      <c r="AA113" s="43">
        <v>321407</v>
      </c>
      <c r="AB113" s="43">
        <v>972426</v>
      </c>
      <c r="AC113" s="43">
        <v>994043</v>
      </c>
      <c r="AD113" s="42">
        <v>0.76400000000000001</v>
      </c>
      <c r="AE113" s="42">
        <v>0.46700000000000003</v>
      </c>
      <c r="AF113" s="42">
        <v>0.76400000000000001</v>
      </c>
      <c r="AG113" s="42">
        <v>0.76400000000000001</v>
      </c>
      <c r="AH113" s="43">
        <v>740</v>
      </c>
      <c r="AI113" s="43">
        <v>268364589</v>
      </c>
      <c r="AJ113" s="43">
        <v>362654</v>
      </c>
      <c r="AK113" s="43">
        <v>865427</v>
      </c>
      <c r="AL113" s="43">
        <v>958685</v>
      </c>
      <c r="AM113" s="42">
        <v>0.77400000000000002</v>
      </c>
      <c r="AN113" s="42">
        <v>0.47399999999999998</v>
      </c>
      <c r="AO113" s="42">
        <v>0.77400000000000002</v>
      </c>
      <c r="AP113" s="42">
        <v>0.77400000000000002</v>
      </c>
      <c r="AQ113" s="43">
        <v>732</v>
      </c>
      <c r="AR113" s="43">
        <v>271346022</v>
      </c>
      <c r="AS113" s="43">
        <v>370691</v>
      </c>
      <c r="AT113" s="43">
        <v>873445</v>
      </c>
      <c r="AU113" s="43">
        <v>1008726</v>
      </c>
      <c r="AV113" s="42">
        <v>0.78100000000000003</v>
      </c>
      <c r="AW113" s="42">
        <v>0.47099999999999997</v>
      </c>
      <c r="AX113" s="42">
        <v>0.78100000000000003</v>
      </c>
      <c r="AY113" s="42">
        <v>0.78100000000000003</v>
      </c>
      <c r="AZ113" s="43">
        <v>714</v>
      </c>
      <c r="BA113" s="43">
        <v>273310833</v>
      </c>
      <c r="BB113" s="43">
        <v>382788</v>
      </c>
      <c r="BC113" s="43">
        <v>945890</v>
      </c>
      <c r="BD113" s="43">
        <v>1163901</v>
      </c>
      <c r="BE113" s="46">
        <v>0.77800000000000002</v>
      </c>
      <c r="BF113" s="46">
        <v>0.45600000000000002</v>
      </c>
      <c r="BG113" s="46">
        <v>0.77800000000000002</v>
      </c>
      <c r="BH113" s="46">
        <v>0.77800000000000002</v>
      </c>
      <c r="BI113" s="47">
        <v>675</v>
      </c>
      <c r="BJ113" s="47">
        <v>288135652</v>
      </c>
      <c r="BK113" s="47">
        <v>426867</v>
      </c>
      <c r="BL113" s="47">
        <v>859022</v>
      </c>
      <c r="BM113" s="47">
        <v>1264320</v>
      </c>
      <c r="BN113" s="66">
        <v>0.80300000000000005</v>
      </c>
      <c r="BO113" s="66">
        <v>0.45300000000000001</v>
      </c>
      <c r="BP113" s="66">
        <v>0.80300000000000005</v>
      </c>
      <c r="BQ113" s="66">
        <v>0.80300000000000005</v>
      </c>
      <c r="BR113" s="67">
        <v>715</v>
      </c>
      <c r="BS113" s="67">
        <v>293602144</v>
      </c>
      <c r="BT113" s="67">
        <v>410632</v>
      </c>
      <c r="BU113" s="67">
        <v>1090177</v>
      </c>
      <c r="BV113" s="67">
        <v>1291823</v>
      </c>
      <c r="BW113" s="70">
        <v>0.8</v>
      </c>
      <c r="BX113" s="70">
        <v>0.46</v>
      </c>
      <c r="BY113" s="70">
        <v>0.8</v>
      </c>
      <c r="BZ113" s="70">
        <v>0.8</v>
      </c>
      <c r="CA113" s="71">
        <v>723</v>
      </c>
      <c r="CB113" s="71">
        <v>295920231</v>
      </c>
      <c r="CC113" s="71">
        <v>409294</v>
      </c>
      <c r="CD113" s="71">
        <v>1168450</v>
      </c>
      <c r="CE113" s="71">
        <v>1427793</v>
      </c>
    </row>
    <row r="114" spans="1:83" x14ac:dyDescent="0.35">
      <c r="A114" s="10" t="s">
        <v>1447</v>
      </c>
      <c r="B114" s="10" t="s">
        <v>105</v>
      </c>
      <c r="C114" s="42">
        <v>0</v>
      </c>
      <c r="D114" s="42">
        <v>0</v>
      </c>
      <c r="E114" s="42">
        <v>0</v>
      </c>
      <c r="F114" s="42">
        <v>0.36</v>
      </c>
      <c r="G114" s="43">
        <v>89</v>
      </c>
      <c r="H114" s="43">
        <v>387355900</v>
      </c>
      <c r="I114" s="43">
        <v>4352313</v>
      </c>
      <c r="J114" s="43">
        <v>118952</v>
      </c>
      <c r="K114" s="43">
        <v>126974</v>
      </c>
      <c r="L114" s="42">
        <v>0</v>
      </c>
      <c r="M114" s="42">
        <v>0</v>
      </c>
      <c r="N114" s="42">
        <v>0</v>
      </c>
      <c r="O114" s="42">
        <v>0.36</v>
      </c>
      <c r="P114" s="43">
        <v>80</v>
      </c>
      <c r="Q114" s="43">
        <v>387573585</v>
      </c>
      <c r="R114" s="43">
        <v>4844669</v>
      </c>
      <c r="S114" s="43">
        <v>106504</v>
      </c>
      <c r="T114" s="43">
        <v>132404</v>
      </c>
      <c r="U114" s="42">
        <v>0</v>
      </c>
      <c r="V114" s="42">
        <v>0</v>
      </c>
      <c r="W114" s="42">
        <v>0</v>
      </c>
      <c r="X114" s="42">
        <v>0.36</v>
      </c>
      <c r="Y114" s="43">
        <v>98</v>
      </c>
      <c r="Z114" s="43">
        <v>391925618</v>
      </c>
      <c r="AA114" s="43">
        <v>3999241</v>
      </c>
      <c r="AB114" s="43">
        <v>132584</v>
      </c>
      <c r="AC114" s="43">
        <v>129933</v>
      </c>
      <c r="AD114" s="42">
        <v>0</v>
      </c>
      <c r="AE114" s="42">
        <v>0</v>
      </c>
      <c r="AF114" s="42">
        <v>0</v>
      </c>
      <c r="AG114" s="42">
        <v>0.36</v>
      </c>
      <c r="AH114" s="43">
        <v>88</v>
      </c>
      <c r="AI114" s="43">
        <v>397272680</v>
      </c>
      <c r="AJ114" s="43">
        <v>4514462</v>
      </c>
      <c r="AK114" s="43">
        <v>107230</v>
      </c>
      <c r="AL114" s="43">
        <v>141093</v>
      </c>
      <c r="AM114" s="42">
        <v>0</v>
      </c>
      <c r="AN114" s="42">
        <v>0</v>
      </c>
      <c r="AO114" s="42">
        <v>0</v>
      </c>
      <c r="AP114" s="42">
        <v>0.36</v>
      </c>
      <c r="AQ114" s="43">
        <v>83</v>
      </c>
      <c r="AR114" s="43">
        <v>400274634</v>
      </c>
      <c r="AS114" s="43">
        <v>4822585</v>
      </c>
      <c r="AT114" s="43">
        <v>137133</v>
      </c>
      <c r="AU114" s="43">
        <v>153833</v>
      </c>
      <c r="AV114" s="42">
        <v>0</v>
      </c>
      <c r="AW114" s="42">
        <v>0</v>
      </c>
      <c r="AX114" s="42">
        <v>0</v>
      </c>
      <c r="AY114" s="42">
        <v>0.36</v>
      </c>
      <c r="AZ114" s="43">
        <v>73</v>
      </c>
      <c r="BA114" s="43">
        <v>403690733</v>
      </c>
      <c r="BB114" s="43">
        <v>5530010</v>
      </c>
      <c r="BC114" s="43">
        <v>121540</v>
      </c>
      <c r="BD114" s="43">
        <v>153317</v>
      </c>
      <c r="BE114" s="46">
        <v>0</v>
      </c>
      <c r="BF114" s="46">
        <v>0</v>
      </c>
      <c r="BG114" s="46">
        <v>0</v>
      </c>
      <c r="BH114" s="46">
        <v>0.36</v>
      </c>
      <c r="BI114" s="47">
        <v>71</v>
      </c>
      <c r="BJ114" s="47">
        <v>405368370</v>
      </c>
      <c r="BK114" s="47">
        <v>5709413</v>
      </c>
      <c r="BL114" s="47">
        <v>113704</v>
      </c>
      <c r="BM114" s="47">
        <v>162783</v>
      </c>
      <c r="BN114" s="66">
        <v>0</v>
      </c>
      <c r="BO114" s="66">
        <v>0</v>
      </c>
      <c r="BP114" s="66">
        <v>0</v>
      </c>
      <c r="BQ114" s="66">
        <v>0.36</v>
      </c>
      <c r="BR114" s="67">
        <v>59</v>
      </c>
      <c r="BS114" s="67">
        <v>410335788</v>
      </c>
      <c r="BT114" s="67">
        <v>6954843</v>
      </c>
      <c r="BU114" s="67">
        <v>134111</v>
      </c>
      <c r="BV114" s="67">
        <v>162092</v>
      </c>
      <c r="BW114" s="70">
        <v>0</v>
      </c>
      <c r="BX114" s="70">
        <v>0</v>
      </c>
      <c r="BY114" s="70">
        <v>0</v>
      </c>
      <c r="BZ114" s="70">
        <v>0.36</v>
      </c>
      <c r="CA114" s="71">
        <v>63</v>
      </c>
      <c r="CB114" s="71">
        <v>423755547</v>
      </c>
      <c r="CC114" s="71">
        <v>6726278</v>
      </c>
      <c r="CD114" s="71">
        <v>127279</v>
      </c>
      <c r="CE114" s="71">
        <v>154886</v>
      </c>
    </row>
    <row r="115" spans="1:83" x14ac:dyDescent="0.35">
      <c r="A115" s="10" t="s">
        <v>1448</v>
      </c>
      <c r="B115" s="10" t="s">
        <v>106</v>
      </c>
      <c r="C115" s="42">
        <v>0</v>
      </c>
      <c r="D115" s="42">
        <v>0.14899999999999999</v>
      </c>
      <c r="E115" s="42">
        <v>0</v>
      </c>
      <c r="F115" s="42">
        <v>0.36</v>
      </c>
      <c r="G115" s="43">
        <v>286</v>
      </c>
      <c r="H115" s="43">
        <v>814290639</v>
      </c>
      <c r="I115" s="43">
        <v>2847170</v>
      </c>
      <c r="J115" s="43">
        <v>245786</v>
      </c>
      <c r="K115" s="43">
        <v>265905</v>
      </c>
      <c r="L115" s="42">
        <v>0</v>
      </c>
      <c r="M115" s="42">
        <v>0.158</v>
      </c>
      <c r="N115" s="42">
        <v>0</v>
      </c>
      <c r="O115" s="42">
        <v>0.36</v>
      </c>
      <c r="P115" s="43">
        <v>283</v>
      </c>
      <c r="Q115" s="43">
        <v>811029455</v>
      </c>
      <c r="R115" s="43">
        <v>2865828</v>
      </c>
      <c r="S115" s="43">
        <v>232333</v>
      </c>
      <c r="T115" s="43">
        <v>264434</v>
      </c>
      <c r="U115" s="42">
        <v>0</v>
      </c>
      <c r="V115" s="42">
        <v>0.14000000000000001</v>
      </c>
      <c r="W115" s="42">
        <v>0</v>
      </c>
      <c r="X115" s="42">
        <v>0.36</v>
      </c>
      <c r="Y115" s="43">
        <v>248</v>
      </c>
      <c r="Z115" s="43">
        <v>834436913</v>
      </c>
      <c r="AA115" s="43">
        <v>3364664</v>
      </c>
      <c r="AB115" s="43">
        <v>244461</v>
      </c>
      <c r="AC115" s="43">
        <v>252573</v>
      </c>
      <c r="AD115" s="42">
        <v>0</v>
      </c>
      <c r="AE115" s="42">
        <v>0.14899999999999999</v>
      </c>
      <c r="AF115" s="42">
        <v>0</v>
      </c>
      <c r="AG115" s="42">
        <v>0.36</v>
      </c>
      <c r="AH115" s="43">
        <v>243</v>
      </c>
      <c r="AI115" s="43">
        <v>846735654</v>
      </c>
      <c r="AJ115" s="43">
        <v>3484508</v>
      </c>
      <c r="AK115" s="43">
        <v>278700</v>
      </c>
      <c r="AL115" s="43">
        <v>290783</v>
      </c>
      <c r="AM115" s="42">
        <v>0</v>
      </c>
      <c r="AN115" s="42">
        <v>0.16700000000000001</v>
      </c>
      <c r="AO115" s="42">
        <v>0</v>
      </c>
      <c r="AP115" s="42">
        <v>0.36</v>
      </c>
      <c r="AQ115" s="43">
        <v>231</v>
      </c>
      <c r="AR115" s="43">
        <v>847249061</v>
      </c>
      <c r="AS115" s="43">
        <v>3667744</v>
      </c>
      <c r="AT115" s="43">
        <v>253935</v>
      </c>
      <c r="AU115" s="43">
        <v>241401</v>
      </c>
      <c r="AV115" s="42">
        <v>0</v>
      </c>
      <c r="AW115" s="42">
        <v>0.158</v>
      </c>
      <c r="AX115" s="42">
        <v>0</v>
      </c>
      <c r="AY115" s="42">
        <v>0.36</v>
      </c>
      <c r="AZ115" s="43">
        <v>226</v>
      </c>
      <c r="BA115" s="43">
        <v>868299255</v>
      </c>
      <c r="BB115" s="43">
        <v>3842032</v>
      </c>
      <c r="BC115" s="43">
        <v>238026</v>
      </c>
      <c r="BD115" s="43">
        <v>227528</v>
      </c>
      <c r="BE115" s="46">
        <v>0</v>
      </c>
      <c r="BF115" s="46">
        <v>0.17599999999999999</v>
      </c>
      <c r="BG115" s="46">
        <v>0</v>
      </c>
      <c r="BH115" s="46">
        <v>0.36</v>
      </c>
      <c r="BI115" s="47">
        <v>236</v>
      </c>
      <c r="BJ115" s="47">
        <v>866568879</v>
      </c>
      <c r="BK115" s="47">
        <v>3671902</v>
      </c>
      <c r="BL115" s="47">
        <v>190415</v>
      </c>
      <c r="BM115" s="47">
        <v>264539</v>
      </c>
      <c r="BN115" s="66">
        <v>0</v>
      </c>
      <c r="BO115" s="66">
        <v>0.16700000000000001</v>
      </c>
      <c r="BP115" s="66">
        <v>0</v>
      </c>
      <c r="BQ115" s="66">
        <v>0.36</v>
      </c>
      <c r="BR115" s="67">
        <v>225</v>
      </c>
      <c r="BS115" s="67">
        <v>883915362</v>
      </c>
      <c r="BT115" s="67">
        <v>3928512</v>
      </c>
      <c r="BU115" s="67">
        <v>247805</v>
      </c>
      <c r="BV115" s="67">
        <v>339833</v>
      </c>
      <c r="BW115" s="70">
        <v>0</v>
      </c>
      <c r="BX115" s="70">
        <v>0.192</v>
      </c>
      <c r="BY115" s="70">
        <v>0</v>
      </c>
      <c r="BZ115" s="70">
        <v>0.36</v>
      </c>
      <c r="CA115" s="71">
        <v>219</v>
      </c>
      <c r="CB115" s="71">
        <v>881517513</v>
      </c>
      <c r="CC115" s="71">
        <v>4025194</v>
      </c>
      <c r="CD115" s="71">
        <v>286667</v>
      </c>
      <c r="CE115" s="71">
        <v>312367</v>
      </c>
    </row>
    <row r="116" spans="1:83" x14ac:dyDescent="0.35">
      <c r="A116" s="10" t="s">
        <v>1449</v>
      </c>
      <c r="B116" s="10" t="s">
        <v>107</v>
      </c>
      <c r="C116" s="42">
        <v>0.49299999999999999</v>
      </c>
      <c r="D116" s="42">
        <v>0.38500000000000001</v>
      </c>
      <c r="E116" s="42">
        <v>0.49299999999999999</v>
      </c>
      <c r="F116" s="42">
        <v>0.49299999999999999</v>
      </c>
      <c r="G116" s="43">
        <v>351</v>
      </c>
      <c r="H116" s="43">
        <v>238370175</v>
      </c>
      <c r="I116" s="43">
        <v>679117</v>
      </c>
      <c r="J116" s="43">
        <v>770549</v>
      </c>
      <c r="K116" s="43">
        <v>653759</v>
      </c>
      <c r="L116" s="42">
        <v>0.55200000000000005</v>
      </c>
      <c r="M116" s="42">
        <v>0.40300000000000002</v>
      </c>
      <c r="N116" s="42">
        <v>0.55200000000000005</v>
      </c>
      <c r="O116" s="42">
        <v>0.55200000000000005</v>
      </c>
      <c r="P116" s="43">
        <v>376</v>
      </c>
      <c r="Q116" s="43">
        <v>232461988</v>
      </c>
      <c r="R116" s="43">
        <v>618249</v>
      </c>
      <c r="S116" s="43">
        <v>556912</v>
      </c>
      <c r="T116" s="43">
        <v>674904</v>
      </c>
      <c r="U116" s="42">
        <v>0.60199999999999998</v>
      </c>
      <c r="V116" s="42">
        <v>0.41199999999999998</v>
      </c>
      <c r="W116" s="42">
        <v>0.60199999999999998</v>
      </c>
      <c r="X116" s="42">
        <v>0.60199999999999998</v>
      </c>
      <c r="Y116" s="43">
        <v>405</v>
      </c>
      <c r="Z116" s="43">
        <v>233546151</v>
      </c>
      <c r="AA116" s="43">
        <v>576657</v>
      </c>
      <c r="AB116" s="43">
        <v>616037</v>
      </c>
      <c r="AC116" s="43">
        <v>694242</v>
      </c>
      <c r="AD116" s="42">
        <v>0.63200000000000001</v>
      </c>
      <c r="AE116" s="42">
        <v>0.433</v>
      </c>
      <c r="AF116" s="42">
        <v>0.63200000000000001</v>
      </c>
      <c r="AG116" s="42">
        <v>0.63200000000000001</v>
      </c>
      <c r="AH116" s="43">
        <v>403</v>
      </c>
      <c r="AI116" s="43">
        <v>228099846</v>
      </c>
      <c r="AJ116" s="43">
        <v>566004</v>
      </c>
      <c r="AK116" s="43">
        <v>615789</v>
      </c>
      <c r="AL116" s="43">
        <v>762716</v>
      </c>
      <c r="AM116" s="42">
        <v>0.63500000000000001</v>
      </c>
      <c r="AN116" s="42">
        <v>0.42499999999999999</v>
      </c>
      <c r="AO116" s="42">
        <v>0.63500000000000001</v>
      </c>
      <c r="AP116" s="42">
        <v>0.63500000000000001</v>
      </c>
      <c r="AQ116" s="43">
        <v>395</v>
      </c>
      <c r="AR116" s="43">
        <v>235723947</v>
      </c>
      <c r="AS116" s="43">
        <v>596769</v>
      </c>
      <c r="AT116" s="43">
        <v>668438</v>
      </c>
      <c r="AU116" s="43">
        <v>727354</v>
      </c>
      <c r="AV116" s="42">
        <v>0.63500000000000001</v>
      </c>
      <c r="AW116" s="42">
        <v>0.433</v>
      </c>
      <c r="AX116" s="42">
        <v>0.63500000000000001</v>
      </c>
      <c r="AY116" s="42">
        <v>0.63500000000000001</v>
      </c>
      <c r="AZ116" s="43">
        <v>374</v>
      </c>
      <c r="BA116" s="43">
        <v>237866361</v>
      </c>
      <c r="BB116" s="43">
        <v>636006</v>
      </c>
      <c r="BC116" s="43">
        <v>639335</v>
      </c>
      <c r="BD116" s="43">
        <v>775351</v>
      </c>
      <c r="BE116" s="46">
        <v>0.67400000000000004</v>
      </c>
      <c r="BF116" s="46">
        <v>0.433</v>
      </c>
      <c r="BG116" s="46">
        <v>0.67400000000000004</v>
      </c>
      <c r="BH116" s="46">
        <v>0.67400000000000004</v>
      </c>
      <c r="BI116" s="47">
        <v>377</v>
      </c>
      <c r="BJ116" s="47">
        <v>235947419</v>
      </c>
      <c r="BK116" s="47">
        <v>625855</v>
      </c>
      <c r="BL116" s="47">
        <v>549298</v>
      </c>
      <c r="BM116" s="47">
        <v>844628</v>
      </c>
      <c r="BN116" s="66">
        <v>0.68400000000000005</v>
      </c>
      <c r="BO116" s="66">
        <v>0.39900000000000002</v>
      </c>
      <c r="BP116" s="66">
        <v>0.68400000000000005</v>
      </c>
      <c r="BQ116" s="66">
        <v>0.68400000000000005</v>
      </c>
      <c r="BR116" s="67">
        <v>382</v>
      </c>
      <c r="BS116" s="67">
        <v>250489571</v>
      </c>
      <c r="BT116" s="67">
        <v>655731</v>
      </c>
      <c r="BU116" s="67">
        <v>606640</v>
      </c>
      <c r="BV116" s="67">
        <v>793939</v>
      </c>
      <c r="BW116" s="70">
        <v>0.61099999999999999</v>
      </c>
      <c r="BX116" s="70">
        <v>0.40799999999999997</v>
      </c>
      <c r="BY116" s="70">
        <v>0.61099999999999999</v>
      </c>
      <c r="BZ116" s="70">
        <v>0.61099999999999999</v>
      </c>
      <c r="CA116" s="71">
        <v>321</v>
      </c>
      <c r="CB116" s="71">
        <v>254258011</v>
      </c>
      <c r="CC116" s="71">
        <v>792081</v>
      </c>
      <c r="CD116" s="71">
        <v>709658</v>
      </c>
      <c r="CE116" s="71">
        <v>781031</v>
      </c>
    </row>
    <row r="117" spans="1:83" x14ac:dyDescent="0.35">
      <c r="A117" s="10" t="s">
        <v>1450</v>
      </c>
      <c r="B117" s="10" t="s">
        <v>108</v>
      </c>
      <c r="C117" s="42">
        <v>0.371</v>
      </c>
      <c r="D117" s="42">
        <v>0.42099999999999999</v>
      </c>
      <c r="E117" s="42">
        <v>0.371</v>
      </c>
      <c r="F117" s="42">
        <v>0.42099999999999999</v>
      </c>
      <c r="G117" s="43">
        <v>790</v>
      </c>
      <c r="H117" s="43">
        <v>665220796</v>
      </c>
      <c r="I117" s="43">
        <v>842051</v>
      </c>
      <c r="J117" s="43">
        <v>463698</v>
      </c>
      <c r="K117" s="43">
        <v>479624</v>
      </c>
      <c r="L117" s="42">
        <v>0.36799999999999999</v>
      </c>
      <c r="M117" s="42">
        <v>0.41199999999999998</v>
      </c>
      <c r="N117" s="42">
        <v>0.36799999999999999</v>
      </c>
      <c r="O117" s="42">
        <v>0.41199999999999998</v>
      </c>
      <c r="P117" s="43">
        <v>769</v>
      </c>
      <c r="Q117" s="43">
        <v>670024119</v>
      </c>
      <c r="R117" s="43">
        <v>871292</v>
      </c>
      <c r="S117" s="43">
        <v>346489</v>
      </c>
      <c r="T117" s="43">
        <v>445353</v>
      </c>
      <c r="U117" s="42">
        <v>0.40400000000000003</v>
      </c>
      <c r="V117" s="42">
        <v>0.42099999999999999</v>
      </c>
      <c r="W117" s="42">
        <v>0.40400000000000003</v>
      </c>
      <c r="X117" s="42">
        <v>0.42099999999999999</v>
      </c>
      <c r="Y117" s="43">
        <v>776</v>
      </c>
      <c r="Z117" s="43">
        <v>670435571</v>
      </c>
      <c r="AA117" s="43">
        <v>863963</v>
      </c>
      <c r="AB117" s="43">
        <v>433258</v>
      </c>
      <c r="AC117" s="43">
        <v>450710</v>
      </c>
      <c r="AD117" s="42">
        <v>0.46800000000000003</v>
      </c>
      <c r="AE117" s="42">
        <v>0.44500000000000001</v>
      </c>
      <c r="AF117" s="42">
        <v>0.46800000000000003</v>
      </c>
      <c r="AG117" s="42">
        <v>0.46800000000000003</v>
      </c>
      <c r="AH117" s="43">
        <v>793</v>
      </c>
      <c r="AI117" s="43">
        <v>649243494</v>
      </c>
      <c r="AJ117" s="43">
        <v>818718</v>
      </c>
      <c r="AK117" s="43">
        <v>441413</v>
      </c>
      <c r="AL117" s="43">
        <v>525663</v>
      </c>
      <c r="AM117" s="42">
        <v>0.51100000000000001</v>
      </c>
      <c r="AN117" s="42">
        <v>0.45300000000000001</v>
      </c>
      <c r="AO117" s="42">
        <v>0.51100000000000001</v>
      </c>
      <c r="AP117" s="42">
        <v>0.51100000000000001</v>
      </c>
      <c r="AQ117" s="43">
        <v>814</v>
      </c>
      <c r="AR117" s="43">
        <v>650228511</v>
      </c>
      <c r="AS117" s="43">
        <v>798806</v>
      </c>
      <c r="AT117" s="43">
        <v>477204</v>
      </c>
      <c r="AU117" s="43">
        <v>567735</v>
      </c>
      <c r="AV117" s="42">
        <v>0.53700000000000003</v>
      </c>
      <c r="AW117" s="42">
        <v>0.45600000000000002</v>
      </c>
      <c r="AX117" s="42">
        <v>0.53700000000000003</v>
      </c>
      <c r="AY117" s="42">
        <v>0.53700000000000003</v>
      </c>
      <c r="AZ117" s="43">
        <v>816</v>
      </c>
      <c r="BA117" s="43">
        <v>657846167</v>
      </c>
      <c r="BB117" s="43">
        <v>806184</v>
      </c>
      <c r="BC117" s="43">
        <v>523646</v>
      </c>
      <c r="BD117" s="43">
        <v>633296</v>
      </c>
      <c r="BE117" s="46">
        <v>0.54400000000000004</v>
      </c>
      <c r="BF117" s="46">
        <v>0.45600000000000002</v>
      </c>
      <c r="BG117" s="46">
        <v>0.54400000000000004</v>
      </c>
      <c r="BH117" s="46">
        <v>0.54400000000000004</v>
      </c>
      <c r="BI117" s="47">
        <v>763</v>
      </c>
      <c r="BJ117" s="47">
        <v>667076332</v>
      </c>
      <c r="BK117" s="47">
        <v>874280</v>
      </c>
      <c r="BL117" s="47">
        <v>603889</v>
      </c>
      <c r="BM117" s="47">
        <v>702625</v>
      </c>
      <c r="BN117" s="66">
        <v>0.54400000000000004</v>
      </c>
      <c r="BO117" s="66">
        <v>0.42899999999999999</v>
      </c>
      <c r="BP117" s="66">
        <v>0.54400000000000004</v>
      </c>
      <c r="BQ117" s="66">
        <v>0.54400000000000004</v>
      </c>
      <c r="BR117" s="67">
        <v>749</v>
      </c>
      <c r="BS117" s="67">
        <v>710078440</v>
      </c>
      <c r="BT117" s="67">
        <v>948035</v>
      </c>
      <c r="BU117" s="67">
        <v>631291</v>
      </c>
      <c r="BV117" s="67">
        <v>794417</v>
      </c>
      <c r="BW117" s="70">
        <v>0.53500000000000003</v>
      </c>
      <c r="BX117" s="70">
        <v>0.42099999999999999</v>
      </c>
      <c r="BY117" s="70">
        <v>0.53500000000000003</v>
      </c>
      <c r="BZ117" s="70">
        <v>0.53500000000000003</v>
      </c>
      <c r="CA117" s="71">
        <v>770</v>
      </c>
      <c r="CB117" s="71">
        <v>729365314</v>
      </c>
      <c r="CC117" s="71">
        <v>947227</v>
      </c>
      <c r="CD117" s="71">
        <v>705679</v>
      </c>
      <c r="CE117" s="71">
        <v>810156</v>
      </c>
    </row>
    <row r="118" spans="1:83" x14ac:dyDescent="0.35">
      <c r="A118" s="10" t="s">
        <v>1451</v>
      </c>
      <c r="B118" s="10" t="s">
        <v>109</v>
      </c>
      <c r="C118" s="42">
        <v>0.53800000000000003</v>
      </c>
      <c r="D118" s="42">
        <v>0.47399999999999998</v>
      </c>
      <c r="E118" s="42">
        <v>0.53800000000000003</v>
      </c>
      <c r="F118" s="42">
        <v>0.53800000000000003</v>
      </c>
      <c r="G118" s="43">
        <v>271</v>
      </c>
      <c r="H118" s="43">
        <v>167475313</v>
      </c>
      <c r="I118" s="43">
        <v>617990</v>
      </c>
      <c r="J118" s="43">
        <v>273066</v>
      </c>
      <c r="K118" s="43">
        <v>318517</v>
      </c>
      <c r="L118" s="42">
        <v>0.504</v>
      </c>
      <c r="M118" s="42">
        <v>0.48799999999999999</v>
      </c>
      <c r="N118" s="42">
        <v>0.504</v>
      </c>
      <c r="O118" s="42">
        <v>0.504</v>
      </c>
      <c r="P118" s="43">
        <v>245</v>
      </c>
      <c r="Q118" s="43">
        <v>167572919</v>
      </c>
      <c r="R118" s="43">
        <v>683971</v>
      </c>
      <c r="S118" s="43">
        <v>270536</v>
      </c>
      <c r="T118" s="43">
        <v>269140</v>
      </c>
      <c r="U118" s="42">
        <v>0.54100000000000004</v>
      </c>
      <c r="V118" s="42">
        <v>0.5</v>
      </c>
      <c r="W118" s="42">
        <v>0.54100000000000004</v>
      </c>
      <c r="X118" s="42">
        <v>0.54100000000000004</v>
      </c>
      <c r="Y118" s="43">
        <v>252</v>
      </c>
      <c r="Z118" s="43">
        <v>167673456</v>
      </c>
      <c r="AA118" s="43">
        <v>665370</v>
      </c>
      <c r="AB118" s="43">
        <v>253616</v>
      </c>
      <c r="AC118" s="43">
        <v>286536</v>
      </c>
      <c r="AD118" s="42">
        <v>0.56299999999999994</v>
      </c>
      <c r="AE118" s="42">
        <v>0.52100000000000002</v>
      </c>
      <c r="AF118" s="42">
        <v>0.56299999999999994</v>
      </c>
      <c r="AG118" s="42">
        <v>0.56299999999999994</v>
      </c>
      <c r="AH118" s="43">
        <v>245</v>
      </c>
      <c r="AI118" s="43">
        <v>164588044</v>
      </c>
      <c r="AJ118" s="43">
        <v>671787</v>
      </c>
      <c r="AK118" s="43">
        <v>291832</v>
      </c>
      <c r="AL118" s="43">
        <v>330813</v>
      </c>
      <c r="AM118" s="42">
        <v>0.59899999999999998</v>
      </c>
      <c r="AN118" s="42">
        <v>0.54300000000000004</v>
      </c>
      <c r="AO118" s="42">
        <v>0.59899999999999998</v>
      </c>
      <c r="AP118" s="42">
        <v>0.59899999999999998</v>
      </c>
      <c r="AQ118" s="43">
        <v>247</v>
      </c>
      <c r="AR118" s="43">
        <v>161983977</v>
      </c>
      <c r="AS118" s="43">
        <v>655805</v>
      </c>
      <c r="AT118" s="43">
        <v>296233</v>
      </c>
      <c r="AU118" s="43">
        <v>356022</v>
      </c>
      <c r="AV118" s="42">
        <v>0.57599999999999996</v>
      </c>
      <c r="AW118" s="42">
        <v>0.51900000000000002</v>
      </c>
      <c r="AX118" s="42">
        <v>0.57599999999999996</v>
      </c>
      <c r="AY118" s="42">
        <v>0.57599999999999996</v>
      </c>
      <c r="AZ118" s="43">
        <v>237</v>
      </c>
      <c r="BA118" s="43">
        <v>175236372</v>
      </c>
      <c r="BB118" s="43">
        <v>739393</v>
      </c>
      <c r="BC118" s="43">
        <v>327186</v>
      </c>
      <c r="BD118" s="43">
        <v>385691</v>
      </c>
      <c r="BE118" s="46">
        <v>0.59499999999999997</v>
      </c>
      <c r="BF118" s="46">
        <v>0.52100000000000002</v>
      </c>
      <c r="BG118" s="46">
        <v>0.59499999999999997</v>
      </c>
      <c r="BH118" s="46">
        <v>0.59499999999999997</v>
      </c>
      <c r="BI118" s="47">
        <v>229</v>
      </c>
      <c r="BJ118" s="47">
        <v>177863598</v>
      </c>
      <c r="BK118" s="47">
        <v>776696</v>
      </c>
      <c r="BL118" s="47">
        <v>376651</v>
      </c>
      <c r="BM118" s="47">
        <v>458875</v>
      </c>
      <c r="BN118" s="66">
        <v>0.59</v>
      </c>
      <c r="BO118" s="66">
        <v>0.52100000000000002</v>
      </c>
      <c r="BP118" s="66">
        <v>0.59</v>
      </c>
      <c r="BQ118" s="66">
        <v>0.59</v>
      </c>
      <c r="BR118" s="67">
        <v>214</v>
      </c>
      <c r="BS118" s="67">
        <v>182169037</v>
      </c>
      <c r="BT118" s="67">
        <v>851257</v>
      </c>
      <c r="BU118" s="67">
        <v>363653</v>
      </c>
      <c r="BV118" s="67">
        <v>458513</v>
      </c>
      <c r="BW118" s="70">
        <v>0.44</v>
      </c>
      <c r="BX118" s="70">
        <v>0.51900000000000002</v>
      </c>
      <c r="BY118" s="70">
        <v>0.44</v>
      </c>
      <c r="BZ118" s="70">
        <v>0.51900000000000002</v>
      </c>
      <c r="CA118" s="71">
        <v>167</v>
      </c>
      <c r="CB118" s="71">
        <v>190561168</v>
      </c>
      <c r="CC118" s="71">
        <v>1141084</v>
      </c>
      <c r="CD118" s="71">
        <v>398917</v>
      </c>
      <c r="CE118" s="71">
        <v>380909</v>
      </c>
    </row>
    <row r="119" spans="1:83" x14ac:dyDescent="0.35">
      <c r="A119" s="10" t="s">
        <v>1452</v>
      </c>
      <c r="B119" s="10" t="s">
        <v>110</v>
      </c>
      <c r="C119" s="42">
        <v>0.443</v>
      </c>
      <c r="D119" s="42">
        <v>0.42899999999999999</v>
      </c>
      <c r="E119" s="42">
        <v>0.443</v>
      </c>
      <c r="F119" s="42">
        <v>0.443</v>
      </c>
      <c r="G119" s="43">
        <v>370</v>
      </c>
      <c r="H119" s="43">
        <v>275800164</v>
      </c>
      <c r="I119" s="43">
        <v>745405</v>
      </c>
      <c r="J119" s="43">
        <v>348539</v>
      </c>
      <c r="K119" s="43">
        <v>330245</v>
      </c>
      <c r="L119" s="42">
        <v>0.44900000000000001</v>
      </c>
      <c r="M119" s="42">
        <v>0.42899999999999999</v>
      </c>
      <c r="N119" s="42">
        <v>0.44900000000000001</v>
      </c>
      <c r="O119" s="42">
        <v>0.44900000000000001</v>
      </c>
      <c r="P119" s="43">
        <v>363</v>
      </c>
      <c r="Q119" s="43">
        <v>275696316</v>
      </c>
      <c r="R119" s="43">
        <v>759493</v>
      </c>
      <c r="S119" s="43">
        <v>275026</v>
      </c>
      <c r="T119" s="43">
        <v>333148</v>
      </c>
      <c r="U119" s="42">
        <v>0.39900000000000002</v>
      </c>
      <c r="V119" s="42">
        <v>0.36</v>
      </c>
      <c r="W119" s="42">
        <v>0.39900000000000002</v>
      </c>
      <c r="X119" s="42">
        <v>0.39900000000000002</v>
      </c>
      <c r="Y119" s="43">
        <v>359</v>
      </c>
      <c r="Z119" s="43">
        <v>312717718</v>
      </c>
      <c r="AA119" s="43">
        <v>871079</v>
      </c>
      <c r="AB119" s="43">
        <v>389560</v>
      </c>
      <c r="AC119" s="43">
        <v>319044</v>
      </c>
      <c r="AD119" s="42">
        <v>0.36199999999999999</v>
      </c>
      <c r="AE119" s="42">
        <v>0.371</v>
      </c>
      <c r="AF119" s="42">
        <v>0.36199999999999999</v>
      </c>
      <c r="AG119" s="42">
        <v>0.371</v>
      </c>
      <c r="AH119" s="43">
        <v>319</v>
      </c>
      <c r="AI119" s="43">
        <v>312799219</v>
      </c>
      <c r="AJ119" s="43">
        <v>980561</v>
      </c>
      <c r="AK119" s="43">
        <v>343998</v>
      </c>
      <c r="AL119" s="43">
        <v>348024</v>
      </c>
      <c r="AM119" s="42">
        <v>0.41399999999999998</v>
      </c>
      <c r="AN119" s="42">
        <v>0.375</v>
      </c>
      <c r="AO119" s="42">
        <v>0.41399999999999998</v>
      </c>
      <c r="AP119" s="42">
        <v>0.41399999999999998</v>
      </c>
      <c r="AQ119" s="43">
        <v>322</v>
      </c>
      <c r="AR119" s="43">
        <v>308247768</v>
      </c>
      <c r="AS119" s="43">
        <v>957291</v>
      </c>
      <c r="AT119" s="43">
        <v>300808</v>
      </c>
      <c r="AU119" s="43">
        <v>371269</v>
      </c>
      <c r="AV119" s="42">
        <v>0.38600000000000001</v>
      </c>
      <c r="AW119" s="42">
        <v>0.35499999999999998</v>
      </c>
      <c r="AX119" s="42">
        <v>0.38600000000000001</v>
      </c>
      <c r="AY119" s="42">
        <v>0.38600000000000001</v>
      </c>
      <c r="AZ119" s="43">
        <v>304</v>
      </c>
      <c r="BA119" s="43">
        <v>325442114</v>
      </c>
      <c r="BB119" s="43">
        <v>1070533</v>
      </c>
      <c r="BC119" s="43">
        <v>390466</v>
      </c>
      <c r="BD119" s="43">
        <v>372200</v>
      </c>
      <c r="BE119" s="46">
        <v>0.42499999999999999</v>
      </c>
      <c r="BF119" s="46">
        <v>0.38</v>
      </c>
      <c r="BG119" s="46">
        <v>0.42499999999999999</v>
      </c>
      <c r="BH119" s="46">
        <v>0.42499999999999999</v>
      </c>
      <c r="BI119" s="47">
        <v>288</v>
      </c>
      <c r="BJ119" s="47">
        <v>317016381</v>
      </c>
      <c r="BK119" s="47">
        <v>1100751</v>
      </c>
      <c r="BL119" s="47">
        <v>364953</v>
      </c>
      <c r="BM119" s="47">
        <v>489936</v>
      </c>
      <c r="BN119" s="66">
        <v>0.41099999999999998</v>
      </c>
      <c r="BO119" s="66">
        <v>0.40300000000000002</v>
      </c>
      <c r="BP119" s="66">
        <v>0.41099999999999998</v>
      </c>
      <c r="BQ119" s="66">
        <v>0.41099999999999998</v>
      </c>
      <c r="BR119" s="67">
        <v>252</v>
      </c>
      <c r="BS119" s="67">
        <v>308186065</v>
      </c>
      <c r="BT119" s="67">
        <v>1222960</v>
      </c>
      <c r="BU119" s="67">
        <v>454852</v>
      </c>
      <c r="BV119" s="67">
        <v>516323</v>
      </c>
      <c r="BW119" s="70">
        <v>0.39900000000000002</v>
      </c>
      <c r="BX119" s="70">
        <v>0.371</v>
      </c>
      <c r="BY119" s="70">
        <v>0.39900000000000002</v>
      </c>
      <c r="BZ119" s="70">
        <v>0.39900000000000002</v>
      </c>
      <c r="CA119" s="71">
        <v>269</v>
      </c>
      <c r="CB119" s="71">
        <v>329171112</v>
      </c>
      <c r="CC119" s="71">
        <v>1223684</v>
      </c>
      <c r="CD119" s="71">
        <v>497575</v>
      </c>
      <c r="CE119" s="71">
        <v>523804</v>
      </c>
    </row>
    <row r="120" spans="1:83" x14ac:dyDescent="0.35">
      <c r="A120" s="10" t="s">
        <v>1453</v>
      </c>
      <c r="B120" s="10" t="s">
        <v>841</v>
      </c>
      <c r="C120" s="42">
        <v>0</v>
      </c>
      <c r="D120" s="42">
        <v>7.0000000000000007E-2</v>
      </c>
      <c r="E120" s="42">
        <v>0</v>
      </c>
      <c r="F120" s="42">
        <v>0.36</v>
      </c>
      <c r="G120" s="43">
        <v>376</v>
      </c>
      <c r="H120" s="43">
        <v>837149643</v>
      </c>
      <c r="I120" s="43">
        <v>2226461</v>
      </c>
      <c r="J120" s="43">
        <v>231798</v>
      </c>
      <c r="K120" s="43">
        <v>330368</v>
      </c>
      <c r="L120" s="42">
        <v>0</v>
      </c>
      <c r="M120" s="42">
        <v>9.0999999999999998E-2</v>
      </c>
      <c r="N120" s="42">
        <v>0</v>
      </c>
      <c r="O120" s="42">
        <v>0.36</v>
      </c>
      <c r="P120" s="43">
        <v>391</v>
      </c>
      <c r="Q120" s="43">
        <v>834203794</v>
      </c>
      <c r="R120" s="43">
        <v>2133513</v>
      </c>
      <c r="S120" s="43">
        <v>281933</v>
      </c>
      <c r="T120" s="43">
        <v>334218</v>
      </c>
      <c r="U120" s="42">
        <v>0</v>
      </c>
      <c r="V120" s="42">
        <v>0.112</v>
      </c>
      <c r="W120" s="42">
        <v>0</v>
      </c>
      <c r="X120" s="42">
        <v>0.36</v>
      </c>
      <c r="Y120" s="43">
        <v>385</v>
      </c>
      <c r="Z120" s="43">
        <v>835875477</v>
      </c>
      <c r="AA120" s="43">
        <v>2171105</v>
      </c>
      <c r="AB120" s="43">
        <v>298296</v>
      </c>
      <c r="AC120" s="43">
        <v>312270</v>
      </c>
      <c r="AD120" s="42">
        <v>0</v>
      </c>
      <c r="AE120" s="42">
        <v>0.121</v>
      </c>
      <c r="AF120" s="42">
        <v>0</v>
      </c>
      <c r="AG120" s="42">
        <v>0.36</v>
      </c>
      <c r="AH120" s="43">
        <v>387</v>
      </c>
      <c r="AI120" s="43">
        <v>837565320</v>
      </c>
      <c r="AJ120" s="43">
        <v>2164251</v>
      </c>
      <c r="AK120" s="43">
        <v>289590</v>
      </c>
      <c r="AL120" s="43">
        <v>321763</v>
      </c>
      <c r="AM120" s="42">
        <v>0</v>
      </c>
      <c r="AN120" s="42">
        <v>0.13100000000000001</v>
      </c>
      <c r="AO120" s="42">
        <v>0</v>
      </c>
      <c r="AP120" s="42">
        <v>0.36</v>
      </c>
      <c r="AQ120" s="43">
        <v>354</v>
      </c>
      <c r="AR120" s="43">
        <v>843585924</v>
      </c>
      <c r="AS120" s="43">
        <v>2383011</v>
      </c>
      <c r="AT120" s="43">
        <v>317086</v>
      </c>
      <c r="AU120" s="43">
        <v>342956</v>
      </c>
      <c r="AV120" s="42">
        <v>0</v>
      </c>
      <c r="AW120" s="42">
        <v>0.10199999999999999</v>
      </c>
      <c r="AX120" s="42">
        <v>0</v>
      </c>
      <c r="AY120" s="42">
        <v>0.36</v>
      </c>
      <c r="AZ120" s="43">
        <v>364</v>
      </c>
      <c r="BA120" s="43">
        <v>841368828</v>
      </c>
      <c r="BB120" s="43">
        <v>2311452</v>
      </c>
      <c r="BC120" s="43">
        <v>307268</v>
      </c>
      <c r="BD120" s="43">
        <v>387830</v>
      </c>
      <c r="BE120" s="46">
        <v>0</v>
      </c>
      <c r="BF120" s="46">
        <v>9.0999999999999998E-2</v>
      </c>
      <c r="BG120" s="46">
        <v>0</v>
      </c>
      <c r="BH120" s="46">
        <v>0.36</v>
      </c>
      <c r="BI120" s="47">
        <v>344</v>
      </c>
      <c r="BJ120" s="47">
        <v>846781676</v>
      </c>
      <c r="BK120" s="47">
        <v>2461574</v>
      </c>
      <c r="BL120" s="47">
        <v>357011</v>
      </c>
      <c r="BM120" s="47">
        <v>374595</v>
      </c>
      <c r="BN120" s="66">
        <v>0</v>
      </c>
      <c r="BO120" s="66">
        <v>8.1000000000000003E-2</v>
      </c>
      <c r="BP120" s="66">
        <v>0</v>
      </c>
      <c r="BQ120" s="66">
        <v>0.36</v>
      </c>
      <c r="BR120" s="67">
        <v>330</v>
      </c>
      <c r="BS120" s="67">
        <v>859541259</v>
      </c>
      <c r="BT120" s="67">
        <v>2604670</v>
      </c>
      <c r="BU120" s="67">
        <v>314327</v>
      </c>
      <c r="BV120" s="67">
        <v>381658</v>
      </c>
      <c r="BW120" s="70">
        <v>0</v>
      </c>
      <c r="BX120" s="70">
        <v>5.8999999999999997E-2</v>
      </c>
      <c r="BY120" s="70">
        <v>0</v>
      </c>
      <c r="BZ120" s="70">
        <v>0.36</v>
      </c>
      <c r="CA120" s="71">
        <v>329</v>
      </c>
      <c r="CB120" s="71">
        <v>887595804</v>
      </c>
      <c r="CC120" s="71">
        <v>2697859</v>
      </c>
      <c r="CD120" s="71">
        <v>323029</v>
      </c>
      <c r="CE120" s="71">
        <v>409281</v>
      </c>
    </row>
    <row r="121" spans="1:83" x14ac:dyDescent="0.35">
      <c r="A121" s="10" t="s">
        <v>1454</v>
      </c>
      <c r="B121" s="10" t="s">
        <v>112</v>
      </c>
      <c r="C121" s="42">
        <v>4.8000000000000001E-2</v>
      </c>
      <c r="D121" s="42">
        <v>0.41199999999999998</v>
      </c>
      <c r="E121" s="42">
        <v>4.8000000000000001E-2</v>
      </c>
      <c r="F121" s="42">
        <v>0.41199999999999998</v>
      </c>
      <c r="G121" s="43">
        <v>336</v>
      </c>
      <c r="H121" s="43">
        <v>428062403</v>
      </c>
      <c r="I121" s="43">
        <v>1273995</v>
      </c>
      <c r="J121" s="43">
        <v>278306</v>
      </c>
      <c r="K121" s="43">
        <v>264584</v>
      </c>
      <c r="L121" s="42">
        <v>8.7999999999999995E-2</v>
      </c>
      <c r="M121" s="42">
        <v>0.42899999999999999</v>
      </c>
      <c r="N121" s="42">
        <v>8.7999999999999995E-2</v>
      </c>
      <c r="O121" s="42">
        <v>0.42899999999999999</v>
      </c>
      <c r="P121" s="43">
        <v>336</v>
      </c>
      <c r="Q121" s="43">
        <v>422364356</v>
      </c>
      <c r="R121" s="43">
        <v>1257036</v>
      </c>
      <c r="S121" s="43">
        <v>230517</v>
      </c>
      <c r="T121" s="43">
        <v>292621</v>
      </c>
      <c r="U121" s="42">
        <v>4.2000000000000003E-2</v>
      </c>
      <c r="V121" s="42">
        <v>0.38500000000000001</v>
      </c>
      <c r="W121" s="42">
        <v>4.2000000000000003E-2</v>
      </c>
      <c r="X121" s="42">
        <v>0.38500000000000001</v>
      </c>
      <c r="Y121" s="43">
        <v>329</v>
      </c>
      <c r="Z121" s="43">
        <v>456433003</v>
      </c>
      <c r="AA121" s="43">
        <v>1387334</v>
      </c>
      <c r="AB121" s="43">
        <v>310397</v>
      </c>
      <c r="AC121" s="43">
        <v>279594</v>
      </c>
      <c r="AD121" s="42">
        <v>1.9E-2</v>
      </c>
      <c r="AE121" s="42">
        <v>0.39400000000000002</v>
      </c>
      <c r="AF121" s="42">
        <v>1.9E-2</v>
      </c>
      <c r="AG121" s="42">
        <v>0.39400000000000002</v>
      </c>
      <c r="AH121" s="43">
        <v>303</v>
      </c>
      <c r="AI121" s="43">
        <v>456553034</v>
      </c>
      <c r="AJ121" s="43">
        <v>1506775</v>
      </c>
      <c r="AK121" s="43">
        <v>247208</v>
      </c>
      <c r="AL121" s="43">
        <v>297410</v>
      </c>
      <c r="AM121" s="42">
        <v>0</v>
      </c>
      <c r="AN121" s="42">
        <v>0.38500000000000001</v>
      </c>
      <c r="AO121" s="42">
        <v>0</v>
      </c>
      <c r="AP121" s="42">
        <v>0.38500000000000001</v>
      </c>
      <c r="AQ121" s="43">
        <v>279</v>
      </c>
      <c r="AR121" s="43">
        <v>463282769</v>
      </c>
      <c r="AS121" s="43">
        <v>1660511</v>
      </c>
      <c r="AT121" s="43">
        <v>283404</v>
      </c>
      <c r="AU121" s="43">
        <v>270491</v>
      </c>
      <c r="AV121" s="42">
        <v>5.0000000000000001E-3</v>
      </c>
      <c r="AW121" s="42">
        <v>0.371</v>
      </c>
      <c r="AX121" s="42">
        <v>5.0000000000000001E-3</v>
      </c>
      <c r="AY121" s="42">
        <v>0.371</v>
      </c>
      <c r="AZ121" s="43">
        <v>269</v>
      </c>
      <c r="BA121" s="43">
        <v>466106719</v>
      </c>
      <c r="BB121" s="43">
        <v>1732738</v>
      </c>
      <c r="BC121" s="43">
        <v>238058</v>
      </c>
      <c r="BD121" s="43">
        <v>239902</v>
      </c>
      <c r="BE121" s="46">
        <v>7.2999999999999995E-2</v>
      </c>
      <c r="BF121" s="46">
        <v>0.36599999999999999</v>
      </c>
      <c r="BG121" s="46">
        <v>7.2999999999999995E-2</v>
      </c>
      <c r="BH121" s="46">
        <v>0.36599999999999999</v>
      </c>
      <c r="BI121" s="47">
        <v>267</v>
      </c>
      <c r="BJ121" s="47">
        <v>473904178</v>
      </c>
      <c r="BK121" s="47">
        <v>1774922</v>
      </c>
      <c r="BL121" s="47">
        <v>215008</v>
      </c>
      <c r="BM121" s="47">
        <v>348255</v>
      </c>
      <c r="BN121" s="66">
        <v>6.2E-2</v>
      </c>
      <c r="BO121" s="66">
        <v>0.34499999999999997</v>
      </c>
      <c r="BP121" s="66">
        <v>6.2E-2</v>
      </c>
      <c r="BQ121" s="66">
        <v>0.36</v>
      </c>
      <c r="BR121" s="67">
        <v>248</v>
      </c>
      <c r="BS121" s="67">
        <v>482649876</v>
      </c>
      <c r="BT121" s="67">
        <v>1946168</v>
      </c>
      <c r="BU121" s="67">
        <v>292990</v>
      </c>
      <c r="BV121" s="67">
        <v>381920</v>
      </c>
      <c r="BW121" s="70">
        <v>0</v>
      </c>
      <c r="BX121" s="70">
        <v>0.29299999999999998</v>
      </c>
      <c r="BY121" s="70">
        <v>0</v>
      </c>
      <c r="BZ121" s="70">
        <v>0.36</v>
      </c>
      <c r="CA121" s="71">
        <v>236</v>
      </c>
      <c r="CB121" s="71">
        <v>534313532</v>
      </c>
      <c r="CC121" s="71">
        <v>2264040</v>
      </c>
      <c r="CD121" s="71">
        <v>319774</v>
      </c>
      <c r="CE121" s="71">
        <v>391781</v>
      </c>
    </row>
    <row r="122" spans="1:83" x14ac:dyDescent="0.35">
      <c r="A122" s="10" t="s">
        <v>1455</v>
      </c>
      <c r="B122" s="10" t="s">
        <v>113</v>
      </c>
      <c r="C122" s="42">
        <v>0.74299999999999999</v>
      </c>
      <c r="D122" s="42">
        <v>0.48099999999999998</v>
      </c>
      <c r="E122" s="42">
        <v>0.74299999999999999</v>
      </c>
      <c r="F122" s="42">
        <v>0.74299999999999999</v>
      </c>
      <c r="G122" s="43">
        <v>1148</v>
      </c>
      <c r="H122" s="43">
        <v>395243195</v>
      </c>
      <c r="I122" s="43">
        <v>344288</v>
      </c>
      <c r="J122" s="43">
        <v>2277097</v>
      </c>
      <c r="K122" s="43">
        <v>2536858</v>
      </c>
      <c r="L122" s="42">
        <v>0.75</v>
      </c>
      <c r="M122" s="42">
        <v>0.48799999999999999</v>
      </c>
      <c r="N122" s="42">
        <v>0.75</v>
      </c>
      <c r="O122" s="42">
        <v>0.75</v>
      </c>
      <c r="P122" s="43">
        <v>1128</v>
      </c>
      <c r="Q122" s="43">
        <v>390096604</v>
      </c>
      <c r="R122" s="43">
        <v>345830</v>
      </c>
      <c r="S122" s="43">
        <v>2185094</v>
      </c>
      <c r="T122" s="43">
        <v>2321379</v>
      </c>
      <c r="U122" s="42">
        <v>0.76300000000000001</v>
      </c>
      <c r="V122" s="42">
        <v>0.48799999999999999</v>
      </c>
      <c r="W122" s="42">
        <v>0.76300000000000001</v>
      </c>
      <c r="X122" s="42">
        <v>0.76300000000000001</v>
      </c>
      <c r="Y122" s="43">
        <v>1122</v>
      </c>
      <c r="Z122" s="43">
        <v>385156491</v>
      </c>
      <c r="AA122" s="43">
        <v>343276</v>
      </c>
      <c r="AB122" s="43">
        <v>2349615</v>
      </c>
      <c r="AC122" s="43">
        <v>2267601</v>
      </c>
      <c r="AD122" s="42">
        <v>0.77600000000000002</v>
      </c>
      <c r="AE122" s="42">
        <v>0.48399999999999999</v>
      </c>
      <c r="AF122" s="42">
        <v>0.77600000000000002</v>
      </c>
      <c r="AG122" s="42">
        <v>0.77600000000000002</v>
      </c>
      <c r="AH122" s="43">
        <v>1117</v>
      </c>
      <c r="AI122" s="43">
        <v>386043346</v>
      </c>
      <c r="AJ122" s="43">
        <v>345607</v>
      </c>
      <c r="AK122" s="43">
        <v>2611276</v>
      </c>
      <c r="AL122" s="43">
        <v>2820839</v>
      </c>
      <c r="AM122" s="42">
        <v>0.79600000000000004</v>
      </c>
      <c r="AN122" s="42">
        <v>0.5</v>
      </c>
      <c r="AO122" s="42">
        <v>0.79600000000000004</v>
      </c>
      <c r="AP122" s="42">
        <v>0.79600000000000004</v>
      </c>
      <c r="AQ122" s="43">
        <v>1126</v>
      </c>
      <c r="AR122" s="43">
        <v>376611757</v>
      </c>
      <c r="AS122" s="43">
        <v>334468</v>
      </c>
      <c r="AT122" s="43">
        <v>2590160</v>
      </c>
      <c r="AU122" s="43">
        <v>2871515</v>
      </c>
      <c r="AV122" s="42">
        <v>0.80700000000000005</v>
      </c>
      <c r="AW122" s="42">
        <v>0.50700000000000001</v>
      </c>
      <c r="AX122" s="42">
        <v>0.80700000000000005</v>
      </c>
      <c r="AY122" s="42">
        <v>0.80700000000000005</v>
      </c>
      <c r="AZ122" s="43">
        <v>1121</v>
      </c>
      <c r="BA122" s="43">
        <v>378519200</v>
      </c>
      <c r="BB122" s="43">
        <v>337662</v>
      </c>
      <c r="BC122" s="43">
        <v>2601219</v>
      </c>
      <c r="BD122" s="43">
        <v>2233954</v>
      </c>
      <c r="BE122" s="46">
        <v>0.81699999999999995</v>
      </c>
      <c r="BF122" s="46">
        <v>0.51</v>
      </c>
      <c r="BG122" s="46">
        <v>0.81699999999999995</v>
      </c>
      <c r="BH122" s="46">
        <v>0.81699999999999995</v>
      </c>
      <c r="BI122" s="47">
        <v>1082</v>
      </c>
      <c r="BJ122" s="47">
        <v>380279851</v>
      </c>
      <c r="BK122" s="47">
        <v>351460</v>
      </c>
      <c r="BL122" s="47">
        <v>2206955</v>
      </c>
      <c r="BM122" s="47">
        <v>2523623</v>
      </c>
      <c r="BN122" s="66">
        <v>0.81799999999999995</v>
      </c>
      <c r="BO122" s="66">
        <v>0.46700000000000003</v>
      </c>
      <c r="BP122" s="66">
        <v>0.81799999999999995</v>
      </c>
      <c r="BQ122" s="66">
        <v>0.81799999999999995</v>
      </c>
      <c r="BR122" s="67">
        <v>1080</v>
      </c>
      <c r="BS122" s="67">
        <v>409663268</v>
      </c>
      <c r="BT122" s="67">
        <v>379317</v>
      </c>
      <c r="BU122" s="67">
        <v>2128278</v>
      </c>
      <c r="BV122" s="67">
        <v>2852342</v>
      </c>
      <c r="BW122" s="70">
        <v>0.79600000000000004</v>
      </c>
      <c r="BX122" s="70">
        <v>0.433</v>
      </c>
      <c r="BY122" s="70">
        <v>0.79600000000000004</v>
      </c>
      <c r="BZ122" s="70">
        <v>0.79600000000000004</v>
      </c>
      <c r="CA122" s="71">
        <v>1046</v>
      </c>
      <c r="CB122" s="71">
        <v>435673648</v>
      </c>
      <c r="CC122" s="71">
        <v>416514</v>
      </c>
      <c r="CD122" s="71">
        <v>2806707</v>
      </c>
      <c r="CE122" s="71">
        <v>2926845</v>
      </c>
    </row>
    <row r="123" spans="1:83" x14ac:dyDescent="0.35">
      <c r="A123" s="10" t="s">
        <v>1456</v>
      </c>
      <c r="B123" s="10" t="s">
        <v>114</v>
      </c>
      <c r="C123" s="42">
        <v>0.57299999999999995</v>
      </c>
      <c r="D123" s="42">
        <v>0.51</v>
      </c>
      <c r="E123" s="42">
        <v>0.57299999999999995</v>
      </c>
      <c r="F123" s="42">
        <v>0.57299999999999995</v>
      </c>
      <c r="G123" s="43">
        <v>372</v>
      </c>
      <c r="H123" s="43">
        <v>212565864</v>
      </c>
      <c r="I123" s="43">
        <v>571413</v>
      </c>
      <c r="J123" s="43">
        <v>539445</v>
      </c>
      <c r="K123" s="43">
        <v>532360</v>
      </c>
      <c r="L123" s="42">
        <v>0.55700000000000005</v>
      </c>
      <c r="M123" s="42">
        <v>0.51600000000000001</v>
      </c>
      <c r="N123" s="42">
        <v>0.55700000000000005</v>
      </c>
      <c r="O123" s="42">
        <v>0.55700000000000005</v>
      </c>
      <c r="P123" s="43">
        <v>343</v>
      </c>
      <c r="Q123" s="43">
        <v>209470051</v>
      </c>
      <c r="R123" s="43">
        <v>610699</v>
      </c>
      <c r="S123" s="43">
        <v>556352</v>
      </c>
      <c r="T123" s="43">
        <v>456122</v>
      </c>
      <c r="U123" s="42">
        <v>0.56599999999999995</v>
      </c>
      <c r="V123" s="42">
        <v>0.53500000000000003</v>
      </c>
      <c r="W123" s="42">
        <v>0.56599999999999995</v>
      </c>
      <c r="X123" s="42">
        <v>0.56599999999999995</v>
      </c>
      <c r="Y123" s="43">
        <v>326</v>
      </c>
      <c r="Z123" s="43">
        <v>204993781</v>
      </c>
      <c r="AA123" s="43">
        <v>628815</v>
      </c>
      <c r="AB123" s="43">
        <v>456671</v>
      </c>
      <c r="AC123" s="43">
        <v>471956</v>
      </c>
      <c r="AD123" s="42">
        <v>0.53500000000000003</v>
      </c>
      <c r="AE123" s="42">
        <v>0.53800000000000003</v>
      </c>
      <c r="AF123" s="42">
        <v>0.53500000000000003</v>
      </c>
      <c r="AG123" s="42">
        <v>0.53800000000000003</v>
      </c>
      <c r="AH123" s="43">
        <v>290</v>
      </c>
      <c r="AI123" s="43">
        <v>207116749</v>
      </c>
      <c r="AJ123" s="43">
        <v>714195</v>
      </c>
      <c r="AK123" s="43">
        <v>474602</v>
      </c>
      <c r="AL123" s="43">
        <v>407392</v>
      </c>
      <c r="AM123" s="42">
        <v>0.59599999999999997</v>
      </c>
      <c r="AN123" s="42">
        <v>0.56299999999999994</v>
      </c>
      <c r="AO123" s="42">
        <v>0.59599999999999997</v>
      </c>
      <c r="AP123" s="42">
        <v>0.59599999999999997</v>
      </c>
      <c r="AQ123" s="43">
        <v>306</v>
      </c>
      <c r="AR123" s="43">
        <v>202221566</v>
      </c>
      <c r="AS123" s="43">
        <v>660854</v>
      </c>
      <c r="AT123" s="43">
        <v>436952</v>
      </c>
      <c r="AU123" s="43">
        <v>520138</v>
      </c>
      <c r="AV123" s="42">
        <v>0.59899999999999998</v>
      </c>
      <c r="AW123" s="42">
        <v>0.56799999999999995</v>
      </c>
      <c r="AX123" s="42">
        <v>0.59899999999999998</v>
      </c>
      <c r="AY123" s="42">
        <v>0.59899999999999998</v>
      </c>
      <c r="AZ123" s="43">
        <v>294</v>
      </c>
      <c r="BA123" s="43">
        <v>205539270</v>
      </c>
      <c r="BB123" s="43">
        <v>699113</v>
      </c>
      <c r="BC123" s="43">
        <v>511336</v>
      </c>
      <c r="BD123" s="43">
        <v>481571</v>
      </c>
      <c r="BE123" s="46">
        <v>0.58399999999999996</v>
      </c>
      <c r="BF123" s="46">
        <v>0.56100000000000005</v>
      </c>
      <c r="BG123" s="46">
        <v>0.58399999999999996</v>
      </c>
      <c r="BH123" s="46">
        <v>0.58399999999999996</v>
      </c>
      <c r="BI123" s="47">
        <v>270</v>
      </c>
      <c r="BJ123" s="47">
        <v>215153805</v>
      </c>
      <c r="BK123" s="47">
        <v>796865</v>
      </c>
      <c r="BL123" s="47">
        <v>424093</v>
      </c>
      <c r="BM123" s="47">
        <v>508388</v>
      </c>
      <c r="BN123" s="66">
        <v>0.55700000000000005</v>
      </c>
      <c r="BO123" s="66">
        <v>0.56100000000000005</v>
      </c>
      <c r="BP123" s="66">
        <v>0.55700000000000005</v>
      </c>
      <c r="BQ123" s="66">
        <v>0.56100000000000005</v>
      </c>
      <c r="BR123" s="67">
        <v>239</v>
      </c>
      <c r="BS123" s="67">
        <v>220013864</v>
      </c>
      <c r="BT123" s="67">
        <v>920560</v>
      </c>
      <c r="BU123" s="67">
        <v>473039</v>
      </c>
      <c r="BV123" s="67">
        <v>498823</v>
      </c>
      <c r="BW123" s="70">
        <v>0.57399999999999995</v>
      </c>
      <c r="BX123" s="70">
        <v>0.56799999999999995</v>
      </c>
      <c r="BY123" s="70">
        <v>0.57399999999999995</v>
      </c>
      <c r="BZ123" s="70">
        <v>0.57399999999999995</v>
      </c>
      <c r="CA123" s="71">
        <v>258</v>
      </c>
      <c r="CB123" s="71">
        <v>224350883</v>
      </c>
      <c r="CC123" s="71">
        <v>869577</v>
      </c>
      <c r="CD123" s="71">
        <v>464484</v>
      </c>
      <c r="CE123" s="71">
        <v>536614</v>
      </c>
    </row>
    <row r="124" spans="1:83" x14ac:dyDescent="0.35">
      <c r="A124" s="10" t="s">
        <v>1457</v>
      </c>
      <c r="B124" s="10" t="s">
        <v>115</v>
      </c>
      <c r="C124" s="42">
        <v>0.40100000000000002</v>
      </c>
      <c r="D124" s="42">
        <v>0.47399999999999998</v>
      </c>
      <c r="E124" s="42">
        <v>0.40100000000000002</v>
      </c>
      <c r="F124" s="42">
        <v>0.47399999999999998</v>
      </c>
      <c r="G124" s="43">
        <v>354</v>
      </c>
      <c r="H124" s="43">
        <v>283642994</v>
      </c>
      <c r="I124" s="43">
        <v>801251</v>
      </c>
      <c r="J124" s="43">
        <v>340842</v>
      </c>
      <c r="K124" s="43">
        <v>386085</v>
      </c>
      <c r="L124" s="42">
        <v>0.46</v>
      </c>
      <c r="M124" s="42">
        <v>0.48399999999999999</v>
      </c>
      <c r="N124" s="42">
        <v>0.46</v>
      </c>
      <c r="O124" s="42">
        <v>0.48399999999999999</v>
      </c>
      <c r="P124" s="43">
        <v>379</v>
      </c>
      <c r="Q124" s="43">
        <v>282110282</v>
      </c>
      <c r="R124" s="43">
        <v>744354</v>
      </c>
      <c r="S124" s="43">
        <v>320289</v>
      </c>
      <c r="T124" s="43">
        <v>362144</v>
      </c>
      <c r="U124" s="42">
        <v>0.49099999999999999</v>
      </c>
      <c r="V124" s="42">
        <v>0.51</v>
      </c>
      <c r="W124" s="42">
        <v>0.49099999999999999</v>
      </c>
      <c r="X124" s="42">
        <v>0.51</v>
      </c>
      <c r="Y124" s="43">
        <v>373</v>
      </c>
      <c r="Z124" s="43">
        <v>275217284</v>
      </c>
      <c r="AA124" s="43">
        <v>737847</v>
      </c>
      <c r="AB124" s="43">
        <v>362451</v>
      </c>
      <c r="AC124" s="43">
        <v>431324</v>
      </c>
      <c r="AD124" s="42">
        <v>0.48799999999999999</v>
      </c>
      <c r="AE124" s="42">
        <v>0.51600000000000001</v>
      </c>
      <c r="AF124" s="42">
        <v>0.48799999999999999</v>
      </c>
      <c r="AG124" s="42">
        <v>0.51600000000000001</v>
      </c>
      <c r="AH124" s="43">
        <v>356</v>
      </c>
      <c r="AI124" s="43">
        <v>280187970</v>
      </c>
      <c r="AJ124" s="43">
        <v>787044</v>
      </c>
      <c r="AK124" s="43">
        <v>397372</v>
      </c>
      <c r="AL124" s="43">
        <v>396111</v>
      </c>
      <c r="AM124" s="42">
        <v>0.46400000000000002</v>
      </c>
      <c r="AN124" s="42">
        <v>0.52700000000000002</v>
      </c>
      <c r="AO124" s="42">
        <v>0.46400000000000002</v>
      </c>
      <c r="AP124" s="42">
        <v>0.52700000000000002</v>
      </c>
      <c r="AQ124" s="43">
        <v>320</v>
      </c>
      <c r="AR124" s="43">
        <v>280028936</v>
      </c>
      <c r="AS124" s="43">
        <v>875090</v>
      </c>
      <c r="AT124" s="43">
        <v>383160</v>
      </c>
      <c r="AU124" s="43">
        <v>487859</v>
      </c>
      <c r="AV124" s="42">
        <v>0.51900000000000002</v>
      </c>
      <c r="AW124" s="42">
        <v>0.53</v>
      </c>
      <c r="AX124" s="42">
        <v>0.51900000000000002</v>
      </c>
      <c r="AY124" s="42">
        <v>0.53</v>
      </c>
      <c r="AZ124" s="43">
        <v>339</v>
      </c>
      <c r="BA124" s="43">
        <v>284445239</v>
      </c>
      <c r="BB124" s="43">
        <v>839071</v>
      </c>
      <c r="BC124" s="43">
        <v>453310</v>
      </c>
      <c r="BD124" s="43">
        <v>445907</v>
      </c>
      <c r="BE124" s="46">
        <v>0.49399999999999999</v>
      </c>
      <c r="BF124" s="46">
        <v>0.54100000000000004</v>
      </c>
      <c r="BG124" s="46">
        <v>0.49399999999999999</v>
      </c>
      <c r="BH124" s="46">
        <v>0.54100000000000004</v>
      </c>
      <c r="BI124" s="47">
        <v>290</v>
      </c>
      <c r="BJ124" s="47">
        <v>281535797</v>
      </c>
      <c r="BK124" s="47">
        <v>970813</v>
      </c>
      <c r="BL124" s="47">
        <v>419748</v>
      </c>
      <c r="BM124" s="47">
        <v>550703</v>
      </c>
      <c r="BN124" s="66">
        <v>0.51900000000000002</v>
      </c>
      <c r="BO124" s="66">
        <v>0.54100000000000004</v>
      </c>
      <c r="BP124" s="66">
        <v>0.51900000000000002</v>
      </c>
      <c r="BQ124" s="66">
        <v>0.54100000000000004</v>
      </c>
      <c r="BR124" s="67">
        <v>288</v>
      </c>
      <c r="BS124" s="67">
        <v>287549820</v>
      </c>
      <c r="BT124" s="67">
        <v>998436</v>
      </c>
      <c r="BU124" s="67">
        <v>452268</v>
      </c>
      <c r="BV124" s="67">
        <v>492942</v>
      </c>
      <c r="BW124" s="70">
        <v>0.495</v>
      </c>
      <c r="BX124" s="70">
        <v>0.54600000000000004</v>
      </c>
      <c r="BY124" s="70">
        <v>0.495</v>
      </c>
      <c r="BZ124" s="70">
        <v>0.54600000000000004</v>
      </c>
      <c r="CA124" s="71">
        <v>286</v>
      </c>
      <c r="CB124" s="71">
        <v>294266120</v>
      </c>
      <c r="CC124" s="71">
        <v>1028902</v>
      </c>
      <c r="CD124" s="71">
        <v>503144</v>
      </c>
      <c r="CE124" s="71">
        <v>551425</v>
      </c>
    </row>
    <row r="125" spans="1:83" x14ac:dyDescent="0.35">
      <c r="A125" s="10" t="s">
        <v>1458</v>
      </c>
      <c r="B125" s="10" t="s">
        <v>116</v>
      </c>
      <c r="C125" s="42">
        <v>0.625</v>
      </c>
      <c r="D125" s="42">
        <v>0.35499999999999998</v>
      </c>
      <c r="E125" s="42">
        <v>0.625</v>
      </c>
      <c r="F125" s="42">
        <v>0.625</v>
      </c>
      <c r="G125" s="43">
        <v>1020</v>
      </c>
      <c r="H125" s="43">
        <v>512952116</v>
      </c>
      <c r="I125" s="43">
        <v>502894</v>
      </c>
      <c r="J125" s="43">
        <v>1107854</v>
      </c>
      <c r="K125" s="43">
        <v>1211670</v>
      </c>
      <c r="L125" s="42">
        <v>0.61899999999999999</v>
      </c>
      <c r="M125" s="42">
        <v>0.33400000000000002</v>
      </c>
      <c r="N125" s="42">
        <v>0.61899999999999999</v>
      </c>
      <c r="O125" s="42">
        <v>0.61899999999999999</v>
      </c>
      <c r="P125" s="43">
        <v>1008</v>
      </c>
      <c r="Q125" s="43">
        <v>529912074</v>
      </c>
      <c r="R125" s="43">
        <v>525706</v>
      </c>
      <c r="S125" s="43">
        <v>1017244</v>
      </c>
      <c r="T125" s="43">
        <v>1163160</v>
      </c>
      <c r="U125" s="42">
        <v>0.63500000000000001</v>
      </c>
      <c r="V125" s="42">
        <v>0.317</v>
      </c>
      <c r="W125" s="42">
        <v>0.63500000000000001</v>
      </c>
      <c r="X125" s="42">
        <v>0.63500000000000001</v>
      </c>
      <c r="Y125" s="43">
        <v>1038</v>
      </c>
      <c r="Z125" s="43">
        <v>549418401</v>
      </c>
      <c r="AA125" s="43">
        <v>529304</v>
      </c>
      <c r="AB125" s="43">
        <v>1140439</v>
      </c>
      <c r="AC125" s="43">
        <v>1116449</v>
      </c>
      <c r="AD125" s="42">
        <v>0.64200000000000002</v>
      </c>
      <c r="AE125" s="42">
        <v>0.34499999999999997</v>
      </c>
      <c r="AF125" s="42">
        <v>0.64200000000000002</v>
      </c>
      <c r="AG125" s="42">
        <v>0.64200000000000002</v>
      </c>
      <c r="AH125" s="43">
        <v>977</v>
      </c>
      <c r="AI125" s="43">
        <v>538062765</v>
      </c>
      <c r="AJ125" s="43">
        <v>550729</v>
      </c>
      <c r="AK125" s="43">
        <v>1208652</v>
      </c>
      <c r="AL125" s="43">
        <v>1336881</v>
      </c>
      <c r="AM125" s="42">
        <v>0.65900000000000003</v>
      </c>
      <c r="AN125" s="42">
        <v>0.371</v>
      </c>
      <c r="AO125" s="42">
        <v>0.65900000000000003</v>
      </c>
      <c r="AP125" s="42">
        <v>0.65900000000000003</v>
      </c>
      <c r="AQ125" s="43">
        <v>942</v>
      </c>
      <c r="AR125" s="43">
        <v>524950614</v>
      </c>
      <c r="AS125" s="43">
        <v>557272</v>
      </c>
      <c r="AT125" s="43">
        <v>1248741</v>
      </c>
      <c r="AU125" s="43">
        <v>1365217</v>
      </c>
      <c r="AV125" s="42">
        <v>0.67</v>
      </c>
      <c r="AW125" s="42">
        <v>0.38500000000000001</v>
      </c>
      <c r="AX125" s="42">
        <v>0.67</v>
      </c>
      <c r="AY125" s="42">
        <v>0.67</v>
      </c>
      <c r="AZ125" s="43">
        <v>910</v>
      </c>
      <c r="BA125" s="43">
        <v>524916439</v>
      </c>
      <c r="BB125" s="43">
        <v>576831</v>
      </c>
      <c r="BC125" s="43">
        <v>1337191</v>
      </c>
      <c r="BD125" s="43">
        <v>1438598</v>
      </c>
      <c r="BE125" s="46">
        <v>0.68799999999999994</v>
      </c>
      <c r="BF125" s="46">
        <v>0.38</v>
      </c>
      <c r="BG125" s="46">
        <v>0.68799999999999994</v>
      </c>
      <c r="BH125" s="46">
        <v>0.68799999999999994</v>
      </c>
      <c r="BI125" s="47">
        <v>886</v>
      </c>
      <c r="BJ125" s="47">
        <v>529844691</v>
      </c>
      <c r="BK125" s="47">
        <v>598018</v>
      </c>
      <c r="BL125" s="47">
        <v>1409248</v>
      </c>
      <c r="BM125" s="47">
        <v>1589503</v>
      </c>
      <c r="BN125" s="66">
        <v>0.69199999999999995</v>
      </c>
      <c r="BO125" s="66">
        <v>0.39400000000000002</v>
      </c>
      <c r="BP125" s="66">
        <v>0.69199999999999995</v>
      </c>
      <c r="BQ125" s="66">
        <v>0.69199999999999995</v>
      </c>
      <c r="BR125" s="67">
        <v>831</v>
      </c>
      <c r="BS125" s="67">
        <v>531309261</v>
      </c>
      <c r="BT125" s="67">
        <v>639361</v>
      </c>
      <c r="BU125" s="67">
        <v>1471982</v>
      </c>
      <c r="BV125" s="67">
        <v>1614360</v>
      </c>
      <c r="BW125" s="70">
        <v>0.66400000000000003</v>
      </c>
      <c r="BX125" s="70">
        <v>0.38</v>
      </c>
      <c r="BY125" s="70">
        <v>0.66400000000000003</v>
      </c>
      <c r="BZ125" s="70">
        <v>0.66400000000000003</v>
      </c>
      <c r="CA125" s="71">
        <v>820</v>
      </c>
      <c r="CB125" s="71">
        <v>562421916</v>
      </c>
      <c r="CC125" s="71">
        <v>685880</v>
      </c>
      <c r="CD125" s="71">
        <v>1471403</v>
      </c>
      <c r="CE125" s="71">
        <v>1579945</v>
      </c>
    </row>
    <row r="126" spans="1:83" x14ac:dyDescent="0.35">
      <c r="A126" s="10" t="s">
        <v>1459</v>
      </c>
      <c r="B126" s="10" t="s">
        <v>117</v>
      </c>
      <c r="C126" s="42">
        <v>0.51100000000000001</v>
      </c>
      <c r="D126" s="42">
        <v>0.55900000000000005</v>
      </c>
      <c r="E126" s="42">
        <v>0.51100000000000001</v>
      </c>
      <c r="F126" s="42">
        <v>0.55900000000000005</v>
      </c>
      <c r="G126" s="43">
        <v>3068</v>
      </c>
      <c r="H126" s="43">
        <v>2009719011</v>
      </c>
      <c r="I126" s="43">
        <v>655058</v>
      </c>
      <c r="J126" s="43">
        <v>844401</v>
      </c>
      <c r="K126" s="43">
        <v>908799</v>
      </c>
      <c r="L126" s="42">
        <v>0.52400000000000002</v>
      </c>
      <c r="M126" s="42">
        <v>0.56100000000000005</v>
      </c>
      <c r="N126" s="42">
        <v>0.52400000000000002</v>
      </c>
      <c r="O126" s="42">
        <v>0.56100000000000005</v>
      </c>
      <c r="P126" s="43">
        <v>3068</v>
      </c>
      <c r="Q126" s="43">
        <v>2015715350</v>
      </c>
      <c r="R126" s="43">
        <v>657012</v>
      </c>
      <c r="S126" s="43">
        <v>868265</v>
      </c>
      <c r="T126" s="43">
        <v>831579</v>
      </c>
      <c r="U126" s="42">
        <v>0.53700000000000003</v>
      </c>
      <c r="V126" s="42">
        <v>0.56999999999999995</v>
      </c>
      <c r="W126" s="42">
        <v>0.53700000000000003</v>
      </c>
      <c r="X126" s="42">
        <v>0.56999999999999995</v>
      </c>
      <c r="Y126" s="43">
        <v>2994</v>
      </c>
      <c r="Z126" s="43">
        <v>2007842621</v>
      </c>
      <c r="AA126" s="43">
        <v>670622</v>
      </c>
      <c r="AB126" s="43">
        <v>937208</v>
      </c>
      <c r="AC126" s="43">
        <v>918439</v>
      </c>
      <c r="AD126" s="42">
        <v>0.55100000000000005</v>
      </c>
      <c r="AE126" s="42">
        <v>0.57899999999999996</v>
      </c>
      <c r="AF126" s="42">
        <v>0.55100000000000005</v>
      </c>
      <c r="AG126" s="42">
        <v>0.57899999999999996</v>
      </c>
      <c r="AH126" s="43">
        <v>2948</v>
      </c>
      <c r="AI126" s="43">
        <v>2037468939</v>
      </c>
      <c r="AJ126" s="43">
        <v>691136</v>
      </c>
      <c r="AK126" s="43">
        <v>954683</v>
      </c>
      <c r="AL126" s="43">
        <v>1164367</v>
      </c>
      <c r="AM126" s="42">
        <v>0.56200000000000006</v>
      </c>
      <c r="AN126" s="42">
        <v>0.58199999999999996</v>
      </c>
      <c r="AO126" s="42">
        <v>0.56200000000000006</v>
      </c>
      <c r="AP126" s="42">
        <v>0.58199999999999996</v>
      </c>
      <c r="AQ126" s="43">
        <v>2959</v>
      </c>
      <c r="AR126" s="43">
        <v>2115666360</v>
      </c>
      <c r="AS126" s="43">
        <v>714993</v>
      </c>
      <c r="AT126" s="43">
        <v>1281540</v>
      </c>
      <c r="AU126" s="43">
        <v>1717065</v>
      </c>
      <c r="AV126" s="42">
        <v>0.55300000000000005</v>
      </c>
      <c r="AW126" s="42">
        <v>0.57299999999999995</v>
      </c>
      <c r="AX126" s="42">
        <v>0.55300000000000005</v>
      </c>
      <c r="AY126" s="42">
        <v>0.57299999999999995</v>
      </c>
      <c r="AZ126" s="43">
        <v>2859</v>
      </c>
      <c r="BA126" s="43">
        <v>2230494494</v>
      </c>
      <c r="BB126" s="43">
        <v>780165</v>
      </c>
      <c r="BC126" s="43">
        <v>1591079</v>
      </c>
      <c r="BD126" s="43">
        <v>1876056</v>
      </c>
      <c r="BE126" s="46">
        <v>0.52900000000000003</v>
      </c>
      <c r="BF126" s="46">
        <v>0.55100000000000005</v>
      </c>
      <c r="BG126" s="46">
        <v>0.52900000000000003</v>
      </c>
      <c r="BH126" s="46">
        <v>0.55100000000000005</v>
      </c>
      <c r="BI126" s="47">
        <v>2647</v>
      </c>
      <c r="BJ126" s="47">
        <v>2391299687</v>
      </c>
      <c r="BK126" s="47">
        <v>903399</v>
      </c>
      <c r="BL126" s="47">
        <v>1681221</v>
      </c>
      <c r="BM126" s="47">
        <v>1355554</v>
      </c>
      <c r="BN126" s="66">
        <v>0.54400000000000004</v>
      </c>
      <c r="BO126" s="66">
        <v>0.55400000000000005</v>
      </c>
      <c r="BP126" s="66">
        <v>0.54400000000000004</v>
      </c>
      <c r="BQ126" s="66">
        <v>0.55400000000000005</v>
      </c>
      <c r="BR126" s="67">
        <v>2616</v>
      </c>
      <c r="BS126" s="67">
        <v>2477917429</v>
      </c>
      <c r="BT126" s="67">
        <v>947216</v>
      </c>
      <c r="BU126" s="67">
        <v>1335948</v>
      </c>
      <c r="BV126" s="67">
        <v>1318876</v>
      </c>
      <c r="BW126" s="70">
        <v>0.48099999999999998</v>
      </c>
      <c r="BX126" s="70">
        <v>0.53500000000000003</v>
      </c>
      <c r="BY126" s="70">
        <v>0.48099999999999998</v>
      </c>
      <c r="BZ126" s="70">
        <v>0.53500000000000003</v>
      </c>
      <c r="CA126" s="71">
        <v>2531</v>
      </c>
      <c r="CB126" s="71">
        <v>2674816019</v>
      </c>
      <c r="CC126" s="71">
        <v>1056821</v>
      </c>
      <c r="CD126" s="71">
        <v>1293155</v>
      </c>
      <c r="CE126" s="71">
        <v>1250455</v>
      </c>
    </row>
    <row r="127" spans="1:83" x14ac:dyDescent="0.35">
      <c r="A127" s="10" t="s">
        <v>1460</v>
      </c>
      <c r="B127" s="10" t="s">
        <v>118</v>
      </c>
      <c r="C127" s="42">
        <v>0.58799999999999997</v>
      </c>
      <c r="D127" s="42">
        <v>0.64200000000000002</v>
      </c>
      <c r="E127" s="42">
        <v>0.58799999999999997</v>
      </c>
      <c r="F127" s="42">
        <v>0.64200000000000002</v>
      </c>
      <c r="G127" s="43">
        <v>1476</v>
      </c>
      <c r="H127" s="43">
        <v>814956218</v>
      </c>
      <c r="I127" s="43">
        <v>552138</v>
      </c>
      <c r="J127" s="43">
        <v>593763</v>
      </c>
      <c r="K127" s="43">
        <v>672893</v>
      </c>
      <c r="L127" s="42">
        <v>0.60299999999999998</v>
      </c>
      <c r="M127" s="42">
        <v>0.65700000000000003</v>
      </c>
      <c r="N127" s="42">
        <v>0.60299999999999998</v>
      </c>
      <c r="O127" s="42">
        <v>0.65700000000000003</v>
      </c>
      <c r="P127" s="43">
        <v>1437</v>
      </c>
      <c r="Q127" s="43">
        <v>787858458</v>
      </c>
      <c r="R127" s="43">
        <v>548266</v>
      </c>
      <c r="S127" s="43">
        <v>605553</v>
      </c>
      <c r="T127" s="43">
        <v>686231</v>
      </c>
      <c r="U127" s="42">
        <v>0.61</v>
      </c>
      <c r="V127" s="42">
        <v>0.64800000000000002</v>
      </c>
      <c r="W127" s="42">
        <v>0.61</v>
      </c>
      <c r="X127" s="42">
        <v>0.64800000000000002</v>
      </c>
      <c r="Y127" s="43">
        <v>1407</v>
      </c>
      <c r="Z127" s="43">
        <v>796203021</v>
      </c>
      <c r="AA127" s="43">
        <v>565887</v>
      </c>
      <c r="AB127" s="43">
        <v>654817</v>
      </c>
      <c r="AC127" s="43">
        <v>597074</v>
      </c>
      <c r="AD127" s="42">
        <v>0.627</v>
      </c>
      <c r="AE127" s="42">
        <v>0.64500000000000002</v>
      </c>
      <c r="AF127" s="42">
        <v>0.627</v>
      </c>
      <c r="AG127" s="42">
        <v>0.64500000000000002</v>
      </c>
      <c r="AH127" s="43">
        <v>1423</v>
      </c>
      <c r="AI127" s="43">
        <v>816334643</v>
      </c>
      <c r="AJ127" s="43">
        <v>573671</v>
      </c>
      <c r="AK127" s="43">
        <v>697841</v>
      </c>
      <c r="AL127" s="43">
        <v>670412</v>
      </c>
      <c r="AM127" s="42">
        <v>0.64900000000000002</v>
      </c>
      <c r="AN127" s="42">
        <v>0.65</v>
      </c>
      <c r="AO127" s="42">
        <v>0.64900000000000002</v>
      </c>
      <c r="AP127" s="42">
        <v>0.65</v>
      </c>
      <c r="AQ127" s="43">
        <v>1425</v>
      </c>
      <c r="AR127" s="43">
        <v>818299453</v>
      </c>
      <c r="AS127" s="43">
        <v>574245</v>
      </c>
      <c r="AT127" s="43">
        <v>741988</v>
      </c>
      <c r="AU127" s="43">
        <v>924183</v>
      </c>
      <c r="AV127" s="42">
        <v>0.65800000000000003</v>
      </c>
      <c r="AW127" s="42">
        <v>0.628</v>
      </c>
      <c r="AX127" s="42">
        <v>0.65800000000000003</v>
      </c>
      <c r="AY127" s="42">
        <v>0.65800000000000003</v>
      </c>
      <c r="AZ127" s="43">
        <v>1439</v>
      </c>
      <c r="BA127" s="43">
        <v>857703913</v>
      </c>
      <c r="BB127" s="43">
        <v>596041</v>
      </c>
      <c r="BC127" s="43">
        <v>810626</v>
      </c>
      <c r="BD127" s="43">
        <v>1160136</v>
      </c>
      <c r="BE127" s="46">
        <v>0.67400000000000004</v>
      </c>
      <c r="BF127" s="46">
        <v>0.625</v>
      </c>
      <c r="BG127" s="46">
        <v>0.67400000000000004</v>
      </c>
      <c r="BH127" s="46">
        <v>0.67400000000000004</v>
      </c>
      <c r="BI127" s="47">
        <v>1384</v>
      </c>
      <c r="BJ127" s="47">
        <v>866565828</v>
      </c>
      <c r="BK127" s="47">
        <v>626131</v>
      </c>
      <c r="BL127" s="47">
        <v>952499</v>
      </c>
      <c r="BM127" s="47">
        <v>987251</v>
      </c>
      <c r="BN127" s="66">
        <v>0.68700000000000006</v>
      </c>
      <c r="BO127" s="66">
        <v>0.60399999999999998</v>
      </c>
      <c r="BP127" s="66">
        <v>0.68700000000000006</v>
      </c>
      <c r="BQ127" s="66">
        <v>0.68700000000000006</v>
      </c>
      <c r="BR127" s="67">
        <v>1390</v>
      </c>
      <c r="BS127" s="67">
        <v>902692152</v>
      </c>
      <c r="BT127" s="67">
        <v>649418</v>
      </c>
      <c r="BU127" s="67">
        <v>1011459</v>
      </c>
      <c r="BV127" s="67">
        <v>1301381</v>
      </c>
      <c r="BW127" s="70">
        <v>0.67200000000000004</v>
      </c>
      <c r="BX127" s="70">
        <v>0.56599999999999995</v>
      </c>
      <c r="BY127" s="70">
        <v>0.67200000000000004</v>
      </c>
      <c r="BZ127" s="70">
        <v>0.67200000000000004</v>
      </c>
      <c r="CA127" s="71">
        <v>1380</v>
      </c>
      <c r="CB127" s="71">
        <v>924942308</v>
      </c>
      <c r="CC127" s="71">
        <v>670248</v>
      </c>
      <c r="CD127" s="71">
        <v>1073904</v>
      </c>
      <c r="CE127" s="71">
        <v>1066237</v>
      </c>
    </row>
    <row r="128" spans="1:83" x14ac:dyDescent="0.35">
      <c r="A128" s="10" t="s">
        <v>1461</v>
      </c>
      <c r="B128" s="10" t="s">
        <v>119</v>
      </c>
      <c r="C128" s="42">
        <v>0.5</v>
      </c>
      <c r="D128" s="42">
        <v>0.65700000000000003</v>
      </c>
      <c r="E128" s="42">
        <v>0.5</v>
      </c>
      <c r="F128" s="42">
        <v>0.65700000000000003</v>
      </c>
      <c r="G128" s="43">
        <v>3700</v>
      </c>
      <c r="H128" s="43">
        <v>2478168948</v>
      </c>
      <c r="I128" s="43">
        <v>669775</v>
      </c>
      <c r="J128" s="43">
        <v>1478476</v>
      </c>
      <c r="K128" s="43">
        <v>1832084</v>
      </c>
      <c r="L128" s="42">
        <v>0.51900000000000002</v>
      </c>
      <c r="M128" s="42">
        <v>0.66600000000000004</v>
      </c>
      <c r="N128" s="42">
        <v>0.51900000000000002</v>
      </c>
      <c r="O128" s="42">
        <v>0.66600000000000004</v>
      </c>
      <c r="P128" s="43">
        <v>3680</v>
      </c>
      <c r="Q128" s="43">
        <v>2441633058</v>
      </c>
      <c r="R128" s="43">
        <v>663487</v>
      </c>
      <c r="S128" s="43">
        <v>1626686</v>
      </c>
      <c r="T128" s="43">
        <v>1888252</v>
      </c>
      <c r="U128" s="42">
        <v>0.54700000000000004</v>
      </c>
      <c r="V128" s="42">
        <v>0.67100000000000004</v>
      </c>
      <c r="W128" s="42">
        <v>0.54700000000000004</v>
      </c>
      <c r="X128" s="42">
        <v>0.67100000000000004</v>
      </c>
      <c r="Y128" s="43">
        <v>3671</v>
      </c>
      <c r="Z128" s="43">
        <v>2413539637</v>
      </c>
      <c r="AA128" s="43">
        <v>657461</v>
      </c>
      <c r="AB128" s="43">
        <v>1896518</v>
      </c>
      <c r="AC128" s="43">
        <v>2093313</v>
      </c>
      <c r="AD128" s="42">
        <v>0.54400000000000004</v>
      </c>
      <c r="AE128" s="42">
        <v>0.66400000000000003</v>
      </c>
      <c r="AF128" s="42">
        <v>0.54400000000000004</v>
      </c>
      <c r="AG128" s="42">
        <v>0.66400000000000003</v>
      </c>
      <c r="AH128" s="43">
        <v>3600</v>
      </c>
      <c r="AI128" s="43">
        <v>2523525571</v>
      </c>
      <c r="AJ128" s="43">
        <v>700979</v>
      </c>
      <c r="AK128" s="43">
        <v>1977415</v>
      </c>
      <c r="AL128" s="43">
        <v>1983570</v>
      </c>
      <c r="AM128" s="42">
        <v>0.57399999999999995</v>
      </c>
      <c r="AN128" s="42">
        <v>0.67700000000000005</v>
      </c>
      <c r="AO128" s="42">
        <v>0.57399999999999995</v>
      </c>
      <c r="AP128" s="42">
        <v>0.67700000000000005</v>
      </c>
      <c r="AQ128" s="43">
        <v>3599</v>
      </c>
      <c r="AR128" s="43">
        <v>2506346846</v>
      </c>
      <c r="AS128" s="43">
        <v>696400</v>
      </c>
      <c r="AT128" s="43">
        <v>2182224</v>
      </c>
      <c r="AU128" s="43">
        <v>2462457</v>
      </c>
      <c r="AV128" s="42">
        <v>0.58899999999999997</v>
      </c>
      <c r="AW128" s="42">
        <v>0.67100000000000004</v>
      </c>
      <c r="AX128" s="42">
        <v>0.58899999999999997</v>
      </c>
      <c r="AY128" s="42">
        <v>0.67100000000000004</v>
      </c>
      <c r="AZ128" s="43">
        <v>3633</v>
      </c>
      <c r="BA128" s="43">
        <v>2603520842</v>
      </c>
      <c r="BB128" s="43">
        <v>716631</v>
      </c>
      <c r="BC128" s="43">
        <v>2498639</v>
      </c>
      <c r="BD128" s="43">
        <v>3030500</v>
      </c>
      <c r="BE128" s="46">
        <v>0.6</v>
      </c>
      <c r="BF128" s="46">
        <v>0.66400000000000003</v>
      </c>
      <c r="BG128" s="46">
        <v>0.6</v>
      </c>
      <c r="BH128" s="46">
        <v>0.66400000000000003</v>
      </c>
      <c r="BI128" s="47">
        <v>3509</v>
      </c>
      <c r="BJ128" s="47">
        <v>2691458225</v>
      </c>
      <c r="BK128" s="47">
        <v>767015</v>
      </c>
      <c r="BL128" s="47">
        <v>2531528</v>
      </c>
      <c r="BM128" s="47">
        <v>2289055</v>
      </c>
      <c r="BN128" s="66">
        <v>0.59899999999999998</v>
      </c>
      <c r="BO128" s="66">
        <v>0.65900000000000003</v>
      </c>
      <c r="BP128" s="66">
        <v>0.59899999999999998</v>
      </c>
      <c r="BQ128" s="66">
        <v>0.65900000000000003</v>
      </c>
      <c r="BR128" s="67">
        <v>3382</v>
      </c>
      <c r="BS128" s="67">
        <v>2816931496</v>
      </c>
      <c r="BT128" s="67">
        <v>832918</v>
      </c>
      <c r="BU128" s="67">
        <v>2302764</v>
      </c>
      <c r="BV128" s="67">
        <v>2634433</v>
      </c>
      <c r="BW128" s="70">
        <v>0.57699999999999996</v>
      </c>
      <c r="BX128" s="70">
        <v>0.65300000000000002</v>
      </c>
      <c r="BY128" s="70">
        <v>0.57699999999999996</v>
      </c>
      <c r="BZ128" s="70">
        <v>0.65300000000000002</v>
      </c>
      <c r="CA128" s="71">
        <v>3441</v>
      </c>
      <c r="CB128" s="71">
        <v>2964774345</v>
      </c>
      <c r="CC128" s="71">
        <v>861602</v>
      </c>
      <c r="CD128" s="71">
        <v>2266332</v>
      </c>
      <c r="CE128" s="71">
        <v>3031141</v>
      </c>
    </row>
    <row r="129" spans="1:83" x14ac:dyDescent="0.35">
      <c r="A129" s="10" t="s">
        <v>1462</v>
      </c>
      <c r="B129" s="10" t="s">
        <v>120</v>
      </c>
      <c r="C129" s="42">
        <v>1E-3</v>
      </c>
      <c r="D129" s="42">
        <v>0.36</v>
      </c>
      <c r="E129" s="42">
        <v>1E-3</v>
      </c>
      <c r="F129" s="42">
        <v>0.36</v>
      </c>
      <c r="G129" s="43">
        <v>774</v>
      </c>
      <c r="H129" s="43">
        <v>1034220599</v>
      </c>
      <c r="I129" s="43">
        <v>1336202</v>
      </c>
      <c r="J129" s="43">
        <v>169647</v>
      </c>
      <c r="K129" s="43">
        <v>223548</v>
      </c>
      <c r="L129" s="42">
        <v>4.1000000000000002E-2</v>
      </c>
      <c r="M129" s="42">
        <v>0.40300000000000002</v>
      </c>
      <c r="N129" s="42">
        <v>4.1000000000000002E-2</v>
      </c>
      <c r="O129" s="42">
        <v>0.40300000000000002</v>
      </c>
      <c r="P129" s="43">
        <v>762</v>
      </c>
      <c r="Q129" s="43">
        <v>1007528726</v>
      </c>
      <c r="R129" s="43">
        <v>1322216</v>
      </c>
      <c r="S129" s="43">
        <v>246040</v>
      </c>
      <c r="T129" s="43">
        <v>339876</v>
      </c>
      <c r="U129" s="42">
        <v>3.1E-2</v>
      </c>
      <c r="V129" s="42">
        <v>0.38500000000000001</v>
      </c>
      <c r="W129" s="42">
        <v>3.1E-2</v>
      </c>
      <c r="X129" s="42">
        <v>0.38500000000000001</v>
      </c>
      <c r="Y129" s="43">
        <v>740</v>
      </c>
      <c r="Z129" s="43">
        <v>1038110924</v>
      </c>
      <c r="AA129" s="43">
        <v>1402852</v>
      </c>
      <c r="AB129" s="43">
        <v>300896</v>
      </c>
      <c r="AC129" s="43">
        <v>316638</v>
      </c>
      <c r="AD129" s="42">
        <v>2.9000000000000001E-2</v>
      </c>
      <c r="AE129" s="42">
        <v>0.39400000000000002</v>
      </c>
      <c r="AF129" s="42">
        <v>2.9000000000000001E-2</v>
      </c>
      <c r="AG129" s="42">
        <v>0.39400000000000002</v>
      </c>
      <c r="AH129" s="43">
        <v>704</v>
      </c>
      <c r="AI129" s="43">
        <v>1049584929</v>
      </c>
      <c r="AJ129" s="43">
        <v>1490887</v>
      </c>
      <c r="AK129" s="43">
        <v>383690</v>
      </c>
      <c r="AL129" s="43">
        <v>307503</v>
      </c>
      <c r="AM129" s="42">
        <v>0.01</v>
      </c>
      <c r="AN129" s="42">
        <v>0.40300000000000002</v>
      </c>
      <c r="AO129" s="42">
        <v>0.01</v>
      </c>
      <c r="AP129" s="42">
        <v>0.40300000000000002</v>
      </c>
      <c r="AQ129" s="43">
        <v>677</v>
      </c>
      <c r="AR129" s="43">
        <v>1094460112</v>
      </c>
      <c r="AS129" s="43">
        <v>1616632</v>
      </c>
      <c r="AT129" s="43">
        <v>353232</v>
      </c>
      <c r="AU129" s="43">
        <v>343021</v>
      </c>
      <c r="AV129" s="42">
        <v>0.06</v>
      </c>
      <c r="AW129" s="42">
        <v>0.42899999999999999</v>
      </c>
      <c r="AX129" s="42">
        <v>0.06</v>
      </c>
      <c r="AY129" s="42">
        <v>0.42899999999999999</v>
      </c>
      <c r="AZ129" s="43">
        <v>683</v>
      </c>
      <c r="BA129" s="43">
        <v>1118094383</v>
      </c>
      <c r="BB129" s="43">
        <v>1637034</v>
      </c>
      <c r="BC129" s="43">
        <v>352465</v>
      </c>
      <c r="BD129" s="43">
        <v>387180</v>
      </c>
      <c r="BE129" s="46">
        <v>0</v>
      </c>
      <c r="BF129" s="46">
        <v>0.35</v>
      </c>
      <c r="BG129" s="46">
        <v>0</v>
      </c>
      <c r="BH129" s="46">
        <v>0.36</v>
      </c>
      <c r="BI129" s="47">
        <v>635</v>
      </c>
      <c r="BJ129" s="47">
        <v>1316663410</v>
      </c>
      <c r="BK129" s="47">
        <v>2073485</v>
      </c>
      <c r="BL129" s="47">
        <v>353594</v>
      </c>
      <c r="BM129" s="47">
        <v>348635</v>
      </c>
      <c r="BN129" s="66">
        <v>0</v>
      </c>
      <c r="BO129" s="66">
        <v>0.375</v>
      </c>
      <c r="BP129" s="66">
        <v>0</v>
      </c>
      <c r="BQ129" s="66">
        <v>0.375</v>
      </c>
      <c r="BR129" s="67">
        <v>610</v>
      </c>
      <c r="BS129" s="67">
        <v>1351155313</v>
      </c>
      <c r="BT129" s="67">
        <v>2215008</v>
      </c>
      <c r="BU129" s="67">
        <v>328881</v>
      </c>
      <c r="BV129" s="67">
        <v>478210</v>
      </c>
      <c r="BW129" s="70">
        <v>0</v>
      </c>
      <c r="BX129" s="70">
        <v>0.32800000000000001</v>
      </c>
      <c r="BY129" s="70">
        <v>0</v>
      </c>
      <c r="BZ129" s="70">
        <v>0.36</v>
      </c>
      <c r="CA129" s="71">
        <v>623</v>
      </c>
      <c r="CB129" s="71">
        <v>1477901879</v>
      </c>
      <c r="CC129" s="71">
        <v>2372234</v>
      </c>
      <c r="CD129" s="71">
        <v>350281</v>
      </c>
      <c r="CE129" s="71">
        <v>455443</v>
      </c>
    </row>
    <row r="130" spans="1:83" x14ac:dyDescent="0.35">
      <c r="A130" s="10" t="s">
        <v>1463</v>
      </c>
      <c r="B130" s="10" t="s">
        <v>121</v>
      </c>
      <c r="C130" s="42">
        <v>0.28000000000000003</v>
      </c>
      <c r="D130" s="42">
        <v>0.65400000000000003</v>
      </c>
      <c r="E130" s="42">
        <v>0.28000000000000003</v>
      </c>
      <c r="F130" s="42">
        <v>0.65400000000000003</v>
      </c>
      <c r="G130" s="43">
        <v>1338</v>
      </c>
      <c r="H130" s="43">
        <v>1289459788</v>
      </c>
      <c r="I130" s="43">
        <v>963721</v>
      </c>
      <c r="J130" s="43">
        <v>723962</v>
      </c>
      <c r="K130" s="43">
        <v>832460</v>
      </c>
      <c r="L130" s="42">
        <v>0.33300000000000002</v>
      </c>
      <c r="M130" s="42">
        <v>0.65900000000000003</v>
      </c>
      <c r="N130" s="42">
        <v>0.33300000000000002</v>
      </c>
      <c r="O130" s="42">
        <v>0.65900000000000003</v>
      </c>
      <c r="P130" s="43">
        <v>1357</v>
      </c>
      <c r="Q130" s="43">
        <v>1246834816</v>
      </c>
      <c r="R130" s="43">
        <v>918817</v>
      </c>
      <c r="S130" s="43">
        <v>805649</v>
      </c>
      <c r="T130" s="43">
        <v>858542</v>
      </c>
      <c r="U130" s="42">
        <v>0.39800000000000002</v>
      </c>
      <c r="V130" s="42">
        <v>0.69</v>
      </c>
      <c r="W130" s="42">
        <v>0.39800000000000002</v>
      </c>
      <c r="X130" s="42">
        <v>0.69</v>
      </c>
      <c r="Y130" s="43">
        <v>1272</v>
      </c>
      <c r="Z130" s="43">
        <v>1110228811</v>
      </c>
      <c r="AA130" s="43">
        <v>872821</v>
      </c>
      <c r="AB130" s="43">
        <v>917303</v>
      </c>
      <c r="AC130" s="43">
        <v>1051382</v>
      </c>
      <c r="AD130" s="42">
        <v>0.40600000000000003</v>
      </c>
      <c r="AE130" s="42">
        <v>0.68700000000000006</v>
      </c>
      <c r="AF130" s="42">
        <v>0.40600000000000003</v>
      </c>
      <c r="AG130" s="42">
        <v>0.68700000000000006</v>
      </c>
      <c r="AH130" s="43">
        <v>1235</v>
      </c>
      <c r="AI130" s="43">
        <v>1126670509</v>
      </c>
      <c r="AJ130" s="43">
        <v>912283</v>
      </c>
      <c r="AK130" s="43">
        <v>1021952</v>
      </c>
      <c r="AL130" s="43">
        <v>961525</v>
      </c>
      <c r="AM130" s="42">
        <v>0.42099999999999999</v>
      </c>
      <c r="AN130" s="42">
        <v>0.68600000000000005</v>
      </c>
      <c r="AO130" s="42">
        <v>0.42099999999999999</v>
      </c>
      <c r="AP130" s="42">
        <v>0.68600000000000005</v>
      </c>
      <c r="AQ130" s="43">
        <v>1210</v>
      </c>
      <c r="AR130" s="43">
        <v>1145326336</v>
      </c>
      <c r="AS130" s="43">
        <v>946550</v>
      </c>
      <c r="AT130" s="43">
        <v>1045214</v>
      </c>
      <c r="AU130" s="43">
        <v>1127073</v>
      </c>
      <c r="AV130" s="42">
        <v>0.44800000000000001</v>
      </c>
      <c r="AW130" s="42">
        <v>0.68700000000000006</v>
      </c>
      <c r="AX130" s="42">
        <v>0.44800000000000001</v>
      </c>
      <c r="AY130" s="42">
        <v>0.68700000000000006</v>
      </c>
      <c r="AZ130" s="43">
        <v>1208</v>
      </c>
      <c r="BA130" s="43">
        <v>1161802648</v>
      </c>
      <c r="BB130" s="43">
        <v>961757</v>
      </c>
      <c r="BC130" s="43">
        <v>1361374</v>
      </c>
      <c r="BD130" s="43">
        <v>1207253</v>
      </c>
      <c r="BE130" s="46">
        <v>0.48099999999999998</v>
      </c>
      <c r="BF130" s="46">
        <v>0.68700000000000006</v>
      </c>
      <c r="BG130" s="46">
        <v>0.48099999999999998</v>
      </c>
      <c r="BH130" s="46">
        <v>0.68700000000000006</v>
      </c>
      <c r="BI130" s="47">
        <v>1176</v>
      </c>
      <c r="BJ130" s="47">
        <v>1169899733</v>
      </c>
      <c r="BK130" s="47">
        <v>994812</v>
      </c>
      <c r="BL130" s="47">
        <v>1197170</v>
      </c>
      <c r="BM130" s="47">
        <v>1060459</v>
      </c>
      <c r="BN130" s="66">
        <v>0.48599999999999999</v>
      </c>
      <c r="BO130" s="66">
        <v>0.67800000000000005</v>
      </c>
      <c r="BP130" s="66">
        <v>0.48599999999999999</v>
      </c>
      <c r="BQ130" s="66">
        <v>0.67800000000000005</v>
      </c>
      <c r="BR130" s="67">
        <v>1143</v>
      </c>
      <c r="BS130" s="67">
        <v>1220407183</v>
      </c>
      <c r="BT130" s="67">
        <v>1067722</v>
      </c>
      <c r="BU130" s="67">
        <v>1041803</v>
      </c>
      <c r="BV130" s="67">
        <v>1215947</v>
      </c>
      <c r="BW130" s="70">
        <v>0.44600000000000001</v>
      </c>
      <c r="BX130" s="70">
        <v>0.67400000000000004</v>
      </c>
      <c r="BY130" s="70">
        <v>0.44600000000000001</v>
      </c>
      <c r="BZ130" s="70">
        <v>0.67400000000000004</v>
      </c>
      <c r="CA130" s="71">
        <v>1112</v>
      </c>
      <c r="CB130" s="71">
        <v>1255691084</v>
      </c>
      <c r="CC130" s="71">
        <v>1129218</v>
      </c>
      <c r="CD130" s="71">
        <v>1154670</v>
      </c>
      <c r="CE130" s="71">
        <v>1413099</v>
      </c>
    </row>
    <row r="131" spans="1:83" x14ac:dyDescent="0.35">
      <c r="A131" s="10" t="s">
        <v>1464</v>
      </c>
      <c r="B131" s="10" t="s">
        <v>122</v>
      </c>
      <c r="C131" s="42">
        <v>0</v>
      </c>
      <c r="D131" s="42">
        <v>0.40300000000000002</v>
      </c>
      <c r="E131" s="42">
        <v>0</v>
      </c>
      <c r="F131" s="42">
        <v>0.40300000000000002</v>
      </c>
      <c r="G131" s="43">
        <v>1050</v>
      </c>
      <c r="H131" s="43">
        <v>1611938516</v>
      </c>
      <c r="I131" s="43">
        <v>1535179</v>
      </c>
      <c r="J131" s="43">
        <v>438951</v>
      </c>
      <c r="K131" s="43">
        <v>467827</v>
      </c>
      <c r="L131" s="42">
        <v>0</v>
      </c>
      <c r="M131" s="42">
        <v>0.41199999999999998</v>
      </c>
      <c r="N131" s="42">
        <v>0</v>
      </c>
      <c r="O131" s="42">
        <v>0.41199999999999998</v>
      </c>
      <c r="P131" s="43">
        <v>1006</v>
      </c>
      <c r="Q131" s="43">
        <v>1617216625</v>
      </c>
      <c r="R131" s="43">
        <v>1607571</v>
      </c>
      <c r="S131" s="43">
        <v>487160</v>
      </c>
      <c r="T131" s="43">
        <v>574210</v>
      </c>
      <c r="U131" s="42">
        <v>0</v>
      </c>
      <c r="V131" s="42">
        <v>0.42499999999999999</v>
      </c>
      <c r="W131" s="42">
        <v>0</v>
      </c>
      <c r="X131" s="42">
        <v>0.42499999999999999</v>
      </c>
      <c r="Y131" s="43">
        <v>1030</v>
      </c>
      <c r="Z131" s="43">
        <v>1626925758</v>
      </c>
      <c r="AA131" s="43">
        <v>1579539</v>
      </c>
      <c r="AB131" s="43">
        <v>551280</v>
      </c>
      <c r="AC131" s="43">
        <v>591392</v>
      </c>
      <c r="AD131" s="42">
        <v>0</v>
      </c>
      <c r="AE131" s="42">
        <v>0.42099999999999999</v>
      </c>
      <c r="AF131" s="42">
        <v>0</v>
      </c>
      <c r="AG131" s="42">
        <v>0.42099999999999999</v>
      </c>
      <c r="AH131" s="43">
        <v>958</v>
      </c>
      <c r="AI131" s="43">
        <v>1671243061</v>
      </c>
      <c r="AJ131" s="43">
        <v>1744512</v>
      </c>
      <c r="AK131" s="43">
        <v>551406</v>
      </c>
      <c r="AL131" s="43">
        <v>508731</v>
      </c>
      <c r="AM131" s="42">
        <v>0</v>
      </c>
      <c r="AN131" s="42">
        <v>0.41699999999999998</v>
      </c>
      <c r="AO131" s="42">
        <v>0</v>
      </c>
      <c r="AP131" s="42">
        <v>0.41699999999999998</v>
      </c>
      <c r="AQ131" s="43">
        <v>908</v>
      </c>
      <c r="AR131" s="43">
        <v>1720600247</v>
      </c>
      <c r="AS131" s="43">
        <v>1894934</v>
      </c>
      <c r="AT131" s="43">
        <v>587551</v>
      </c>
      <c r="AU131" s="43">
        <v>470565</v>
      </c>
      <c r="AV131" s="42">
        <v>0</v>
      </c>
      <c r="AW131" s="42">
        <v>0.42099999999999999</v>
      </c>
      <c r="AX131" s="42">
        <v>0</v>
      </c>
      <c r="AY131" s="42">
        <v>0.42099999999999999</v>
      </c>
      <c r="AZ131" s="43">
        <v>946</v>
      </c>
      <c r="BA131" s="43">
        <v>1749952002</v>
      </c>
      <c r="BB131" s="43">
        <v>1849843</v>
      </c>
      <c r="BC131" s="43">
        <v>504247</v>
      </c>
      <c r="BD131" s="43">
        <v>509711</v>
      </c>
      <c r="BE131" s="46">
        <v>0</v>
      </c>
      <c r="BF131" s="46">
        <v>0.42499999999999999</v>
      </c>
      <c r="BG131" s="46">
        <v>0</v>
      </c>
      <c r="BH131" s="46">
        <v>0.42499999999999999</v>
      </c>
      <c r="BI131" s="47">
        <v>890</v>
      </c>
      <c r="BJ131" s="47">
        <v>1773429354</v>
      </c>
      <c r="BK131" s="47">
        <v>1992617</v>
      </c>
      <c r="BL131" s="47">
        <v>553781</v>
      </c>
      <c r="BM131" s="47">
        <v>587656</v>
      </c>
      <c r="BN131" s="66">
        <v>0</v>
      </c>
      <c r="BO131" s="66">
        <v>0.42499999999999999</v>
      </c>
      <c r="BP131" s="66">
        <v>0</v>
      </c>
      <c r="BQ131" s="66">
        <v>0.42499999999999999</v>
      </c>
      <c r="BR131" s="67">
        <v>842</v>
      </c>
      <c r="BS131" s="67">
        <v>1830051321</v>
      </c>
      <c r="BT131" s="67">
        <v>2173457</v>
      </c>
      <c r="BU131" s="67">
        <v>565003</v>
      </c>
      <c r="BV131" s="67">
        <v>618152</v>
      </c>
      <c r="BW131" s="70">
        <v>0</v>
      </c>
      <c r="BX131" s="70">
        <v>0.41699999999999998</v>
      </c>
      <c r="BY131" s="70">
        <v>0</v>
      </c>
      <c r="BZ131" s="70">
        <v>0.41699999999999998</v>
      </c>
      <c r="CA131" s="71">
        <v>803</v>
      </c>
      <c r="CB131" s="71">
        <v>1907861702</v>
      </c>
      <c r="CC131" s="71">
        <v>2375917</v>
      </c>
      <c r="CD131" s="71">
        <v>558229</v>
      </c>
      <c r="CE131" s="71">
        <v>719323</v>
      </c>
    </row>
    <row r="132" spans="1:83" x14ac:dyDescent="0.35">
      <c r="A132" s="10" t="s">
        <v>1465</v>
      </c>
      <c r="B132" s="10" t="s">
        <v>123</v>
      </c>
      <c r="C132" s="42">
        <v>0.70399999999999996</v>
      </c>
      <c r="D132" s="42">
        <v>0.51300000000000001</v>
      </c>
      <c r="E132" s="42">
        <v>0.70399999999999996</v>
      </c>
      <c r="F132" s="42">
        <v>0.70399999999999996</v>
      </c>
      <c r="G132" s="43">
        <v>4258</v>
      </c>
      <c r="H132" s="43">
        <v>1691644401</v>
      </c>
      <c r="I132" s="43">
        <v>397286</v>
      </c>
      <c r="J132" s="43">
        <v>1212615</v>
      </c>
      <c r="K132" s="43">
        <v>1463979</v>
      </c>
      <c r="L132" s="42">
        <v>0.73499999999999999</v>
      </c>
      <c r="M132" s="42">
        <v>0.51300000000000001</v>
      </c>
      <c r="N132" s="42">
        <v>0.73499999999999999</v>
      </c>
      <c r="O132" s="42">
        <v>0.73499999999999999</v>
      </c>
      <c r="P132" s="43">
        <v>4518</v>
      </c>
      <c r="Q132" s="43">
        <v>1655382290</v>
      </c>
      <c r="R132" s="43">
        <v>366397</v>
      </c>
      <c r="S132" s="43">
        <v>1247325</v>
      </c>
      <c r="T132" s="43">
        <v>1487572</v>
      </c>
      <c r="U132" s="42">
        <v>0.75</v>
      </c>
      <c r="V132" s="42">
        <v>0.52700000000000002</v>
      </c>
      <c r="W132" s="42">
        <v>0.75</v>
      </c>
      <c r="X132" s="42">
        <v>0.75</v>
      </c>
      <c r="Y132" s="43">
        <v>4483</v>
      </c>
      <c r="Z132" s="43">
        <v>1628111586</v>
      </c>
      <c r="AA132" s="43">
        <v>363174</v>
      </c>
      <c r="AB132" s="43">
        <v>1335483</v>
      </c>
      <c r="AC132" s="43">
        <v>1472827</v>
      </c>
      <c r="AD132" s="42">
        <v>0.754</v>
      </c>
      <c r="AE132" s="42">
        <v>0.54900000000000004</v>
      </c>
      <c r="AF132" s="42">
        <v>0.754</v>
      </c>
      <c r="AG132" s="42">
        <v>0.754</v>
      </c>
      <c r="AH132" s="43">
        <v>4280</v>
      </c>
      <c r="AI132" s="43">
        <v>1624626421</v>
      </c>
      <c r="AJ132" s="43">
        <v>379585</v>
      </c>
      <c r="AK132" s="43">
        <v>1569828</v>
      </c>
      <c r="AL132" s="43">
        <v>1786042</v>
      </c>
      <c r="AM132" s="42">
        <v>0.77400000000000002</v>
      </c>
      <c r="AN132" s="42">
        <v>0.56799999999999995</v>
      </c>
      <c r="AO132" s="42">
        <v>0.77400000000000002</v>
      </c>
      <c r="AP132" s="42">
        <v>0.77400000000000002</v>
      </c>
      <c r="AQ132" s="43">
        <v>4304</v>
      </c>
      <c r="AR132" s="43">
        <v>1594662390</v>
      </c>
      <c r="AS132" s="43">
        <v>370507</v>
      </c>
      <c r="AT132" s="43">
        <v>2417024</v>
      </c>
      <c r="AU132" s="43">
        <v>2551383</v>
      </c>
      <c r="AV132" s="42">
        <v>0.78400000000000003</v>
      </c>
      <c r="AW132" s="42">
        <v>0.59799999999999998</v>
      </c>
      <c r="AX132" s="42">
        <v>0.78400000000000003</v>
      </c>
      <c r="AY132" s="42">
        <v>0.78400000000000003</v>
      </c>
      <c r="AZ132" s="43">
        <v>4249</v>
      </c>
      <c r="BA132" s="43">
        <v>1604715418</v>
      </c>
      <c r="BB132" s="43">
        <v>377668</v>
      </c>
      <c r="BC132" s="43">
        <v>2510746</v>
      </c>
      <c r="BD132" s="43">
        <v>3068731</v>
      </c>
      <c r="BE132" s="46">
        <v>0.79</v>
      </c>
      <c r="BF132" s="46">
        <v>0.58799999999999997</v>
      </c>
      <c r="BG132" s="46">
        <v>0.79</v>
      </c>
      <c r="BH132" s="46">
        <v>0.79</v>
      </c>
      <c r="BI132" s="47">
        <v>4149</v>
      </c>
      <c r="BJ132" s="47">
        <v>1672057310</v>
      </c>
      <c r="BK132" s="47">
        <v>403002</v>
      </c>
      <c r="BL132" s="47">
        <v>2390698</v>
      </c>
      <c r="BM132" s="47">
        <v>2306068</v>
      </c>
      <c r="BN132" s="66">
        <v>0.77900000000000003</v>
      </c>
      <c r="BO132" s="66">
        <v>0.56100000000000005</v>
      </c>
      <c r="BP132" s="66">
        <v>0.77900000000000003</v>
      </c>
      <c r="BQ132" s="66">
        <v>0.77900000000000003</v>
      </c>
      <c r="BR132" s="67">
        <v>3886</v>
      </c>
      <c r="BS132" s="67">
        <v>1790542515</v>
      </c>
      <c r="BT132" s="67">
        <v>460767</v>
      </c>
      <c r="BU132" s="67">
        <v>1992585</v>
      </c>
      <c r="BV132" s="67">
        <v>2315504</v>
      </c>
      <c r="BW132" s="70">
        <v>0.745</v>
      </c>
      <c r="BX132" s="70">
        <v>0.52700000000000002</v>
      </c>
      <c r="BY132" s="70">
        <v>0.745</v>
      </c>
      <c r="BZ132" s="70">
        <v>0.745</v>
      </c>
      <c r="CA132" s="71">
        <v>3792</v>
      </c>
      <c r="CB132" s="71">
        <v>1974457781</v>
      </c>
      <c r="CC132" s="71">
        <v>520690</v>
      </c>
      <c r="CD132" s="71">
        <v>2133087</v>
      </c>
      <c r="CE132" s="71">
        <v>2319048</v>
      </c>
    </row>
    <row r="133" spans="1:83" x14ac:dyDescent="0.35">
      <c r="A133" s="10" t="s">
        <v>1466</v>
      </c>
      <c r="B133" s="10" t="s">
        <v>124</v>
      </c>
      <c r="C133" s="42">
        <v>0.56499999999999995</v>
      </c>
      <c r="D133" s="42">
        <v>0.67700000000000005</v>
      </c>
      <c r="E133" s="42">
        <v>0.56499999999999995</v>
      </c>
      <c r="F133" s="42">
        <v>0.67700000000000005</v>
      </c>
      <c r="G133" s="43">
        <v>9391</v>
      </c>
      <c r="H133" s="43">
        <v>5471447608</v>
      </c>
      <c r="I133" s="43">
        <v>582626</v>
      </c>
      <c r="J133" s="43">
        <v>3685141</v>
      </c>
      <c r="K133" s="43">
        <v>3854062</v>
      </c>
      <c r="L133" s="42">
        <v>0.57999999999999996</v>
      </c>
      <c r="M133" s="42">
        <v>0.68300000000000005</v>
      </c>
      <c r="N133" s="42">
        <v>0.57999999999999996</v>
      </c>
      <c r="O133" s="42">
        <v>0.68300000000000005</v>
      </c>
      <c r="P133" s="43">
        <v>9208</v>
      </c>
      <c r="Q133" s="43">
        <v>5341659344</v>
      </c>
      <c r="R133" s="43">
        <v>580110</v>
      </c>
      <c r="S133" s="43">
        <v>3731127</v>
      </c>
      <c r="T133" s="43">
        <v>3980388</v>
      </c>
      <c r="U133" s="42">
        <v>0.58799999999999997</v>
      </c>
      <c r="V133" s="42">
        <v>0.68700000000000006</v>
      </c>
      <c r="W133" s="42">
        <v>0.58799999999999997</v>
      </c>
      <c r="X133" s="42">
        <v>0.68700000000000006</v>
      </c>
      <c r="Y133" s="43">
        <v>8953</v>
      </c>
      <c r="Z133" s="43">
        <v>5349024575</v>
      </c>
      <c r="AA133" s="43">
        <v>597456</v>
      </c>
      <c r="AB133" s="43">
        <v>3877978</v>
      </c>
      <c r="AC133" s="43">
        <v>4028896</v>
      </c>
      <c r="AD133" s="42">
        <v>0.60399999999999998</v>
      </c>
      <c r="AE133" s="42">
        <v>0.69199999999999995</v>
      </c>
      <c r="AF133" s="42">
        <v>0.60399999999999998</v>
      </c>
      <c r="AG133" s="42">
        <v>0.69199999999999995</v>
      </c>
      <c r="AH133" s="43">
        <v>8822</v>
      </c>
      <c r="AI133" s="43">
        <v>5377204526</v>
      </c>
      <c r="AJ133" s="43">
        <v>609522</v>
      </c>
      <c r="AK133" s="43">
        <v>4008344</v>
      </c>
      <c r="AL133" s="43">
        <v>4047702</v>
      </c>
      <c r="AM133" s="42">
        <v>0.61899999999999999</v>
      </c>
      <c r="AN133" s="42">
        <v>0.69899999999999995</v>
      </c>
      <c r="AO133" s="42">
        <v>0.61899999999999999</v>
      </c>
      <c r="AP133" s="42">
        <v>0.69899999999999995</v>
      </c>
      <c r="AQ133" s="43">
        <v>8605</v>
      </c>
      <c r="AR133" s="43">
        <v>5365416384</v>
      </c>
      <c r="AS133" s="43">
        <v>623523</v>
      </c>
      <c r="AT133" s="43">
        <v>4445455</v>
      </c>
      <c r="AU133" s="43">
        <v>5165923</v>
      </c>
      <c r="AV133" s="42">
        <v>0.63400000000000001</v>
      </c>
      <c r="AW133" s="42">
        <v>0.70199999999999996</v>
      </c>
      <c r="AX133" s="42">
        <v>0.63400000000000001</v>
      </c>
      <c r="AY133" s="42">
        <v>0.70199999999999996</v>
      </c>
      <c r="AZ133" s="43">
        <v>8526</v>
      </c>
      <c r="BA133" s="43">
        <v>5440022111</v>
      </c>
      <c r="BB133" s="43">
        <v>638050</v>
      </c>
      <c r="BC133" s="43">
        <v>4882479</v>
      </c>
      <c r="BD133" s="43">
        <v>6774346</v>
      </c>
      <c r="BE133" s="46">
        <v>0.65100000000000002</v>
      </c>
      <c r="BF133" s="46">
        <v>0.69399999999999995</v>
      </c>
      <c r="BG133" s="46">
        <v>0.65100000000000002</v>
      </c>
      <c r="BH133" s="46">
        <v>0.69399999999999995</v>
      </c>
      <c r="BI133" s="47">
        <v>8437</v>
      </c>
      <c r="BJ133" s="47">
        <v>5647330961</v>
      </c>
      <c r="BK133" s="47">
        <v>669352</v>
      </c>
      <c r="BL133" s="47">
        <v>5441650</v>
      </c>
      <c r="BM133" s="47">
        <v>4284546</v>
      </c>
      <c r="BN133" s="66">
        <v>0.65700000000000003</v>
      </c>
      <c r="BO133" s="66">
        <v>0.69199999999999995</v>
      </c>
      <c r="BP133" s="66">
        <v>0.65700000000000003</v>
      </c>
      <c r="BQ133" s="66">
        <v>0.69199999999999995</v>
      </c>
      <c r="BR133" s="67">
        <v>8134</v>
      </c>
      <c r="BS133" s="67">
        <v>5800928524</v>
      </c>
      <c r="BT133" s="67">
        <v>713170</v>
      </c>
      <c r="BU133" s="67">
        <v>4113433</v>
      </c>
      <c r="BV133" s="67">
        <v>5011289</v>
      </c>
      <c r="BW133" s="70">
        <v>0.625</v>
      </c>
      <c r="BX133" s="70">
        <v>0.67900000000000005</v>
      </c>
      <c r="BY133" s="70">
        <v>0.625</v>
      </c>
      <c r="BZ133" s="70">
        <v>0.67900000000000005</v>
      </c>
      <c r="CA133" s="71">
        <v>8030</v>
      </c>
      <c r="CB133" s="71">
        <v>6145263397</v>
      </c>
      <c r="CC133" s="71">
        <v>765288</v>
      </c>
      <c r="CD133" s="71">
        <v>4563309</v>
      </c>
      <c r="CE133" s="71">
        <v>5530135</v>
      </c>
    </row>
    <row r="134" spans="1:83" x14ac:dyDescent="0.35">
      <c r="A134" s="10" t="s">
        <v>1467</v>
      </c>
      <c r="B134" s="10" t="s">
        <v>125</v>
      </c>
      <c r="C134" s="42">
        <v>0.57299999999999995</v>
      </c>
      <c r="D134" s="42">
        <v>0.74299999999999999</v>
      </c>
      <c r="E134" s="42">
        <v>0.57299999999999995</v>
      </c>
      <c r="F134" s="42">
        <v>0.74299999999999999</v>
      </c>
      <c r="G134" s="43">
        <v>1588</v>
      </c>
      <c r="H134" s="43">
        <v>907499420</v>
      </c>
      <c r="I134" s="43">
        <v>571473</v>
      </c>
      <c r="J134" s="43">
        <v>1130652</v>
      </c>
      <c r="K134" s="43">
        <v>1316938</v>
      </c>
      <c r="L134" s="42">
        <v>0.60399999999999998</v>
      </c>
      <c r="M134" s="42">
        <v>0.76</v>
      </c>
      <c r="N134" s="42">
        <v>0.60399999999999998</v>
      </c>
      <c r="O134" s="42">
        <v>0.76</v>
      </c>
      <c r="P134" s="43">
        <v>1573</v>
      </c>
      <c r="Q134" s="43">
        <v>858778407</v>
      </c>
      <c r="R134" s="43">
        <v>545949</v>
      </c>
      <c r="S134" s="43">
        <v>1158700</v>
      </c>
      <c r="T134" s="43">
        <v>1333315</v>
      </c>
      <c r="U134" s="42">
        <v>0.62</v>
      </c>
      <c r="V134" s="42">
        <v>0.76400000000000001</v>
      </c>
      <c r="W134" s="42">
        <v>0.62</v>
      </c>
      <c r="X134" s="42">
        <v>0.76400000000000001</v>
      </c>
      <c r="Y134" s="43">
        <v>1552</v>
      </c>
      <c r="Z134" s="43">
        <v>854894242</v>
      </c>
      <c r="AA134" s="43">
        <v>550833</v>
      </c>
      <c r="AB134" s="43">
        <v>1120346</v>
      </c>
      <c r="AC134" s="43">
        <v>1227777</v>
      </c>
      <c r="AD134" s="42">
        <v>0.63700000000000001</v>
      </c>
      <c r="AE134" s="42">
        <v>0.76900000000000002</v>
      </c>
      <c r="AF134" s="42">
        <v>0.63700000000000001</v>
      </c>
      <c r="AG134" s="42">
        <v>0.76900000000000002</v>
      </c>
      <c r="AH134" s="43">
        <v>1526</v>
      </c>
      <c r="AI134" s="43">
        <v>851481807</v>
      </c>
      <c r="AJ134" s="43">
        <v>557982</v>
      </c>
      <c r="AK134" s="43">
        <v>1214121</v>
      </c>
      <c r="AL134" s="43">
        <v>1340934</v>
      </c>
      <c r="AM134" s="42">
        <v>0.67800000000000005</v>
      </c>
      <c r="AN134" s="42">
        <v>0.77600000000000002</v>
      </c>
      <c r="AO134" s="42">
        <v>0.67800000000000005</v>
      </c>
      <c r="AP134" s="42">
        <v>0.77600000000000002</v>
      </c>
      <c r="AQ134" s="43">
        <v>1616</v>
      </c>
      <c r="AR134" s="43">
        <v>852140087</v>
      </c>
      <c r="AS134" s="43">
        <v>527314</v>
      </c>
      <c r="AT134" s="43">
        <v>1372655</v>
      </c>
      <c r="AU134" s="43">
        <v>1516748</v>
      </c>
      <c r="AV134" s="42">
        <v>0.68600000000000005</v>
      </c>
      <c r="AW134" s="42">
        <v>0.77400000000000002</v>
      </c>
      <c r="AX134" s="42">
        <v>0.68600000000000005</v>
      </c>
      <c r="AY134" s="42">
        <v>0.77400000000000002</v>
      </c>
      <c r="AZ134" s="43">
        <v>1597</v>
      </c>
      <c r="BA134" s="43">
        <v>874285348</v>
      </c>
      <c r="BB134" s="43">
        <v>547454</v>
      </c>
      <c r="BC134" s="43">
        <v>1380628</v>
      </c>
      <c r="BD134" s="43">
        <v>1907428</v>
      </c>
      <c r="BE134" s="46">
        <v>0.70399999999999996</v>
      </c>
      <c r="BF134" s="46">
        <v>0.76500000000000001</v>
      </c>
      <c r="BG134" s="46">
        <v>0.70399999999999996</v>
      </c>
      <c r="BH134" s="46">
        <v>0.76500000000000001</v>
      </c>
      <c r="BI134" s="47">
        <v>1632</v>
      </c>
      <c r="BJ134" s="47">
        <v>926449178</v>
      </c>
      <c r="BK134" s="47">
        <v>567677</v>
      </c>
      <c r="BL134" s="47">
        <v>1527913</v>
      </c>
      <c r="BM134" s="47">
        <v>1537641</v>
      </c>
      <c r="BN134" s="66">
        <v>0.71899999999999997</v>
      </c>
      <c r="BO134" s="66">
        <v>0.76700000000000002</v>
      </c>
      <c r="BP134" s="66">
        <v>0.71899999999999997</v>
      </c>
      <c r="BQ134" s="66">
        <v>0.76700000000000002</v>
      </c>
      <c r="BR134" s="67">
        <v>1608</v>
      </c>
      <c r="BS134" s="67">
        <v>936697610</v>
      </c>
      <c r="BT134" s="67">
        <v>582523</v>
      </c>
      <c r="BU134" s="67">
        <v>1338992</v>
      </c>
      <c r="BV134" s="67">
        <v>1586465</v>
      </c>
      <c r="BW134" s="70">
        <v>0.70599999999999996</v>
      </c>
      <c r="BX134" s="70">
        <v>0.75900000000000001</v>
      </c>
      <c r="BY134" s="70">
        <v>0.70599999999999996</v>
      </c>
      <c r="BZ134" s="70">
        <v>0.75900000000000001</v>
      </c>
      <c r="CA134" s="71">
        <v>1637</v>
      </c>
      <c r="CB134" s="71">
        <v>981516333</v>
      </c>
      <c r="CC134" s="71">
        <v>599582</v>
      </c>
      <c r="CD134" s="71">
        <v>1272754</v>
      </c>
      <c r="CE134" s="71">
        <v>1726184</v>
      </c>
    </row>
    <row r="135" spans="1:83" x14ac:dyDescent="0.35">
      <c r="A135" s="10" t="s">
        <v>1468</v>
      </c>
      <c r="B135" s="10" t="s">
        <v>126</v>
      </c>
      <c r="C135" s="42">
        <v>0.45400000000000001</v>
      </c>
      <c r="D135" s="42">
        <v>0.621</v>
      </c>
      <c r="E135" s="42">
        <v>0.45400000000000001</v>
      </c>
      <c r="F135" s="42">
        <v>0.621</v>
      </c>
      <c r="G135" s="43">
        <v>2079</v>
      </c>
      <c r="H135" s="43">
        <v>1518569084</v>
      </c>
      <c r="I135" s="43">
        <v>730432</v>
      </c>
      <c r="J135" s="43">
        <v>692599</v>
      </c>
      <c r="K135" s="43">
        <v>842401</v>
      </c>
      <c r="L135" s="42">
        <v>0.46</v>
      </c>
      <c r="M135" s="42">
        <v>0.623</v>
      </c>
      <c r="N135" s="42">
        <v>0.46</v>
      </c>
      <c r="O135" s="42">
        <v>0.623</v>
      </c>
      <c r="P135" s="43">
        <v>2036</v>
      </c>
      <c r="Q135" s="43">
        <v>1516116219</v>
      </c>
      <c r="R135" s="43">
        <v>744654</v>
      </c>
      <c r="S135" s="43">
        <v>801910</v>
      </c>
      <c r="T135" s="43">
        <v>867949</v>
      </c>
      <c r="U135" s="42">
        <v>0.497</v>
      </c>
      <c r="V135" s="42">
        <v>0.63</v>
      </c>
      <c r="W135" s="42">
        <v>0.497</v>
      </c>
      <c r="X135" s="42">
        <v>0.63</v>
      </c>
      <c r="Y135" s="43">
        <v>2084</v>
      </c>
      <c r="Z135" s="43">
        <v>1520559208</v>
      </c>
      <c r="AA135" s="43">
        <v>729634</v>
      </c>
      <c r="AB135" s="43">
        <v>790550</v>
      </c>
      <c r="AC135" s="43">
        <v>876601</v>
      </c>
      <c r="AD135" s="42">
        <v>0.51500000000000001</v>
      </c>
      <c r="AE135" s="42">
        <v>0.63500000000000001</v>
      </c>
      <c r="AF135" s="42">
        <v>0.51500000000000001</v>
      </c>
      <c r="AG135" s="42">
        <v>0.63500000000000001</v>
      </c>
      <c r="AH135" s="43">
        <v>2054</v>
      </c>
      <c r="AI135" s="43">
        <v>1530081806</v>
      </c>
      <c r="AJ135" s="43">
        <v>744927</v>
      </c>
      <c r="AK135" s="43">
        <v>848488</v>
      </c>
      <c r="AL135" s="43">
        <v>976753</v>
      </c>
      <c r="AM135" s="42">
        <v>0.53100000000000003</v>
      </c>
      <c r="AN135" s="42">
        <v>0.64200000000000002</v>
      </c>
      <c r="AO135" s="42">
        <v>0.53100000000000003</v>
      </c>
      <c r="AP135" s="42">
        <v>0.64200000000000002</v>
      </c>
      <c r="AQ135" s="43">
        <v>2018</v>
      </c>
      <c r="AR135" s="43">
        <v>1545551068</v>
      </c>
      <c r="AS135" s="43">
        <v>765882</v>
      </c>
      <c r="AT135" s="43">
        <v>947175</v>
      </c>
      <c r="AU135" s="43">
        <v>1176408</v>
      </c>
      <c r="AV135" s="42">
        <v>0.53700000000000003</v>
      </c>
      <c r="AW135" s="42">
        <v>0.65</v>
      </c>
      <c r="AX135" s="42">
        <v>0.53700000000000003</v>
      </c>
      <c r="AY135" s="42">
        <v>0.65</v>
      </c>
      <c r="AZ135" s="43">
        <v>1924</v>
      </c>
      <c r="BA135" s="43">
        <v>1554192588</v>
      </c>
      <c r="BB135" s="43">
        <v>807792</v>
      </c>
      <c r="BC135" s="43">
        <v>1017198</v>
      </c>
      <c r="BD135" s="43">
        <v>1404833</v>
      </c>
      <c r="BE135" s="46">
        <v>0.54400000000000004</v>
      </c>
      <c r="BF135" s="46">
        <v>0.65100000000000002</v>
      </c>
      <c r="BG135" s="46">
        <v>0.54400000000000004</v>
      </c>
      <c r="BH135" s="46">
        <v>0.65100000000000002</v>
      </c>
      <c r="BI135" s="47">
        <v>1800</v>
      </c>
      <c r="BJ135" s="47">
        <v>1573030233</v>
      </c>
      <c r="BK135" s="47">
        <v>873905</v>
      </c>
      <c r="BL135" s="47">
        <v>1061814</v>
      </c>
      <c r="BM135" s="47">
        <v>1119535</v>
      </c>
      <c r="BN135" s="66">
        <v>0.55100000000000005</v>
      </c>
      <c r="BO135" s="66">
        <v>0.65100000000000002</v>
      </c>
      <c r="BP135" s="66">
        <v>0.55100000000000005</v>
      </c>
      <c r="BQ135" s="66">
        <v>0.65100000000000002</v>
      </c>
      <c r="BR135" s="67">
        <v>1715</v>
      </c>
      <c r="BS135" s="67">
        <v>1599098925</v>
      </c>
      <c r="BT135" s="67">
        <v>932419</v>
      </c>
      <c r="BU135" s="67">
        <v>991752</v>
      </c>
      <c r="BV135" s="67">
        <v>1169040</v>
      </c>
      <c r="BW135" s="70">
        <v>0.495</v>
      </c>
      <c r="BX135" s="70">
        <v>0.65</v>
      </c>
      <c r="BY135" s="70">
        <v>0.495</v>
      </c>
      <c r="BZ135" s="70">
        <v>0.65</v>
      </c>
      <c r="CA135" s="71">
        <v>1633</v>
      </c>
      <c r="CB135" s="71">
        <v>1682260079</v>
      </c>
      <c r="CC135" s="71">
        <v>1030165</v>
      </c>
      <c r="CD135" s="71">
        <v>1016762</v>
      </c>
      <c r="CE135" s="71">
        <v>1648536</v>
      </c>
    </row>
    <row r="136" spans="1:83" x14ac:dyDescent="0.35">
      <c r="A136" s="10" t="s">
        <v>1469</v>
      </c>
      <c r="B136" s="10" t="s">
        <v>127</v>
      </c>
      <c r="C136" s="42">
        <v>0</v>
      </c>
      <c r="D136" s="42">
        <v>0.497</v>
      </c>
      <c r="E136" s="42">
        <v>0</v>
      </c>
      <c r="F136" s="42">
        <v>0.497</v>
      </c>
      <c r="G136" s="43">
        <v>1181</v>
      </c>
      <c r="H136" s="43">
        <v>1663632710</v>
      </c>
      <c r="I136" s="43">
        <v>1408664</v>
      </c>
      <c r="J136" s="43">
        <v>365612</v>
      </c>
      <c r="K136" s="43">
        <v>464955</v>
      </c>
      <c r="L136" s="42">
        <v>0</v>
      </c>
      <c r="M136" s="42">
        <v>0.504</v>
      </c>
      <c r="N136" s="42">
        <v>0</v>
      </c>
      <c r="O136" s="42">
        <v>0.504</v>
      </c>
      <c r="P136" s="43">
        <v>1177</v>
      </c>
      <c r="Q136" s="43">
        <v>1664344189</v>
      </c>
      <c r="R136" s="43">
        <v>1414056</v>
      </c>
      <c r="S136" s="43">
        <v>405685</v>
      </c>
      <c r="T136" s="43">
        <v>505068</v>
      </c>
      <c r="U136" s="42">
        <v>0</v>
      </c>
      <c r="V136" s="42">
        <v>0.51900000000000002</v>
      </c>
      <c r="W136" s="42">
        <v>0</v>
      </c>
      <c r="X136" s="42">
        <v>0.51900000000000002</v>
      </c>
      <c r="Y136" s="43">
        <v>1127</v>
      </c>
      <c r="Z136" s="43">
        <v>1677081425</v>
      </c>
      <c r="AA136" s="43">
        <v>1488093</v>
      </c>
      <c r="AB136" s="43">
        <v>456011</v>
      </c>
      <c r="AC136" s="43">
        <v>443059</v>
      </c>
      <c r="AD136" s="42">
        <v>0.01</v>
      </c>
      <c r="AE136" s="42">
        <v>0.52700000000000002</v>
      </c>
      <c r="AF136" s="42">
        <v>0.01</v>
      </c>
      <c r="AG136" s="42">
        <v>0.52700000000000002</v>
      </c>
      <c r="AH136" s="43">
        <v>1121</v>
      </c>
      <c r="AI136" s="43">
        <v>1704789566</v>
      </c>
      <c r="AJ136" s="43">
        <v>1520775</v>
      </c>
      <c r="AK136" s="43">
        <v>457089</v>
      </c>
      <c r="AL136" s="43">
        <v>421446</v>
      </c>
      <c r="AM136" s="42">
        <v>1.9E-2</v>
      </c>
      <c r="AN136" s="42">
        <v>0.54100000000000004</v>
      </c>
      <c r="AO136" s="42">
        <v>1.9E-2</v>
      </c>
      <c r="AP136" s="42">
        <v>0.54100000000000004</v>
      </c>
      <c r="AQ136" s="43">
        <v>1069</v>
      </c>
      <c r="AR136" s="43">
        <v>1712907511</v>
      </c>
      <c r="AS136" s="43">
        <v>1602345</v>
      </c>
      <c r="AT136" s="43">
        <v>420865</v>
      </c>
      <c r="AU136" s="43">
        <v>430384</v>
      </c>
      <c r="AV136" s="42">
        <v>0</v>
      </c>
      <c r="AW136" s="42">
        <v>0.52100000000000002</v>
      </c>
      <c r="AX136" s="42">
        <v>0</v>
      </c>
      <c r="AY136" s="42">
        <v>0.52100000000000002</v>
      </c>
      <c r="AZ136" s="43">
        <v>1033</v>
      </c>
      <c r="BA136" s="43">
        <v>1841741182</v>
      </c>
      <c r="BB136" s="43">
        <v>1782905</v>
      </c>
      <c r="BC136" s="43">
        <v>443509</v>
      </c>
      <c r="BD136" s="43">
        <v>440063</v>
      </c>
      <c r="BE136" s="46">
        <v>0</v>
      </c>
      <c r="BF136" s="46">
        <v>0.504</v>
      </c>
      <c r="BG136" s="46">
        <v>0</v>
      </c>
      <c r="BH136" s="46">
        <v>0.504</v>
      </c>
      <c r="BI136" s="47">
        <v>1009</v>
      </c>
      <c r="BJ136" s="47">
        <v>1952106199</v>
      </c>
      <c r="BK136" s="47">
        <v>1934693</v>
      </c>
      <c r="BL136" s="47">
        <v>423626</v>
      </c>
      <c r="BM136" s="47">
        <v>538381</v>
      </c>
      <c r="BN136" s="66">
        <v>0</v>
      </c>
      <c r="BO136" s="66">
        <v>0.46400000000000002</v>
      </c>
      <c r="BP136" s="66">
        <v>0</v>
      </c>
      <c r="BQ136" s="66">
        <v>0.46400000000000002</v>
      </c>
      <c r="BR136" s="67">
        <v>991</v>
      </c>
      <c r="BS136" s="67">
        <v>2143954232</v>
      </c>
      <c r="BT136" s="67">
        <v>2163425</v>
      </c>
      <c r="BU136" s="67">
        <v>429077</v>
      </c>
      <c r="BV136" s="67">
        <v>479490</v>
      </c>
      <c r="BW136" s="70">
        <v>0</v>
      </c>
      <c r="BX136" s="70">
        <v>0.44900000000000001</v>
      </c>
      <c r="BY136" s="70">
        <v>0</v>
      </c>
      <c r="BZ136" s="70">
        <v>0.44900000000000001</v>
      </c>
      <c r="CA136" s="71">
        <v>976</v>
      </c>
      <c r="CB136" s="71">
        <v>2264982892</v>
      </c>
      <c r="CC136" s="71">
        <v>2320679</v>
      </c>
      <c r="CD136" s="71">
        <v>506375</v>
      </c>
      <c r="CE136" s="71">
        <v>636747</v>
      </c>
    </row>
    <row r="137" spans="1:83" x14ac:dyDescent="0.35">
      <c r="A137" s="10" t="s">
        <v>1470</v>
      </c>
      <c r="B137" s="10" t="s">
        <v>128</v>
      </c>
      <c r="C137" s="42">
        <v>0.48799999999999999</v>
      </c>
      <c r="D137" s="42">
        <v>0.55100000000000005</v>
      </c>
      <c r="E137" s="42">
        <v>0.48799999999999999</v>
      </c>
      <c r="F137" s="42">
        <v>0.55100000000000005</v>
      </c>
      <c r="G137" s="43">
        <v>12308</v>
      </c>
      <c r="H137" s="43">
        <v>8425993531</v>
      </c>
      <c r="I137" s="43">
        <v>684594</v>
      </c>
      <c r="J137" s="43">
        <v>2435020</v>
      </c>
      <c r="K137" s="43">
        <v>2819893</v>
      </c>
      <c r="L137" s="42">
        <v>0.49199999999999999</v>
      </c>
      <c r="M137" s="42">
        <v>0.58199999999999996</v>
      </c>
      <c r="N137" s="42">
        <v>0.49199999999999999</v>
      </c>
      <c r="O137" s="42">
        <v>0.58199999999999996</v>
      </c>
      <c r="P137" s="43">
        <v>11933</v>
      </c>
      <c r="Q137" s="43">
        <v>8357066102</v>
      </c>
      <c r="R137" s="43">
        <v>700332</v>
      </c>
      <c r="S137" s="43">
        <v>2598666</v>
      </c>
      <c r="T137" s="43">
        <v>3087979</v>
      </c>
      <c r="U137" s="42">
        <v>0.50700000000000001</v>
      </c>
      <c r="V137" s="42">
        <v>0.58399999999999996</v>
      </c>
      <c r="W137" s="42">
        <v>0.50700000000000001</v>
      </c>
      <c r="X137" s="42">
        <v>0.58399999999999996</v>
      </c>
      <c r="Y137" s="43">
        <v>11734</v>
      </c>
      <c r="Z137" s="43">
        <v>8375358141</v>
      </c>
      <c r="AA137" s="43">
        <v>713768</v>
      </c>
      <c r="AB137" s="43">
        <v>3043001</v>
      </c>
      <c r="AC137" s="43">
        <v>3088007</v>
      </c>
      <c r="AD137" s="42">
        <v>0.51300000000000001</v>
      </c>
      <c r="AE137" s="42">
        <v>0.57899999999999996</v>
      </c>
      <c r="AF137" s="42">
        <v>0.51300000000000001</v>
      </c>
      <c r="AG137" s="42">
        <v>0.57899999999999996</v>
      </c>
      <c r="AH137" s="43">
        <v>11632</v>
      </c>
      <c r="AI137" s="43">
        <v>8704315638</v>
      </c>
      <c r="AJ137" s="43">
        <v>748307</v>
      </c>
      <c r="AK137" s="43">
        <v>2995012</v>
      </c>
      <c r="AL137" s="43">
        <v>3044022</v>
      </c>
      <c r="AM137" s="42">
        <v>0.52700000000000002</v>
      </c>
      <c r="AN137" s="42">
        <v>0.58399999999999996</v>
      </c>
      <c r="AO137" s="42">
        <v>0.52700000000000002</v>
      </c>
      <c r="AP137" s="42">
        <v>0.58399999999999996</v>
      </c>
      <c r="AQ137" s="43">
        <v>11417</v>
      </c>
      <c r="AR137" s="43">
        <v>8817499463</v>
      </c>
      <c r="AS137" s="43">
        <v>772313</v>
      </c>
      <c r="AT137" s="43">
        <v>3354753</v>
      </c>
      <c r="AU137" s="43">
        <v>4446692</v>
      </c>
      <c r="AV137" s="42">
        <v>0.55900000000000005</v>
      </c>
      <c r="AW137" s="42">
        <v>0.58599999999999997</v>
      </c>
      <c r="AX137" s="42">
        <v>0.55900000000000005</v>
      </c>
      <c r="AY137" s="42">
        <v>0.58599999999999997</v>
      </c>
      <c r="AZ137" s="43">
        <v>11826</v>
      </c>
      <c r="BA137" s="43">
        <v>9090141329</v>
      </c>
      <c r="BB137" s="43">
        <v>768657</v>
      </c>
      <c r="BC137" s="43">
        <v>3785320</v>
      </c>
      <c r="BD137" s="43">
        <v>5696639</v>
      </c>
      <c r="BE137" s="46">
        <v>0.55600000000000005</v>
      </c>
      <c r="BF137" s="46">
        <v>0.57699999999999996</v>
      </c>
      <c r="BG137" s="46">
        <v>0.55600000000000005</v>
      </c>
      <c r="BH137" s="46">
        <v>0.57699999999999996</v>
      </c>
      <c r="BI137" s="47">
        <v>11176</v>
      </c>
      <c r="BJ137" s="47">
        <v>9512152351</v>
      </c>
      <c r="BK137" s="47">
        <v>851123</v>
      </c>
      <c r="BL137" s="47">
        <v>3249561</v>
      </c>
      <c r="BM137" s="47">
        <v>4102182</v>
      </c>
      <c r="BN137" s="66">
        <v>0.56200000000000006</v>
      </c>
      <c r="BO137" s="66">
        <v>0.57499999999999996</v>
      </c>
      <c r="BP137" s="66">
        <v>0.56200000000000006</v>
      </c>
      <c r="BQ137" s="66">
        <v>0.57499999999999996</v>
      </c>
      <c r="BR137" s="67">
        <v>10578</v>
      </c>
      <c r="BS137" s="67">
        <v>9622340320</v>
      </c>
      <c r="BT137" s="67">
        <v>909655</v>
      </c>
      <c r="BU137" s="67">
        <v>3215634</v>
      </c>
      <c r="BV137" s="67">
        <v>4079853</v>
      </c>
      <c r="BW137" s="70">
        <v>0.53400000000000003</v>
      </c>
      <c r="BX137" s="70">
        <v>0.56299999999999994</v>
      </c>
      <c r="BY137" s="70">
        <v>0.53400000000000003</v>
      </c>
      <c r="BZ137" s="70">
        <v>0.56299999999999994</v>
      </c>
      <c r="CA137" s="71">
        <v>10599</v>
      </c>
      <c r="CB137" s="71">
        <v>10055331142</v>
      </c>
      <c r="CC137" s="71">
        <v>948705</v>
      </c>
      <c r="CD137" s="71">
        <v>3350081</v>
      </c>
      <c r="CE137" s="71">
        <v>4275703</v>
      </c>
    </row>
    <row r="138" spans="1:83" x14ac:dyDescent="0.35">
      <c r="A138" s="10" t="s">
        <v>1471</v>
      </c>
      <c r="B138" s="10" t="s">
        <v>129</v>
      </c>
      <c r="C138" s="42">
        <v>0</v>
      </c>
      <c r="D138" s="42">
        <v>0.44500000000000001</v>
      </c>
      <c r="E138" s="42">
        <v>0</v>
      </c>
      <c r="F138" s="42">
        <v>0.44500000000000001</v>
      </c>
      <c r="G138" s="43">
        <v>1087</v>
      </c>
      <c r="H138" s="43">
        <v>1606333289</v>
      </c>
      <c r="I138" s="43">
        <v>1477767</v>
      </c>
      <c r="J138" s="43">
        <v>306129</v>
      </c>
      <c r="K138" s="43">
        <v>340195</v>
      </c>
      <c r="L138" s="42">
        <v>0</v>
      </c>
      <c r="M138" s="42">
        <v>0.46</v>
      </c>
      <c r="N138" s="42">
        <v>0</v>
      </c>
      <c r="O138" s="42">
        <v>0.46</v>
      </c>
      <c r="P138" s="43">
        <v>1054</v>
      </c>
      <c r="Q138" s="43">
        <v>1573779760</v>
      </c>
      <c r="R138" s="43">
        <v>1493149</v>
      </c>
      <c r="S138" s="43">
        <v>407462</v>
      </c>
      <c r="T138" s="43">
        <v>486918</v>
      </c>
      <c r="U138" s="42">
        <v>0</v>
      </c>
      <c r="V138" s="42">
        <v>0.47099999999999997</v>
      </c>
      <c r="W138" s="42">
        <v>0</v>
      </c>
      <c r="X138" s="42">
        <v>0.47099999999999997</v>
      </c>
      <c r="Y138" s="43">
        <v>1031</v>
      </c>
      <c r="Z138" s="43">
        <v>1572516838</v>
      </c>
      <c r="AA138" s="43">
        <v>1525234</v>
      </c>
      <c r="AB138" s="43">
        <v>466802</v>
      </c>
      <c r="AC138" s="43">
        <v>465380</v>
      </c>
      <c r="AD138" s="42">
        <v>0</v>
      </c>
      <c r="AE138" s="42">
        <v>0.47399999999999998</v>
      </c>
      <c r="AF138" s="42">
        <v>0</v>
      </c>
      <c r="AG138" s="42">
        <v>0.47399999999999998</v>
      </c>
      <c r="AH138" s="43">
        <v>985</v>
      </c>
      <c r="AI138" s="43">
        <v>1583111729</v>
      </c>
      <c r="AJ138" s="43">
        <v>1607220</v>
      </c>
      <c r="AK138" s="43">
        <v>481056</v>
      </c>
      <c r="AL138" s="43">
        <v>510064</v>
      </c>
      <c r="AM138" s="42">
        <v>2E-3</v>
      </c>
      <c r="AN138" s="42">
        <v>0.48799999999999999</v>
      </c>
      <c r="AO138" s="42">
        <v>2E-3</v>
      </c>
      <c r="AP138" s="42">
        <v>0.48799999999999999</v>
      </c>
      <c r="AQ138" s="43">
        <v>969</v>
      </c>
      <c r="AR138" s="43">
        <v>1579317864</v>
      </c>
      <c r="AS138" s="43">
        <v>1629842</v>
      </c>
      <c r="AT138" s="43">
        <v>492885</v>
      </c>
      <c r="AU138" s="43">
        <v>456831</v>
      </c>
      <c r="AV138" s="42">
        <v>4.2999999999999997E-2</v>
      </c>
      <c r="AW138" s="42">
        <v>0.497</v>
      </c>
      <c r="AX138" s="42">
        <v>4.2999999999999997E-2</v>
      </c>
      <c r="AY138" s="42">
        <v>0.497</v>
      </c>
      <c r="AZ138" s="43">
        <v>951</v>
      </c>
      <c r="BA138" s="43">
        <v>1585627443</v>
      </c>
      <c r="BB138" s="43">
        <v>1667326</v>
      </c>
      <c r="BC138" s="43">
        <v>578111</v>
      </c>
      <c r="BD138" s="43">
        <v>502406</v>
      </c>
      <c r="BE138" s="46">
        <v>5.8000000000000003E-2</v>
      </c>
      <c r="BF138" s="46">
        <v>0.47799999999999998</v>
      </c>
      <c r="BG138" s="46">
        <v>5.8000000000000003E-2</v>
      </c>
      <c r="BH138" s="46">
        <v>0.47799999999999998</v>
      </c>
      <c r="BI138" s="47">
        <v>924</v>
      </c>
      <c r="BJ138" s="47">
        <v>1666709279</v>
      </c>
      <c r="BK138" s="47">
        <v>1803797</v>
      </c>
      <c r="BL138" s="47">
        <v>501394</v>
      </c>
      <c r="BM138" s="47">
        <v>519410</v>
      </c>
      <c r="BN138" s="66">
        <v>6.4000000000000001E-2</v>
      </c>
      <c r="BO138" s="66">
        <v>0.49399999999999999</v>
      </c>
      <c r="BP138" s="66">
        <v>6.4000000000000001E-2</v>
      </c>
      <c r="BQ138" s="66">
        <v>0.49399999999999999</v>
      </c>
      <c r="BR138" s="67">
        <v>845</v>
      </c>
      <c r="BS138" s="67">
        <v>1641699103</v>
      </c>
      <c r="BT138" s="67">
        <v>1942839</v>
      </c>
      <c r="BU138" s="67">
        <v>515059</v>
      </c>
      <c r="BV138" s="67">
        <v>674344</v>
      </c>
      <c r="BW138" s="70">
        <v>0</v>
      </c>
      <c r="BX138" s="70">
        <v>0.497</v>
      </c>
      <c r="BY138" s="70">
        <v>0</v>
      </c>
      <c r="BZ138" s="70">
        <v>0.497</v>
      </c>
      <c r="CA138" s="71">
        <v>805</v>
      </c>
      <c r="CB138" s="71">
        <v>1653729177</v>
      </c>
      <c r="CC138" s="71">
        <v>2054321</v>
      </c>
      <c r="CD138" s="71">
        <v>551870</v>
      </c>
      <c r="CE138" s="71">
        <v>856606</v>
      </c>
    </row>
    <row r="139" spans="1:83" x14ac:dyDescent="0.35">
      <c r="A139" s="10" t="s">
        <v>1472</v>
      </c>
      <c r="B139" s="10" t="s">
        <v>130</v>
      </c>
      <c r="C139" s="42">
        <v>0.68799999999999994</v>
      </c>
      <c r="D139" s="42">
        <v>0.628</v>
      </c>
      <c r="E139" s="42">
        <v>0.68799999999999994</v>
      </c>
      <c r="F139" s="42">
        <v>0.68799999999999994</v>
      </c>
      <c r="G139" s="43">
        <v>1809</v>
      </c>
      <c r="H139" s="43">
        <v>756947076</v>
      </c>
      <c r="I139" s="43">
        <v>418433</v>
      </c>
      <c r="J139" s="43">
        <v>977004</v>
      </c>
      <c r="K139" s="43">
        <v>918825</v>
      </c>
      <c r="L139" s="42">
        <v>0.67300000000000004</v>
      </c>
      <c r="M139" s="42">
        <v>0.60799999999999998</v>
      </c>
      <c r="N139" s="42">
        <v>0.67300000000000004</v>
      </c>
      <c r="O139" s="42">
        <v>0.67300000000000004</v>
      </c>
      <c r="P139" s="43">
        <v>1762</v>
      </c>
      <c r="Q139" s="43">
        <v>795010831</v>
      </c>
      <c r="R139" s="43">
        <v>451197</v>
      </c>
      <c r="S139" s="43">
        <v>846414</v>
      </c>
      <c r="T139" s="43">
        <v>564160</v>
      </c>
      <c r="U139" s="42">
        <v>0.66700000000000004</v>
      </c>
      <c r="V139" s="42">
        <v>0.59</v>
      </c>
      <c r="W139" s="42">
        <v>0.66700000000000004</v>
      </c>
      <c r="X139" s="42">
        <v>0.66700000000000004</v>
      </c>
      <c r="Y139" s="43">
        <v>1729</v>
      </c>
      <c r="Z139" s="43">
        <v>834664404</v>
      </c>
      <c r="AA139" s="43">
        <v>482744</v>
      </c>
      <c r="AB139" s="43">
        <v>956270</v>
      </c>
      <c r="AC139" s="43">
        <v>993042</v>
      </c>
      <c r="AD139" s="42">
        <v>0.68600000000000005</v>
      </c>
      <c r="AE139" s="42">
        <v>0.59599999999999997</v>
      </c>
      <c r="AF139" s="42">
        <v>0.68600000000000005</v>
      </c>
      <c r="AG139" s="42">
        <v>0.68600000000000005</v>
      </c>
      <c r="AH139" s="43">
        <v>1739</v>
      </c>
      <c r="AI139" s="43">
        <v>839829698</v>
      </c>
      <c r="AJ139" s="43">
        <v>482938</v>
      </c>
      <c r="AK139" s="43">
        <v>845393</v>
      </c>
      <c r="AL139" s="43">
        <v>1162660</v>
      </c>
      <c r="AM139" s="42">
        <v>0.68400000000000005</v>
      </c>
      <c r="AN139" s="42">
        <v>0.59399999999999997</v>
      </c>
      <c r="AO139" s="42">
        <v>0.68400000000000005</v>
      </c>
      <c r="AP139" s="42">
        <v>0.68400000000000005</v>
      </c>
      <c r="AQ139" s="43">
        <v>1677</v>
      </c>
      <c r="AR139" s="43">
        <v>866627412</v>
      </c>
      <c r="AS139" s="43">
        <v>516772</v>
      </c>
      <c r="AT139" s="43">
        <v>1073105</v>
      </c>
      <c r="AU139" s="43">
        <v>1175009</v>
      </c>
      <c r="AV139" s="42">
        <v>0.68600000000000005</v>
      </c>
      <c r="AW139" s="42">
        <v>0.58399999999999996</v>
      </c>
      <c r="AX139" s="42">
        <v>0.68600000000000005</v>
      </c>
      <c r="AY139" s="42">
        <v>0.68600000000000005</v>
      </c>
      <c r="AZ139" s="43">
        <v>1667</v>
      </c>
      <c r="BA139" s="43">
        <v>913804880</v>
      </c>
      <c r="BB139" s="43">
        <v>548173</v>
      </c>
      <c r="BC139" s="43">
        <v>1068370</v>
      </c>
      <c r="BD139" s="43">
        <v>1275913</v>
      </c>
      <c r="BE139" s="46">
        <v>0.68100000000000005</v>
      </c>
      <c r="BF139" s="46">
        <v>0.56599999999999995</v>
      </c>
      <c r="BG139" s="46">
        <v>0.68100000000000005</v>
      </c>
      <c r="BH139" s="46">
        <v>0.68100000000000005</v>
      </c>
      <c r="BI139" s="47">
        <v>1586</v>
      </c>
      <c r="BJ139" s="47">
        <v>969894700</v>
      </c>
      <c r="BK139" s="47">
        <v>611535</v>
      </c>
      <c r="BL139" s="47">
        <v>1132447</v>
      </c>
      <c r="BM139" s="47">
        <v>1290170</v>
      </c>
      <c r="BN139" s="66">
        <v>0.67500000000000004</v>
      </c>
      <c r="BO139" s="66">
        <v>0.54300000000000004</v>
      </c>
      <c r="BP139" s="66">
        <v>0.67500000000000004</v>
      </c>
      <c r="BQ139" s="66">
        <v>0.67500000000000004</v>
      </c>
      <c r="BR139" s="67">
        <v>1555</v>
      </c>
      <c r="BS139" s="67">
        <v>1051901546</v>
      </c>
      <c r="BT139" s="67">
        <v>676464</v>
      </c>
      <c r="BU139" s="67">
        <v>1062234</v>
      </c>
      <c r="BV139" s="67">
        <v>1282102</v>
      </c>
      <c r="BW139" s="70">
        <v>0.66100000000000003</v>
      </c>
      <c r="BX139" s="70">
        <v>0.54100000000000004</v>
      </c>
      <c r="BY139" s="70">
        <v>0.66100000000000003</v>
      </c>
      <c r="BZ139" s="70">
        <v>0.66100000000000003</v>
      </c>
      <c r="CA139" s="71">
        <v>1569</v>
      </c>
      <c r="CB139" s="71">
        <v>1084916918</v>
      </c>
      <c r="CC139" s="71">
        <v>691470</v>
      </c>
      <c r="CD139" s="71">
        <v>1296302</v>
      </c>
      <c r="CE139" s="71">
        <v>1187182</v>
      </c>
    </row>
    <row r="140" spans="1:83" x14ac:dyDescent="0.35">
      <c r="A140" s="10" t="s">
        <v>1473</v>
      </c>
      <c r="B140" s="10" t="s">
        <v>131</v>
      </c>
      <c r="C140" s="42">
        <v>0.64500000000000002</v>
      </c>
      <c r="D140" s="42">
        <v>0.68</v>
      </c>
      <c r="E140" s="42">
        <v>0.64500000000000002</v>
      </c>
      <c r="F140" s="42">
        <v>0.68</v>
      </c>
      <c r="G140" s="43">
        <v>3169</v>
      </c>
      <c r="H140" s="43">
        <v>1508686213</v>
      </c>
      <c r="I140" s="43">
        <v>476076</v>
      </c>
      <c r="J140" s="43">
        <v>1136167</v>
      </c>
      <c r="K140" s="43">
        <v>1261083</v>
      </c>
      <c r="L140" s="42">
        <v>0.64600000000000002</v>
      </c>
      <c r="M140" s="42">
        <v>0.67700000000000005</v>
      </c>
      <c r="N140" s="42">
        <v>0.64600000000000002</v>
      </c>
      <c r="O140" s="42">
        <v>0.67700000000000005</v>
      </c>
      <c r="P140" s="43">
        <v>3090</v>
      </c>
      <c r="Q140" s="43">
        <v>1512224870</v>
      </c>
      <c r="R140" s="43">
        <v>489393</v>
      </c>
      <c r="S140" s="43">
        <v>1066994</v>
      </c>
      <c r="T140" s="43">
        <v>724236</v>
      </c>
      <c r="U140" s="42">
        <v>0.65300000000000002</v>
      </c>
      <c r="V140" s="42">
        <v>0.67700000000000005</v>
      </c>
      <c r="W140" s="42">
        <v>0.65300000000000002</v>
      </c>
      <c r="X140" s="42">
        <v>0.67700000000000005</v>
      </c>
      <c r="Y140" s="43">
        <v>3086</v>
      </c>
      <c r="Z140" s="43">
        <v>1554409295</v>
      </c>
      <c r="AA140" s="43">
        <v>503697</v>
      </c>
      <c r="AB140" s="43">
        <v>1513325</v>
      </c>
      <c r="AC140" s="43">
        <v>1152515</v>
      </c>
      <c r="AD140" s="42">
        <v>0.65200000000000002</v>
      </c>
      <c r="AE140" s="42">
        <v>0.66400000000000003</v>
      </c>
      <c r="AF140" s="42">
        <v>0.65200000000000002</v>
      </c>
      <c r="AG140" s="42">
        <v>0.66400000000000003</v>
      </c>
      <c r="AH140" s="43">
        <v>3095</v>
      </c>
      <c r="AI140" s="43">
        <v>1656170267</v>
      </c>
      <c r="AJ140" s="43">
        <v>535111</v>
      </c>
      <c r="AK140" s="43">
        <v>1222495</v>
      </c>
      <c r="AL140" s="43">
        <v>1318223</v>
      </c>
      <c r="AM140" s="42">
        <v>0.64200000000000002</v>
      </c>
      <c r="AN140" s="42">
        <v>0.64</v>
      </c>
      <c r="AO140" s="42">
        <v>0.64200000000000002</v>
      </c>
      <c r="AP140" s="42">
        <v>0.64200000000000002</v>
      </c>
      <c r="AQ140" s="43">
        <v>3119</v>
      </c>
      <c r="AR140" s="43">
        <v>1826020396</v>
      </c>
      <c r="AS140" s="43">
        <v>585450</v>
      </c>
      <c r="AT140" s="43">
        <v>1499238</v>
      </c>
      <c r="AU140" s="43">
        <v>1425080</v>
      </c>
      <c r="AV140" s="42">
        <v>0.66900000000000004</v>
      </c>
      <c r="AW140" s="42">
        <v>0.64700000000000002</v>
      </c>
      <c r="AX140" s="42">
        <v>0.66900000000000004</v>
      </c>
      <c r="AY140" s="42">
        <v>0.66900000000000004</v>
      </c>
      <c r="AZ140" s="43">
        <v>3164</v>
      </c>
      <c r="BA140" s="43">
        <v>1827197280</v>
      </c>
      <c r="BB140" s="43">
        <v>577495</v>
      </c>
      <c r="BC140" s="43">
        <v>1369907</v>
      </c>
      <c r="BD140" s="43">
        <v>1734838</v>
      </c>
      <c r="BE140" s="46">
        <v>0.68500000000000005</v>
      </c>
      <c r="BF140" s="46">
        <v>0.64</v>
      </c>
      <c r="BG140" s="46">
        <v>0.68500000000000005</v>
      </c>
      <c r="BH140" s="46">
        <v>0.68500000000000005</v>
      </c>
      <c r="BI140" s="47">
        <v>3160</v>
      </c>
      <c r="BJ140" s="47">
        <v>1910208077</v>
      </c>
      <c r="BK140" s="47">
        <v>604496</v>
      </c>
      <c r="BL140" s="47">
        <v>1734820</v>
      </c>
      <c r="BM140" s="47">
        <v>1613482</v>
      </c>
      <c r="BN140" s="66">
        <v>0.68300000000000005</v>
      </c>
      <c r="BO140" s="66">
        <v>0.625</v>
      </c>
      <c r="BP140" s="66">
        <v>0.68300000000000005</v>
      </c>
      <c r="BQ140" s="66">
        <v>0.68300000000000005</v>
      </c>
      <c r="BR140" s="67">
        <v>3037</v>
      </c>
      <c r="BS140" s="67">
        <v>2003162734</v>
      </c>
      <c r="BT140" s="67">
        <v>659586</v>
      </c>
      <c r="BU140" s="67">
        <v>1585315</v>
      </c>
      <c r="BV140" s="67">
        <v>1919675</v>
      </c>
      <c r="BW140" s="70">
        <v>0.66400000000000003</v>
      </c>
      <c r="BX140" s="70">
        <v>0.621</v>
      </c>
      <c r="BY140" s="70">
        <v>0.66400000000000003</v>
      </c>
      <c r="BZ140" s="70">
        <v>0.66400000000000003</v>
      </c>
      <c r="CA140" s="71">
        <v>3027</v>
      </c>
      <c r="CB140" s="71">
        <v>2073243015</v>
      </c>
      <c r="CC140" s="71">
        <v>684916</v>
      </c>
      <c r="CD140" s="71">
        <v>2115280</v>
      </c>
      <c r="CE140" s="71">
        <v>1954163</v>
      </c>
    </row>
    <row r="141" spans="1:83" x14ac:dyDescent="0.35">
      <c r="A141" s="10" t="s">
        <v>1474</v>
      </c>
      <c r="B141" s="10" t="s">
        <v>862</v>
      </c>
      <c r="C141" s="42">
        <v>0.6</v>
      </c>
      <c r="D141" s="42">
        <v>0.63</v>
      </c>
      <c r="E141" s="42">
        <v>0.6</v>
      </c>
      <c r="F141" s="42">
        <v>0.63</v>
      </c>
      <c r="G141" s="43">
        <v>10933</v>
      </c>
      <c r="H141" s="43">
        <v>5860744020</v>
      </c>
      <c r="I141" s="43">
        <v>536060</v>
      </c>
      <c r="J141" s="43">
        <v>2764816</v>
      </c>
      <c r="K141" s="43">
        <v>2726520</v>
      </c>
      <c r="L141" s="42">
        <v>0.59799999999999998</v>
      </c>
      <c r="M141" s="42">
        <v>0.627</v>
      </c>
      <c r="N141" s="42">
        <v>0.59799999999999998</v>
      </c>
      <c r="O141" s="42">
        <v>0.627</v>
      </c>
      <c r="P141" s="43">
        <v>10768</v>
      </c>
      <c r="Q141" s="43">
        <v>5976251880</v>
      </c>
      <c r="R141" s="43">
        <v>555001</v>
      </c>
      <c r="S141" s="43">
        <v>2403882</v>
      </c>
      <c r="T141" s="43">
        <v>1512055</v>
      </c>
      <c r="U141" s="42">
        <v>0.60099999999999998</v>
      </c>
      <c r="V141" s="42">
        <v>0.62</v>
      </c>
      <c r="W141" s="42">
        <v>0.60099999999999998</v>
      </c>
      <c r="X141" s="42">
        <v>0.62</v>
      </c>
      <c r="Y141" s="43">
        <v>10785</v>
      </c>
      <c r="Z141" s="43">
        <v>6245387695</v>
      </c>
      <c r="AA141" s="43">
        <v>579080</v>
      </c>
      <c r="AB141" s="43">
        <v>2411711</v>
      </c>
      <c r="AC141" s="43">
        <v>2926151</v>
      </c>
      <c r="AD141" s="42">
        <v>0.59599999999999997</v>
      </c>
      <c r="AE141" s="42">
        <v>0.6</v>
      </c>
      <c r="AF141" s="42">
        <v>0.59599999999999997</v>
      </c>
      <c r="AG141" s="42">
        <v>0.6</v>
      </c>
      <c r="AH141" s="43">
        <v>10779</v>
      </c>
      <c r="AI141" s="43">
        <v>6702742147</v>
      </c>
      <c r="AJ141" s="43">
        <v>621833</v>
      </c>
      <c r="AK141" s="43">
        <v>2412012</v>
      </c>
      <c r="AL141" s="43">
        <v>2728380</v>
      </c>
      <c r="AM141" s="42">
        <v>0.59</v>
      </c>
      <c r="AN141" s="42">
        <v>0.58599999999999997</v>
      </c>
      <c r="AO141" s="42">
        <v>0.59</v>
      </c>
      <c r="AP141" s="42">
        <v>0.59</v>
      </c>
      <c r="AQ141" s="43">
        <v>10691</v>
      </c>
      <c r="AR141" s="43">
        <v>7167796157</v>
      </c>
      <c r="AS141" s="43">
        <v>670451</v>
      </c>
      <c r="AT141" s="43">
        <v>2491355</v>
      </c>
      <c r="AU141" s="43">
        <v>2848142</v>
      </c>
      <c r="AV141" s="42">
        <v>0.627</v>
      </c>
      <c r="AW141" s="42">
        <v>0.58799999999999997</v>
      </c>
      <c r="AX141" s="42">
        <v>0.627</v>
      </c>
      <c r="AY141" s="42">
        <v>0.627</v>
      </c>
      <c r="AZ141" s="43">
        <v>11245</v>
      </c>
      <c r="BA141" s="43">
        <v>7321073267</v>
      </c>
      <c r="BB141" s="43">
        <v>651051</v>
      </c>
      <c r="BC141" s="43">
        <v>2338900</v>
      </c>
      <c r="BD141" s="43">
        <v>3843064</v>
      </c>
      <c r="BE141" s="46">
        <v>0.60599999999999998</v>
      </c>
      <c r="BF141" s="46">
        <v>0.57299999999999995</v>
      </c>
      <c r="BG141" s="46">
        <v>0.60599999999999998</v>
      </c>
      <c r="BH141" s="46">
        <v>0.60599999999999998</v>
      </c>
      <c r="BI141" s="47">
        <v>10191</v>
      </c>
      <c r="BJ141" s="47">
        <v>7706686364</v>
      </c>
      <c r="BK141" s="47">
        <v>756224</v>
      </c>
      <c r="BL141" s="47">
        <v>3385676</v>
      </c>
      <c r="BM141" s="47">
        <v>4038186</v>
      </c>
      <c r="BN141" s="66">
        <v>0.60699999999999998</v>
      </c>
      <c r="BO141" s="66">
        <v>0.56299999999999994</v>
      </c>
      <c r="BP141" s="66">
        <v>0.60699999999999998</v>
      </c>
      <c r="BQ141" s="66">
        <v>0.60699999999999998</v>
      </c>
      <c r="BR141" s="67">
        <v>9978</v>
      </c>
      <c r="BS141" s="67">
        <v>8152374434</v>
      </c>
      <c r="BT141" s="67">
        <v>817034</v>
      </c>
      <c r="BU141" s="67">
        <v>3406157</v>
      </c>
      <c r="BV141" s="67">
        <v>4179286</v>
      </c>
      <c r="BW141" s="70">
        <v>0.58699999999999997</v>
      </c>
      <c r="BX141" s="70">
        <v>0.55600000000000005</v>
      </c>
      <c r="BY141" s="70">
        <v>0.58699999999999997</v>
      </c>
      <c r="BZ141" s="70">
        <v>0.58699999999999997</v>
      </c>
      <c r="CA141" s="71">
        <v>10139</v>
      </c>
      <c r="CB141" s="71">
        <v>8525451943</v>
      </c>
      <c r="CC141" s="71">
        <v>840857</v>
      </c>
      <c r="CD141" s="71">
        <v>4054043</v>
      </c>
      <c r="CE141" s="71">
        <v>3872411</v>
      </c>
    </row>
    <row r="142" spans="1:83" x14ac:dyDescent="0.35">
      <c r="A142" s="10" t="s">
        <v>1475</v>
      </c>
      <c r="B142" s="10" t="s">
        <v>133</v>
      </c>
      <c r="C142" s="42">
        <v>0.54</v>
      </c>
      <c r="D142" s="42">
        <v>0.625</v>
      </c>
      <c r="E142" s="42">
        <v>0.54</v>
      </c>
      <c r="F142" s="42">
        <v>0.625</v>
      </c>
      <c r="G142" s="43">
        <v>3512</v>
      </c>
      <c r="H142" s="43">
        <v>2161322660</v>
      </c>
      <c r="I142" s="43">
        <v>615410</v>
      </c>
      <c r="J142" s="43">
        <v>933552</v>
      </c>
      <c r="K142" s="43">
        <v>1007973</v>
      </c>
      <c r="L142" s="42">
        <v>0.52600000000000002</v>
      </c>
      <c r="M142" s="42">
        <v>0.62</v>
      </c>
      <c r="N142" s="42">
        <v>0.52600000000000002</v>
      </c>
      <c r="O142" s="42">
        <v>0.62</v>
      </c>
      <c r="P142" s="43">
        <v>3425</v>
      </c>
      <c r="Q142" s="43">
        <v>2237748903</v>
      </c>
      <c r="R142" s="43">
        <v>653357</v>
      </c>
      <c r="S142" s="43">
        <v>1018761</v>
      </c>
      <c r="T142" s="43">
        <v>762286</v>
      </c>
      <c r="U142" s="42">
        <v>0.52</v>
      </c>
      <c r="V142" s="42">
        <v>0.61399999999999999</v>
      </c>
      <c r="W142" s="42">
        <v>0.52</v>
      </c>
      <c r="X142" s="42">
        <v>0.61399999999999999</v>
      </c>
      <c r="Y142" s="43">
        <v>3369</v>
      </c>
      <c r="Z142" s="43">
        <v>2343132915</v>
      </c>
      <c r="AA142" s="43">
        <v>695498</v>
      </c>
      <c r="AB142" s="43">
        <v>1166310</v>
      </c>
      <c r="AC142" s="43">
        <v>1399426</v>
      </c>
      <c r="AD142" s="42">
        <v>0.52200000000000002</v>
      </c>
      <c r="AE142" s="42">
        <v>0.59799999999999998</v>
      </c>
      <c r="AF142" s="42">
        <v>0.52200000000000002</v>
      </c>
      <c r="AG142" s="42">
        <v>0.59799999999999998</v>
      </c>
      <c r="AH142" s="43">
        <v>3416</v>
      </c>
      <c r="AI142" s="43">
        <v>2512589464</v>
      </c>
      <c r="AJ142" s="43">
        <v>735535</v>
      </c>
      <c r="AK142" s="43">
        <v>1279006</v>
      </c>
      <c r="AL142" s="43">
        <v>1193903</v>
      </c>
      <c r="AM142" s="42">
        <v>0.53</v>
      </c>
      <c r="AN142" s="42">
        <v>0.58599999999999997</v>
      </c>
      <c r="AO142" s="42">
        <v>0.53</v>
      </c>
      <c r="AP142" s="42">
        <v>0.58599999999999997</v>
      </c>
      <c r="AQ142" s="43">
        <v>3484</v>
      </c>
      <c r="AR142" s="43">
        <v>2676150467</v>
      </c>
      <c r="AS142" s="43">
        <v>768125</v>
      </c>
      <c r="AT142" s="43">
        <v>1187162</v>
      </c>
      <c r="AU142" s="43">
        <v>1280626</v>
      </c>
      <c r="AV142" s="42">
        <v>0.55500000000000005</v>
      </c>
      <c r="AW142" s="42">
        <v>0.58399999999999996</v>
      </c>
      <c r="AX142" s="42">
        <v>0.55500000000000005</v>
      </c>
      <c r="AY142" s="42">
        <v>0.58399999999999996</v>
      </c>
      <c r="AZ142" s="43">
        <v>3489</v>
      </c>
      <c r="BA142" s="43">
        <v>2706188448</v>
      </c>
      <c r="BB142" s="43">
        <v>775634</v>
      </c>
      <c r="BC142" s="43">
        <v>1126449</v>
      </c>
      <c r="BD142" s="43">
        <v>1458976</v>
      </c>
      <c r="BE142" s="46">
        <v>0.55100000000000005</v>
      </c>
      <c r="BF142" s="46">
        <v>0.58399999999999996</v>
      </c>
      <c r="BG142" s="46">
        <v>0.55100000000000005</v>
      </c>
      <c r="BH142" s="46">
        <v>0.58399999999999996</v>
      </c>
      <c r="BI142" s="47">
        <v>3314</v>
      </c>
      <c r="BJ142" s="47">
        <v>2850772367</v>
      </c>
      <c r="BK142" s="47">
        <v>860220</v>
      </c>
      <c r="BL142" s="47">
        <v>1349870</v>
      </c>
      <c r="BM142" s="47">
        <v>1663995</v>
      </c>
      <c r="BN142" s="66">
        <v>0.57199999999999995</v>
      </c>
      <c r="BO142" s="66">
        <v>0.57899999999999996</v>
      </c>
      <c r="BP142" s="66">
        <v>0.57199999999999995</v>
      </c>
      <c r="BQ142" s="66">
        <v>0.57899999999999996</v>
      </c>
      <c r="BR142" s="67">
        <v>3385</v>
      </c>
      <c r="BS142" s="67">
        <v>3007211447</v>
      </c>
      <c r="BT142" s="67">
        <v>888393</v>
      </c>
      <c r="BU142" s="67">
        <v>1447244</v>
      </c>
      <c r="BV142" s="67">
        <v>1615420</v>
      </c>
      <c r="BW142" s="70">
        <v>0.56899999999999995</v>
      </c>
      <c r="BX142" s="70">
        <v>0.57299999999999995</v>
      </c>
      <c r="BY142" s="70">
        <v>0.56899999999999995</v>
      </c>
      <c r="BZ142" s="70">
        <v>0.57299999999999995</v>
      </c>
      <c r="CA142" s="71">
        <v>3510</v>
      </c>
      <c r="CB142" s="71">
        <v>3085068514</v>
      </c>
      <c r="CC142" s="71">
        <v>878936</v>
      </c>
      <c r="CD142" s="71">
        <v>1774803</v>
      </c>
      <c r="CE142" s="71">
        <v>1665763</v>
      </c>
    </row>
    <row r="143" spans="1:83" x14ac:dyDescent="0.35">
      <c r="A143" s="10" t="s">
        <v>1476</v>
      </c>
      <c r="B143" s="10" t="s">
        <v>134</v>
      </c>
      <c r="C143" s="42">
        <v>0.53200000000000003</v>
      </c>
      <c r="D143" s="42">
        <v>0.53800000000000003</v>
      </c>
      <c r="E143" s="42">
        <v>0.53200000000000003</v>
      </c>
      <c r="F143" s="42">
        <v>0.53800000000000003</v>
      </c>
      <c r="G143" s="43">
        <v>1935</v>
      </c>
      <c r="H143" s="43">
        <v>1211745205</v>
      </c>
      <c r="I143" s="43">
        <v>626224</v>
      </c>
      <c r="J143" s="43">
        <v>660367</v>
      </c>
      <c r="K143" s="43">
        <v>653942</v>
      </c>
      <c r="L143" s="42">
        <v>0.52700000000000002</v>
      </c>
      <c r="M143" s="42">
        <v>0.52700000000000002</v>
      </c>
      <c r="N143" s="42">
        <v>0.52700000000000002</v>
      </c>
      <c r="O143" s="42">
        <v>0.52700000000000002</v>
      </c>
      <c r="P143" s="43">
        <v>1920</v>
      </c>
      <c r="Q143" s="43">
        <v>1254117541</v>
      </c>
      <c r="R143" s="43">
        <v>653186</v>
      </c>
      <c r="S143" s="43">
        <v>635991</v>
      </c>
      <c r="T143" s="43">
        <v>939760</v>
      </c>
      <c r="U143" s="42">
        <v>0.55700000000000005</v>
      </c>
      <c r="V143" s="42">
        <v>0.55100000000000005</v>
      </c>
      <c r="W143" s="42">
        <v>0.55700000000000005</v>
      </c>
      <c r="X143" s="42">
        <v>0.55700000000000005</v>
      </c>
      <c r="Y143" s="43">
        <v>1964</v>
      </c>
      <c r="Z143" s="43">
        <v>1261555939</v>
      </c>
      <c r="AA143" s="43">
        <v>642340</v>
      </c>
      <c r="AB143" s="43">
        <v>771686</v>
      </c>
      <c r="AC143" s="43">
        <v>877914</v>
      </c>
      <c r="AD143" s="42">
        <v>0.56399999999999995</v>
      </c>
      <c r="AE143" s="42">
        <v>0.54900000000000004</v>
      </c>
      <c r="AF143" s="42">
        <v>0.56399999999999995</v>
      </c>
      <c r="AG143" s="42">
        <v>0.56399999999999995</v>
      </c>
      <c r="AH143" s="43">
        <v>1984</v>
      </c>
      <c r="AI143" s="43">
        <v>1329056988</v>
      </c>
      <c r="AJ143" s="43">
        <v>669887</v>
      </c>
      <c r="AK143" s="43">
        <v>910180</v>
      </c>
      <c r="AL143" s="43">
        <v>830857</v>
      </c>
      <c r="AM143" s="42">
        <v>0.54600000000000004</v>
      </c>
      <c r="AN143" s="42">
        <v>0.52400000000000002</v>
      </c>
      <c r="AO143" s="42">
        <v>0.54600000000000004</v>
      </c>
      <c r="AP143" s="42">
        <v>0.54600000000000004</v>
      </c>
      <c r="AQ143" s="43">
        <v>1962</v>
      </c>
      <c r="AR143" s="43">
        <v>1457111580</v>
      </c>
      <c r="AS143" s="43">
        <v>742666</v>
      </c>
      <c r="AT143" s="43">
        <v>1279806</v>
      </c>
      <c r="AU143" s="43">
        <v>1169156</v>
      </c>
      <c r="AV143" s="42">
        <v>0.57399999999999995</v>
      </c>
      <c r="AW143" s="42">
        <v>0.55100000000000005</v>
      </c>
      <c r="AX143" s="42">
        <v>0.57399999999999995</v>
      </c>
      <c r="AY143" s="42">
        <v>0.57399999999999995</v>
      </c>
      <c r="AZ143" s="43">
        <v>1949</v>
      </c>
      <c r="BA143" s="43">
        <v>1448530272</v>
      </c>
      <c r="BB143" s="43">
        <v>743217</v>
      </c>
      <c r="BC143" s="43">
        <v>966085</v>
      </c>
      <c r="BD143" s="43">
        <v>979678</v>
      </c>
      <c r="BE143" s="46">
        <v>0.54900000000000004</v>
      </c>
      <c r="BF143" s="46">
        <v>0.53300000000000003</v>
      </c>
      <c r="BG143" s="46">
        <v>0.54900000000000004</v>
      </c>
      <c r="BH143" s="46">
        <v>0.54900000000000004</v>
      </c>
      <c r="BI143" s="47">
        <v>1809</v>
      </c>
      <c r="BJ143" s="47">
        <v>1563529745</v>
      </c>
      <c r="BK143" s="47">
        <v>864306</v>
      </c>
      <c r="BL143" s="47">
        <v>1032936</v>
      </c>
      <c r="BM143" s="47">
        <v>1029284</v>
      </c>
      <c r="BN143" s="66">
        <v>0.53700000000000003</v>
      </c>
      <c r="BO143" s="66">
        <v>0.50700000000000001</v>
      </c>
      <c r="BP143" s="66">
        <v>0.53700000000000003</v>
      </c>
      <c r="BQ143" s="66">
        <v>0.53700000000000003</v>
      </c>
      <c r="BR143" s="67">
        <v>1771</v>
      </c>
      <c r="BS143" s="67">
        <v>1703076234</v>
      </c>
      <c r="BT143" s="67">
        <v>961646</v>
      </c>
      <c r="BU143" s="67">
        <v>1092458</v>
      </c>
      <c r="BV143" s="67">
        <v>1007135</v>
      </c>
      <c r="BW143" s="70">
        <v>0.497</v>
      </c>
      <c r="BX143" s="70">
        <v>0.49399999999999999</v>
      </c>
      <c r="BY143" s="70">
        <v>0.497</v>
      </c>
      <c r="BZ143" s="70">
        <v>0.497</v>
      </c>
      <c r="CA143" s="71">
        <v>1753</v>
      </c>
      <c r="CB143" s="71">
        <v>1797416297</v>
      </c>
      <c r="CC143" s="71">
        <v>1025337</v>
      </c>
      <c r="CD143" s="71">
        <v>1262487</v>
      </c>
      <c r="CE143" s="71">
        <v>1106318</v>
      </c>
    </row>
    <row r="144" spans="1:83" x14ac:dyDescent="0.35">
      <c r="A144" s="10" t="s">
        <v>1477</v>
      </c>
      <c r="B144" s="10" t="s">
        <v>135</v>
      </c>
      <c r="C144" s="42">
        <v>0.88100000000000001</v>
      </c>
      <c r="D144" s="42">
        <v>0.253</v>
      </c>
      <c r="E144" s="42">
        <v>0.88100000000000001</v>
      </c>
      <c r="F144" s="42">
        <v>0</v>
      </c>
      <c r="G144" s="43">
        <v>40918</v>
      </c>
      <c r="H144" s="43">
        <v>6563590379</v>
      </c>
      <c r="I144" s="43">
        <v>160408</v>
      </c>
      <c r="J144" s="43">
        <v>0</v>
      </c>
      <c r="K144" s="43">
        <v>0</v>
      </c>
      <c r="L144" s="42">
        <v>0.88</v>
      </c>
      <c r="M144" s="42">
        <v>0.23899999999999999</v>
      </c>
      <c r="N144" s="42">
        <v>0.88</v>
      </c>
      <c r="O144" s="42">
        <v>0</v>
      </c>
      <c r="P144" s="43">
        <v>40222</v>
      </c>
      <c r="Q144" s="43">
        <v>6717884039</v>
      </c>
      <c r="R144" s="43">
        <v>167020</v>
      </c>
      <c r="S144" s="43">
        <v>0</v>
      </c>
      <c r="T144" s="43">
        <v>0</v>
      </c>
      <c r="U144" s="42">
        <v>0.874</v>
      </c>
      <c r="V144" s="42">
        <v>0.158</v>
      </c>
      <c r="W144" s="42">
        <v>0.874</v>
      </c>
      <c r="X144" s="42">
        <v>0</v>
      </c>
      <c r="Y144" s="43">
        <v>40495</v>
      </c>
      <c r="Z144" s="43">
        <v>7450748907</v>
      </c>
      <c r="AA144" s="43">
        <v>183991</v>
      </c>
      <c r="AB144" s="43">
        <v>0</v>
      </c>
      <c r="AC144" s="43">
        <v>0</v>
      </c>
      <c r="AD144" s="42">
        <v>0.873</v>
      </c>
      <c r="AE144" s="42">
        <v>7.0000000000000007E-2</v>
      </c>
      <c r="AF144" s="42">
        <v>0.873</v>
      </c>
      <c r="AG144" s="42">
        <v>0</v>
      </c>
      <c r="AH144" s="43">
        <v>41807</v>
      </c>
      <c r="AI144" s="43">
        <v>8212281779</v>
      </c>
      <c r="AJ144" s="43">
        <v>196433</v>
      </c>
      <c r="AK144" s="43">
        <v>0</v>
      </c>
      <c r="AL144" s="43">
        <v>0</v>
      </c>
      <c r="AM144" s="42">
        <v>0.86799999999999999</v>
      </c>
      <c r="AN144" s="42">
        <v>0</v>
      </c>
      <c r="AO144" s="42">
        <v>0.86799999999999999</v>
      </c>
      <c r="AP144" s="42">
        <v>0</v>
      </c>
      <c r="AQ144" s="43">
        <v>42821</v>
      </c>
      <c r="AR144" s="43">
        <v>9273005083</v>
      </c>
      <c r="AS144" s="43">
        <v>216552</v>
      </c>
      <c r="AT144" s="43">
        <v>0</v>
      </c>
      <c r="AU144" s="43">
        <v>0</v>
      </c>
      <c r="AV144" s="42">
        <v>0.86599999999999999</v>
      </c>
      <c r="AW144" s="42">
        <v>0</v>
      </c>
      <c r="AX144" s="42">
        <v>0.86599999999999999</v>
      </c>
      <c r="AY144" s="42">
        <v>0</v>
      </c>
      <c r="AZ144" s="43">
        <v>41872</v>
      </c>
      <c r="BA144" s="43">
        <v>9805451135</v>
      </c>
      <c r="BB144" s="43">
        <v>234176</v>
      </c>
      <c r="BC144" s="43">
        <v>0</v>
      </c>
      <c r="BD144" s="43">
        <v>0</v>
      </c>
      <c r="BE144" s="46">
        <v>0.86</v>
      </c>
      <c r="BF144" s="46">
        <v>0</v>
      </c>
      <c r="BG144" s="46">
        <v>0.86</v>
      </c>
      <c r="BH144" s="46">
        <v>0</v>
      </c>
      <c r="BI144" s="47">
        <v>38624</v>
      </c>
      <c r="BJ144" s="47">
        <v>10408479447</v>
      </c>
      <c r="BK144" s="47">
        <v>269482</v>
      </c>
      <c r="BL144" s="47">
        <v>0</v>
      </c>
      <c r="BM144" s="47">
        <v>0</v>
      </c>
      <c r="BN144" s="66">
        <v>0.83399999999999996</v>
      </c>
      <c r="BO144" s="66">
        <v>0</v>
      </c>
      <c r="BP144" s="66">
        <v>0.83399999999999996</v>
      </c>
      <c r="BQ144" s="66">
        <v>0</v>
      </c>
      <c r="BR144" s="67">
        <v>38009</v>
      </c>
      <c r="BS144" s="67">
        <v>13131835419</v>
      </c>
      <c r="BT144" s="67">
        <v>345492</v>
      </c>
      <c r="BU144" s="67">
        <v>0</v>
      </c>
      <c r="BV144" s="67">
        <v>0</v>
      </c>
      <c r="BW144" s="70">
        <v>0.83199999999999996</v>
      </c>
      <c r="BX144" s="70">
        <v>0</v>
      </c>
      <c r="BY144" s="70">
        <v>0.83199999999999996</v>
      </c>
      <c r="BZ144" s="70">
        <v>0</v>
      </c>
      <c r="CA144" s="71">
        <v>38665</v>
      </c>
      <c r="CB144" s="71">
        <v>13252481929</v>
      </c>
      <c r="CC144" s="71">
        <v>342751</v>
      </c>
      <c r="CD144" s="71">
        <v>0</v>
      </c>
      <c r="CE144" s="71">
        <v>0</v>
      </c>
    </row>
    <row r="145" spans="1:83" x14ac:dyDescent="0.35">
      <c r="A145" s="10" t="s">
        <v>1478</v>
      </c>
      <c r="B145" s="10" t="s">
        <v>136</v>
      </c>
      <c r="C145" s="42">
        <v>0.57399999999999995</v>
      </c>
      <c r="D145" s="42">
        <v>0.59599999999999997</v>
      </c>
      <c r="E145" s="42">
        <v>0.57399999999999995</v>
      </c>
      <c r="F145" s="42">
        <v>0.59599999999999997</v>
      </c>
      <c r="G145" s="43">
        <v>2224</v>
      </c>
      <c r="H145" s="43">
        <v>1269387788</v>
      </c>
      <c r="I145" s="43">
        <v>570767</v>
      </c>
      <c r="J145" s="43">
        <v>953993</v>
      </c>
      <c r="K145" s="43">
        <v>944529</v>
      </c>
      <c r="L145" s="42">
        <v>0.55800000000000005</v>
      </c>
      <c r="M145" s="42">
        <v>0.57499999999999996</v>
      </c>
      <c r="N145" s="42">
        <v>0.55800000000000005</v>
      </c>
      <c r="O145" s="42">
        <v>0.57499999999999996</v>
      </c>
      <c r="P145" s="43">
        <v>2220</v>
      </c>
      <c r="Q145" s="43">
        <v>1354831063</v>
      </c>
      <c r="R145" s="43">
        <v>610284</v>
      </c>
      <c r="S145" s="43">
        <v>1323678</v>
      </c>
      <c r="T145" s="43">
        <v>713128</v>
      </c>
      <c r="U145" s="42">
        <v>0.58699999999999997</v>
      </c>
      <c r="V145" s="42">
        <v>0.59</v>
      </c>
      <c r="W145" s="42">
        <v>0.58699999999999997</v>
      </c>
      <c r="X145" s="42">
        <v>0.59</v>
      </c>
      <c r="Y145" s="43">
        <v>2269</v>
      </c>
      <c r="Z145" s="43">
        <v>1359102246</v>
      </c>
      <c r="AA145" s="43">
        <v>598987</v>
      </c>
      <c r="AB145" s="43">
        <v>1021925</v>
      </c>
      <c r="AC145" s="43">
        <v>1177658</v>
      </c>
      <c r="AD145" s="42">
        <v>0.6</v>
      </c>
      <c r="AE145" s="42">
        <v>0.59199999999999997</v>
      </c>
      <c r="AF145" s="42">
        <v>0.6</v>
      </c>
      <c r="AG145" s="42">
        <v>0.6</v>
      </c>
      <c r="AH145" s="43">
        <v>2272</v>
      </c>
      <c r="AI145" s="43">
        <v>1396725806</v>
      </c>
      <c r="AJ145" s="43">
        <v>614756</v>
      </c>
      <c r="AK145" s="43">
        <v>1072428</v>
      </c>
      <c r="AL145" s="43">
        <v>1227257</v>
      </c>
      <c r="AM145" s="42">
        <v>0.628</v>
      </c>
      <c r="AN145" s="42">
        <v>0.59399999999999997</v>
      </c>
      <c r="AO145" s="42">
        <v>0.628</v>
      </c>
      <c r="AP145" s="42">
        <v>0.628</v>
      </c>
      <c r="AQ145" s="43">
        <v>2320</v>
      </c>
      <c r="AR145" s="43">
        <v>1412029501</v>
      </c>
      <c r="AS145" s="43">
        <v>608633</v>
      </c>
      <c r="AT145" s="43">
        <v>1180176</v>
      </c>
      <c r="AU145" s="43">
        <v>1430018</v>
      </c>
      <c r="AV145" s="42">
        <v>0.64900000000000002</v>
      </c>
      <c r="AW145" s="42">
        <v>0.57299999999999995</v>
      </c>
      <c r="AX145" s="42">
        <v>0.64900000000000002</v>
      </c>
      <c r="AY145" s="42">
        <v>0.64900000000000002</v>
      </c>
      <c r="AZ145" s="43">
        <v>2457</v>
      </c>
      <c r="BA145" s="43">
        <v>1504874465</v>
      </c>
      <c r="BB145" s="43">
        <v>612484</v>
      </c>
      <c r="BC145" s="43">
        <v>1307945</v>
      </c>
      <c r="BD145" s="43">
        <v>1512984</v>
      </c>
      <c r="BE145" s="46">
        <v>0.61599999999999999</v>
      </c>
      <c r="BF145" s="46">
        <v>0.55100000000000005</v>
      </c>
      <c r="BG145" s="46">
        <v>0.61599999999999999</v>
      </c>
      <c r="BH145" s="46">
        <v>0.61599999999999999</v>
      </c>
      <c r="BI145" s="47">
        <v>2222</v>
      </c>
      <c r="BJ145" s="47">
        <v>1635469089</v>
      </c>
      <c r="BK145" s="47">
        <v>736034</v>
      </c>
      <c r="BL145" s="47">
        <v>1394823</v>
      </c>
      <c r="BM145" s="47">
        <v>1466887</v>
      </c>
      <c r="BN145" s="66">
        <v>0.63900000000000001</v>
      </c>
      <c r="BO145" s="66">
        <v>0.55600000000000005</v>
      </c>
      <c r="BP145" s="66">
        <v>0.63900000000000001</v>
      </c>
      <c r="BQ145" s="66">
        <v>0.63900000000000001</v>
      </c>
      <c r="BR145" s="67">
        <v>2159</v>
      </c>
      <c r="BS145" s="67">
        <v>1618678161</v>
      </c>
      <c r="BT145" s="67">
        <v>749735</v>
      </c>
      <c r="BU145" s="67">
        <v>1346330</v>
      </c>
      <c r="BV145" s="67">
        <v>1581280</v>
      </c>
      <c r="BW145" s="70">
        <v>0.62</v>
      </c>
      <c r="BX145" s="70">
        <v>0.50700000000000001</v>
      </c>
      <c r="BY145" s="70">
        <v>0.62</v>
      </c>
      <c r="BZ145" s="70">
        <v>0.62</v>
      </c>
      <c r="CA145" s="71">
        <v>2332</v>
      </c>
      <c r="CB145" s="71">
        <v>1805536984</v>
      </c>
      <c r="CC145" s="71">
        <v>774243</v>
      </c>
      <c r="CD145" s="71">
        <v>1833584</v>
      </c>
      <c r="CE145" s="71">
        <v>1660349</v>
      </c>
    </row>
    <row r="146" spans="1:83" x14ac:dyDescent="0.35">
      <c r="A146" s="10" t="s">
        <v>1479</v>
      </c>
      <c r="B146" s="10" t="s">
        <v>137</v>
      </c>
      <c r="C146" s="42">
        <v>0.66100000000000003</v>
      </c>
      <c r="D146" s="42">
        <v>0.63</v>
      </c>
      <c r="E146" s="42">
        <v>0.66100000000000003</v>
      </c>
      <c r="F146" s="42">
        <v>0.66100000000000003</v>
      </c>
      <c r="G146" s="43">
        <v>2242</v>
      </c>
      <c r="H146" s="43">
        <v>1016562058</v>
      </c>
      <c r="I146" s="43">
        <v>453417</v>
      </c>
      <c r="J146" s="43">
        <v>1197973</v>
      </c>
      <c r="K146" s="43">
        <v>1093569</v>
      </c>
      <c r="L146" s="42">
        <v>0.64800000000000002</v>
      </c>
      <c r="M146" s="42">
        <v>0.61</v>
      </c>
      <c r="N146" s="42">
        <v>0.64800000000000002</v>
      </c>
      <c r="O146" s="42">
        <v>0.64800000000000002</v>
      </c>
      <c r="P146" s="43">
        <v>2256</v>
      </c>
      <c r="Q146" s="43">
        <v>1097003474</v>
      </c>
      <c r="R146" s="43">
        <v>486260</v>
      </c>
      <c r="S146" s="43">
        <v>1080161</v>
      </c>
      <c r="T146" s="43">
        <v>575915</v>
      </c>
      <c r="U146" s="42">
        <v>0.65600000000000003</v>
      </c>
      <c r="V146" s="42">
        <v>0.61199999999999999</v>
      </c>
      <c r="W146" s="42">
        <v>0.65600000000000003</v>
      </c>
      <c r="X146" s="42">
        <v>0.65600000000000003</v>
      </c>
      <c r="Y146" s="43">
        <v>2242</v>
      </c>
      <c r="Z146" s="43">
        <v>1117269057</v>
      </c>
      <c r="AA146" s="43">
        <v>498335</v>
      </c>
      <c r="AB146" s="43">
        <v>1125548</v>
      </c>
      <c r="AC146" s="43">
        <v>966132</v>
      </c>
      <c r="AD146" s="42">
        <v>0.68200000000000005</v>
      </c>
      <c r="AE146" s="42">
        <v>0.61799999999999999</v>
      </c>
      <c r="AF146" s="42">
        <v>0.68200000000000005</v>
      </c>
      <c r="AG146" s="42">
        <v>0.68200000000000005</v>
      </c>
      <c r="AH146" s="43">
        <v>2293</v>
      </c>
      <c r="AI146" s="43">
        <v>1121274141</v>
      </c>
      <c r="AJ146" s="43">
        <v>488998</v>
      </c>
      <c r="AK146" s="43">
        <v>1162815</v>
      </c>
      <c r="AL146" s="43">
        <v>1102483</v>
      </c>
      <c r="AM146" s="42">
        <v>0.69199999999999995</v>
      </c>
      <c r="AN146" s="42">
        <v>0.61</v>
      </c>
      <c r="AO146" s="42">
        <v>0.69199999999999995</v>
      </c>
      <c r="AP146" s="42">
        <v>0.69199999999999995</v>
      </c>
      <c r="AQ146" s="43">
        <v>2285</v>
      </c>
      <c r="AR146" s="43">
        <v>1152195105</v>
      </c>
      <c r="AS146" s="43">
        <v>504242</v>
      </c>
      <c r="AT146" s="43">
        <v>1419583</v>
      </c>
      <c r="AU146" s="43">
        <v>1367346</v>
      </c>
      <c r="AV146" s="42">
        <v>0.69399999999999995</v>
      </c>
      <c r="AW146" s="42">
        <v>0.59</v>
      </c>
      <c r="AX146" s="42">
        <v>0.69399999999999995</v>
      </c>
      <c r="AY146" s="42">
        <v>0.69399999999999995</v>
      </c>
      <c r="AZ146" s="43">
        <v>2307</v>
      </c>
      <c r="BA146" s="43">
        <v>1231858416</v>
      </c>
      <c r="BB146" s="43">
        <v>533965</v>
      </c>
      <c r="BC146" s="43">
        <v>1384471</v>
      </c>
      <c r="BD146" s="43">
        <v>1534855</v>
      </c>
      <c r="BE146" s="46">
        <v>0.68300000000000005</v>
      </c>
      <c r="BF146" s="46">
        <v>0.56299999999999994</v>
      </c>
      <c r="BG146" s="46">
        <v>0.68300000000000005</v>
      </c>
      <c r="BH146" s="46">
        <v>0.68300000000000005</v>
      </c>
      <c r="BI146" s="47">
        <v>2187</v>
      </c>
      <c r="BJ146" s="47">
        <v>1330907127</v>
      </c>
      <c r="BK146" s="47">
        <v>608553</v>
      </c>
      <c r="BL146" s="47">
        <v>1546880</v>
      </c>
      <c r="BM146" s="47">
        <v>1329222</v>
      </c>
      <c r="BN146" s="66">
        <v>0.71099999999999997</v>
      </c>
      <c r="BO146" s="66">
        <v>0.58199999999999996</v>
      </c>
      <c r="BP146" s="66">
        <v>0.71099999999999997</v>
      </c>
      <c r="BQ146" s="66">
        <v>0.71099999999999997</v>
      </c>
      <c r="BR146" s="67">
        <v>2181</v>
      </c>
      <c r="BS146" s="67">
        <v>1307947333</v>
      </c>
      <c r="BT146" s="67">
        <v>599700</v>
      </c>
      <c r="BU146" s="67">
        <v>1653181</v>
      </c>
      <c r="BV146" s="67">
        <v>1393588</v>
      </c>
      <c r="BW146" s="70">
        <v>0.67100000000000004</v>
      </c>
      <c r="BX146" s="70">
        <v>0.53</v>
      </c>
      <c r="BY146" s="70">
        <v>0.67100000000000004</v>
      </c>
      <c r="BZ146" s="70">
        <v>0.67100000000000004</v>
      </c>
      <c r="CA146" s="71">
        <v>2208</v>
      </c>
      <c r="CB146" s="71">
        <v>1482832074</v>
      </c>
      <c r="CC146" s="71">
        <v>671572</v>
      </c>
      <c r="CD146" s="71">
        <v>1903869</v>
      </c>
      <c r="CE146" s="71">
        <v>1549638</v>
      </c>
    </row>
    <row r="147" spans="1:83" x14ac:dyDescent="0.35">
      <c r="A147" s="10" t="s">
        <v>1480</v>
      </c>
      <c r="B147" s="10" t="s">
        <v>138</v>
      </c>
      <c r="C147" s="42">
        <v>0.77300000000000002</v>
      </c>
      <c r="D147" s="42">
        <v>0.748</v>
      </c>
      <c r="E147" s="42">
        <v>0.77300000000000002</v>
      </c>
      <c r="F147" s="42">
        <v>0.77300000000000002</v>
      </c>
      <c r="G147" s="43">
        <v>1411</v>
      </c>
      <c r="H147" s="43">
        <v>429462788</v>
      </c>
      <c r="I147" s="43">
        <v>304367</v>
      </c>
      <c r="J147" s="43">
        <v>1050458</v>
      </c>
      <c r="K147" s="43">
        <v>1000061</v>
      </c>
      <c r="L147" s="42">
        <v>0.77700000000000002</v>
      </c>
      <c r="M147" s="42">
        <v>0.745</v>
      </c>
      <c r="N147" s="42">
        <v>0.77700000000000002</v>
      </c>
      <c r="O147" s="42">
        <v>0.77700000000000002</v>
      </c>
      <c r="P147" s="43">
        <v>1394</v>
      </c>
      <c r="Q147" s="43">
        <v>429440778</v>
      </c>
      <c r="R147" s="43">
        <v>308063</v>
      </c>
      <c r="S147" s="43">
        <v>916647</v>
      </c>
      <c r="T147" s="43">
        <v>533279</v>
      </c>
      <c r="U147" s="42">
        <v>0.78100000000000003</v>
      </c>
      <c r="V147" s="42">
        <v>0.74199999999999999</v>
      </c>
      <c r="W147" s="42">
        <v>0.78100000000000003</v>
      </c>
      <c r="X147" s="42">
        <v>0.78100000000000003</v>
      </c>
      <c r="Y147" s="43">
        <v>1392</v>
      </c>
      <c r="Z147" s="43">
        <v>442289353</v>
      </c>
      <c r="AA147" s="43">
        <v>317736</v>
      </c>
      <c r="AB147" s="43">
        <v>990029</v>
      </c>
      <c r="AC147" s="43">
        <v>1037560</v>
      </c>
      <c r="AD147" s="42">
        <v>0.79</v>
      </c>
      <c r="AE147" s="42">
        <v>0.747</v>
      </c>
      <c r="AF147" s="42">
        <v>0.79</v>
      </c>
      <c r="AG147" s="42">
        <v>0.79</v>
      </c>
      <c r="AH147" s="43">
        <v>1370</v>
      </c>
      <c r="AI147" s="43">
        <v>443218224</v>
      </c>
      <c r="AJ147" s="43">
        <v>323516</v>
      </c>
      <c r="AK147" s="43">
        <v>993724</v>
      </c>
      <c r="AL147" s="43">
        <v>1009843</v>
      </c>
      <c r="AM147" s="42">
        <v>0.79900000000000004</v>
      </c>
      <c r="AN147" s="42">
        <v>0.74099999999999999</v>
      </c>
      <c r="AO147" s="42">
        <v>0.79900000000000004</v>
      </c>
      <c r="AP147" s="42">
        <v>0.79900000000000004</v>
      </c>
      <c r="AQ147" s="43">
        <v>1406</v>
      </c>
      <c r="AR147" s="43">
        <v>463181472</v>
      </c>
      <c r="AS147" s="43">
        <v>329432</v>
      </c>
      <c r="AT147" s="43">
        <v>1080392</v>
      </c>
      <c r="AU147" s="43">
        <v>1114037</v>
      </c>
      <c r="AV147" s="42">
        <v>0.79800000000000004</v>
      </c>
      <c r="AW147" s="42">
        <v>0.72699999999999998</v>
      </c>
      <c r="AX147" s="42">
        <v>0.79800000000000004</v>
      </c>
      <c r="AY147" s="42">
        <v>0.79800000000000004</v>
      </c>
      <c r="AZ147" s="43">
        <v>1419</v>
      </c>
      <c r="BA147" s="43">
        <v>501594805</v>
      </c>
      <c r="BB147" s="43">
        <v>353484</v>
      </c>
      <c r="BC147" s="43">
        <v>1005934</v>
      </c>
      <c r="BD147" s="43">
        <v>1219027</v>
      </c>
      <c r="BE147" s="46">
        <v>0.79800000000000004</v>
      </c>
      <c r="BF147" s="46">
        <v>0.70399999999999996</v>
      </c>
      <c r="BG147" s="46">
        <v>0.79800000000000004</v>
      </c>
      <c r="BH147" s="46">
        <v>0.79800000000000004</v>
      </c>
      <c r="BI147" s="47">
        <v>1408</v>
      </c>
      <c r="BJ147" s="47">
        <v>546466854</v>
      </c>
      <c r="BK147" s="47">
        <v>388115</v>
      </c>
      <c r="BL147" s="47">
        <v>1069867</v>
      </c>
      <c r="BM147" s="47">
        <v>1337856</v>
      </c>
      <c r="BN147" s="66">
        <v>0.81</v>
      </c>
      <c r="BO147" s="66">
        <v>0.70499999999999996</v>
      </c>
      <c r="BP147" s="66">
        <v>0.81</v>
      </c>
      <c r="BQ147" s="66">
        <v>0.81</v>
      </c>
      <c r="BR147" s="67">
        <v>1389</v>
      </c>
      <c r="BS147" s="67">
        <v>550482675</v>
      </c>
      <c r="BT147" s="67">
        <v>396315</v>
      </c>
      <c r="BU147" s="67">
        <v>1306065</v>
      </c>
      <c r="BV147" s="67">
        <v>1502509</v>
      </c>
      <c r="BW147" s="70">
        <v>0.75700000000000001</v>
      </c>
      <c r="BX147" s="70">
        <v>0.63400000000000001</v>
      </c>
      <c r="BY147" s="70">
        <v>0.75700000000000001</v>
      </c>
      <c r="BZ147" s="70">
        <v>0.75700000000000001</v>
      </c>
      <c r="CA147" s="71">
        <v>1405</v>
      </c>
      <c r="CB147" s="71">
        <v>696382247</v>
      </c>
      <c r="CC147" s="71">
        <v>495645</v>
      </c>
      <c r="CD147" s="71">
        <v>1570647</v>
      </c>
      <c r="CE147" s="71">
        <v>1384341</v>
      </c>
    </row>
    <row r="148" spans="1:83" x14ac:dyDescent="0.35">
      <c r="A148" s="10" t="s">
        <v>1481</v>
      </c>
      <c r="B148" s="10" t="s">
        <v>139</v>
      </c>
      <c r="C148" s="42">
        <v>0.70799999999999996</v>
      </c>
      <c r="D148" s="42">
        <v>0.67700000000000005</v>
      </c>
      <c r="E148" s="42">
        <v>0.70799999999999996</v>
      </c>
      <c r="F148" s="42">
        <v>0.70799999999999996</v>
      </c>
      <c r="G148" s="43">
        <v>1988</v>
      </c>
      <c r="H148" s="43">
        <v>778697696</v>
      </c>
      <c r="I148" s="43">
        <v>391699</v>
      </c>
      <c r="J148" s="43">
        <v>774400</v>
      </c>
      <c r="K148" s="43">
        <v>826661</v>
      </c>
      <c r="L148" s="42">
        <v>0.71399999999999997</v>
      </c>
      <c r="M148" s="42">
        <v>0.67800000000000005</v>
      </c>
      <c r="N148" s="42">
        <v>0.71399999999999997</v>
      </c>
      <c r="O148" s="42">
        <v>0.71399999999999997</v>
      </c>
      <c r="P148" s="43">
        <v>1975</v>
      </c>
      <c r="Q148" s="43">
        <v>780314483</v>
      </c>
      <c r="R148" s="43">
        <v>395095</v>
      </c>
      <c r="S148" s="43">
        <v>807303</v>
      </c>
      <c r="T148" s="43">
        <v>661882</v>
      </c>
      <c r="U148" s="42">
        <v>0.71299999999999997</v>
      </c>
      <c r="V148" s="42">
        <v>0.67300000000000004</v>
      </c>
      <c r="W148" s="42">
        <v>0.71299999999999997</v>
      </c>
      <c r="X148" s="42">
        <v>0.71299999999999997</v>
      </c>
      <c r="Y148" s="43">
        <v>1919</v>
      </c>
      <c r="Z148" s="43">
        <v>799466660</v>
      </c>
      <c r="AA148" s="43">
        <v>416605</v>
      </c>
      <c r="AB148" s="43">
        <v>886262</v>
      </c>
      <c r="AC148" s="43">
        <v>974965</v>
      </c>
      <c r="AD148" s="42">
        <v>0.72599999999999998</v>
      </c>
      <c r="AE148" s="42">
        <v>0.67300000000000004</v>
      </c>
      <c r="AF148" s="42">
        <v>0.72599999999999998</v>
      </c>
      <c r="AG148" s="42">
        <v>0.72599999999999998</v>
      </c>
      <c r="AH148" s="43">
        <v>1931</v>
      </c>
      <c r="AI148" s="43">
        <v>814355767</v>
      </c>
      <c r="AJ148" s="43">
        <v>421727</v>
      </c>
      <c r="AK148" s="43">
        <v>878151</v>
      </c>
      <c r="AL148" s="43">
        <v>1210269</v>
      </c>
      <c r="AM148" s="42">
        <v>0.73899999999999999</v>
      </c>
      <c r="AN148" s="42">
        <v>0.67300000000000004</v>
      </c>
      <c r="AO148" s="42">
        <v>0.73899999999999999</v>
      </c>
      <c r="AP148" s="42">
        <v>0.73899999999999999</v>
      </c>
      <c r="AQ148" s="43">
        <v>1937</v>
      </c>
      <c r="AR148" s="43">
        <v>826921973</v>
      </c>
      <c r="AS148" s="43">
        <v>426908</v>
      </c>
      <c r="AT148" s="43">
        <v>1220999</v>
      </c>
      <c r="AU148" s="43">
        <v>1316597</v>
      </c>
      <c r="AV148" s="42">
        <v>0.73499999999999999</v>
      </c>
      <c r="AW148" s="42">
        <v>0.65</v>
      </c>
      <c r="AX148" s="42">
        <v>0.73499999999999999</v>
      </c>
      <c r="AY148" s="42">
        <v>0.73499999999999999</v>
      </c>
      <c r="AZ148" s="43">
        <v>1918</v>
      </c>
      <c r="BA148" s="43">
        <v>886081671</v>
      </c>
      <c r="BB148" s="43">
        <v>461982</v>
      </c>
      <c r="BC148" s="43">
        <v>1172230</v>
      </c>
      <c r="BD148" s="43">
        <v>1302686</v>
      </c>
      <c r="BE148" s="46">
        <v>0.72599999999999998</v>
      </c>
      <c r="BF148" s="46">
        <v>0.63</v>
      </c>
      <c r="BG148" s="46">
        <v>0.72599999999999998</v>
      </c>
      <c r="BH148" s="46">
        <v>0.72599999999999998</v>
      </c>
      <c r="BI148" s="47">
        <v>1865</v>
      </c>
      <c r="BJ148" s="47">
        <v>982274945</v>
      </c>
      <c r="BK148" s="47">
        <v>526688</v>
      </c>
      <c r="BL148" s="47">
        <v>1068776</v>
      </c>
      <c r="BM148" s="47">
        <v>1246024</v>
      </c>
      <c r="BN148" s="66">
        <v>0.73399999999999999</v>
      </c>
      <c r="BO148" s="66">
        <v>0.62</v>
      </c>
      <c r="BP148" s="66">
        <v>0.73399999999999999</v>
      </c>
      <c r="BQ148" s="66">
        <v>0.73399999999999999</v>
      </c>
      <c r="BR148" s="67">
        <v>1848</v>
      </c>
      <c r="BS148" s="67">
        <v>1023430481</v>
      </c>
      <c r="BT148" s="67">
        <v>553804</v>
      </c>
      <c r="BU148" s="67">
        <v>1163991</v>
      </c>
      <c r="BV148" s="67">
        <v>1272791</v>
      </c>
      <c r="BW148" s="70">
        <v>0.70499999999999996</v>
      </c>
      <c r="BX148" s="70">
        <v>0.59599999999999997</v>
      </c>
      <c r="BY148" s="70">
        <v>0.70499999999999996</v>
      </c>
      <c r="BZ148" s="70">
        <v>0.70499999999999996</v>
      </c>
      <c r="CA148" s="71">
        <v>1872</v>
      </c>
      <c r="CB148" s="71">
        <v>1126057992</v>
      </c>
      <c r="CC148" s="71">
        <v>601526</v>
      </c>
      <c r="CD148" s="71">
        <v>1554915</v>
      </c>
      <c r="CE148" s="71">
        <v>1442347</v>
      </c>
    </row>
    <row r="149" spans="1:83" x14ac:dyDescent="0.35">
      <c r="A149" s="10" t="s">
        <v>1482</v>
      </c>
      <c r="B149" s="10" t="s">
        <v>140</v>
      </c>
      <c r="C149" s="42">
        <v>0.77100000000000002</v>
      </c>
      <c r="D149" s="42">
        <v>0.78100000000000003</v>
      </c>
      <c r="E149" s="42">
        <v>0.77100000000000002</v>
      </c>
      <c r="F149" s="42">
        <v>0.78100000000000003</v>
      </c>
      <c r="G149" s="43">
        <v>1481</v>
      </c>
      <c r="H149" s="43">
        <v>455156293</v>
      </c>
      <c r="I149" s="43">
        <v>307330</v>
      </c>
      <c r="J149" s="43">
        <v>1181354</v>
      </c>
      <c r="K149" s="43">
        <v>1263084</v>
      </c>
      <c r="L149" s="42">
        <v>0.76600000000000001</v>
      </c>
      <c r="M149" s="42">
        <v>0.78</v>
      </c>
      <c r="N149" s="42">
        <v>0.76600000000000001</v>
      </c>
      <c r="O149" s="42">
        <v>0.78</v>
      </c>
      <c r="P149" s="43">
        <v>1428</v>
      </c>
      <c r="Q149" s="43">
        <v>460871305</v>
      </c>
      <c r="R149" s="43">
        <v>322739</v>
      </c>
      <c r="S149" s="43">
        <v>1099450</v>
      </c>
      <c r="T149" s="43">
        <v>826788</v>
      </c>
      <c r="U149" s="42">
        <v>0.77900000000000003</v>
      </c>
      <c r="V149" s="42">
        <v>0.78</v>
      </c>
      <c r="W149" s="42">
        <v>0.77900000000000003</v>
      </c>
      <c r="X149" s="42">
        <v>0.78</v>
      </c>
      <c r="Y149" s="43">
        <v>1426</v>
      </c>
      <c r="Z149" s="43">
        <v>457825510</v>
      </c>
      <c r="AA149" s="43">
        <v>321055</v>
      </c>
      <c r="AB149" s="43">
        <v>1143695</v>
      </c>
      <c r="AC149" s="43">
        <v>1184759</v>
      </c>
      <c r="AD149" s="42">
        <v>0.77400000000000002</v>
      </c>
      <c r="AE149" s="42">
        <v>0.77300000000000002</v>
      </c>
      <c r="AF149" s="42">
        <v>0.77400000000000002</v>
      </c>
      <c r="AG149" s="42">
        <v>0.77400000000000002</v>
      </c>
      <c r="AH149" s="43">
        <v>1362</v>
      </c>
      <c r="AI149" s="43">
        <v>473628240</v>
      </c>
      <c r="AJ149" s="43">
        <v>347744</v>
      </c>
      <c r="AK149" s="43">
        <v>1038019</v>
      </c>
      <c r="AL149" s="43">
        <v>1024750</v>
      </c>
      <c r="AM149" s="42">
        <v>0.78700000000000003</v>
      </c>
      <c r="AN149" s="42">
        <v>0.77500000000000002</v>
      </c>
      <c r="AO149" s="42">
        <v>0.78700000000000003</v>
      </c>
      <c r="AP149" s="42">
        <v>0.78700000000000003</v>
      </c>
      <c r="AQ149" s="43">
        <v>1351</v>
      </c>
      <c r="AR149" s="43">
        <v>471019566</v>
      </c>
      <c r="AS149" s="43">
        <v>348645</v>
      </c>
      <c r="AT149" s="43">
        <v>1117547</v>
      </c>
      <c r="AU149" s="43">
        <v>1212757</v>
      </c>
      <c r="AV149" s="42">
        <v>0.79500000000000004</v>
      </c>
      <c r="AW149" s="42">
        <v>0.76300000000000001</v>
      </c>
      <c r="AX149" s="42">
        <v>0.79500000000000004</v>
      </c>
      <c r="AY149" s="42">
        <v>0.79500000000000004</v>
      </c>
      <c r="AZ149" s="43">
        <v>1404</v>
      </c>
      <c r="BA149" s="43">
        <v>502972624</v>
      </c>
      <c r="BB149" s="43">
        <v>358242</v>
      </c>
      <c r="BC149" s="43">
        <v>1556633</v>
      </c>
      <c r="BD149" s="43">
        <v>1508535</v>
      </c>
      <c r="BE149" s="46">
        <v>0.78200000000000003</v>
      </c>
      <c r="BF149" s="46">
        <v>0.74399999999999999</v>
      </c>
      <c r="BG149" s="46">
        <v>0.78200000000000003</v>
      </c>
      <c r="BH149" s="46">
        <v>0.78200000000000003</v>
      </c>
      <c r="BI149" s="47">
        <v>1303</v>
      </c>
      <c r="BJ149" s="47">
        <v>544938876</v>
      </c>
      <c r="BK149" s="47">
        <v>418218</v>
      </c>
      <c r="BL149" s="47">
        <v>1194667</v>
      </c>
      <c r="BM149" s="47">
        <v>1566131</v>
      </c>
      <c r="BN149" s="66">
        <v>0.79</v>
      </c>
      <c r="BO149" s="66">
        <v>0.73799999999999999</v>
      </c>
      <c r="BP149" s="66">
        <v>0.79</v>
      </c>
      <c r="BQ149" s="66">
        <v>0.79</v>
      </c>
      <c r="BR149" s="67">
        <v>1282</v>
      </c>
      <c r="BS149" s="67">
        <v>559727337</v>
      </c>
      <c r="BT149" s="67">
        <v>436604</v>
      </c>
      <c r="BU149" s="67">
        <v>1323991</v>
      </c>
      <c r="BV149" s="67">
        <v>1427585</v>
      </c>
      <c r="BW149" s="70">
        <v>0.73299999999999998</v>
      </c>
      <c r="BX149" s="70">
        <v>0.66600000000000004</v>
      </c>
      <c r="BY149" s="70">
        <v>0.73299999999999998</v>
      </c>
      <c r="BZ149" s="70">
        <v>0.73299999999999998</v>
      </c>
      <c r="CA149" s="71">
        <v>1324</v>
      </c>
      <c r="CB149" s="71">
        <v>722032603</v>
      </c>
      <c r="CC149" s="71">
        <v>545341</v>
      </c>
      <c r="CD149" s="71">
        <v>1538279</v>
      </c>
      <c r="CE149" s="71">
        <v>1413566</v>
      </c>
    </row>
    <row r="150" spans="1:83" x14ac:dyDescent="0.35">
      <c r="A150" s="10" t="s">
        <v>1483</v>
      </c>
      <c r="B150" s="10" t="s">
        <v>141</v>
      </c>
      <c r="C150" s="42">
        <v>0.57699999999999996</v>
      </c>
      <c r="D150" s="42">
        <v>0.54600000000000004</v>
      </c>
      <c r="E150" s="42">
        <v>0.57699999999999996</v>
      </c>
      <c r="F150" s="42">
        <v>0.57699999999999996</v>
      </c>
      <c r="G150" s="43">
        <v>4969</v>
      </c>
      <c r="H150" s="43">
        <v>2816000135</v>
      </c>
      <c r="I150" s="43">
        <v>566713</v>
      </c>
      <c r="J150" s="43">
        <v>1076030</v>
      </c>
      <c r="K150" s="43">
        <v>1165830</v>
      </c>
      <c r="L150" s="42">
        <v>0.56299999999999994</v>
      </c>
      <c r="M150" s="42">
        <v>0.54600000000000004</v>
      </c>
      <c r="N150" s="42">
        <v>0.56299999999999994</v>
      </c>
      <c r="O150" s="42">
        <v>0.56299999999999994</v>
      </c>
      <c r="P150" s="43">
        <v>4764</v>
      </c>
      <c r="Q150" s="43">
        <v>2867923677</v>
      </c>
      <c r="R150" s="43">
        <v>601999</v>
      </c>
      <c r="S150" s="43">
        <v>1029270</v>
      </c>
      <c r="T150" s="43">
        <v>802194</v>
      </c>
      <c r="U150" s="42">
        <v>0.55900000000000005</v>
      </c>
      <c r="V150" s="42">
        <v>0.52400000000000002</v>
      </c>
      <c r="W150" s="42">
        <v>0.55900000000000005</v>
      </c>
      <c r="X150" s="42">
        <v>0.55900000000000005</v>
      </c>
      <c r="Y150" s="43">
        <v>4804</v>
      </c>
      <c r="Z150" s="43">
        <v>3072145409</v>
      </c>
      <c r="AA150" s="43">
        <v>639497</v>
      </c>
      <c r="AB150" s="43">
        <v>1111725</v>
      </c>
      <c r="AC150" s="43">
        <v>1269428</v>
      </c>
      <c r="AD150" s="42">
        <v>0.55800000000000005</v>
      </c>
      <c r="AE150" s="42">
        <v>0.53300000000000003</v>
      </c>
      <c r="AF150" s="42">
        <v>0.55800000000000005</v>
      </c>
      <c r="AG150" s="42">
        <v>0.55800000000000005</v>
      </c>
      <c r="AH150" s="43">
        <v>4610</v>
      </c>
      <c r="AI150" s="43">
        <v>3130670143</v>
      </c>
      <c r="AJ150" s="43">
        <v>679104</v>
      </c>
      <c r="AK150" s="43">
        <v>1079808</v>
      </c>
      <c r="AL150" s="43">
        <v>1249106</v>
      </c>
      <c r="AM150" s="42">
        <v>0.58199999999999996</v>
      </c>
      <c r="AN150" s="42">
        <v>0.53800000000000003</v>
      </c>
      <c r="AO150" s="42">
        <v>0.58199999999999996</v>
      </c>
      <c r="AP150" s="42">
        <v>0.58199999999999996</v>
      </c>
      <c r="AQ150" s="43">
        <v>4676</v>
      </c>
      <c r="AR150" s="43">
        <v>3194051824</v>
      </c>
      <c r="AS150" s="43">
        <v>683073</v>
      </c>
      <c r="AT150" s="43">
        <v>1094134</v>
      </c>
      <c r="AU150" s="43">
        <v>1402810</v>
      </c>
      <c r="AV150" s="42">
        <v>0.56399999999999995</v>
      </c>
      <c r="AW150" s="42">
        <v>0.504</v>
      </c>
      <c r="AX150" s="42">
        <v>0.56399999999999995</v>
      </c>
      <c r="AY150" s="42">
        <v>0.56399999999999995</v>
      </c>
      <c r="AZ150" s="43">
        <v>4634</v>
      </c>
      <c r="BA150" s="43">
        <v>3523298575</v>
      </c>
      <c r="BB150" s="43">
        <v>760314</v>
      </c>
      <c r="BC150" s="43">
        <v>1194862</v>
      </c>
      <c r="BD150" s="43">
        <v>1759736</v>
      </c>
      <c r="BE150" s="46">
        <v>0.57599999999999996</v>
      </c>
      <c r="BF150" s="46">
        <v>0.50700000000000001</v>
      </c>
      <c r="BG150" s="46">
        <v>0.57599999999999996</v>
      </c>
      <c r="BH150" s="46">
        <v>0.57599999999999996</v>
      </c>
      <c r="BI150" s="47">
        <v>4424</v>
      </c>
      <c r="BJ150" s="47">
        <v>3597591954</v>
      </c>
      <c r="BK150" s="47">
        <v>813198</v>
      </c>
      <c r="BL150" s="47">
        <v>1363896</v>
      </c>
      <c r="BM150" s="47">
        <v>1892415</v>
      </c>
      <c r="BN150" s="66">
        <v>0.55300000000000005</v>
      </c>
      <c r="BO150" s="66">
        <v>0.47099999999999997</v>
      </c>
      <c r="BP150" s="66">
        <v>0.55300000000000005</v>
      </c>
      <c r="BQ150" s="66">
        <v>0.55300000000000005</v>
      </c>
      <c r="BR150" s="67">
        <v>4269</v>
      </c>
      <c r="BS150" s="67">
        <v>3965893989</v>
      </c>
      <c r="BT150" s="67">
        <v>928998</v>
      </c>
      <c r="BU150" s="67">
        <v>1580469</v>
      </c>
      <c r="BV150" s="67">
        <v>1677905</v>
      </c>
      <c r="BW150" s="70">
        <v>0.52900000000000003</v>
      </c>
      <c r="BX150" s="70">
        <v>0.46700000000000003</v>
      </c>
      <c r="BY150" s="70">
        <v>0.52900000000000003</v>
      </c>
      <c r="BZ150" s="70">
        <v>0.52900000000000003</v>
      </c>
      <c r="CA150" s="71">
        <v>4306</v>
      </c>
      <c r="CB150" s="71">
        <v>4135548114</v>
      </c>
      <c r="CC150" s="71">
        <v>960415</v>
      </c>
      <c r="CD150" s="71">
        <v>1814533</v>
      </c>
      <c r="CE150" s="71">
        <v>1757227</v>
      </c>
    </row>
    <row r="151" spans="1:83" x14ac:dyDescent="0.35">
      <c r="A151" s="10" t="s">
        <v>1484</v>
      </c>
      <c r="B151" s="10" t="s">
        <v>142</v>
      </c>
      <c r="C151" s="42">
        <v>0.66800000000000004</v>
      </c>
      <c r="D151" s="42">
        <v>0.59599999999999997</v>
      </c>
      <c r="E151" s="42">
        <v>0.66800000000000004</v>
      </c>
      <c r="F151" s="42">
        <v>0.66800000000000004</v>
      </c>
      <c r="G151" s="43">
        <v>1964</v>
      </c>
      <c r="H151" s="43">
        <v>872551175</v>
      </c>
      <c r="I151" s="43">
        <v>444272</v>
      </c>
      <c r="J151" s="43">
        <v>1566868</v>
      </c>
      <c r="K151" s="43">
        <v>1567164</v>
      </c>
      <c r="L151" s="42">
        <v>0.66300000000000003</v>
      </c>
      <c r="M151" s="42">
        <v>0.59199999999999997</v>
      </c>
      <c r="N151" s="42">
        <v>0.66300000000000003</v>
      </c>
      <c r="O151" s="42">
        <v>0.66300000000000003</v>
      </c>
      <c r="P151" s="43">
        <v>1897</v>
      </c>
      <c r="Q151" s="43">
        <v>881328703</v>
      </c>
      <c r="R151" s="43">
        <v>464590</v>
      </c>
      <c r="S151" s="43">
        <v>1417890</v>
      </c>
      <c r="T151" s="43">
        <v>1971371</v>
      </c>
      <c r="U151" s="42">
        <v>0.67</v>
      </c>
      <c r="V151" s="42">
        <v>0.59199999999999997</v>
      </c>
      <c r="W151" s="42">
        <v>0.67</v>
      </c>
      <c r="X151" s="42">
        <v>0.67</v>
      </c>
      <c r="Y151" s="43">
        <v>1887</v>
      </c>
      <c r="Z151" s="43">
        <v>904447735</v>
      </c>
      <c r="AA151" s="43">
        <v>479304</v>
      </c>
      <c r="AB151" s="43">
        <v>1965595</v>
      </c>
      <c r="AC151" s="43">
        <v>1917390</v>
      </c>
      <c r="AD151" s="42">
        <v>0.68600000000000005</v>
      </c>
      <c r="AE151" s="42">
        <v>0.60399999999999998</v>
      </c>
      <c r="AF151" s="42">
        <v>0.68600000000000005</v>
      </c>
      <c r="AG151" s="42">
        <v>0.68600000000000005</v>
      </c>
      <c r="AH151" s="43">
        <v>1882</v>
      </c>
      <c r="AI151" s="43">
        <v>908629994</v>
      </c>
      <c r="AJ151" s="43">
        <v>482800</v>
      </c>
      <c r="AK151" s="43">
        <v>1747809</v>
      </c>
      <c r="AL151" s="43">
        <v>1740060</v>
      </c>
      <c r="AM151" s="42">
        <v>0.67800000000000005</v>
      </c>
      <c r="AN151" s="42">
        <v>0.58599999999999997</v>
      </c>
      <c r="AO151" s="42">
        <v>0.67800000000000005</v>
      </c>
      <c r="AP151" s="42">
        <v>0.67800000000000005</v>
      </c>
      <c r="AQ151" s="43">
        <v>1847</v>
      </c>
      <c r="AR151" s="43">
        <v>973554221</v>
      </c>
      <c r="AS151" s="43">
        <v>527100</v>
      </c>
      <c r="AT151" s="43">
        <v>1675873</v>
      </c>
      <c r="AU151" s="43">
        <v>1576320</v>
      </c>
      <c r="AV151" s="42">
        <v>0.68700000000000006</v>
      </c>
      <c r="AW151" s="42">
        <v>0.59199999999999997</v>
      </c>
      <c r="AX151" s="42">
        <v>0.68700000000000006</v>
      </c>
      <c r="AY151" s="42">
        <v>0.68700000000000006</v>
      </c>
      <c r="AZ151" s="43">
        <v>1806</v>
      </c>
      <c r="BA151" s="43">
        <v>985304473</v>
      </c>
      <c r="BB151" s="43">
        <v>545572</v>
      </c>
      <c r="BC151" s="43">
        <v>1427861</v>
      </c>
      <c r="BD151" s="43">
        <v>1447050</v>
      </c>
      <c r="BE151" s="46">
        <v>0.68200000000000005</v>
      </c>
      <c r="BF151" s="46">
        <v>0.58399999999999996</v>
      </c>
      <c r="BG151" s="46">
        <v>0.68200000000000005</v>
      </c>
      <c r="BH151" s="46">
        <v>0.68200000000000005</v>
      </c>
      <c r="BI151" s="47">
        <v>1687</v>
      </c>
      <c r="BJ151" s="47">
        <v>1030297151</v>
      </c>
      <c r="BK151" s="47">
        <v>610727</v>
      </c>
      <c r="BL151" s="47">
        <v>1687905</v>
      </c>
      <c r="BM151" s="47">
        <v>1561763</v>
      </c>
      <c r="BN151" s="66">
        <v>0.67500000000000004</v>
      </c>
      <c r="BO151" s="66">
        <v>0.55600000000000005</v>
      </c>
      <c r="BP151" s="66">
        <v>0.67500000000000004</v>
      </c>
      <c r="BQ151" s="66">
        <v>0.67500000000000004</v>
      </c>
      <c r="BR151" s="67">
        <v>1660</v>
      </c>
      <c r="BS151" s="67">
        <v>1122549260</v>
      </c>
      <c r="BT151" s="67">
        <v>676234</v>
      </c>
      <c r="BU151" s="67">
        <v>1642891</v>
      </c>
      <c r="BV151" s="67">
        <v>1708746</v>
      </c>
      <c r="BW151" s="70">
        <v>0.65100000000000002</v>
      </c>
      <c r="BX151" s="70">
        <v>0.55100000000000005</v>
      </c>
      <c r="BY151" s="70">
        <v>0.65100000000000002</v>
      </c>
      <c r="BZ151" s="70">
        <v>0.65100000000000002</v>
      </c>
      <c r="CA151" s="71">
        <v>1628</v>
      </c>
      <c r="CB151" s="71">
        <v>1159530415</v>
      </c>
      <c r="CC151" s="71">
        <v>712242</v>
      </c>
      <c r="CD151" s="71">
        <v>1802235</v>
      </c>
      <c r="CE151" s="71">
        <v>1931098</v>
      </c>
    </row>
    <row r="152" spans="1:83" x14ac:dyDescent="0.35">
      <c r="A152" s="10" t="s">
        <v>1485</v>
      </c>
      <c r="B152" s="10" t="s">
        <v>143</v>
      </c>
      <c r="C152" s="42">
        <v>0.66500000000000004</v>
      </c>
      <c r="D152" s="42">
        <v>0.63900000000000001</v>
      </c>
      <c r="E152" s="42">
        <v>0.66500000000000004</v>
      </c>
      <c r="F152" s="42">
        <v>0.66500000000000004</v>
      </c>
      <c r="G152" s="43">
        <v>1526</v>
      </c>
      <c r="H152" s="43">
        <v>683897339</v>
      </c>
      <c r="I152" s="43">
        <v>448163</v>
      </c>
      <c r="J152" s="43">
        <v>890580</v>
      </c>
      <c r="K152" s="43">
        <v>913424</v>
      </c>
      <c r="L152" s="42">
        <v>0.65500000000000003</v>
      </c>
      <c r="M152" s="42">
        <v>0.63200000000000001</v>
      </c>
      <c r="N152" s="42">
        <v>0.65500000000000003</v>
      </c>
      <c r="O152" s="42">
        <v>0.65500000000000003</v>
      </c>
      <c r="P152" s="43">
        <v>1475</v>
      </c>
      <c r="Q152" s="43">
        <v>703270699</v>
      </c>
      <c r="R152" s="43">
        <v>476793</v>
      </c>
      <c r="S152" s="43">
        <v>967997</v>
      </c>
      <c r="T152" s="43">
        <v>1321224</v>
      </c>
      <c r="U152" s="42">
        <v>0.66200000000000003</v>
      </c>
      <c r="V152" s="42">
        <v>0.64</v>
      </c>
      <c r="W152" s="42">
        <v>0.66200000000000003</v>
      </c>
      <c r="X152" s="42">
        <v>0.66200000000000003</v>
      </c>
      <c r="Y152" s="43">
        <v>1457</v>
      </c>
      <c r="Z152" s="43">
        <v>713590520</v>
      </c>
      <c r="AA152" s="43">
        <v>489767</v>
      </c>
      <c r="AB152" s="43">
        <v>1443637</v>
      </c>
      <c r="AC152" s="43">
        <v>1224527</v>
      </c>
      <c r="AD152" s="42">
        <v>0.67</v>
      </c>
      <c r="AE152" s="42">
        <v>0.63900000000000001</v>
      </c>
      <c r="AF152" s="42">
        <v>0.67</v>
      </c>
      <c r="AG152" s="42">
        <v>0.67</v>
      </c>
      <c r="AH152" s="43">
        <v>1414</v>
      </c>
      <c r="AI152" s="43">
        <v>718731722</v>
      </c>
      <c r="AJ152" s="43">
        <v>508296</v>
      </c>
      <c r="AK152" s="43">
        <v>1084417</v>
      </c>
      <c r="AL152" s="43">
        <v>1210387</v>
      </c>
      <c r="AM152" s="42">
        <v>0.67800000000000005</v>
      </c>
      <c r="AN152" s="42">
        <v>0.63900000000000001</v>
      </c>
      <c r="AO152" s="42">
        <v>0.67800000000000005</v>
      </c>
      <c r="AP152" s="42">
        <v>0.67800000000000005</v>
      </c>
      <c r="AQ152" s="43">
        <v>1413</v>
      </c>
      <c r="AR152" s="43">
        <v>743754200</v>
      </c>
      <c r="AS152" s="43">
        <v>526365</v>
      </c>
      <c r="AT152" s="43">
        <v>1318919</v>
      </c>
      <c r="AU152" s="43">
        <v>1072920</v>
      </c>
      <c r="AV152" s="42">
        <v>0.68400000000000005</v>
      </c>
      <c r="AW152" s="42">
        <v>0.61399999999999999</v>
      </c>
      <c r="AX152" s="42">
        <v>0.68400000000000005</v>
      </c>
      <c r="AY152" s="42">
        <v>0.68400000000000005</v>
      </c>
      <c r="AZ152" s="43">
        <v>1437</v>
      </c>
      <c r="BA152" s="43">
        <v>791346116</v>
      </c>
      <c r="BB152" s="43">
        <v>550693</v>
      </c>
      <c r="BC152" s="43">
        <v>1056827</v>
      </c>
      <c r="BD152" s="43">
        <v>1060842</v>
      </c>
      <c r="BE152" s="46">
        <v>0.68300000000000005</v>
      </c>
      <c r="BF152" s="46">
        <v>0.59399999999999997</v>
      </c>
      <c r="BG152" s="46">
        <v>0.68300000000000005</v>
      </c>
      <c r="BH152" s="46">
        <v>0.68300000000000005</v>
      </c>
      <c r="BI152" s="47">
        <v>1369</v>
      </c>
      <c r="BJ152" s="47">
        <v>831388552</v>
      </c>
      <c r="BK152" s="47">
        <v>607296</v>
      </c>
      <c r="BL152" s="47">
        <v>1130440</v>
      </c>
      <c r="BM152" s="47">
        <v>1255995</v>
      </c>
      <c r="BN152" s="66">
        <v>0.67900000000000005</v>
      </c>
      <c r="BO152" s="66">
        <v>0.58199999999999996</v>
      </c>
      <c r="BP152" s="66">
        <v>0.67900000000000005</v>
      </c>
      <c r="BQ152" s="66">
        <v>0.67900000000000005</v>
      </c>
      <c r="BR152" s="67">
        <v>1336</v>
      </c>
      <c r="BS152" s="67">
        <v>890576405</v>
      </c>
      <c r="BT152" s="67">
        <v>666599</v>
      </c>
      <c r="BU152" s="67">
        <v>1235275</v>
      </c>
      <c r="BV152" s="67">
        <v>1232192</v>
      </c>
      <c r="BW152" s="70">
        <v>0.63900000000000001</v>
      </c>
      <c r="BX152" s="70">
        <v>0.56799999999999995</v>
      </c>
      <c r="BY152" s="70">
        <v>0.63900000000000001</v>
      </c>
      <c r="BZ152" s="70">
        <v>0.63900000000000001</v>
      </c>
      <c r="CA152" s="71">
        <v>1275</v>
      </c>
      <c r="CB152" s="71">
        <v>938224225</v>
      </c>
      <c r="CC152" s="71">
        <v>735862</v>
      </c>
      <c r="CD152" s="71">
        <v>1408846</v>
      </c>
      <c r="CE152" s="71">
        <v>1330333</v>
      </c>
    </row>
    <row r="153" spans="1:83" x14ac:dyDescent="0.35">
      <c r="A153" s="10" t="s">
        <v>1486</v>
      </c>
      <c r="B153" s="10" t="s">
        <v>144</v>
      </c>
      <c r="C153" s="42">
        <v>0.54100000000000004</v>
      </c>
      <c r="D153" s="42">
        <v>0.57899999999999996</v>
      </c>
      <c r="E153" s="42">
        <v>0.54100000000000004</v>
      </c>
      <c r="F153" s="42">
        <v>0.57899999999999996</v>
      </c>
      <c r="G153" s="43">
        <v>2598</v>
      </c>
      <c r="H153" s="43">
        <v>1597015225</v>
      </c>
      <c r="I153" s="43">
        <v>614709</v>
      </c>
      <c r="J153" s="43">
        <v>1150473</v>
      </c>
      <c r="K153" s="43">
        <v>1328389</v>
      </c>
      <c r="L153" s="42">
        <v>0.51900000000000002</v>
      </c>
      <c r="M153" s="42">
        <v>0.56100000000000005</v>
      </c>
      <c r="N153" s="42">
        <v>0.51900000000000002</v>
      </c>
      <c r="O153" s="42">
        <v>0.56100000000000005</v>
      </c>
      <c r="P153" s="43">
        <v>2530</v>
      </c>
      <c r="Q153" s="43">
        <v>1679216034</v>
      </c>
      <c r="R153" s="43">
        <v>663721</v>
      </c>
      <c r="S153" s="43">
        <v>1529416</v>
      </c>
      <c r="T153" s="43">
        <v>1601530</v>
      </c>
      <c r="U153" s="42">
        <v>0.51100000000000001</v>
      </c>
      <c r="V153" s="42">
        <v>0.55900000000000005</v>
      </c>
      <c r="W153" s="42">
        <v>0.51100000000000001</v>
      </c>
      <c r="X153" s="42">
        <v>0.55900000000000005</v>
      </c>
      <c r="Y153" s="43">
        <v>2445</v>
      </c>
      <c r="Z153" s="43">
        <v>1732989892</v>
      </c>
      <c r="AA153" s="43">
        <v>708789</v>
      </c>
      <c r="AB153" s="43">
        <v>1920003</v>
      </c>
      <c r="AC153" s="43">
        <v>1409453</v>
      </c>
      <c r="AD153" s="42">
        <v>0.501</v>
      </c>
      <c r="AE153" s="42">
        <v>0.55600000000000005</v>
      </c>
      <c r="AF153" s="42">
        <v>0.501</v>
      </c>
      <c r="AG153" s="42">
        <v>0.55600000000000005</v>
      </c>
      <c r="AH153" s="43">
        <v>2371</v>
      </c>
      <c r="AI153" s="43">
        <v>1819484041</v>
      </c>
      <c r="AJ153" s="43">
        <v>767390</v>
      </c>
      <c r="AK153" s="43">
        <v>1834966</v>
      </c>
      <c r="AL153" s="43">
        <v>1327964</v>
      </c>
      <c r="AM153" s="42">
        <v>0.50900000000000001</v>
      </c>
      <c r="AN153" s="42">
        <v>0.53800000000000003</v>
      </c>
      <c r="AO153" s="42">
        <v>0.50900000000000001</v>
      </c>
      <c r="AP153" s="42">
        <v>0.53800000000000003</v>
      </c>
      <c r="AQ153" s="43">
        <v>2381</v>
      </c>
      <c r="AR153" s="43">
        <v>1912100899</v>
      </c>
      <c r="AS153" s="43">
        <v>803066</v>
      </c>
      <c r="AT153" s="43">
        <v>1501272</v>
      </c>
      <c r="AU153" s="43">
        <v>1123402</v>
      </c>
      <c r="AV153" s="42">
        <v>0.51</v>
      </c>
      <c r="AW153" s="42">
        <v>0.53500000000000003</v>
      </c>
      <c r="AX153" s="42">
        <v>0.51</v>
      </c>
      <c r="AY153" s="42">
        <v>0.53500000000000003</v>
      </c>
      <c r="AZ153" s="43">
        <v>2304</v>
      </c>
      <c r="BA153" s="43">
        <v>1965776876</v>
      </c>
      <c r="BB153" s="43">
        <v>853201</v>
      </c>
      <c r="BC153" s="43">
        <v>1383462</v>
      </c>
      <c r="BD153" s="43">
        <v>1208344</v>
      </c>
      <c r="BE153" s="46">
        <v>0.53500000000000003</v>
      </c>
      <c r="BF153" s="46">
        <v>0.53500000000000003</v>
      </c>
      <c r="BG153" s="46">
        <v>0.53500000000000003</v>
      </c>
      <c r="BH153" s="46">
        <v>0.53500000000000003</v>
      </c>
      <c r="BI153" s="47">
        <v>2238</v>
      </c>
      <c r="BJ153" s="47">
        <v>1992046505</v>
      </c>
      <c r="BK153" s="47">
        <v>890101</v>
      </c>
      <c r="BL153" s="47">
        <v>1225490</v>
      </c>
      <c r="BM153" s="47">
        <v>1106484</v>
      </c>
      <c r="BN153" s="66">
        <v>0.499</v>
      </c>
      <c r="BO153" s="66">
        <v>0.497</v>
      </c>
      <c r="BP153" s="66">
        <v>0.499</v>
      </c>
      <c r="BQ153" s="66">
        <v>0.499</v>
      </c>
      <c r="BR153" s="67">
        <v>2146</v>
      </c>
      <c r="BS153" s="67">
        <v>2234592753</v>
      </c>
      <c r="BT153" s="67">
        <v>1041282</v>
      </c>
      <c r="BU153" s="67">
        <v>1334551</v>
      </c>
      <c r="BV153" s="67">
        <v>1208136</v>
      </c>
      <c r="BW153" s="70">
        <v>0.46300000000000002</v>
      </c>
      <c r="BX153" s="70">
        <v>0.49399999999999999</v>
      </c>
      <c r="BY153" s="70">
        <v>0.46300000000000002</v>
      </c>
      <c r="BZ153" s="70">
        <v>0.49399999999999999</v>
      </c>
      <c r="CA153" s="71">
        <v>2106</v>
      </c>
      <c r="CB153" s="71">
        <v>2304623760</v>
      </c>
      <c r="CC153" s="71">
        <v>1094313</v>
      </c>
      <c r="CD153" s="71">
        <v>1399018</v>
      </c>
      <c r="CE153" s="71">
        <v>1312117</v>
      </c>
    </row>
    <row r="154" spans="1:83" x14ac:dyDescent="0.35">
      <c r="A154" s="10" t="s">
        <v>1487</v>
      </c>
      <c r="B154" s="10" t="s">
        <v>145</v>
      </c>
      <c r="C154" s="42">
        <v>0.73</v>
      </c>
      <c r="D154" s="42">
        <v>0.61399999999999999</v>
      </c>
      <c r="E154" s="42">
        <v>0.73</v>
      </c>
      <c r="F154" s="42">
        <v>0.73</v>
      </c>
      <c r="G154" s="43">
        <v>2635</v>
      </c>
      <c r="H154" s="43">
        <v>952339926</v>
      </c>
      <c r="I154" s="43">
        <v>361419</v>
      </c>
      <c r="J154" s="43">
        <v>1516867</v>
      </c>
      <c r="K154" s="43">
        <v>1637407</v>
      </c>
      <c r="L154" s="42">
        <v>0.73499999999999999</v>
      </c>
      <c r="M154" s="42">
        <v>0.61199999999999999</v>
      </c>
      <c r="N154" s="42">
        <v>0.73499999999999999</v>
      </c>
      <c r="O154" s="42">
        <v>0.73499999999999999</v>
      </c>
      <c r="P154" s="43">
        <v>2622</v>
      </c>
      <c r="Q154" s="43">
        <v>958034788</v>
      </c>
      <c r="R154" s="43">
        <v>365383</v>
      </c>
      <c r="S154" s="43">
        <v>1660718</v>
      </c>
      <c r="T154" s="43">
        <v>2374345</v>
      </c>
      <c r="U154" s="42">
        <v>0.71699999999999997</v>
      </c>
      <c r="V154" s="42">
        <v>0.58799999999999997</v>
      </c>
      <c r="W154" s="42">
        <v>0.71699999999999997</v>
      </c>
      <c r="X154" s="42">
        <v>0.71699999999999997</v>
      </c>
      <c r="Y154" s="43">
        <v>2509</v>
      </c>
      <c r="Z154" s="43">
        <v>1030074285</v>
      </c>
      <c r="AA154" s="43">
        <v>410551</v>
      </c>
      <c r="AB154" s="43">
        <v>2302578</v>
      </c>
      <c r="AC154" s="43">
        <v>2274911</v>
      </c>
      <c r="AD154" s="42">
        <v>0.72199999999999998</v>
      </c>
      <c r="AE154" s="42">
        <v>0.59</v>
      </c>
      <c r="AF154" s="42">
        <v>0.72199999999999998</v>
      </c>
      <c r="AG154" s="42">
        <v>0.72199999999999998</v>
      </c>
      <c r="AH154" s="43">
        <v>2426</v>
      </c>
      <c r="AI154" s="43">
        <v>1038367799</v>
      </c>
      <c r="AJ154" s="43">
        <v>428016</v>
      </c>
      <c r="AK154" s="43">
        <v>2207047</v>
      </c>
      <c r="AL154" s="43">
        <v>2041228</v>
      </c>
      <c r="AM154" s="42">
        <v>0.71399999999999997</v>
      </c>
      <c r="AN154" s="42">
        <v>0.57499999999999996</v>
      </c>
      <c r="AO154" s="42">
        <v>0.71399999999999997</v>
      </c>
      <c r="AP154" s="42">
        <v>0.71399999999999997</v>
      </c>
      <c r="AQ154" s="43">
        <v>2360</v>
      </c>
      <c r="AR154" s="43">
        <v>1102400470</v>
      </c>
      <c r="AS154" s="43">
        <v>467118</v>
      </c>
      <c r="AT154" s="43">
        <v>2080080</v>
      </c>
      <c r="AU154" s="43">
        <v>1735813</v>
      </c>
      <c r="AV154" s="42">
        <v>0.72499999999999998</v>
      </c>
      <c r="AW154" s="42">
        <v>0.56299999999999994</v>
      </c>
      <c r="AX154" s="42">
        <v>0.72499999999999998</v>
      </c>
      <c r="AY154" s="42">
        <v>0.72499999999999998</v>
      </c>
      <c r="AZ154" s="43">
        <v>2315</v>
      </c>
      <c r="BA154" s="43">
        <v>1109947396</v>
      </c>
      <c r="BB154" s="43">
        <v>479458</v>
      </c>
      <c r="BC154" s="43">
        <v>1856338</v>
      </c>
      <c r="BD154" s="43">
        <v>1765366</v>
      </c>
      <c r="BE154" s="46">
        <v>0.72499999999999998</v>
      </c>
      <c r="BF154" s="46">
        <v>0.55100000000000005</v>
      </c>
      <c r="BG154" s="46">
        <v>0.72499999999999998</v>
      </c>
      <c r="BH154" s="46">
        <v>0.72499999999999998</v>
      </c>
      <c r="BI154" s="47">
        <v>2234</v>
      </c>
      <c r="BJ154" s="47">
        <v>1180493706</v>
      </c>
      <c r="BK154" s="47">
        <v>528421</v>
      </c>
      <c r="BL154" s="47">
        <v>1753631</v>
      </c>
      <c r="BM154" s="47">
        <v>1863798</v>
      </c>
      <c r="BN154" s="66">
        <v>0.71199999999999997</v>
      </c>
      <c r="BO154" s="66">
        <v>0.53</v>
      </c>
      <c r="BP154" s="66">
        <v>0.71199999999999997</v>
      </c>
      <c r="BQ154" s="66">
        <v>0.71199999999999997</v>
      </c>
      <c r="BR154" s="67">
        <v>2104</v>
      </c>
      <c r="BS154" s="67">
        <v>1258987597</v>
      </c>
      <c r="BT154" s="67">
        <v>598378</v>
      </c>
      <c r="BU154" s="67">
        <v>1940572</v>
      </c>
      <c r="BV154" s="67">
        <v>1828853</v>
      </c>
      <c r="BW154" s="70">
        <v>0.69699999999999995</v>
      </c>
      <c r="BX154" s="70">
        <v>0.53300000000000003</v>
      </c>
      <c r="BY154" s="70">
        <v>0.69699999999999995</v>
      </c>
      <c r="BZ154" s="70">
        <v>0.69699999999999995</v>
      </c>
      <c r="CA154" s="71">
        <v>2154</v>
      </c>
      <c r="CB154" s="71">
        <v>1331392742</v>
      </c>
      <c r="CC154" s="71">
        <v>618102</v>
      </c>
      <c r="CD154" s="71">
        <v>1936977</v>
      </c>
      <c r="CE154" s="71">
        <v>2069184</v>
      </c>
    </row>
    <row r="155" spans="1:83" x14ac:dyDescent="0.35">
      <c r="A155" s="10" t="s">
        <v>1488</v>
      </c>
      <c r="B155" s="10" t="s">
        <v>146</v>
      </c>
      <c r="C155" s="42">
        <v>0.63400000000000001</v>
      </c>
      <c r="D155" s="42">
        <v>0.63500000000000001</v>
      </c>
      <c r="E155" s="42">
        <v>0.63400000000000001</v>
      </c>
      <c r="F155" s="42">
        <v>0.63500000000000001</v>
      </c>
      <c r="G155" s="43">
        <v>3200</v>
      </c>
      <c r="H155" s="43">
        <v>1569420428</v>
      </c>
      <c r="I155" s="43">
        <v>490443</v>
      </c>
      <c r="J155" s="43">
        <v>1398952</v>
      </c>
      <c r="K155" s="43">
        <v>1326802</v>
      </c>
      <c r="L155" s="42">
        <v>0.63900000000000001</v>
      </c>
      <c r="M155" s="42">
        <v>0.64300000000000002</v>
      </c>
      <c r="N155" s="42">
        <v>0.63900000000000001</v>
      </c>
      <c r="O155" s="42">
        <v>0.64300000000000002</v>
      </c>
      <c r="P155" s="43">
        <v>3152</v>
      </c>
      <c r="Q155" s="43">
        <v>1571729041</v>
      </c>
      <c r="R155" s="43">
        <v>498645</v>
      </c>
      <c r="S155" s="43">
        <v>1255182</v>
      </c>
      <c r="T155" s="43">
        <v>841414</v>
      </c>
      <c r="U155" s="42">
        <v>0.63600000000000001</v>
      </c>
      <c r="V155" s="42">
        <v>0.63500000000000001</v>
      </c>
      <c r="W155" s="42">
        <v>0.63600000000000001</v>
      </c>
      <c r="X155" s="42">
        <v>0.63600000000000001</v>
      </c>
      <c r="Y155" s="43">
        <v>3120</v>
      </c>
      <c r="Z155" s="43">
        <v>1645831551</v>
      </c>
      <c r="AA155" s="43">
        <v>527510</v>
      </c>
      <c r="AB155" s="43">
        <v>1368969</v>
      </c>
      <c r="AC155" s="43">
        <v>1494443</v>
      </c>
      <c r="AD155" s="42">
        <v>0.65</v>
      </c>
      <c r="AE155" s="42">
        <v>0.63</v>
      </c>
      <c r="AF155" s="42">
        <v>0.65</v>
      </c>
      <c r="AG155" s="42">
        <v>0.65</v>
      </c>
      <c r="AH155" s="43">
        <v>3136</v>
      </c>
      <c r="AI155" s="43">
        <v>1690817285</v>
      </c>
      <c r="AJ155" s="43">
        <v>539163</v>
      </c>
      <c r="AK155" s="43">
        <v>1351016</v>
      </c>
      <c r="AL155" s="43">
        <v>1563897</v>
      </c>
      <c r="AM155" s="42">
        <v>0.66100000000000003</v>
      </c>
      <c r="AN155" s="42">
        <v>0.63500000000000001</v>
      </c>
      <c r="AO155" s="42">
        <v>0.66100000000000003</v>
      </c>
      <c r="AP155" s="42">
        <v>0.66100000000000003</v>
      </c>
      <c r="AQ155" s="43">
        <v>3086</v>
      </c>
      <c r="AR155" s="43">
        <v>1709737388</v>
      </c>
      <c r="AS155" s="43">
        <v>554030</v>
      </c>
      <c r="AT155" s="43">
        <v>1525953</v>
      </c>
      <c r="AU155" s="43">
        <v>1721120</v>
      </c>
      <c r="AV155" s="42">
        <v>0.65400000000000003</v>
      </c>
      <c r="AW155" s="42">
        <v>0.61199999999999999</v>
      </c>
      <c r="AX155" s="42">
        <v>0.65400000000000003</v>
      </c>
      <c r="AY155" s="42">
        <v>0.65400000000000003</v>
      </c>
      <c r="AZ155" s="43">
        <v>3079</v>
      </c>
      <c r="BA155" s="43">
        <v>1858503417</v>
      </c>
      <c r="BB155" s="43">
        <v>603606</v>
      </c>
      <c r="BC155" s="43">
        <v>1455722</v>
      </c>
      <c r="BD155" s="43">
        <v>1773229</v>
      </c>
      <c r="BE155" s="46">
        <v>0.64900000000000002</v>
      </c>
      <c r="BF155" s="46">
        <v>0.59599999999999997</v>
      </c>
      <c r="BG155" s="46">
        <v>0.64900000000000002</v>
      </c>
      <c r="BH155" s="46">
        <v>0.64900000000000002</v>
      </c>
      <c r="BI155" s="47">
        <v>2952</v>
      </c>
      <c r="BJ155" s="47">
        <v>1988605445</v>
      </c>
      <c r="BK155" s="47">
        <v>673646</v>
      </c>
      <c r="BL155" s="47">
        <v>1506430</v>
      </c>
      <c r="BM155" s="47">
        <v>1771108</v>
      </c>
      <c r="BN155" s="66">
        <v>0.64800000000000002</v>
      </c>
      <c r="BO155" s="66">
        <v>0.59599999999999997</v>
      </c>
      <c r="BP155" s="66">
        <v>0.64800000000000002</v>
      </c>
      <c r="BQ155" s="66">
        <v>0.64800000000000002</v>
      </c>
      <c r="BR155" s="67">
        <v>2859</v>
      </c>
      <c r="BS155" s="67">
        <v>2091500559</v>
      </c>
      <c r="BT155" s="67">
        <v>731549</v>
      </c>
      <c r="BU155" s="67">
        <v>1545667</v>
      </c>
      <c r="BV155" s="67">
        <v>1697428</v>
      </c>
      <c r="BW155" s="70">
        <v>0.61599999999999999</v>
      </c>
      <c r="BX155" s="70">
        <v>0.57899999999999996</v>
      </c>
      <c r="BY155" s="70">
        <v>0.61599999999999999</v>
      </c>
      <c r="BZ155" s="70">
        <v>0.61599999999999999</v>
      </c>
      <c r="CA155" s="71">
        <v>2863</v>
      </c>
      <c r="CB155" s="71">
        <v>2240507936</v>
      </c>
      <c r="CC155" s="71">
        <v>782573</v>
      </c>
      <c r="CD155" s="71">
        <v>1824251</v>
      </c>
      <c r="CE155" s="71">
        <v>1759626</v>
      </c>
    </row>
    <row r="156" spans="1:83" x14ac:dyDescent="0.35">
      <c r="A156" s="10" t="s">
        <v>1489</v>
      </c>
      <c r="B156" s="10" t="s">
        <v>147</v>
      </c>
      <c r="C156" s="42">
        <v>0.66800000000000004</v>
      </c>
      <c r="D156" s="42">
        <v>0.66400000000000003</v>
      </c>
      <c r="E156" s="42">
        <v>0.66800000000000004</v>
      </c>
      <c r="F156" s="42">
        <v>0.66800000000000004</v>
      </c>
      <c r="G156" s="43">
        <v>3831</v>
      </c>
      <c r="H156" s="43">
        <v>1704395404</v>
      </c>
      <c r="I156" s="43">
        <v>444895</v>
      </c>
      <c r="J156" s="43">
        <v>1647045</v>
      </c>
      <c r="K156" s="43">
        <v>1736140</v>
      </c>
      <c r="L156" s="42">
        <v>0.66300000000000003</v>
      </c>
      <c r="M156" s="42">
        <v>0.64500000000000002</v>
      </c>
      <c r="N156" s="42">
        <v>0.66300000000000003</v>
      </c>
      <c r="O156" s="42">
        <v>0.66300000000000003</v>
      </c>
      <c r="P156" s="43">
        <v>3728</v>
      </c>
      <c r="Q156" s="43">
        <v>1734392111</v>
      </c>
      <c r="R156" s="43">
        <v>465233</v>
      </c>
      <c r="S156" s="43">
        <v>1633918</v>
      </c>
      <c r="T156" s="43">
        <v>1123897</v>
      </c>
      <c r="U156" s="42">
        <v>0.66500000000000004</v>
      </c>
      <c r="V156" s="42">
        <v>0.627</v>
      </c>
      <c r="W156" s="42">
        <v>0.66500000000000004</v>
      </c>
      <c r="X156" s="42">
        <v>0.66500000000000004</v>
      </c>
      <c r="Y156" s="43">
        <v>3726</v>
      </c>
      <c r="Z156" s="43">
        <v>1806882972</v>
      </c>
      <c r="AA156" s="43">
        <v>484939</v>
      </c>
      <c r="AB156" s="43">
        <v>1845949</v>
      </c>
      <c r="AC156" s="43">
        <v>1976279</v>
      </c>
      <c r="AD156" s="42">
        <v>0.67800000000000005</v>
      </c>
      <c r="AE156" s="42">
        <v>0.63900000000000001</v>
      </c>
      <c r="AF156" s="42">
        <v>0.67800000000000005</v>
      </c>
      <c r="AG156" s="42">
        <v>0.67800000000000005</v>
      </c>
      <c r="AH156" s="43">
        <v>3699</v>
      </c>
      <c r="AI156" s="43">
        <v>1834938347</v>
      </c>
      <c r="AJ156" s="43">
        <v>496063</v>
      </c>
      <c r="AK156" s="43">
        <v>1847946</v>
      </c>
      <c r="AL156" s="43">
        <v>2142501</v>
      </c>
      <c r="AM156" s="42">
        <v>0.68500000000000005</v>
      </c>
      <c r="AN156" s="42">
        <v>0.63500000000000001</v>
      </c>
      <c r="AO156" s="42">
        <v>0.68500000000000005</v>
      </c>
      <c r="AP156" s="42">
        <v>0.68500000000000005</v>
      </c>
      <c r="AQ156" s="43">
        <v>3686</v>
      </c>
      <c r="AR156" s="43">
        <v>1900245296</v>
      </c>
      <c r="AS156" s="43">
        <v>515530</v>
      </c>
      <c r="AT156" s="43">
        <v>1933180</v>
      </c>
      <c r="AU156" s="43">
        <v>2207041</v>
      </c>
      <c r="AV156" s="42">
        <v>0.68300000000000005</v>
      </c>
      <c r="AW156" s="42">
        <v>0.625</v>
      </c>
      <c r="AX156" s="42">
        <v>0.68300000000000005</v>
      </c>
      <c r="AY156" s="42">
        <v>0.68300000000000005</v>
      </c>
      <c r="AZ156" s="43">
        <v>3597</v>
      </c>
      <c r="BA156" s="43">
        <v>1992448531</v>
      </c>
      <c r="BB156" s="43">
        <v>553919</v>
      </c>
      <c r="BC156" s="43">
        <v>1773540</v>
      </c>
      <c r="BD156" s="43">
        <v>2669332</v>
      </c>
      <c r="BE156" s="46">
        <v>0.67500000000000004</v>
      </c>
      <c r="BF156" s="46">
        <v>0.60799999999999998</v>
      </c>
      <c r="BG156" s="46">
        <v>0.67500000000000004</v>
      </c>
      <c r="BH156" s="46">
        <v>0.67500000000000004</v>
      </c>
      <c r="BI156" s="47">
        <v>3416</v>
      </c>
      <c r="BJ156" s="47">
        <v>2128750410</v>
      </c>
      <c r="BK156" s="47">
        <v>623170</v>
      </c>
      <c r="BL156" s="47">
        <v>2159208</v>
      </c>
      <c r="BM156" s="47">
        <v>2748452</v>
      </c>
      <c r="BN156" s="66">
        <v>0.68100000000000005</v>
      </c>
      <c r="BO156" s="66">
        <v>0.59799999999999998</v>
      </c>
      <c r="BP156" s="66">
        <v>0.68100000000000005</v>
      </c>
      <c r="BQ156" s="66">
        <v>0.68100000000000005</v>
      </c>
      <c r="BR156" s="67">
        <v>3367</v>
      </c>
      <c r="BS156" s="67">
        <v>2229763187</v>
      </c>
      <c r="BT156" s="67">
        <v>662240</v>
      </c>
      <c r="BU156" s="67">
        <v>2536722</v>
      </c>
      <c r="BV156" s="67">
        <v>2749359</v>
      </c>
      <c r="BW156" s="70">
        <v>0.65500000000000003</v>
      </c>
      <c r="BX156" s="70">
        <v>0.58799999999999997</v>
      </c>
      <c r="BY156" s="70">
        <v>0.65500000000000003</v>
      </c>
      <c r="BZ156" s="70">
        <v>0.65500000000000003</v>
      </c>
      <c r="CA156" s="71">
        <v>3430</v>
      </c>
      <c r="CB156" s="71">
        <v>2414411682</v>
      </c>
      <c r="CC156" s="71">
        <v>703910</v>
      </c>
      <c r="CD156" s="71">
        <v>3006618</v>
      </c>
      <c r="CE156" s="71">
        <v>2765629</v>
      </c>
    </row>
    <row r="157" spans="1:83" x14ac:dyDescent="0.35">
      <c r="A157" s="10" t="s">
        <v>1490</v>
      </c>
      <c r="B157" s="10" t="s">
        <v>2045</v>
      </c>
      <c r="C157" s="42">
        <v>0</v>
      </c>
      <c r="D157" s="42">
        <v>0</v>
      </c>
      <c r="E157" s="42">
        <v>0</v>
      </c>
      <c r="F157" s="42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2">
        <v>0</v>
      </c>
      <c r="M157" s="42">
        <v>0</v>
      </c>
      <c r="N157" s="42">
        <v>0</v>
      </c>
      <c r="O157" s="42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2">
        <v>0</v>
      </c>
      <c r="V157" s="42">
        <v>0</v>
      </c>
      <c r="W157" s="42">
        <v>0</v>
      </c>
      <c r="X157" s="42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2">
        <v>0</v>
      </c>
      <c r="AE157" s="42">
        <v>0</v>
      </c>
      <c r="AF157" s="42">
        <v>0</v>
      </c>
      <c r="AG157" s="42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2">
        <v>0</v>
      </c>
      <c r="AN157" s="42">
        <v>0</v>
      </c>
      <c r="AO157" s="42">
        <v>0</v>
      </c>
      <c r="AP157" s="42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2">
        <v>0</v>
      </c>
      <c r="AW157" s="42">
        <v>0</v>
      </c>
      <c r="AX157" s="42">
        <v>0</v>
      </c>
      <c r="AY157" s="42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6">
        <v>0</v>
      </c>
      <c r="BF157" s="46">
        <v>0</v>
      </c>
      <c r="BG157" s="46">
        <v>0</v>
      </c>
      <c r="BH157" s="46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66">
        <v>0</v>
      </c>
      <c r="BO157" s="66">
        <v>0</v>
      </c>
      <c r="BP157" s="66">
        <v>0</v>
      </c>
      <c r="BQ157" s="66">
        <v>0</v>
      </c>
      <c r="BR157" s="67">
        <v>0</v>
      </c>
      <c r="BS157" s="67">
        <v>0</v>
      </c>
      <c r="BT157" s="67">
        <v>0</v>
      </c>
      <c r="BU157" s="67">
        <v>0</v>
      </c>
      <c r="BV157" s="67">
        <v>0</v>
      </c>
      <c r="BW157" s="70">
        <v>0</v>
      </c>
      <c r="BX157" s="70">
        <v>0</v>
      </c>
      <c r="BY157" s="70">
        <v>0</v>
      </c>
      <c r="BZ157" s="70">
        <v>0</v>
      </c>
      <c r="CA157" s="71">
        <v>0</v>
      </c>
      <c r="CB157" s="71">
        <v>0</v>
      </c>
      <c r="CC157" s="71">
        <v>0</v>
      </c>
      <c r="CD157" s="71">
        <v>0</v>
      </c>
      <c r="CE157" s="71">
        <v>0</v>
      </c>
    </row>
    <row r="158" spans="1:83" x14ac:dyDescent="0.35">
      <c r="A158" s="10" t="s">
        <v>1491</v>
      </c>
      <c r="B158" s="10" t="s">
        <v>148</v>
      </c>
      <c r="C158" s="42">
        <v>0.65700000000000003</v>
      </c>
      <c r="D158" s="42">
        <v>0.54900000000000004</v>
      </c>
      <c r="E158" s="42">
        <v>0.65700000000000003</v>
      </c>
      <c r="F158" s="42">
        <v>0.65700000000000003</v>
      </c>
      <c r="G158" s="43">
        <v>5218</v>
      </c>
      <c r="H158" s="43">
        <v>2394649638</v>
      </c>
      <c r="I158" s="43">
        <v>458920</v>
      </c>
      <c r="J158" s="43">
        <v>1540031</v>
      </c>
      <c r="K158" s="43">
        <v>1587670</v>
      </c>
      <c r="L158" s="42">
        <v>0.65400000000000003</v>
      </c>
      <c r="M158" s="42">
        <v>0.53800000000000003</v>
      </c>
      <c r="N158" s="42">
        <v>0.65400000000000003</v>
      </c>
      <c r="O158" s="42">
        <v>0.65400000000000003</v>
      </c>
      <c r="P158" s="43">
        <v>5147</v>
      </c>
      <c r="Q158" s="43">
        <v>2458811110</v>
      </c>
      <c r="R158" s="43">
        <v>477717</v>
      </c>
      <c r="S158" s="43">
        <v>1314265</v>
      </c>
      <c r="T158" s="43">
        <v>1079513</v>
      </c>
      <c r="U158" s="42">
        <v>0.65</v>
      </c>
      <c r="V158" s="42">
        <v>0.53500000000000003</v>
      </c>
      <c r="W158" s="42">
        <v>0.65</v>
      </c>
      <c r="X158" s="42">
        <v>0.65</v>
      </c>
      <c r="Y158" s="43">
        <v>5051</v>
      </c>
      <c r="Z158" s="43">
        <v>2564402525</v>
      </c>
      <c r="AA158" s="43">
        <v>507701</v>
      </c>
      <c r="AB158" s="43">
        <v>1395690</v>
      </c>
      <c r="AC158" s="43">
        <v>1919599</v>
      </c>
      <c r="AD158" s="42">
        <v>0.65400000000000003</v>
      </c>
      <c r="AE158" s="42">
        <v>0.53</v>
      </c>
      <c r="AF158" s="42">
        <v>0.65400000000000003</v>
      </c>
      <c r="AG158" s="42">
        <v>0.65400000000000003</v>
      </c>
      <c r="AH158" s="43">
        <v>4991</v>
      </c>
      <c r="AI158" s="43">
        <v>2656571187</v>
      </c>
      <c r="AJ158" s="43">
        <v>532272</v>
      </c>
      <c r="AK158" s="43">
        <v>2254559</v>
      </c>
      <c r="AL158" s="43">
        <v>2751804</v>
      </c>
      <c r="AM158" s="42">
        <v>0.66600000000000004</v>
      </c>
      <c r="AN158" s="42">
        <v>0.53300000000000003</v>
      </c>
      <c r="AO158" s="42">
        <v>0.66600000000000004</v>
      </c>
      <c r="AP158" s="42">
        <v>0.66600000000000004</v>
      </c>
      <c r="AQ158" s="43">
        <v>4967</v>
      </c>
      <c r="AR158" s="43">
        <v>2709919037</v>
      </c>
      <c r="AS158" s="43">
        <v>545584</v>
      </c>
      <c r="AT158" s="43">
        <v>2752284</v>
      </c>
      <c r="AU158" s="43">
        <v>2775811</v>
      </c>
      <c r="AV158" s="42">
        <v>0.67700000000000005</v>
      </c>
      <c r="AW158" s="42">
        <v>0.53300000000000003</v>
      </c>
      <c r="AX158" s="42">
        <v>0.67700000000000005</v>
      </c>
      <c r="AY158" s="42">
        <v>0.67700000000000005</v>
      </c>
      <c r="AZ158" s="43">
        <v>4979</v>
      </c>
      <c r="BA158" s="43">
        <v>2802218555</v>
      </c>
      <c r="BB158" s="43">
        <v>562807</v>
      </c>
      <c r="BC158" s="43">
        <v>2660547</v>
      </c>
      <c r="BD158" s="43">
        <v>3407460</v>
      </c>
      <c r="BE158" s="46">
        <v>0.67400000000000004</v>
      </c>
      <c r="BF158" s="46">
        <v>0.51</v>
      </c>
      <c r="BG158" s="46">
        <v>0.67400000000000004</v>
      </c>
      <c r="BH158" s="46">
        <v>0.67400000000000004</v>
      </c>
      <c r="BI158" s="47">
        <v>4819</v>
      </c>
      <c r="BJ158" s="47">
        <v>3016074768</v>
      </c>
      <c r="BK158" s="47">
        <v>625871</v>
      </c>
      <c r="BL158" s="47">
        <v>2775453</v>
      </c>
      <c r="BM158" s="47">
        <v>3412646</v>
      </c>
      <c r="BN158" s="66">
        <v>0.66800000000000004</v>
      </c>
      <c r="BO158" s="66">
        <v>0.49099999999999999</v>
      </c>
      <c r="BP158" s="66">
        <v>0.66800000000000004</v>
      </c>
      <c r="BQ158" s="66">
        <v>0.66800000000000004</v>
      </c>
      <c r="BR158" s="67">
        <v>4662</v>
      </c>
      <c r="BS158" s="67">
        <v>3214642656</v>
      </c>
      <c r="BT158" s="67">
        <v>689541</v>
      </c>
      <c r="BU158" s="67">
        <v>3145828</v>
      </c>
      <c r="BV158" s="67">
        <v>3425007</v>
      </c>
      <c r="BW158" s="70">
        <v>0.63200000000000001</v>
      </c>
      <c r="BX158" s="70">
        <v>0.45600000000000002</v>
      </c>
      <c r="BY158" s="70">
        <v>0.63200000000000001</v>
      </c>
      <c r="BZ158" s="70">
        <v>0.63200000000000001</v>
      </c>
      <c r="CA158" s="71">
        <v>4692</v>
      </c>
      <c r="CB158" s="71">
        <v>3520748530</v>
      </c>
      <c r="CC158" s="71">
        <v>750372</v>
      </c>
      <c r="CD158" s="71">
        <v>3601602</v>
      </c>
      <c r="CE158" s="71">
        <v>3430828</v>
      </c>
    </row>
    <row r="159" spans="1:83" x14ac:dyDescent="0.35">
      <c r="A159" s="10" t="s">
        <v>1492</v>
      </c>
      <c r="B159" s="10" t="s">
        <v>149</v>
      </c>
      <c r="C159" s="42">
        <v>0.61799999999999999</v>
      </c>
      <c r="D159" s="42">
        <v>0.51300000000000001</v>
      </c>
      <c r="E159" s="42">
        <v>0.61799999999999999</v>
      </c>
      <c r="F159" s="42">
        <v>0.61799999999999999</v>
      </c>
      <c r="G159" s="43">
        <v>968</v>
      </c>
      <c r="H159" s="43">
        <v>494930428</v>
      </c>
      <c r="I159" s="43">
        <v>511291</v>
      </c>
      <c r="J159" s="43">
        <v>1006786</v>
      </c>
      <c r="K159" s="43">
        <v>1041565</v>
      </c>
      <c r="L159" s="42">
        <v>0.629</v>
      </c>
      <c r="M159" s="42">
        <v>0.5</v>
      </c>
      <c r="N159" s="42">
        <v>0.629</v>
      </c>
      <c r="O159" s="42">
        <v>0.629</v>
      </c>
      <c r="P159" s="43">
        <v>991</v>
      </c>
      <c r="Q159" s="43">
        <v>507362444</v>
      </c>
      <c r="R159" s="43">
        <v>511970</v>
      </c>
      <c r="S159" s="43">
        <v>1098015</v>
      </c>
      <c r="T159" s="43">
        <v>1573432</v>
      </c>
      <c r="U159" s="42">
        <v>0.61499999999999999</v>
      </c>
      <c r="V159" s="42">
        <v>0.48399999999999999</v>
      </c>
      <c r="W159" s="42">
        <v>0.61499999999999999</v>
      </c>
      <c r="X159" s="42">
        <v>0.61499999999999999</v>
      </c>
      <c r="Y159" s="43">
        <v>942</v>
      </c>
      <c r="Z159" s="43">
        <v>524891232</v>
      </c>
      <c r="AA159" s="43">
        <v>557209</v>
      </c>
      <c r="AB159" s="43">
        <v>1531891</v>
      </c>
      <c r="AC159" s="43">
        <v>1393256</v>
      </c>
      <c r="AD159" s="42">
        <v>0.625</v>
      </c>
      <c r="AE159" s="42">
        <v>0.49099999999999999</v>
      </c>
      <c r="AF159" s="42">
        <v>0.625</v>
      </c>
      <c r="AG159" s="42">
        <v>0.625</v>
      </c>
      <c r="AH159" s="43">
        <v>920</v>
      </c>
      <c r="AI159" s="43">
        <v>530853124</v>
      </c>
      <c r="AJ159" s="43">
        <v>577014</v>
      </c>
      <c r="AK159" s="43">
        <v>1529395</v>
      </c>
      <c r="AL159" s="43">
        <v>1347428</v>
      </c>
      <c r="AM159" s="42">
        <v>0.63100000000000001</v>
      </c>
      <c r="AN159" s="42">
        <v>0.48399999999999999</v>
      </c>
      <c r="AO159" s="42">
        <v>0.63100000000000001</v>
      </c>
      <c r="AP159" s="42">
        <v>0.63100000000000001</v>
      </c>
      <c r="AQ159" s="43">
        <v>916</v>
      </c>
      <c r="AR159" s="43">
        <v>552872833</v>
      </c>
      <c r="AS159" s="43">
        <v>603572</v>
      </c>
      <c r="AT159" s="43">
        <v>1416603</v>
      </c>
      <c r="AU159" s="43">
        <v>1200533</v>
      </c>
      <c r="AV159" s="42">
        <v>0.63900000000000001</v>
      </c>
      <c r="AW159" s="42">
        <v>0.48799999999999999</v>
      </c>
      <c r="AX159" s="42">
        <v>0.63900000000000001</v>
      </c>
      <c r="AY159" s="42">
        <v>0.63900000000000001</v>
      </c>
      <c r="AZ159" s="43">
        <v>890</v>
      </c>
      <c r="BA159" s="43">
        <v>559982582</v>
      </c>
      <c r="BB159" s="43">
        <v>629193</v>
      </c>
      <c r="BC159" s="43">
        <v>1181175</v>
      </c>
      <c r="BD159" s="43">
        <v>1074886</v>
      </c>
      <c r="BE159" s="46">
        <v>0.61599999999999999</v>
      </c>
      <c r="BF159" s="46">
        <v>0.46700000000000003</v>
      </c>
      <c r="BG159" s="46">
        <v>0.61599999999999999</v>
      </c>
      <c r="BH159" s="46">
        <v>0.61599999999999999</v>
      </c>
      <c r="BI159" s="47">
        <v>811</v>
      </c>
      <c r="BJ159" s="47">
        <v>596048993</v>
      </c>
      <c r="BK159" s="47">
        <v>734955</v>
      </c>
      <c r="BL159" s="47">
        <v>1169457</v>
      </c>
      <c r="BM159" s="47">
        <v>1224836</v>
      </c>
      <c r="BN159" s="66">
        <v>0.60599999999999998</v>
      </c>
      <c r="BO159" s="66">
        <v>0.45300000000000001</v>
      </c>
      <c r="BP159" s="66">
        <v>0.60599999999999998</v>
      </c>
      <c r="BQ159" s="66">
        <v>0.60599999999999998</v>
      </c>
      <c r="BR159" s="67">
        <v>783</v>
      </c>
      <c r="BS159" s="67">
        <v>640001415</v>
      </c>
      <c r="BT159" s="67">
        <v>817370</v>
      </c>
      <c r="BU159" s="67">
        <v>1250637</v>
      </c>
      <c r="BV159" s="67">
        <v>1131771</v>
      </c>
      <c r="BW159" s="70">
        <v>0.56799999999999995</v>
      </c>
      <c r="BX159" s="70">
        <v>0.441</v>
      </c>
      <c r="BY159" s="70">
        <v>0.56799999999999995</v>
      </c>
      <c r="BZ159" s="70">
        <v>0.56799999999999995</v>
      </c>
      <c r="CA159" s="71">
        <v>766</v>
      </c>
      <c r="CB159" s="71">
        <v>675449679</v>
      </c>
      <c r="CC159" s="71">
        <v>881788</v>
      </c>
      <c r="CD159" s="71">
        <v>1227361</v>
      </c>
      <c r="CE159" s="71">
        <v>1286958</v>
      </c>
    </row>
    <row r="160" spans="1:83" x14ac:dyDescent="0.35">
      <c r="A160" s="10" t="s">
        <v>1493</v>
      </c>
      <c r="B160" s="10" t="s">
        <v>150</v>
      </c>
      <c r="C160" s="42">
        <v>0.83899999999999997</v>
      </c>
      <c r="D160" s="42">
        <v>0.65700000000000003</v>
      </c>
      <c r="E160" s="42">
        <v>0.83899999999999997</v>
      </c>
      <c r="F160" s="42">
        <v>0.83899999999999997</v>
      </c>
      <c r="G160" s="43">
        <v>2375</v>
      </c>
      <c r="H160" s="43">
        <v>512745545</v>
      </c>
      <c r="I160" s="43">
        <v>215892</v>
      </c>
      <c r="J160" s="43">
        <v>1131956</v>
      </c>
      <c r="K160" s="43">
        <v>1228743</v>
      </c>
      <c r="L160" s="42">
        <v>0.85399999999999998</v>
      </c>
      <c r="M160" s="42">
        <v>0.67500000000000004</v>
      </c>
      <c r="N160" s="42">
        <v>0.85399999999999998</v>
      </c>
      <c r="O160" s="42">
        <v>0.85399999999999998</v>
      </c>
      <c r="P160" s="43">
        <v>2442</v>
      </c>
      <c r="Q160" s="43">
        <v>492940876</v>
      </c>
      <c r="R160" s="43">
        <v>201859</v>
      </c>
      <c r="S160" s="43">
        <v>1077481</v>
      </c>
      <c r="T160" s="43">
        <v>799826</v>
      </c>
      <c r="U160" s="42">
        <v>0.85499999999999998</v>
      </c>
      <c r="V160" s="42">
        <v>0.64200000000000002</v>
      </c>
      <c r="W160" s="42">
        <v>0.85499999999999998</v>
      </c>
      <c r="X160" s="42">
        <v>0.85499999999999998</v>
      </c>
      <c r="Y160" s="43">
        <v>2627</v>
      </c>
      <c r="Z160" s="43">
        <v>556162080</v>
      </c>
      <c r="AA160" s="43">
        <v>211709</v>
      </c>
      <c r="AB160" s="43">
        <v>1193722</v>
      </c>
      <c r="AC160" s="43">
        <v>1677648</v>
      </c>
      <c r="AD160" s="42">
        <v>0.85</v>
      </c>
      <c r="AE160" s="42">
        <v>0.59399999999999997</v>
      </c>
      <c r="AF160" s="42">
        <v>0.85</v>
      </c>
      <c r="AG160" s="42">
        <v>0.85</v>
      </c>
      <c r="AH160" s="43">
        <v>2697</v>
      </c>
      <c r="AI160" s="43">
        <v>626003960</v>
      </c>
      <c r="AJ160" s="43">
        <v>232111</v>
      </c>
      <c r="AK160" s="43">
        <v>1541907</v>
      </c>
      <c r="AL160" s="43">
        <v>1764760</v>
      </c>
      <c r="AM160" s="42">
        <v>0.85499999999999998</v>
      </c>
      <c r="AN160" s="42">
        <v>0.61199999999999999</v>
      </c>
      <c r="AO160" s="42">
        <v>0.85499999999999998</v>
      </c>
      <c r="AP160" s="42">
        <v>0.85499999999999998</v>
      </c>
      <c r="AQ160" s="43">
        <v>2606</v>
      </c>
      <c r="AR160" s="43">
        <v>618635492</v>
      </c>
      <c r="AS160" s="43">
        <v>237388</v>
      </c>
      <c r="AT160" s="43">
        <v>2012572</v>
      </c>
      <c r="AU160" s="43">
        <v>1977395</v>
      </c>
      <c r="AV160" s="42">
        <v>0.86599999999999999</v>
      </c>
      <c r="AW160" s="42">
        <v>0.61399999999999999</v>
      </c>
      <c r="AX160" s="42">
        <v>0.86599999999999999</v>
      </c>
      <c r="AY160" s="42">
        <v>0.86599999999999999</v>
      </c>
      <c r="AZ160" s="43">
        <v>2654</v>
      </c>
      <c r="BA160" s="43">
        <v>620561230</v>
      </c>
      <c r="BB160" s="43">
        <v>233821</v>
      </c>
      <c r="BC160" s="43">
        <v>1746205</v>
      </c>
      <c r="BD160" s="43">
        <v>2710047</v>
      </c>
      <c r="BE160" s="46">
        <v>0.86899999999999999</v>
      </c>
      <c r="BF160" s="46">
        <v>0.59</v>
      </c>
      <c r="BG160" s="46">
        <v>0.86899999999999999</v>
      </c>
      <c r="BH160" s="46">
        <v>0.86899999999999999</v>
      </c>
      <c r="BI160" s="47">
        <v>2606</v>
      </c>
      <c r="BJ160" s="47">
        <v>657677963</v>
      </c>
      <c r="BK160" s="47">
        <v>252370</v>
      </c>
      <c r="BL160" s="47">
        <v>2393447</v>
      </c>
      <c r="BM160" s="47">
        <v>2703239</v>
      </c>
      <c r="BN160" s="66">
        <v>0.85799999999999998</v>
      </c>
      <c r="BO160" s="66">
        <v>0.54100000000000004</v>
      </c>
      <c r="BP160" s="66">
        <v>0.85799999999999998</v>
      </c>
      <c r="BQ160" s="66">
        <v>0.85799999999999998</v>
      </c>
      <c r="BR160" s="67">
        <v>2567</v>
      </c>
      <c r="BS160" s="67">
        <v>759622309</v>
      </c>
      <c r="BT160" s="67">
        <v>295918</v>
      </c>
      <c r="BU160" s="67">
        <v>2405130</v>
      </c>
      <c r="BV160" s="67">
        <v>3128537</v>
      </c>
      <c r="BW160" s="70">
        <v>0.85599999999999998</v>
      </c>
      <c r="BX160" s="70">
        <v>0.53500000000000003</v>
      </c>
      <c r="BY160" s="70">
        <v>0.85599999999999998</v>
      </c>
      <c r="BZ160" s="70">
        <v>0.85599999999999998</v>
      </c>
      <c r="CA160" s="71">
        <v>2617</v>
      </c>
      <c r="CB160" s="71">
        <v>771826500</v>
      </c>
      <c r="CC160" s="71">
        <v>294927</v>
      </c>
      <c r="CD160" s="71">
        <v>3339143</v>
      </c>
      <c r="CE160" s="71">
        <v>2927581</v>
      </c>
    </row>
    <row r="161" spans="1:83" x14ac:dyDescent="0.35">
      <c r="A161" s="10" t="s">
        <v>1494</v>
      </c>
      <c r="B161" s="10" t="s">
        <v>151</v>
      </c>
      <c r="C161" s="42">
        <v>0.66500000000000004</v>
      </c>
      <c r="D161" s="42">
        <v>0.59</v>
      </c>
      <c r="E161" s="42">
        <v>0.66500000000000004</v>
      </c>
      <c r="F161" s="42">
        <v>0.66500000000000004</v>
      </c>
      <c r="G161" s="43">
        <v>6288</v>
      </c>
      <c r="H161" s="43">
        <v>2816254609</v>
      </c>
      <c r="I161" s="43">
        <v>447877</v>
      </c>
      <c r="J161" s="43">
        <v>2269950</v>
      </c>
      <c r="K161" s="43">
        <v>2113741</v>
      </c>
      <c r="L161" s="42">
        <v>0.66800000000000004</v>
      </c>
      <c r="M161" s="42">
        <v>0.58799999999999997</v>
      </c>
      <c r="N161" s="42">
        <v>0.66800000000000004</v>
      </c>
      <c r="O161" s="42">
        <v>0.66800000000000004</v>
      </c>
      <c r="P161" s="43">
        <v>6256</v>
      </c>
      <c r="Q161" s="43">
        <v>2865422877</v>
      </c>
      <c r="R161" s="43">
        <v>458027</v>
      </c>
      <c r="S161" s="43">
        <v>2062662</v>
      </c>
      <c r="T161" s="43">
        <v>1673631</v>
      </c>
      <c r="U161" s="42">
        <v>0.67500000000000004</v>
      </c>
      <c r="V161" s="42">
        <v>0.59</v>
      </c>
      <c r="W161" s="42">
        <v>0.67500000000000004</v>
      </c>
      <c r="X161" s="42">
        <v>0.67500000000000004</v>
      </c>
      <c r="Y161" s="43">
        <v>6178</v>
      </c>
      <c r="Z161" s="43">
        <v>2913010417</v>
      </c>
      <c r="AA161" s="43">
        <v>471513</v>
      </c>
      <c r="AB161" s="43">
        <v>2367168</v>
      </c>
      <c r="AC161" s="43">
        <v>2481167</v>
      </c>
      <c r="AD161" s="42">
        <v>0.67600000000000005</v>
      </c>
      <c r="AE161" s="42">
        <v>0.58399999999999996</v>
      </c>
      <c r="AF161" s="42">
        <v>0.67600000000000005</v>
      </c>
      <c r="AG161" s="42">
        <v>0.67600000000000005</v>
      </c>
      <c r="AH161" s="43">
        <v>6144</v>
      </c>
      <c r="AI161" s="43">
        <v>3067946246</v>
      </c>
      <c r="AJ161" s="43">
        <v>499340</v>
      </c>
      <c r="AK161" s="43">
        <v>2460902</v>
      </c>
      <c r="AL161" s="43">
        <v>2527912</v>
      </c>
      <c r="AM161" s="42">
        <v>0.67600000000000005</v>
      </c>
      <c r="AN161" s="42">
        <v>0.57499999999999996</v>
      </c>
      <c r="AO161" s="42">
        <v>0.67600000000000005</v>
      </c>
      <c r="AP161" s="42">
        <v>0.67600000000000005</v>
      </c>
      <c r="AQ161" s="43">
        <v>6103</v>
      </c>
      <c r="AR161" s="43">
        <v>3232460939</v>
      </c>
      <c r="AS161" s="43">
        <v>529651</v>
      </c>
      <c r="AT161" s="43">
        <v>2542652</v>
      </c>
      <c r="AU161" s="43">
        <v>2585193</v>
      </c>
      <c r="AV161" s="42">
        <v>0.68300000000000005</v>
      </c>
      <c r="AW161" s="42">
        <v>0.56599999999999995</v>
      </c>
      <c r="AX161" s="42">
        <v>0.68300000000000005</v>
      </c>
      <c r="AY161" s="42">
        <v>0.68300000000000005</v>
      </c>
      <c r="AZ161" s="43">
        <v>6230</v>
      </c>
      <c r="BA161" s="43">
        <v>3443315225</v>
      </c>
      <c r="BB161" s="43">
        <v>552699</v>
      </c>
      <c r="BC161" s="43">
        <v>2285238</v>
      </c>
      <c r="BD161" s="43">
        <v>3018769</v>
      </c>
      <c r="BE161" s="46">
        <v>0.65200000000000002</v>
      </c>
      <c r="BF161" s="46">
        <v>0.51</v>
      </c>
      <c r="BG161" s="46">
        <v>0.65200000000000002</v>
      </c>
      <c r="BH161" s="46">
        <v>0.65200000000000002</v>
      </c>
      <c r="BI161" s="47">
        <v>5912</v>
      </c>
      <c r="BJ161" s="47">
        <v>3942464923</v>
      </c>
      <c r="BK161" s="47">
        <v>666858</v>
      </c>
      <c r="BL161" s="47">
        <v>2614805</v>
      </c>
      <c r="BM161" s="47">
        <v>2995272</v>
      </c>
      <c r="BN161" s="66">
        <v>0.65600000000000003</v>
      </c>
      <c r="BO161" s="66">
        <v>0.51</v>
      </c>
      <c r="BP161" s="66">
        <v>0.65600000000000003</v>
      </c>
      <c r="BQ161" s="66">
        <v>0.65600000000000003</v>
      </c>
      <c r="BR161" s="67">
        <v>5634</v>
      </c>
      <c r="BS161" s="67">
        <v>4021541255</v>
      </c>
      <c r="BT161" s="67">
        <v>713798</v>
      </c>
      <c r="BU161" s="67">
        <v>2717376</v>
      </c>
      <c r="BV161" s="67">
        <v>2975548</v>
      </c>
      <c r="BW161" s="70">
        <v>0.64400000000000002</v>
      </c>
      <c r="BX161" s="70">
        <v>0.52400000000000002</v>
      </c>
      <c r="BY161" s="70">
        <v>0.64400000000000002</v>
      </c>
      <c r="BZ161" s="70">
        <v>0.64400000000000002</v>
      </c>
      <c r="CA161" s="71">
        <v>5689</v>
      </c>
      <c r="CB161" s="71">
        <v>4130746868</v>
      </c>
      <c r="CC161" s="71">
        <v>726093</v>
      </c>
      <c r="CD161" s="71">
        <v>3111481</v>
      </c>
      <c r="CE161" s="71">
        <v>2916143</v>
      </c>
    </row>
    <row r="162" spans="1:83" x14ac:dyDescent="0.35">
      <c r="A162" s="10" t="s">
        <v>1495</v>
      </c>
      <c r="B162" s="10" t="s">
        <v>152</v>
      </c>
      <c r="C162" s="42">
        <v>0.72199999999999998</v>
      </c>
      <c r="D162" s="42">
        <v>0.57499999999999996</v>
      </c>
      <c r="E162" s="42">
        <v>0.72199999999999998</v>
      </c>
      <c r="F162" s="42">
        <v>0.72199999999999998</v>
      </c>
      <c r="G162" s="43">
        <v>1533</v>
      </c>
      <c r="H162" s="43">
        <v>570997474</v>
      </c>
      <c r="I162" s="43">
        <v>372470</v>
      </c>
      <c r="J162" s="43">
        <v>885917</v>
      </c>
      <c r="K162" s="43">
        <v>896060</v>
      </c>
      <c r="L162" s="42">
        <v>0.72599999999999998</v>
      </c>
      <c r="M162" s="42">
        <v>0.57499999999999996</v>
      </c>
      <c r="N162" s="42">
        <v>0.72599999999999998</v>
      </c>
      <c r="O162" s="42">
        <v>0.72599999999999998</v>
      </c>
      <c r="P162" s="43">
        <v>1515</v>
      </c>
      <c r="Q162" s="43">
        <v>573279556</v>
      </c>
      <c r="R162" s="43">
        <v>378402</v>
      </c>
      <c r="S162" s="43">
        <v>796355</v>
      </c>
      <c r="T162" s="43">
        <v>568735</v>
      </c>
      <c r="U162" s="42">
        <v>0.72899999999999998</v>
      </c>
      <c r="V162" s="42">
        <v>0.56999999999999995</v>
      </c>
      <c r="W162" s="42">
        <v>0.72899999999999998</v>
      </c>
      <c r="X162" s="42">
        <v>0.72899999999999998</v>
      </c>
      <c r="Y162" s="43">
        <v>1488</v>
      </c>
      <c r="Z162" s="43">
        <v>584740055</v>
      </c>
      <c r="AA162" s="43">
        <v>392970</v>
      </c>
      <c r="AB162" s="43">
        <v>960233</v>
      </c>
      <c r="AC162" s="43">
        <v>1013863</v>
      </c>
      <c r="AD162" s="42">
        <v>0.74199999999999999</v>
      </c>
      <c r="AE162" s="42">
        <v>0.56799999999999995</v>
      </c>
      <c r="AF162" s="42">
        <v>0.74199999999999999</v>
      </c>
      <c r="AG162" s="42">
        <v>0.74199999999999999</v>
      </c>
      <c r="AH162" s="43">
        <v>1495</v>
      </c>
      <c r="AI162" s="43">
        <v>594170105</v>
      </c>
      <c r="AJ162" s="43">
        <v>397438</v>
      </c>
      <c r="AK162" s="43">
        <v>996966</v>
      </c>
      <c r="AL162" s="43">
        <v>1073586</v>
      </c>
      <c r="AM162" s="42">
        <v>0.73399999999999999</v>
      </c>
      <c r="AN162" s="42">
        <v>0.54100000000000004</v>
      </c>
      <c r="AO162" s="42">
        <v>0.73399999999999999</v>
      </c>
      <c r="AP162" s="42">
        <v>0.73399999999999999</v>
      </c>
      <c r="AQ162" s="43">
        <v>1466</v>
      </c>
      <c r="AR162" s="43">
        <v>638271225</v>
      </c>
      <c r="AS162" s="43">
        <v>435382</v>
      </c>
      <c r="AT162" s="43">
        <v>1092340</v>
      </c>
      <c r="AU162" s="43">
        <v>1204574</v>
      </c>
      <c r="AV162" s="42">
        <v>0.74199999999999999</v>
      </c>
      <c r="AW162" s="42">
        <v>0.51</v>
      </c>
      <c r="AX162" s="42">
        <v>0.74199999999999999</v>
      </c>
      <c r="AY162" s="42">
        <v>0.74199999999999999</v>
      </c>
      <c r="AZ162" s="43">
        <v>1476</v>
      </c>
      <c r="BA162" s="43">
        <v>665179740</v>
      </c>
      <c r="BB162" s="43">
        <v>450663</v>
      </c>
      <c r="BC162" s="43">
        <v>1094891</v>
      </c>
      <c r="BD162" s="43">
        <v>1327477</v>
      </c>
      <c r="BE162" s="46">
        <v>0.72199999999999998</v>
      </c>
      <c r="BF162" s="46">
        <v>0.5</v>
      </c>
      <c r="BG162" s="46">
        <v>0.72199999999999998</v>
      </c>
      <c r="BH162" s="46">
        <v>0.72199999999999998</v>
      </c>
      <c r="BI162" s="47">
        <v>1306</v>
      </c>
      <c r="BJ162" s="47">
        <v>698069241</v>
      </c>
      <c r="BK162" s="47">
        <v>534509</v>
      </c>
      <c r="BL162" s="47">
        <v>1229069</v>
      </c>
      <c r="BM162" s="47">
        <v>1377429</v>
      </c>
      <c r="BN162" s="66">
        <v>0.73099999999999998</v>
      </c>
      <c r="BO162" s="66">
        <v>0.48099999999999998</v>
      </c>
      <c r="BP162" s="66">
        <v>0.73099999999999998</v>
      </c>
      <c r="BQ162" s="66">
        <v>0.73099999999999998</v>
      </c>
      <c r="BR162" s="67">
        <v>1315</v>
      </c>
      <c r="BS162" s="67">
        <v>736174069</v>
      </c>
      <c r="BT162" s="67">
        <v>559828</v>
      </c>
      <c r="BU162" s="67">
        <v>1472510</v>
      </c>
      <c r="BV162" s="67">
        <v>1405271</v>
      </c>
      <c r="BW162" s="70">
        <v>0.71799999999999997</v>
      </c>
      <c r="BX162" s="70">
        <v>0.48099999999999998</v>
      </c>
      <c r="BY162" s="70">
        <v>0.71799999999999997</v>
      </c>
      <c r="BZ162" s="70">
        <v>0.71799999999999997</v>
      </c>
      <c r="CA162" s="71">
        <v>1311</v>
      </c>
      <c r="CB162" s="71">
        <v>753701257</v>
      </c>
      <c r="CC162" s="71">
        <v>574905</v>
      </c>
      <c r="CD162" s="71">
        <v>1787619</v>
      </c>
      <c r="CE162" s="71">
        <v>1541387</v>
      </c>
    </row>
    <row r="163" spans="1:83" x14ac:dyDescent="0.35">
      <c r="A163" s="10" t="s">
        <v>1496</v>
      </c>
      <c r="B163" s="10" t="s">
        <v>881</v>
      </c>
      <c r="C163" s="42">
        <v>0.72499999999999998</v>
      </c>
      <c r="D163" s="42">
        <v>0.66900000000000004</v>
      </c>
      <c r="E163" s="42">
        <v>0.72499999999999998</v>
      </c>
      <c r="F163" s="42">
        <v>0.72499999999999998</v>
      </c>
      <c r="G163" s="43">
        <v>657</v>
      </c>
      <c r="H163" s="43">
        <v>242460050</v>
      </c>
      <c r="I163" s="43">
        <v>369041</v>
      </c>
      <c r="J163" s="43">
        <v>536757</v>
      </c>
      <c r="K163" s="43">
        <v>588250</v>
      </c>
      <c r="L163" s="42">
        <v>0.73</v>
      </c>
      <c r="M163" s="42">
        <v>0.67400000000000004</v>
      </c>
      <c r="N163" s="42">
        <v>0.73</v>
      </c>
      <c r="O163" s="42">
        <v>0.73</v>
      </c>
      <c r="P163" s="43">
        <v>646</v>
      </c>
      <c r="Q163" s="43">
        <v>240541112</v>
      </c>
      <c r="R163" s="43">
        <v>372354</v>
      </c>
      <c r="S163" s="43">
        <v>567686</v>
      </c>
      <c r="T163" s="43">
        <v>766382</v>
      </c>
      <c r="U163" s="42">
        <v>0.71499999999999997</v>
      </c>
      <c r="V163" s="42">
        <v>0.65300000000000002</v>
      </c>
      <c r="W163" s="42">
        <v>0.71499999999999997</v>
      </c>
      <c r="X163" s="42">
        <v>0.71499999999999997</v>
      </c>
      <c r="Y163" s="43">
        <v>627</v>
      </c>
      <c r="Z163" s="43">
        <v>259205148</v>
      </c>
      <c r="AA163" s="43">
        <v>413405</v>
      </c>
      <c r="AB163" s="43">
        <v>767905</v>
      </c>
      <c r="AC163" s="43">
        <v>809908</v>
      </c>
      <c r="AD163" s="42">
        <v>0.71399999999999997</v>
      </c>
      <c r="AE163" s="42">
        <v>0.64700000000000002</v>
      </c>
      <c r="AF163" s="42">
        <v>0.71399999999999997</v>
      </c>
      <c r="AG163" s="42">
        <v>0.71399999999999997</v>
      </c>
      <c r="AH163" s="43">
        <v>611</v>
      </c>
      <c r="AI163" s="43">
        <v>268603817</v>
      </c>
      <c r="AJ163" s="43">
        <v>439613</v>
      </c>
      <c r="AK163" s="43">
        <v>769444</v>
      </c>
      <c r="AL163" s="43">
        <v>686391</v>
      </c>
      <c r="AM163" s="42">
        <v>0.71599999999999997</v>
      </c>
      <c r="AN163" s="42">
        <v>0.63700000000000001</v>
      </c>
      <c r="AO163" s="42">
        <v>0.71599999999999997</v>
      </c>
      <c r="AP163" s="42">
        <v>0.71599999999999997</v>
      </c>
      <c r="AQ163" s="43">
        <v>602</v>
      </c>
      <c r="AR163" s="43">
        <v>279443160</v>
      </c>
      <c r="AS163" s="43">
        <v>464191</v>
      </c>
      <c r="AT163" s="43">
        <v>727176</v>
      </c>
      <c r="AU163" s="43">
        <v>623707</v>
      </c>
      <c r="AV163" s="42">
        <v>0.69299999999999995</v>
      </c>
      <c r="AW163" s="42">
        <v>0.58399999999999996</v>
      </c>
      <c r="AX163" s="42">
        <v>0.69299999999999995</v>
      </c>
      <c r="AY163" s="42">
        <v>0.69299999999999995</v>
      </c>
      <c r="AZ163" s="43">
        <v>602</v>
      </c>
      <c r="BA163" s="43">
        <v>322761494</v>
      </c>
      <c r="BB163" s="43">
        <v>536148</v>
      </c>
      <c r="BC163" s="43">
        <v>655351</v>
      </c>
      <c r="BD163" s="43">
        <v>551616</v>
      </c>
      <c r="BE163" s="46">
        <v>0.69399999999999995</v>
      </c>
      <c r="BF163" s="46">
        <v>0.59</v>
      </c>
      <c r="BG163" s="46">
        <v>0.69399999999999995</v>
      </c>
      <c r="BH163" s="46">
        <v>0.69399999999999995</v>
      </c>
      <c r="BI163" s="47">
        <v>559</v>
      </c>
      <c r="BJ163" s="47">
        <v>327531792</v>
      </c>
      <c r="BK163" s="47">
        <v>585924</v>
      </c>
      <c r="BL163" s="47">
        <v>583512</v>
      </c>
      <c r="BM163" s="47">
        <v>673336</v>
      </c>
      <c r="BN163" s="66">
        <v>0.68200000000000005</v>
      </c>
      <c r="BO163" s="66">
        <v>0.55400000000000005</v>
      </c>
      <c r="BP163" s="66">
        <v>0.68200000000000005</v>
      </c>
      <c r="BQ163" s="66">
        <v>0.68200000000000005</v>
      </c>
      <c r="BR163" s="67">
        <v>557</v>
      </c>
      <c r="BS163" s="67">
        <v>367858838</v>
      </c>
      <c r="BT163" s="67">
        <v>660428</v>
      </c>
      <c r="BU163" s="67">
        <v>676614</v>
      </c>
      <c r="BV163" s="67">
        <v>595134</v>
      </c>
      <c r="BW163" s="70">
        <v>0.66</v>
      </c>
      <c r="BX163" s="70">
        <v>0.54100000000000004</v>
      </c>
      <c r="BY163" s="70">
        <v>0.66</v>
      </c>
      <c r="BZ163" s="70">
        <v>0.66</v>
      </c>
      <c r="CA163" s="71">
        <v>568</v>
      </c>
      <c r="CB163" s="71">
        <v>393653958</v>
      </c>
      <c r="CC163" s="71">
        <v>693052</v>
      </c>
      <c r="CD163" s="71">
        <v>660099</v>
      </c>
      <c r="CE163" s="71">
        <v>699449</v>
      </c>
    </row>
    <row r="164" spans="1:83" x14ac:dyDescent="0.35">
      <c r="A164" s="10" t="s">
        <v>1497</v>
      </c>
      <c r="B164" s="10" t="s">
        <v>154</v>
      </c>
      <c r="C164" s="42">
        <v>0.59299999999999997</v>
      </c>
      <c r="D164" s="42">
        <v>0.625</v>
      </c>
      <c r="E164" s="42">
        <v>0.59299999999999997</v>
      </c>
      <c r="F164" s="42">
        <v>0.625</v>
      </c>
      <c r="G164" s="43">
        <v>5515</v>
      </c>
      <c r="H164" s="43">
        <v>3004525682</v>
      </c>
      <c r="I164" s="43">
        <v>544791</v>
      </c>
      <c r="J164" s="43">
        <v>1994729</v>
      </c>
      <c r="K164" s="43">
        <v>2063050</v>
      </c>
      <c r="L164" s="42">
        <v>0.58199999999999996</v>
      </c>
      <c r="M164" s="42">
        <v>0.623</v>
      </c>
      <c r="N164" s="42">
        <v>0.58199999999999996</v>
      </c>
      <c r="O164" s="42">
        <v>0.623</v>
      </c>
      <c r="P164" s="43">
        <v>5324</v>
      </c>
      <c r="Q164" s="43">
        <v>3068445678</v>
      </c>
      <c r="R164" s="43">
        <v>576342</v>
      </c>
      <c r="S164" s="43">
        <v>2052311</v>
      </c>
      <c r="T164" s="43">
        <v>2921071</v>
      </c>
      <c r="U164" s="42">
        <v>0.57799999999999996</v>
      </c>
      <c r="V164" s="42">
        <v>0.61399999999999999</v>
      </c>
      <c r="W164" s="42">
        <v>0.57799999999999996</v>
      </c>
      <c r="X164" s="42">
        <v>0.61399999999999999</v>
      </c>
      <c r="Y164" s="43">
        <v>5256</v>
      </c>
      <c r="Z164" s="43">
        <v>3217400146</v>
      </c>
      <c r="AA164" s="43">
        <v>612138</v>
      </c>
      <c r="AB164" s="43">
        <v>2424059</v>
      </c>
      <c r="AC164" s="43">
        <v>2176596</v>
      </c>
      <c r="AD164" s="42">
        <v>0.58899999999999997</v>
      </c>
      <c r="AE164" s="42">
        <v>0.61799999999999999</v>
      </c>
      <c r="AF164" s="42">
        <v>0.58899999999999997</v>
      </c>
      <c r="AG164" s="42">
        <v>0.61799999999999999</v>
      </c>
      <c r="AH164" s="43">
        <v>5253</v>
      </c>
      <c r="AI164" s="43">
        <v>3317164834</v>
      </c>
      <c r="AJ164" s="43">
        <v>631480</v>
      </c>
      <c r="AK164" s="43">
        <v>2341980</v>
      </c>
      <c r="AL164" s="43">
        <v>2151682</v>
      </c>
      <c r="AM164" s="42">
        <v>0.59399999999999997</v>
      </c>
      <c r="AN164" s="42">
        <v>0.61599999999999999</v>
      </c>
      <c r="AO164" s="42">
        <v>0.59399999999999997</v>
      </c>
      <c r="AP164" s="42">
        <v>0.61599999999999999</v>
      </c>
      <c r="AQ164" s="43">
        <v>5192</v>
      </c>
      <c r="AR164" s="43">
        <v>3446632257</v>
      </c>
      <c r="AS164" s="43">
        <v>663835</v>
      </c>
      <c r="AT164" s="43">
        <v>2618186</v>
      </c>
      <c r="AU164" s="43">
        <v>2552230</v>
      </c>
      <c r="AV164" s="42">
        <v>0.60499999999999998</v>
      </c>
      <c r="AW164" s="42">
        <v>0.60599999999999998</v>
      </c>
      <c r="AX164" s="42">
        <v>0.60499999999999998</v>
      </c>
      <c r="AY164" s="42">
        <v>0.60599999999999998</v>
      </c>
      <c r="AZ164" s="43">
        <v>5197</v>
      </c>
      <c r="BA164" s="43">
        <v>3577471567</v>
      </c>
      <c r="BB164" s="43">
        <v>688372</v>
      </c>
      <c r="BC164" s="43">
        <v>2376552</v>
      </c>
      <c r="BD164" s="43">
        <v>2176867</v>
      </c>
      <c r="BE164" s="46">
        <v>0.60599999999999998</v>
      </c>
      <c r="BF164" s="46">
        <v>0.60199999999999998</v>
      </c>
      <c r="BG164" s="46">
        <v>0.60599999999999998</v>
      </c>
      <c r="BH164" s="46">
        <v>0.60599999999999998</v>
      </c>
      <c r="BI164" s="47">
        <v>4992</v>
      </c>
      <c r="BJ164" s="47">
        <v>3768998686</v>
      </c>
      <c r="BK164" s="47">
        <v>755007</v>
      </c>
      <c r="BL164" s="47">
        <v>2338129</v>
      </c>
      <c r="BM164" s="47">
        <v>2571958</v>
      </c>
      <c r="BN164" s="66">
        <v>0.625</v>
      </c>
      <c r="BO164" s="66">
        <v>0.58799999999999997</v>
      </c>
      <c r="BP164" s="66">
        <v>0.625</v>
      </c>
      <c r="BQ164" s="66">
        <v>0.625</v>
      </c>
      <c r="BR164" s="67">
        <v>5080</v>
      </c>
      <c r="BS164" s="67">
        <v>3954700673</v>
      </c>
      <c r="BT164" s="67">
        <v>778484</v>
      </c>
      <c r="BU164" s="67">
        <v>2680947</v>
      </c>
      <c r="BV164" s="67">
        <v>2601290</v>
      </c>
      <c r="BW164" s="70">
        <v>0.57999999999999996</v>
      </c>
      <c r="BX164" s="70">
        <v>0.55400000000000005</v>
      </c>
      <c r="BY164" s="70">
        <v>0.57999999999999996</v>
      </c>
      <c r="BZ164" s="70">
        <v>0.57999999999999996</v>
      </c>
      <c r="CA164" s="71">
        <v>5015</v>
      </c>
      <c r="CB164" s="71">
        <v>4292592446</v>
      </c>
      <c r="CC164" s="71">
        <v>855950</v>
      </c>
      <c r="CD164" s="71">
        <v>2818384</v>
      </c>
      <c r="CE164" s="71">
        <v>2833364</v>
      </c>
    </row>
    <row r="165" spans="1:83" x14ac:dyDescent="0.35">
      <c r="A165" s="10" t="s">
        <v>1498</v>
      </c>
      <c r="B165" s="10" t="s">
        <v>155</v>
      </c>
      <c r="C165" s="42">
        <v>0.748</v>
      </c>
      <c r="D165" s="42">
        <v>0.628</v>
      </c>
      <c r="E165" s="42">
        <v>0.748</v>
      </c>
      <c r="F165" s="42">
        <v>0.748</v>
      </c>
      <c r="G165" s="43">
        <v>1856</v>
      </c>
      <c r="H165" s="43">
        <v>626931216</v>
      </c>
      <c r="I165" s="43">
        <v>337786</v>
      </c>
      <c r="J165" s="43">
        <v>1488957</v>
      </c>
      <c r="K165" s="43">
        <v>1538904</v>
      </c>
      <c r="L165" s="42">
        <v>0.73399999999999999</v>
      </c>
      <c r="M165" s="42">
        <v>0.6</v>
      </c>
      <c r="N165" s="42">
        <v>0.73399999999999999</v>
      </c>
      <c r="O165" s="42">
        <v>0.73399999999999999</v>
      </c>
      <c r="P165" s="43">
        <v>1811</v>
      </c>
      <c r="Q165" s="43">
        <v>664358297</v>
      </c>
      <c r="R165" s="43">
        <v>366846</v>
      </c>
      <c r="S165" s="43">
        <v>2168389</v>
      </c>
      <c r="T165" s="43">
        <v>960349</v>
      </c>
      <c r="U165" s="42">
        <v>0.754</v>
      </c>
      <c r="V165" s="42">
        <v>0.61199999999999999</v>
      </c>
      <c r="W165" s="42">
        <v>0.754</v>
      </c>
      <c r="X165" s="42">
        <v>0.754</v>
      </c>
      <c r="Y165" s="43">
        <v>1857</v>
      </c>
      <c r="Z165" s="43">
        <v>662275778</v>
      </c>
      <c r="AA165" s="43">
        <v>356637</v>
      </c>
      <c r="AB165" s="43">
        <v>1665088</v>
      </c>
      <c r="AC165" s="43">
        <v>1963991</v>
      </c>
      <c r="AD165" s="42">
        <v>0.76500000000000001</v>
      </c>
      <c r="AE165" s="42">
        <v>0.62</v>
      </c>
      <c r="AF165" s="42">
        <v>0.76500000000000001</v>
      </c>
      <c r="AG165" s="42">
        <v>0.76500000000000001</v>
      </c>
      <c r="AH165" s="43">
        <v>1844</v>
      </c>
      <c r="AI165" s="43">
        <v>666463219</v>
      </c>
      <c r="AJ165" s="43">
        <v>361422</v>
      </c>
      <c r="AK165" s="43">
        <v>1707042</v>
      </c>
      <c r="AL165" s="43">
        <v>1784940</v>
      </c>
      <c r="AM165" s="42">
        <v>0.75600000000000001</v>
      </c>
      <c r="AN165" s="42">
        <v>0.57699999999999996</v>
      </c>
      <c r="AO165" s="42">
        <v>0.75600000000000001</v>
      </c>
      <c r="AP165" s="42">
        <v>0.75600000000000001</v>
      </c>
      <c r="AQ165" s="43">
        <v>1819</v>
      </c>
      <c r="AR165" s="43">
        <v>725976288</v>
      </c>
      <c r="AS165" s="43">
        <v>399107</v>
      </c>
      <c r="AT165" s="43">
        <v>1774935</v>
      </c>
      <c r="AU165" s="43">
        <v>1720680</v>
      </c>
      <c r="AV165" s="42">
        <v>0.76600000000000001</v>
      </c>
      <c r="AW165" s="42">
        <v>0.57699999999999996</v>
      </c>
      <c r="AX165" s="42">
        <v>0.76600000000000001</v>
      </c>
      <c r="AY165" s="42">
        <v>0.76600000000000001</v>
      </c>
      <c r="AZ165" s="43">
        <v>1849</v>
      </c>
      <c r="BA165" s="43">
        <v>753472459</v>
      </c>
      <c r="BB165" s="43">
        <v>407502</v>
      </c>
      <c r="BC165" s="43">
        <v>1541090</v>
      </c>
      <c r="BD165" s="43">
        <v>1748097</v>
      </c>
      <c r="BE165" s="46">
        <v>0.76400000000000001</v>
      </c>
      <c r="BF165" s="46">
        <v>0.56100000000000005</v>
      </c>
      <c r="BG165" s="46">
        <v>0.76400000000000001</v>
      </c>
      <c r="BH165" s="46">
        <v>0.76400000000000001</v>
      </c>
      <c r="BI165" s="47">
        <v>1761</v>
      </c>
      <c r="BJ165" s="47">
        <v>795968116</v>
      </c>
      <c r="BK165" s="47">
        <v>451997</v>
      </c>
      <c r="BL165" s="47">
        <v>1489318</v>
      </c>
      <c r="BM165" s="47">
        <v>1704970</v>
      </c>
      <c r="BN165" s="66">
        <v>0.76500000000000001</v>
      </c>
      <c r="BO165" s="66">
        <v>0.55100000000000005</v>
      </c>
      <c r="BP165" s="66">
        <v>0.76500000000000001</v>
      </c>
      <c r="BQ165" s="66">
        <v>0.76500000000000001</v>
      </c>
      <c r="BR165" s="67">
        <v>1689</v>
      </c>
      <c r="BS165" s="67">
        <v>823602084</v>
      </c>
      <c r="BT165" s="67">
        <v>487627</v>
      </c>
      <c r="BU165" s="67">
        <v>1432976</v>
      </c>
      <c r="BV165" s="67">
        <v>1664184</v>
      </c>
      <c r="BW165" s="70">
        <v>0.75</v>
      </c>
      <c r="BX165" s="70">
        <v>0.55100000000000005</v>
      </c>
      <c r="BY165" s="70">
        <v>0.75</v>
      </c>
      <c r="BZ165" s="70">
        <v>0.75</v>
      </c>
      <c r="CA165" s="71">
        <v>1735</v>
      </c>
      <c r="CB165" s="71">
        <v>886975540</v>
      </c>
      <c r="CC165" s="71">
        <v>511225</v>
      </c>
      <c r="CD165" s="71">
        <v>1887293</v>
      </c>
      <c r="CE165" s="71">
        <v>1895938</v>
      </c>
    </row>
    <row r="166" spans="1:83" x14ac:dyDescent="0.35">
      <c r="A166" s="10" t="s">
        <v>1499</v>
      </c>
      <c r="B166" s="10" t="s">
        <v>156</v>
      </c>
      <c r="C166" s="42">
        <v>0.66300000000000003</v>
      </c>
      <c r="D166" s="42">
        <v>0.67500000000000004</v>
      </c>
      <c r="E166" s="42">
        <v>0.66300000000000003</v>
      </c>
      <c r="F166" s="42">
        <v>0.67500000000000004</v>
      </c>
      <c r="G166" s="43">
        <v>7881</v>
      </c>
      <c r="H166" s="43">
        <v>3552244329</v>
      </c>
      <c r="I166" s="43">
        <v>450735</v>
      </c>
      <c r="J166" s="43">
        <v>3761136</v>
      </c>
      <c r="K166" s="43">
        <v>3616050</v>
      </c>
      <c r="L166" s="42">
        <v>0.66</v>
      </c>
      <c r="M166" s="42">
        <v>0.67900000000000005</v>
      </c>
      <c r="N166" s="42">
        <v>0.66</v>
      </c>
      <c r="O166" s="42">
        <v>0.67900000000000005</v>
      </c>
      <c r="P166" s="43">
        <v>7737</v>
      </c>
      <c r="Q166" s="43">
        <v>3632780634</v>
      </c>
      <c r="R166" s="43">
        <v>469533</v>
      </c>
      <c r="S166" s="43">
        <v>3286340</v>
      </c>
      <c r="T166" s="43">
        <v>2611307</v>
      </c>
      <c r="U166" s="42">
        <v>0.65</v>
      </c>
      <c r="V166" s="42">
        <v>0.66200000000000003</v>
      </c>
      <c r="W166" s="42">
        <v>0.65</v>
      </c>
      <c r="X166" s="42">
        <v>0.66200000000000003</v>
      </c>
      <c r="Y166" s="43">
        <v>7564</v>
      </c>
      <c r="Z166" s="43">
        <v>3839808788</v>
      </c>
      <c r="AA166" s="43">
        <v>507642</v>
      </c>
      <c r="AB166" s="43">
        <v>4227610</v>
      </c>
      <c r="AC166" s="43">
        <v>3709908</v>
      </c>
      <c r="AD166" s="42">
        <v>0.64900000000000002</v>
      </c>
      <c r="AE166" s="42">
        <v>0.64500000000000002</v>
      </c>
      <c r="AF166" s="42">
        <v>0.64900000000000002</v>
      </c>
      <c r="AG166" s="42">
        <v>0.64900000000000002</v>
      </c>
      <c r="AH166" s="43">
        <v>7652</v>
      </c>
      <c r="AI166" s="43">
        <v>4131228249</v>
      </c>
      <c r="AJ166" s="43">
        <v>539888</v>
      </c>
      <c r="AK166" s="43">
        <v>3671889</v>
      </c>
      <c r="AL166" s="43">
        <v>3282160</v>
      </c>
      <c r="AM166" s="42">
        <v>0.66</v>
      </c>
      <c r="AN166" s="42">
        <v>0.63900000000000001</v>
      </c>
      <c r="AO166" s="42">
        <v>0.66</v>
      </c>
      <c r="AP166" s="42">
        <v>0.66</v>
      </c>
      <c r="AQ166" s="43">
        <v>7658</v>
      </c>
      <c r="AR166" s="43">
        <v>4253562274</v>
      </c>
      <c r="AS166" s="43">
        <v>555440</v>
      </c>
      <c r="AT166" s="43">
        <v>3524618</v>
      </c>
      <c r="AU166" s="43">
        <v>3813811</v>
      </c>
      <c r="AV166" s="42">
        <v>0.64200000000000002</v>
      </c>
      <c r="AW166" s="42">
        <v>0.628</v>
      </c>
      <c r="AX166" s="42">
        <v>0.64200000000000002</v>
      </c>
      <c r="AY166" s="42">
        <v>0.64200000000000002</v>
      </c>
      <c r="AZ166" s="43">
        <v>7185</v>
      </c>
      <c r="BA166" s="43">
        <v>4487766127</v>
      </c>
      <c r="BB166" s="43">
        <v>624602</v>
      </c>
      <c r="BC166" s="43">
        <v>3233889</v>
      </c>
      <c r="BD166" s="43">
        <v>4366788</v>
      </c>
      <c r="BE166" s="46">
        <v>0.65</v>
      </c>
      <c r="BF166" s="46">
        <v>0.61199999999999999</v>
      </c>
      <c r="BG166" s="46">
        <v>0.65</v>
      </c>
      <c r="BH166" s="46">
        <v>0.65</v>
      </c>
      <c r="BI166" s="47">
        <v>7095</v>
      </c>
      <c r="BJ166" s="47">
        <v>4763919194</v>
      </c>
      <c r="BK166" s="47">
        <v>671447</v>
      </c>
      <c r="BL166" s="47">
        <v>4005497</v>
      </c>
      <c r="BM166" s="47">
        <v>4089952</v>
      </c>
      <c r="BN166" s="66">
        <v>0.63800000000000001</v>
      </c>
      <c r="BO166" s="66">
        <v>0.59799999999999998</v>
      </c>
      <c r="BP166" s="66">
        <v>0.63800000000000001</v>
      </c>
      <c r="BQ166" s="66">
        <v>0.63800000000000001</v>
      </c>
      <c r="BR166" s="67">
        <v>6692</v>
      </c>
      <c r="BS166" s="67">
        <v>5032114855</v>
      </c>
      <c r="BT166" s="67">
        <v>751959</v>
      </c>
      <c r="BU166" s="67">
        <v>4073029</v>
      </c>
      <c r="BV166" s="67">
        <v>3926670</v>
      </c>
      <c r="BW166" s="70">
        <v>0.63800000000000001</v>
      </c>
      <c r="BX166" s="70">
        <v>0.61199999999999999</v>
      </c>
      <c r="BY166" s="70">
        <v>0.63800000000000001</v>
      </c>
      <c r="BZ166" s="70">
        <v>0.63800000000000001</v>
      </c>
      <c r="CA166" s="71">
        <v>6816</v>
      </c>
      <c r="CB166" s="71">
        <v>5022814579</v>
      </c>
      <c r="CC166" s="71">
        <v>736915</v>
      </c>
      <c r="CD166" s="71">
        <v>4019288</v>
      </c>
      <c r="CE166" s="71">
        <v>3742453</v>
      </c>
    </row>
    <row r="167" spans="1:83" x14ac:dyDescent="0.35">
      <c r="A167" s="10" t="s">
        <v>1500</v>
      </c>
      <c r="B167" s="10" t="s">
        <v>157</v>
      </c>
      <c r="C167" s="42">
        <v>0.67400000000000004</v>
      </c>
      <c r="D167" s="42">
        <v>0.623</v>
      </c>
      <c r="E167" s="42">
        <v>0.67400000000000004</v>
      </c>
      <c r="F167" s="42">
        <v>0.67400000000000004</v>
      </c>
      <c r="G167" s="43">
        <v>7105</v>
      </c>
      <c r="H167" s="43">
        <v>3109130247</v>
      </c>
      <c r="I167" s="43">
        <v>437597</v>
      </c>
      <c r="J167" s="43">
        <v>2115667</v>
      </c>
      <c r="K167" s="43">
        <v>2070254</v>
      </c>
      <c r="L167" s="42">
        <v>0.66400000000000003</v>
      </c>
      <c r="M167" s="42">
        <v>0.61199999999999999</v>
      </c>
      <c r="N167" s="42">
        <v>0.66400000000000003</v>
      </c>
      <c r="O167" s="42">
        <v>0.66400000000000003</v>
      </c>
      <c r="P167" s="43">
        <v>6947</v>
      </c>
      <c r="Q167" s="43">
        <v>3217133935</v>
      </c>
      <c r="R167" s="43">
        <v>463096</v>
      </c>
      <c r="S167" s="43">
        <v>1587274</v>
      </c>
      <c r="T167" s="43">
        <v>1161876</v>
      </c>
      <c r="U167" s="42">
        <v>0.66500000000000004</v>
      </c>
      <c r="V167" s="42">
        <v>0.60599999999999998</v>
      </c>
      <c r="W167" s="42">
        <v>0.66500000000000004</v>
      </c>
      <c r="X167" s="42">
        <v>0.66500000000000004</v>
      </c>
      <c r="Y167" s="43">
        <v>6830</v>
      </c>
      <c r="Z167" s="43">
        <v>3313209158</v>
      </c>
      <c r="AA167" s="43">
        <v>485096</v>
      </c>
      <c r="AB167" s="43">
        <v>1910558</v>
      </c>
      <c r="AC167" s="43">
        <v>2414655</v>
      </c>
      <c r="AD167" s="42">
        <v>0.67200000000000004</v>
      </c>
      <c r="AE167" s="42">
        <v>0.60199999999999998</v>
      </c>
      <c r="AF167" s="42">
        <v>0.67200000000000004</v>
      </c>
      <c r="AG167" s="42">
        <v>0.67200000000000004</v>
      </c>
      <c r="AH167" s="43">
        <v>6758</v>
      </c>
      <c r="AI167" s="43">
        <v>3414094971</v>
      </c>
      <c r="AJ167" s="43">
        <v>505193</v>
      </c>
      <c r="AK167" s="43">
        <v>2093738</v>
      </c>
      <c r="AL167" s="43">
        <v>2479628</v>
      </c>
      <c r="AM167" s="42">
        <v>0.68899999999999995</v>
      </c>
      <c r="AN167" s="42">
        <v>0.60599999999999998</v>
      </c>
      <c r="AO167" s="42">
        <v>0.68899999999999995</v>
      </c>
      <c r="AP167" s="42">
        <v>0.68899999999999995</v>
      </c>
      <c r="AQ167" s="43">
        <v>6755</v>
      </c>
      <c r="AR167" s="43">
        <v>3436404243</v>
      </c>
      <c r="AS167" s="43">
        <v>508720</v>
      </c>
      <c r="AT167" s="43">
        <v>2375860</v>
      </c>
      <c r="AU167" s="43">
        <v>2799456</v>
      </c>
      <c r="AV167" s="42">
        <v>0.69599999999999995</v>
      </c>
      <c r="AW167" s="42">
        <v>0.60399999999999998</v>
      </c>
      <c r="AX167" s="42">
        <v>0.69599999999999995</v>
      </c>
      <c r="AY167" s="42">
        <v>0.69599999999999995</v>
      </c>
      <c r="AZ167" s="43">
        <v>6714</v>
      </c>
      <c r="BA167" s="43">
        <v>3569201375</v>
      </c>
      <c r="BB167" s="43">
        <v>531605</v>
      </c>
      <c r="BC167" s="43">
        <v>2557719</v>
      </c>
      <c r="BD167" s="43">
        <v>3568902</v>
      </c>
      <c r="BE167" s="46">
        <v>0.69199999999999995</v>
      </c>
      <c r="BF167" s="46">
        <v>0.58799999999999997</v>
      </c>
      <c r="BG167" s="46">
        <v>0.69199999999999995</v>
      </c>
      <c r="BH167" s="46">
        <v>0.69199999999999995</v>
      </c>
      <c r="BI167" s="47">
        <v>6415</v>
      </c>
      <c r="BJ167" s="47">
        <v>3787895758</v>
      </c>
      <c r="BK167" s="47">
        <v>590474</v>
      </c>
      <c r="BL167" s="47">
        <v>3242668</v>
      </c>
      <c r="BM167" s="47">
        <v>4184911</v>
      </c>
      <c r="BN167" s="66">
        <v>0.7</v>
      </c>
      <c r="BO167" s="66">
        <v>0.58599999999999997</v>
      </c>
      <c r="BP167" s="66">
        <v>0.7</v>
      </c>
      <c r="BQ167" s="66">
        <v>0.7</v>
      </c>
      <c r="BR167" s="67">
        <v>6252</v>
      </c>
      <c r="BS167" s="67">
        <v>3905970296</v>
      </c>
      <c r="BT167" s="67">
        <v>624755</v>
      </c>
      <c r="BU167" s="67">
        <v>3881982</v>
      </c>
      <c r="BV167" s="67">
        <v>5018595</v>
      </c>
      <c r="BW167" s="70">
        <v>0.66800000000000004</v>
      </c>
      <c r="BX167" s="70">
        <v>0.56299999999999994</v>
      </c>
      <c r="BY167" s="70">
        <v>0.66800000000000004</v>
      </c>
      <c r="BZ167" s="70">
        <v>0.66800000000000004</v>
      </c>
      <c r="CA167" s="71">
        <v>6229</v>
      </c>
      <c r="CB167" s="71">
        <v>4217186980</v>
      </c>
      <c r="CC167" s="71">
        <v>677024</v>
      </c>
      <c r="CD167" s="71">
        <v>5197333</v>
      </c>
      <c r="CE167" s="71">
        <v>4880713</v>
      </c>
    </row>
    <row r="168" spans="1:83" x14ac:dyDescent="0.35">
      <c r="A168" s="10" t="s">
        <v>1501</v>
      </c>
      <c r="B168" s="10" t="s">
        <v>158</v>
      </c>
      <c r="C168" s="42">
        <v>0.63700000000000001</v>
      </c>
      <c r="D168" s="42">
        <v>0.29299999999999998</v>
      </c>
      <c r="E168" s="42">
        <v>0.63700000000000001</v>
      </c>
      <c r="F168" s="42">
        <v>0.63700000000000001</v>
      </c>
      <c r="G168" s="43">
        <v>287</v>
      </c>
      <c r="H168" s="43">
        <v>139659618</v>
      </c>
      <c r="I168" s="43">
        <v>486618</v>
      </c>
      <c r="J168" s="43">
        <v>227495</v>
      </c>
      <c r="K168" s="43">
        <v>306431</v>
      </c>
      <c r="L168" s="42">
        <v>0.64600000000000002</v>
      </c>
      <c r="M168" s="42">
        <v>0.29299999999999998</v>
      </c>
      <c r="N168" s="42">
        <v>0.64600000000000002</v>
      </c>
      <c r="O168" s="42">
        <v>0.64600000000000002</v>
      </c>
      <c r="P168" s="43">
        <v>286</v>
      </c>
      <c r="Q168" s="43">
        <v>139707095</v>
      </c>
      <c r="R168" s="43">
        <v>488486</v>
      </c>
      <c r="S168" s="43">
        <v>268628</v>
      </c>
      <c r="T168" s="43">
        <v>269857</v>
      </c>
      <c r="U168" s="42">
        <v>0.623</v>
      </c>
      <c r="V168" s="42">
        <v>0.224</v>
      </c>
      <c r="W168" s="42">
        <v>0.623</v>
      </c>
      <c r="X168" s="42">
        <v>0.623</v>
      </c>
      <c r="Y168" s="43">
        <v>284</v>
      </c>
      <c r="Z168" s="43">
        <v>155485531</v>
      </c>
      <c r="AA168" s="43">
        <v>547484</v>
      </c>
      <c r="AB168" s="43">
        <v>272855</v>
      </c>
      <c r="AC168" s="43">
        <v>287490</v>
      </c>
      <c r="AD168" s="42">
        <v>0.65500000000000003</v>
      </c>
      <c r="AE168" s="42">
        <v>0.23100000000000001</v>
      </c>
      <c r="AF168" s="42">
        <v>0.65500000000000003</v>
      </c>
      <c r="AG168" s="42">
        <v>0.65500000000000003</v>
      </c>
      <c r="AH168" s="43">
        <v>294</v>
      </c>
      <c r="AI168" s="43">
        <v>156269360</v>
      </c>
      <c r="AJ168" s="43">
        <v>531528</v>
      </c>
      <c r="AK168" s="43">
        <v>290966</v>
      </c>
      <c r="AL168" s="43">
        <v>334787</v>
      </c>
      <c r="AM168" s="42">
        <v>0.68700000000000006</v>
      </c>
      <c r="AN168" s="42">
        <v>0.23899999999999999</v>
      </c>
      <c r="AO168" s="42">
        <v>0.68700000000000006</v>
      </c>
      <c r="AP168" s="42">
        <v>0.68700000000000006</v>
      </c>
      <c r="AQ168" s="43">
        <v>308</v>
      </c>
      <c r="AR168" s="43">
        <v>157838498</v>
      </c>
      <c r="AS168" s="43">
        <v>512462</v>
      </c>
      <c r="AT168" s="43">
        <v>347539</v>
      </c>
      <c r="AU168" s="43">
        <v>381667</v>
      </c>
      <c r="AV168" s="42">
        <v>0.70699999999999996</v>
      </c>
      <c r="AW168" s="42">
        <v>0.253</v>
      </c>
      <c r="AX168" s="42">
        <v>0.70699999999999996</v>
      </c>
      <c r="AY168" s="42">
        <v>0.70699999999999996</v>
      </c>
      <c r="AZ168" s="43">
        <v>310</v>
      </c>
      <c r="BA168" s="43">
        <v>158503615</v>
      </c>
      <c r="BB168" s="43">
        <v>511301</v>
      </c>
      <c r="BC168" s="43">
        <v>340656</v>
      </c>
      <c r="BD168" s="43">
        <v>355774</v>
      </c>
      <c r="BE168" s="46">
        <v>0.73299999999999998</v>
      </c>
      <c r="BF168" s="46">
        <v>0.224</v>
      </c>
      <c r="BG168" s="46">
        <v>0.73299999999999998</v>
      </c>
      <c r="BH168" s="46">
        <v>0.73299999999999998</v>
      </c>
      <c r="BI168" s="47">
        <v>327</v>
      </c>
      <c r="BJ168" s="47">
        <v>167751390</v>
      </c>
      <c r="BK168" s="47">
        <v>513001</v>
      </c>
      <c r="BL168" s="47">
        <v>336055</v>
      </c>
      <c r="BM168" s="47">
        <v>499751</v>
      </c>
      <c r="BN168" s="66">
        <v>0.73599999999999999</v>
      </c>
      <c r="BO168" s="66">
        <v>0.20799999999999999</v>
      </c>
      <c r="BP168" s="66">
        <v>0.73599999999999999</v>
      </c>
      <c r="BQ168" s="66">
        <v>0.73599999999999999</v>
      </c>
      <c r="BR168" s="67">
        <v>307</v>
      </c>
      <c r="BS168" s="67">
        <v>168738882</v>
      </c>
      <c r="BT168" s="67">
        <v>549638</v>
      </c>
      <c r="BU168" s="67">
        <v>517652</v>
      </c>
      <c r="BV168" s="67">
        <v>552190</v>
      </c>
      <c r="BW168" s="70">
        <v>0.73399999999999999</v>
      </c>
      <c r="BX168" s="70">
        <v>0.2</v>
      </c>
      <c r="BY168" s="70">
        <v>0.73399999999999999</v>
      </c>
      <c r="BZ168" s="70">
        <v>0.73399999999999999</v>
      </c>
      <c r="CA168" s="71">
        <v>315</v>
      </c>
      <c r="CB168" s="71">
        <v>171262788</v>
      </c>
      <c r="CC168" s="71">
        <v>543691</v>
      </c>
      <c r="CD168" s="71">
        <v>504183</v>
      </c>
      <c r="CE168" s="71">
        <v>600453</v>
      </c>
    </row>
    <row r="169" spans="1:83" x14ac:dyDescent="0.35">
      <c r="A169" s="10" t="s">
        <v>1502</v>
      </c>
      <c r="B169" s="10" t="s">
        <v>887</v>
      </c>
      <c r="C169" s="42">
        <v>0.34399999999999997</v>
      </c>
      <c r="D169" s="42">
        <v>0.437</v>
      </c>
      <c r="E169" s="42">
        <v>0.34399999999999997</v>
      </c>
      <c r="F169" s="42">
        <v>0.437</v>
      </c>
      <c r="G169" s="43">
        <v>291</v>
      </c>
      <c r="H169" s="43">
        <v>255641290</v>
      </c>
      <c r="I169" s="43">
        <v>878492</v>
      </c>
      <c r="J169" s="43">
        <v>160219</v>
      </c>
      <c r="K169" s="43">
        <v>238206</v>
      </c>
      <c r="L169" s="42">
        <v>0.33</v>
      </c>
      <c r="M169" s="42">
        <v>0.441</v>
      </c>
      <c r="N169" s="42">
        <v>0.33</v>
      </c>
      <c r="O169" s="42">
        <v>0.441</v>
      </c>
      <c r="P169" s="43">
        <v>277</v>
      </c>
      <c r="Q169" s="43">
        <v>255935107</v>
      </c>
      <c r="R169" s="43">
        <v>923953</v>
      </c>
      <c r="S169" s="43">
        <v>219677</v>
      </c>
      <c r="T169" s="43">
        <v>271300</v>
      </c>
      <c r="U169" s="42">
        <v>0.34</v>
      </c>
      <c r="V169" s="42">
        <v>0.41699999999999998</v>
      </c>
      <c r="W169" s="42">
        <v>0.34</v>
      </c>
      <c r="X169" s="42">
        <v>0.41699999999999998</v>
      </c>
      <c r="Y169" s="43">
        <v>285</v>
      </c>
      <c r="Z169" s="43">
        <v>272632795</v>
      </c>
      <c r="AA169" s="43">
        <v>956606</v>
      </c>
      <c r="AB169" s="43">
        <v>264394</v>
      </c>
      <c r="AC169" s="43">
        <v>245068</v>
      </c>
      <c r="AD169" s="42">
        <v>0.34200000000000003</v>
      </c>
      <c r="AE169" s="42">
        <v>0.42099999999999999</v>
      </c>
      <c r="AF169" s="42">
        <v>0.34200000000000003</v>
      </c>
      <c r="AG169" s="42">
        <v>0.42099999999999999</v>
      </c>
      <c r="AH169" s="43">
        <v>276</v>
      </c>
      <c r="AI169" s="43">
        <v>279192119</v>
      </c>
      <c r="AJ169" s="43">
        <v>1011565</v>
      </c>
      <c r="AK169" s="43">
        <v>234470</v>
      </c>
      <c r="AL169" s="43">
        <v>220919</v>
      </c>
      <c r="AM169" s="42">
        <v>0</v>
      </c>
      <c r="AN169" s="42">
        <v>0</v>
      </c>
      <c r="AO169" s="42">
        <v>0</v>
      </c>
      <c r="AP169" s="42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2">
        <v>0</v>
      </c>
      <c r="AW169" s="42">
        <v>0</v>
      </c>
      <c r="AX169" s="42">
        <v>0</v>
      </c>
      <c r="AY169" s="42">
        <v>0</v>
      </c>
      <c r="AZ169" s="43">
        <v>0</v>
      </c>
      <c r="BA169" s="43">
        <v>0</v>
      </c>
      <c r="BB169" s="43">
        <v>0</v>
      </c>
      <c r="BC169" s="43">
        <v>0</v>
      </c>
      <c r="BD169" s="43">
        <v>0</v>
      </c>
      <c r="BE169" s="46">
        <v>0</v>
      </c>
      <c r="BF169" s="46">
        <v>0</v>
      </c>
      <c r="BG169" s="46">
        <v>0</v>
      </c>
      <c r="BH169" s="46">
        <v>0</v>
      </c>
      <c r="BI169" s="47">
        <v>0</v>
      </c>
      <c r="BJ169" s="47">
        <v>0</v>
      </c>
      <c r="BK169" s="47">
        <v>0</v>
      </c>
      <c r="BL169" s="47">
        <v>0</v>
      </c>
      <c r="BM169" s="47">
        <v>0</v>
      </c>
      <c r="BN169" s="66">
        <v>0</v>
      </c>
      <c r="BO169" s="66">
        <v>0</v>
      </c>
      <c r="BP169" s="66">
        <v>0</v>
      </c>
      <c r="BQ169" s="66">
        <v>0</v>
      </c>
      <c r="BR169" s="67">
        <v>0</v>
      </c>
      <c r="BS169" s="67">
        <v>0</v>
      </c>
      <c r="BT169" s="67">
        <v>0</v>
      </c>
      <c r="BU169" s="67">
        <v>0</v>
      </c>
      <c r="BV169" s="67">
        <v>0</v>
      </c>
      <c r="BW169" s="70">
        <v>0</v>
      </c>
      <c r="BX169" s="70">
        <v>0</v>
      </c>
      <c r="BY169" s="70">
        <v>0</v>
      </c>
      <c r="BZ169" s="70">
        <v>0</v>
      </c>
      <c r="CA169" s="71">
        <v>0</v>
      </c>
      <c r="CB169" s="71">
        <v>0</v>
      </c>
      <c r="CC169" s="71">
        <v>0</v>
      </c>
      <c r="CD169" s="71">
        <v>0</v>
      </c>
      <c r="CE169" s="71">
        <v>0</v>
      </c>
    </row>
    <row r="170" spans="1:83" x14ac:dyDescent="0.35">
      <c r="A170" s="10" t="s">
        <v>1503</v>
      </c>
      <c r="B170" s="10" t="s">
        <v>160</v>
      </c>
      <c r="C170" s="42">
        <v>0</v>
      </c>
      <c r="D170" s="42">
        <v>0.14000000000000001</v>
      </c>
      <c r="E170" s="42">
        <v>0</v>
      </c>
      <c r="F170" s="42">
        <v>0.36</v>
      </c>
      <c r="G170" s="43">
        <v>141</v>
      </c>
      <c r="H170" s="43">
        <v>521986037</v>
      </c>
      <c r="I170" s="43">
        <v>3702028</v>
      </c>
      <c r="J170" s="43">
        <v>59618</v>
      </c>
      <c r="K170" s="43">
        <v>67110</v>
      </c>
      <c r="L170" s="42">
        <v>0</v>
      </c>
      <c r="M170" s="42">
        <v>0.14000000000000001</v>
      </c>
      <c r="N170" s="42">
        <v>0</v>
      </c>
      <c r="O170" s="42">
        <v>0.36</v>
      </c>
      <c r="P170" s="43">
        <v>129</v>
      </c>
      <c r="Q170" s="43">
        <v>525672080</v>
      </c>
      <c r="R170" s="43">
        <v>4074977</v>
      </c>
      <c r="S170" s="43">
        <v>66871</v>
      </c>
      <c r="T170" s="43">
        <v>85563</v>
      </c>
      <c r="U170" s="42">
        <v>0</v>
      </c>
      <c r="V170" s="42">
        <v>0.158</v>
      </c>
      <c r="W170" s="42">
        <v>0</v>
      </c>
      <c r="X170" s="42">
        <v>0.36</v>
      </c>
      <c r="Y170" s="43">
        <v>133</v>
      </c>
      <c r="Z170" s="43">
        <v>526396360</v>
      </c>
      <c r="AA170" s="43">
        <v>3957867</v>
      </c>
      <c r="AB170" s="43">
        <v>78806</v>
      </c>
      <c r="AC170" s="43">
        <v>76924</v>
      </c>
      <c r="AD170" s="42">
        <v>0</v>
      </c>
      <c r="AE170" s="42">
        <v>0.14000000000000001</v>
      </c>
      <c r="AF170" s="42">
        <v>0</v>
      </c>
      <c r="AG170" s="42">
        <v>0.36</v>
      </c>
      <c r="AH170" s="43">
        <v>144</v>
      </c>
      <c r="AI170" s="43">
        <v>553541958</v>
      </c>
      <c r="AJ170" s="43">
        <v>3844041</v>
      </c>
      <c r="AK170" s="43">
        <v>75121</v>
      </c>
      <c r="AL170" s="43">
        <v>79144</v>
      </c>
      <c r="AM170" s="42">
        <v>0</v>
      </c>
      <c r="AN170" s="42">
        <v>0.14899999999999999</v>
      </c>
      <c r="AO170" s="42">
        <v>0</v>
      </c>
      <c r="AP170" s="42">
        <v>0.36</v>
      </c>
      <c r="AQ170" s="43">
        <v>127</v>
      </c>
      <c r="AR170" s="43">
        <v>553379041</v>
      </c>
      <c r="AS170" s="43">
        <v>4357315</v>
      </c>
      <c r="AT170" s="43">
        <v>71561</v>
      </c>
      <c r="AU170" s="43">
        <v>88672</v>
      </c>
      <c r="AV170" s="42">
        <v>0</v>
      </c>
      <c r="AW170" s="42">
        <v>0.17599999999999999</v>
      </c>
      <c r="AX170" s="42">
        <v>0</v>
      </c>
      <c r="AY170" s="42">
        <v>0.36</v>
      </c>
      <c r="AZ170" s="43">
        <v>125</v>
      </c>
      <c r="BA170" s="43">
        <v>543367812</v>
      </c>
      <c r="BB170" s="43">
        <v>4346942</v>
      </c>
      <c r="BC170" s="43">
        <v>87391</v>
      </c>
      <c r="BD170" s="43">
        <v>92311</v>
      </c>
      <c r="BE170" s="46">
        <v>0</v>
      </c>
      <c r="BF170" s="46">
        <v>0.224</v>
      </c>
      <c r="BG170" s="46">
        <v>0</v>
      </c>
      <c r="BH170" s="46">
        <v>0.36</v>
      </c>
      <c r="BI170" s="47">
        <v>127</v>
      </c>
      <c r="BJ170" s="47">
        <v>550285609</v>
      </c>
      <c r="BK170" s="47">
        <v>4332957</v>
      </c>
      <c r="BL170" s="47">
        <v>104346</v>
      </c>
      <c r="BM170" s="47">
        <v>115663</v>
      </c>
      <c r="BN170" s="66">
        <v>0</v>
      </c>
      <c r="BO170" s="66">
        <v>0.224</v>
      </c>
      <c r="BP170" s="66">
        <v>0</v>
      </c>
      <c r="BQ170" s="66">
        <v>0.36</v>
      </c>
      <c r="BR170" s="67">
        <v>148</v>
      </c>
      <c r="BS170" s="67">
        <v>595613787</v>
      </c>
      <c r="BT170" s="67">
        <v>4024417</v>
      </c>
      <c r="BU170" s="67">
        <v>84995</v>
      </c>
      <c r="BV170" s="67">
        <v>85033</v>
      </c>
      <c r="BW170" s="70">
        <v>0</v>
      </c>
      <c r="BX170" s="70">
        <v>0.30499999999999999</v>
      </c>
      <c r="BY170" s="70">
        <v>0</v>
      </c>
      <c r="BZ170" s="70">
        <v>0.36</v>
      </c>
      <c r="CA170" s="71">
        <v>144</v>
      </c>
      <c r="CB170" s="71">
        <v>569181683</v>
      </c>
      <c r="CC170" s="71">
        <v>3952650</v>
      </c>
      <c r="CD170" s="71">
        <v>89793</v>
      </c>
      <c r="CE170" s="71">
        <v>111218</v>
      </c>
    </row>
    <row r="171" spans="1:83" x14ac:dyDescent="0.35">
      <c r="A171" s="10" t="s">
        <v>1504</v>
      </c>
      <c r="B171" s="10" t="s">
        <v>161</v>
      </c>
      <c r="C171" s="42">
        <v>0</v>
      </c>
      <c r="D171" s="42">
        <v>0.26700000000000002</v>
      </c>
      <c r="E171" s="42">
        <v>0</v>
      </c>
      <c r="F171" s="42">
        <v>0.36</v>
      </c>
      <c r="G171" s="43">
        <v>140</v>
      </c>
      <c r="H171" s="43">
        <v>313900413</v>
      </c>
      <c r="I171" s="43">
        <v>2242145</v>
      </c>
      <c r="J171" s="43">
        <v>44641</v>
      </c>
      <c r="K171" s="43">
        <v>53765</v>
      </c>
      <c r="L171" s="42">
        <v>0</v>
      </c>
      <c r="M171" s="42">
        <v>0.27300000000000002</v>
      </c>
      <c r="N171" s="42">
        <v>0</v>
      </c>
      <c r="O171" s="42">
        <v>0.36</v>
      </c>
      <c r="P171" s="43">
        <v>133</v>
      </c>
      <c r="Q171" s="43">
        <v>316468184</v>
      </c>
      <c r="R171" s="43">
        <v>2379460</v>
      </c>
      <c r="S171" s="43">
        <v>55075</v>
      </c>
      <c r="T171" s="43">
        <v>60503</v>
      </c>
      <c r="U171" s="42">
        <v>0</v>
      </c>
      <c r="V171" s="42">
        <v>0.29299999999999998</v>
      </c>
      <c r="W171" s="42">
        <v>0</v>
      </c>
      <c r="X171" s="42">
        <v>0.36</v>
      </c>
      <c r="Y171" s="43">
        <v>121</v>
      </c>
      <c r="Z171" s="43">
        <v>316119268</v>
      </c>
      <c r="AA171" s="43">
        <v>2612555</v>
      </c>
      <c r="AB171" s="43">
        <v>58432</v>
      </c>
      <c r="AC171" s="43">
        <v>63475</v>
      </c>
      <c r="AD171" s="42">
        <v>0</v>
      </c>
      <c r="AE171" s="42">
        <v>0.30499999999999999</v>
      </c>
      <c r="AF171" s="42">
        <v>0</v>
      </c>
      <c r="AG171" s="42">
        <v>0.36</v>
      </c>
      <c r="AH171" s="43">
        <v>112</v>
      </c>
      <c r="AI171" s="43">
        <v>320722090</v>
      </c>
      <c r="AJ171" s="43">
        <v>2863590</v>
      </c>
      <c r="AK171" s="43">
        <v>54035</v>
      </c>
      <c r="AL171" s="43">
        <v>65912</v>
      </c>
      <c r="AM171" s="42">
        <v>0</v>
      </c>
      <c r="AN171" s="42">
        <v>0.29899999999999999</v>
      </c>
      <c r="AO171" s="42">
        <v>0</v>
      </c>
      <c r="AP171" s="42">
        <v>0.36</v>
      </c>
      <c r="AQ171" s="43">
        <v>104</v>
      </c>
      <c r="AR171" s="43">
        <v>323808511</v>
      </c>
      <c r="AS171" s="43">
        <v>3113543</v>
      </c>
      <c r="AT171" s="43">
        <v>70986</v>
      </c>
      <c r="AU171" s="43">
        <v>92311</v>
      </c>
      <c r="AV171" s="42">
        <v>0</v>
      </c>
      <c r="AW171" s="42">
        <v>0.29899999999999999</v>
      </c>
      <c r="AX171" s="42">
        <v>0</v>
      </c>
      <c r="AY171" s="42">
        <v>0.36</v>
      </c>
      <c r="AZ171" s="43">
        <v>106</v>
      </c>
      <c r="BA171" s="43">
        <v>323604146</v>
      </c>
      <c r="BB171" s="43">
        <v>3052869</v>
      </c>
      <c r="BC171" s="43">
        <v>98344</v>
      </c>
      <c r="BD171" s="43">
        <v>124008</v>
      </c>
      <c r="BE171" s="46">
        <v>0</v>
      </c>
      <c r="BF171" s="46">
        <v>0.30499999999999999</v>
      </c>
      <c r="BG171" s="46">
        <v>0</v>
      </c>
      <c r="BH171" s="46">
        <v>0.36</v>
      </c>
      <c r="BI171" s="47">
        <v>114</v>
      </c>
      <c r="BJ171" s="47">
        <v>322292994</v>
      </c>
      <c r="BK171" s="47">
        <v>2827131</v>
      </c>
      <c r="BL171" s="47">
        <v>106528</v>
      </c>
      <c r="BM171" s="47">
        <v>89588</v>
      </c>
      <c r="BN171" s="66">
        <v>0</v>
      </c>
      <c r="BO171" s="66">
        <v>0.28599999999999998</v>
      </c>
      <c r="BP171" s="66">
        <v>0</v>
      </c>
      <c r="BQ171" s="66">
        <v>0.36</v>
      </c>
      <c r="BR171" s="67">
        <v>114</v>
      </c>
      <c r="BS171" s="67">
        <v>337583397</v>
      </c>
      <c r="BT171" s="67">
        <v>2961257</v>
      </c>
      <c r="BU171" s="67">
        <v>89802</v>
      </c>
      <c r="BV171" s="67">
        <v>134999</v>
      </c>
      <c r="BW171" s="70">
        <v>0</v>
      </c>
      <c r="BX171" s="70">
        <v>0.29299999999999998</v>
      </c>
      <c r="BY171" s="70">
        <v>0</v>
      </c>
      <c r="BZ171" s="70">
        <v>0.36</v>
      </c>
      <c r="CA171" s="71">
        <v>121</v>
      </c>
      <c r="CB171" s="71">
        <v>341392857</v>
      </c>
      <c r="CC171" s="71">
        <v>2821428</v>
      </c>
      <c r="CD171" s="71">
        <v>127502</v>
      </c>
      <c r="CE171" s="71">
        <v>132118</v>
      </c>
    </row>
    <row r="172" spans="1:83" x14ac:dyDescent="0.35">
      <c r="A172" s="10" t="s">
        <v>1505</v>
      </c>
      <c r="B172" s="10" t="s">
        <v>162</v>
      </c>
      <c r="C172" s="42">
        <v>0.79500000000000004</v>
      </c>
      <c r="D172" s="42">
        <v>0.57499999999999996</v>
      </c>
      <c r="E172" s="42">
        <v>0.79500000000000004</v>
      </c>
      <c r="F172" s="42">
        <v>0.79500000000000004</v>
      </c>
      <c r="G172" s="43">
        <v>765</v>
      </c>
      <c r="H172" s="43">
        <v>210234992</v>
      </c>
      <c r="I172" s="43">
        <v>274816</v>
      </c>
      <c r="J172" s="43">
        <v>672204</v>
      </c>
      <c r="K172" s="43">
        <v>739041</v>
      </c>
      <c r="L172" s="42">
        <v>0.78900000000000003</v>
      </c>
      <c r="M172" s="42">
        <v>0.57899999999999996</v>
      </c>
      <c r="N172" s="42">
        <v>0.78900000000000003</v>
      </c>
      <c r="O172" s="42">
        <v>0.78900000000000003</v>
      </c>
      <c r="P172" s="43">
        <v>714</v>
      </c>
      <c r="Q172" s="43">
        <v>208248348</v>
      </c>
      <c r="R172" s="43">
        <v>291664</v>
      </c>
      <c r="S172" s="43">
        <v>662146</v>
      </c>
      <c r="T172" s="43">
        <v>679268</v>
      </c>
      <c r="U172" s="42">
        <v>0.8</v>
      </c>
      <c r="V172" s="42">
        <v>0.57899999999999996</v>
      </c>
      <c r="W172" s="42">
        <v>0.8</v>
      </c>
      <c r="X172" s="42">
        <v>0.8</v>
      </c>
      <c r="Y172" s="43">
        <v>718</v>
      </c>
      <c r="Z172" s="43">
        <v>208493971</v>
      </c>
      <c r="AA172" s="43">
        <v>290381</v>
      </c>
      <c r="AB172" s="43">
        <v>732157</v>
      </c>
      <c r="AC172" s="43">
        <v>772263</v>
      </c>
      <c r="AD172" s="42">
        <v>0.81299999999999994</v>
      </c>
      <c r="AE172" s="42">
        <v>0.58399999999999996</v>
      </c>
      <c r="AF172" s="42">
        <v>0.81299999999999994</v>
      </c>
      <c r="AG172" s="42">
        <v>0.81299999999999994</v>
      </c>
      <c r="AH172" s="43">
        <v>731</v>
      </c>
      <c r="AI172" s="43">
        <v>210805026</v>
      </c>
      <c r="AJ172" s="43">
        <v>288378</v>
      </c>
      <c r="AK172" s="43">
        <v>801517</v>
      </c>
      <c r="AL172" s="43">
        <v>863022</v>
      </c>
      <c r="AM172" s="42">
        <v>0.82099999999999995</v>
      </c>
      <c r="AN172" s="42">
        <v>0.57499999999999996</v>
      </c>
      <c r="AO172" s="42">
        <v>0.82099999999999995</v>
      </c>
      <c r="AP172" s="42">
        <v>0.82099999999999995</v>
      </c>
      <c r="AQ172" s="43">
        <v>727</v>
      </c>
      <c r="AR172" s="43">
        <v>212431798</v>
      </c>
      <c r="AS172" s="43">
        <v>292203</v>
      </c>
      <c r="AT172" s="43">
        <v>867636</v>
      </c>
      <c r="AU172" s="43">
        <v>954682</v>
      </c>
      <c r="AV172" s="42">
        <v>0.82899999999999996</v>
      </c>
      <c r="AW172" s="42">
        <v>0.57299999999999995</v>
      </c>
      <c r="AX172" s="42">
        <v>0.82899999999999996</v>
      </c>
      <c r="AY172" s="42">
        <v>0.82899999999999996</v>
      </c>
      <c r="AZ172" s="43">
        <v>717</v>
      </c>
      <c r="BA172" s="43">
        <v>214572257</v>
      </c>
      <c r="BB172" s="43">
        <v>299263</v>
      </c>
      <c r="BC172" s="43">
        <v>950505</v>
      </c>
      <c r="BD172" s="43">
        <v>1052069</v>
      </c>
      <c r="BE172" s="46">
        <v>0.82899999999999996</v>
      </c>
      <c r="BF172" s="46">
        <v>0.55100000000000005</v>
      </c>
      <c r="BG172" s="46">
        <v>0.82899999999999996</v>
      </c>
      <c r="BH172" s="46">
        <v>0.82899999999999996</v>
      </c>
      <c r="BI172" s="47">
        <v>697</v>
      </c>
      <c r="BJ172" s="47">
        <v>229443371</v>
      </c>
      <c r="BK172" s="47">
        <v>329187</v>
      </c>
      <c r="BL172" s="47">
        <v>966894</v>
      </c>
      <c r="BM172" s="47">
        <v>1112434</v>
      </c>
      <c r="BN172" s="66">
        <v>0.83599999999999997</v>
      </c>
      <c r="BO172" s="66">
        <v>0.55400000000000005</v>
      </c>
      <c r="BP172" s="66">
        <v>0.83599999999999997</v>
      </c>
      <c r="BQ172" s="66">
        <v>0.83599999999999997</v>
      </c>
      <c r="BR172" s="67">
        <v>670</v>
      </c>
      <c r="BS172" s="67">
        <v>228521921</v>
      </c>
      <c r="BT172" s="67">
        <v>341077</v>
      </c>
      <c r="BU172" s="67">
        <v>1134065</v>
      </c>
      <c r="BV172" s="67">
        <v>1254302</v>
      </c>
      <c r="BW172" s="70">
        <v>0.82799999999999996</v>
      </c>
      <c r="BX172" s="70">
        <v>0.52100000000000002</v>
      </c>
      <c r="BY172" s="70">
        <v>0.82799999999999996</v>
      </c>
      <c r="BZ172" s="70">
        <v>0.82799999999999996</v>
      </c>
      <c r="CA172" s="71">
        <v>695</v>
      </c>
      <c r="CB172" s="71">
        <v>243808561</v>
      </c>
      <c r="CC172" s="71">
        <v>350803</v>
      </c>
      <c r="CD172" s="71">
        <v>1215580</v>
      </c>
      <c r="CE172" s="71">
        <v>1424836</v>
      </c>
    </row>
    <row r="173" spans="1:83" x14ac:dyDescent="0.35">
      <c r="A173" s="10" t="s">
        <v>1506</v>
      </c>
      <c r="B173" s="10" t="s">
        <v>163</v>
      </c>
      <c r="C173" s="42">
        <v>0</v>
      </c>
      <c r="D173" s="42">
        <v>0.40300000000000002</v>
      </c>
      <c r="E173" s="42">
        <v>0</v>
      </c>
      <c r="F173" s="42">
        <v>0.40300000000000002</v>
      </c>
      <c r="G173" s="43">
        <v>103</v>
      </c>
      <c r="H173" s="43">
        <v>337287124</v>
      </c>
      <c r="I173" s="43">
        <v>3274632</v>
      </c>
      <c r="J173" s="43">
        <v>61060</v>
      </c>
      <c r="K173" s="43">
        <v>74495</v>
      </c>
      <c r="L173" s="42">
        <v>0</v>
      </c>
      <c r="M173" s="42">
        <v>0.39900000000000002</v>
      </c>
      <c r="N173" s="42">
        <v>0</v>
      </c>
      <c r="O173" s="42">
        <v>0.39900000000000002</v>
      </c>
      <c r="P173" s="43">
        <v>96</v>
      </c>
      <c r="Q173" s="43">
        <v>335969379</v>
      </c>
      <c r="R173" s="43">
        <v>3499681</v>
      </c>
      <c r="S173" s="43">
        <v>80052</v>
      </c>
      <c r="T173" s="43">
        <v>91500</v>
      </c>
      <c r="U173" s="42">
        <v>0</v>
      </c>
      <c r="V173" s="42">
        <v>0.42499999999999999</v>
      </c>
      <c r="W173" s="42">
        <v>0</v>
      </c>
      <c r="X173" s="42">
        <v>0.42499999999999999</v>
      </c>
      <c r="Y173" s="43">
        <v>97</v>
      </c>
      <c r="Z173" s="43">
        <v>331732872</v>
      </c>
      <c r="AA173" s="43">
        <v>3419926</v>
      </c>
      <c r="AB173" s="43">
        <v>85630</v>
      </c>
      <c r="AC173" s="43">
        <v>120052</v>
      </c>
      <c r="AD173" s="42">
        <v>0</v>
      </c>
      <c r="AE173" s="42">
        <v>0.42099999999999999</v>
      </c>
      <c r="AF173" s="42">
        <v>0</v>
      </c>
      <c r="AG173" s="42">
        <v>0.42099999999999999</v>
      </c>
      <c r="AH173" s="43">
        <v>87</v>
      </c>
      <c r="AI173" s="43">
        <v>335069477</v>
      </c>
      <c r="AJ173" s="43">
        <v>3851373</v>
      </c>
      <c r="AK173" s="43">
        <v>106984</v>
      </c>
      <c r="AL173" s="43">
        <v>119661</v>
      </c>
      <c r="AM173" s="42">
        <v>0</v>
      </c>
      <c r="AN173" s="42">
        <v>0.38500000000000001</v>
      </c>
      <c r="AO173" s="42">
        <v>0</v>
      </c>
      <c r="AP173" s="42">
        <v>0.38500000000000001</v>
      </c>
      <c r="AQ173" s="43">
        <v>85</v>
      </c>
      <c r="AR173" s="43">
        <v>329766791</v>
      </c>
      <c r="AS173" s="43">
        <v>3879609</v>
      </c>
      <c r="AT173" s="43">
        <v>109144</v>
      </c>
      <c r="AU173" s="43">
        <v>100453</v>
      </c>
      <c r="AV173" s="42">
        <v>0</v>
      </c>
      <c r="AW173" s="42">
        <v>0.41199999999999998</v>
      </c>
      <c r="AX173" s="42">
        <v>0</v>
      </c>
      <c r="AY173" s="42">
        <v>0.41199999999999998</v>
      </c>
      <c r="AZ173" s="43">
        <v>65</v>
      </c>
      <c r="BA173" s="43">
        <v>323084053</v>
      </c>
      <c r="BB173" s="43">
        <v>4970523</v>
      </c>
      <c r="BC173" s="43">
        <v>87809</v>
      </c>
      <c r="BD173" s="43">
        <v>113268</v>
      </c>
      <c r="BE173" s="46">
        <v>0</v>
      </c>
      <c r="BF173" s="46">
        <v>0.40799999999999997</v>
      </c>
      <c r="BG173" s="46">
        <v>0</v>
      </c>
      <c r="BH173" s="46">
        <v>0.40799999999999997</v>
      </c>
      <c r="BI173" s="47">
        <v>83</v>
      </c>
      <c r="BJ173" s="47">
        <v>328929914</v>
      </c>
      <c r="BK173" s="47">
        <v>3963011</v>
      </c>
      <c r="BL173" s="47">
        <v>86911</v>
      </c>
      <c r="BM173" s="47">
        <v>139918</v>
      </c>
      <c r="BN173" s="66">
        <v>0</v>
      </c>
      <c r="BO173" s="66">
        <v>0.39400000000000002</v>
      </c>
      <c r="BP173" s="66">
        <v>0</v>
      </c>
      <c r="BQ173" s="66">
        <v>0.39400000000000002</v>
      </c>
      <c r="BR173" s="67">
        <v>72</v>
      </c>
      <c r="BS173" s="67">
        <v>336036637</v>
      </c>
      <c r="BT173" s="67">
        <v>4667175</v>
      </c>
      <c r="BU173" s="67">
        <v>119373</v>
      </c>
      <c r="BV173" s="67">
        <v>151352</v>
      </c>
      <c r="BW173" s="70">
        <v>0</v>
      </c>
      <c r="BX173" s="70">
        <v>0.39400000000000002</v>
      </c>
      <c r="BY173" s="70">
        <v>0</v>
      </c>
      <c r="BZ173" s="70">
        <v>0.39400000000000002</v>
      </c>
      <c r="CA173" s="71">
        <v>62</v>
      </c>
      <c r="CB173" s="71">
        <v>336310865</v>
      </c>
      <c r="CC173" s="71">
        <v>5424368</v>
      </c>
      <c r="CD173" s="71">
        <v>121709</v>
      </c>
      <c r="CE173" s="71">
        <v>128332</v>
      </c>
    </row>
    <row r="174" spans="1:83" x14ac:dyDescent="0.35">
      <c r="A174" s="10" t="s">
        <v>1507</v>
      </c>
      <c r="B174" s="10" t="s">
        <v>164</v>
      </c>
      <c r="C174" s="42">
        <v>0</v>
      </c>
      <c r="D174" s="42">
        <v>0</v>
      </c>
      <c r="E174" s="42">
        <v>0</v>
      </c>
      <c r="F174" s="42">
        <v>0.36</v>
      </c>
      <c r="G174" s="43">
        <v>750</v>
      </c>
      <c r="H174" s="43">
        <v>2092935038</v>
      </c>
      <c r="I174" s="43">
        <v>2790580</v>
      </c>
      <c r="J174" s="43">
        <v>303793</v>
      </c>
      <c r="K174" s="43">
        <v>317731</v>
      </c>
      <c r="L174" s="42">
        <v>0</v>
      </c>
      <c r="M174" s="42">
        <v>0</v>
      </c>
      <c r="N174" s="42">
        <v>0</v>
      </c>
      <c r="O174" s="42">
        <v>0.36</v>
      </c>
      <c r="P174" s="43">
        <v>719</v>
      </c>
      <c r="Q174" s="43">
        <v>2142006881</v>
      </c>
      <c r="R174" s="43">
        <v>2979147</v>
      </c>
      <c r="S174" s="43">
        <v>324873</v>
      </c>
      <c r="T174" s="43">
        <v>352436</v>
      </c>
      <c r="U174" s="42">
        <v>0</v>
      </c>
      <c r="V174" s="42">
        <v>0</v>
      </c>
      <c r="W174" s="42">
        <v>0</v>
      </c>
      <c r="X174" s="42">
        <v>0.36</v>
      </c>
      <c r="Y174" s="43">
        <v>701</v>
      </c>
      <c r="Z174" s="43">
        <v>2132194127</v>
      </c>
      <c r="AA174" s="43">
        <v>3041646</v>
      </c>
      <c r="AB174" s="43">
        <v>336608</v>
      </c>
      <c r="AC174" s="43">
        <v>349383</v>
      </c>
      <c r="AD174" s="42">
        <v>0</v>
      </c>
      <c r="AE174" s="42">
        <v>0</v>
      </c>
      <c r="AF174" s="42">
        <v>0</v>
      </c>
      <c r="AG174" s="42">
        <v>0.36</v>
      </c>
      <c r="AH174" s="43">
        <v>702</v>
      </c>
      <c r="AI174" s="43">
        <v>2140307170</v>
      </c>
      <c r="AJ174" s="43">
        <v>3048870</v>
      </c>
      <c r="AK174" s="43">
        <v>330217</v>
      </c>
      <c r="AL174" s="43">
        <v>355892</v>
      </c>
      <c r="AM174" s="42">
        <v>0</v>
      </c>
      <c r="AN174" s="42">
        <v>0</v>
      </c>
      <c r="AO174" s="42">
        <v>0</v>
      </c>
      <c r="AP174" s="42">
        <v>0.36</v>
      </c>
      <c r="AQ174" s="43">
        <v>658</v>
      </c>
      <c r="AR174" s="43">
        <v>2176434735</v>
      </c>
      <c r="AS174" s="43">
        <v>3307651</v>
      </c>
      <c r="AT174" s="43">
        <v>343039</v>
      </c>
      <c r="AU174" s="43">
        <v>370822</v>
      </c>
      <c r="AV174" s="42">
        <v>0</v>
      </c>
      <c r="AW174" s="42">
        <v>0</v>
      </c>
      <c r="AX174" s="42">
        <v>0</v>
      </c>
      <c r="AY174" s="42">
        <v>0.36</v>
      </c>
      <c r="AZ174" s="43">
        <v>613</v>
      </c>
      <c r="BA174" s="43">
        <v>2274865112</v>
      </c>
      <c r="BB174" s="43">
        <v>3711036</v>
      </c>
      <c r="BC174" s="43">
        <v>348092</v>
      </c>
      <c r="BD174" s="43">
        <v>394893</v>
      </c>
      <c r="BE174" s="46">
        <v>0</v>
      </c>
      <c r="BF174" s="46">
        <v>0</v>
      </c>
      <c r="BG174" s="46">
        <v>0</v>
      </c>
      <c r="BH174" s="46">
        <v>0.36</v>
      </c>
      <c r="BI174" s="47">
        <v>577</v>
      </c>
      <c r="BJ174" s="47">
        <v>2280826523</v>
      </c>
      <c r="BK174" s="47">
        <v>3952905</v>
      </c>
      <c r="BL174" s="47">
        <v>374832</v>
      </c>
      <c r="BM174" s="47">
        <v>443799</v>
      </c>
      <c r="BN174" s="66">
        <v>0</v>
      </c>
      <c r="BO174" s="66">
        <v>0</v>
      </c>
      <c r="BP174" s="66">
        <v>0</v>
      </c>
      <c r="BQ174" s="66">
        <v>0.36</v>
      </c>
      <c r="BR174" s="67">
        <v>559</v>
      </c>
      <c r="BS174" s="67">
        <v>2305319497</v>
      </c>
      <c r="BT174" s="67">
        <v>4124006</v>
      </c>
      <c r="BU174" s="67">
        <v>407766</v>
      </c>
      <c r="BV174" s="67">
        <v>409324</v>
      </c>
      <c r="BW174" s="70">
        <v>0</v>
      </c>
      <c r="BX174" s="70">
        <v>0</v>
      </c>
      <c r="BY174" s="70">
        <v>0</v>
      </c>
      <c r="BZ174" s="70">
        <v>0.36</v>
      </c>
      <c r="CA174" s="71">
        <v>548</v>
      </c>
      <c r="CB174" s="71">
        <v>2431239443</v>
      </c>
      <c r="CC174" s="71">
        <v>4436568</v>
      </c>
      <c r="CD174" s="71">
        <v>506983</v>
      </c>
      <c r="CE174" s="71">
        <v>433547</v>
      </c>
    </row>
    <row r="175" spans="1:83" x14ac:dyDescent="0.35">
      <c r="A175" s="10" t="s">
        <v>1508</v>
      </c>
      <c r="B175" s="10" t="s">
        <v>165</v>
      </c>
      <c r="C175" s="42">
        <v>0</v>
      </c>
      <c r="D175" s="42">
        <v>3.6999999999999998E-2</v>
      </c>
      <c r="E175" s="42">
        <v>0</v>
      </c>
      <c r="F175" s="42">
        <v>0.36</v>
      </c>
      <c r="G175" s="43">
        <v>205</v>
      </c>
      <c r="H175" s="43">
        <v>749540474</v>
      </c>
      <c r="I175" s="43">
        <v>3656294</v>
      </c>
      <c r="J175" s="43">
        <v>80521</v>
      </c>
      <c r="K175" s="43">
        <v>103159</v>
      </c>
      <c r="L175" s="42">
        <v>0</v>
      </c>
      <c r="M175" s="42">
        <v>5.8999999999999997E-2</v>
      </c>
      <c r="N175" s="42">
        <v>0</v>
      </c>
      <c r="O175" s="42">
        <v>0.36</v>
      </c>
      <c r="P175" s="43">
        <v>191</v>
      </c>
      <c r="Q175" s="43">
        <v>749604131</v>
      </c>
      <c r="R175" s="43">
        <v>3924628</v>
      </c>
      <c r="S175" s="43">
        <v>91580</v>
      </c>
      <c r="T175" s="43">
        <v>79238</v>
      </c>
      <c r="U175" s="42">
        <v>0</v>
      </c>
      <c r="V175" s="42">
        <v>4.8000000000000001E-2</v>
      </c>
      <c r="W175" s="42">
        <v>0</v>
      </c>
      <c r="X175" s="42">
        <v>0.36</v>
      </c>
      <c r="Y175" s="43">
        <v>224</v>
      </c>
      <c r="Z175" s="43">
        <v>747090482</v>
      </c>
      <c r="AA175" s="43">
        <v>3335225</v>
      </c>
      <c r="AB175" s="43">
        <v>75410</v>
      </c>
      <c r="AC175" s="43">
        <v>67183</v>
      </c>
      <c r="AD175" s="42">
        <v>0</v>
      </c>
      <c r="AE175" s="42">
        <v>4.8000000000000001E-2</v>
      </c>
      <c r="AF175" s="42">
        <v>0</v>
      </c>
      <c r="AG175" s="42">
        <v>0.36</v>
      </c>
      <c r="AH175" s="43">
        <v>216</v>
      </c>
      <c r="AI175" s="43">
        <v>753256675</v>
      </c>
      <c r="AJ175" s="43">
        <v>3487299</v>
      </c>
      <c r="AK175" s="43">
        <v>69311</v>
      </c>
      <c r="AL175" s="43">
        <v>104052</v>
      </c>
      <c r="AM175" s="42">
        <v>0</v>
      </c>
      <c r="AN175" s="42">
        <v>7.0000000000000007E-2</v>
      </c>
      <c r="AO175" s="42">
        <v>0</v>
      </c>
      <c r="AP175" s="42">
        <v>0.36</v>
      </c>
      <c r="AQ175" s="43">
        <v>224</v>
      </c>
      <c r="AR175" s="43">
        <v>750604001</v>
      </c>
      <c r="AS175" s="43">
        <v>3350910</v>
      </c>
      <c r="AT175" s="43">
        <v>94644</v>
      </c>
      <c r="AU175" s="43">
        <v>91654</v>
      </c>
      <c r="AV175" s="42">
        <v>0</v>
      </c>
      <c r="AW175" s="42">
        <v>5.8999999999999997E-2</v>
      </c>
      <c r="AX175" s="42">
        <v>0</v>
      </c>
      <c r="AY175" s="42">
        <v>0.36</v>
      </c>
      <c r="AZ175" s="43">
        <v>239</v>
      </c>
      <c r="BA175" s="43">
        <v>779237497</v>
      </c>
      <c r="BB175" s="43">
        <v>3260407</v>
      </c>
      <c r="BC175" s="43">
        <v>93317</v>
      </c>
      <c r="BD175" s="43">
        <v>93287</v>
      </c>
      <c r="BE175" s="46">
        <v>0</v>
      </c>
      <c r="BF175" s="46">
        <v>8.1000000000000003E-2</v>
      </c>
      <c r="BG175" s="46">
        <v>0</v>
      </c>
      <c r="BH175" s="46">
        <v>0.36</v>
      </c>
      <c r="BI175" s="47">
        <v>200</v>
      </c>
      <c r="BJ175" s="47">
        <v>780854244</v>
      </c>
      <c r="BK175" s="47">
        <v>3904271</v>
      </c>
      <c r="BL175" s="47">
        <v>82476</v>
      </c>
      <c r="BM175" s="47">
        <v>157019</v>
      </c>
      <c r="BN175" s="66">
        <v>0</v>
      </c>
      <c r="BO175" s="66">
        <v>7.0000000000000007E-2</v>
      </c>
      <c r="BP175" s="66">
        <v>0</v>
      </c>
      <c r="BQ175" s="66">
        <v>0.36</v>
      </c>
      <c r="BR175" s="67">
        <v>212</v>
      </c>
      <c r="BS175" s="67">
        <v>807584976</v>
      </c>
      <c r="BT175" s="67">
        <v>3809363</v>
      </c>
      <c r="BU175" s="67">
        <v>140740</v>
      </c>
      <c r="BV175" s="67">
        <v>142830</v>
      </c>
      <c r="BW175" s="70">
        <v>0</v>
      </c>
      <c r="BX175" s="70">
        <v>9.0999999999999998E-2</v>
      </c>
      <c r="BY175" s="70">
        <v>0</v>
      </c>
      <c r="BZ175" s="70">
        <v>0.36</v>
      </c>
      <c r="CA175" s="71">
        <v>243</v>
      </c>
      <c r="CB175" s="71">
        <v>837527860</v>
      </c>
      <c r="CC175" s="71">
        <v>3446616</v>
      </c>
      <c r="CD175" s="71">
        <v>143023</v>
      </c>
      <c r="CE175" s="71">
        <v>177504</v>
      </c>
    </row>
    <row r="176" spans="1:83" x14ac:dyDescent="0.35">
      <c r="A176" s="10" t="s">
        <v>1509</v>
      </c>
      <c r="B176" s="10" t="s">
        <v>166</v>
      </c>
      <c r="C176" s="42">
        <v>0</v>
      </c>
      <c r="D176" s="42">
        <v>0.224</v>
      </c>
      <c r="E176" s="42">
        <v>0</v>
      </c>
      <c r="F176" s="42">
        <v>0.36</v>
      </c>
      <c r="G176" s="43">
        <v>796</v>
      </c>
      <c r="H176" s="43">
        <v>1077351463</v>
      </c>
      <c r="I176" s="43">
        <v>1353456</v>
      </c>
      <c r="J176" s="43">
        <v>169564</v>
      </c>
      <c r="K176" s="43">
        <v>208166</v>
      </c>
      <c r="L176" s="42">
        <v>1.4E-2</v>
      </c>
      <c r="M176" s="42">
        <v>0.23100000000000001</v>
      </c>
      <c r="N176" s="42">
        <v>1.4E-2</v>
      </c>
      <c r="O176" s="42">
        <v>0.36</v>
      </c>
      <c r="P176" s="43">
        <v>796</v>
      </c>
      <c r="Q176" s="43">
        <v>1081790646</v>
      </c>
      <c r="R176" s="43">
        <v>1359033</v>
      </c>
      <c r="S176" s="43">
        <v>191509</v>
      </c>
      <c r="T176" s="43">
        <v>225866</v>
      </c>
      <c r="U176" s="42">
        <v>3.6999999999999998E-2</v>
      </c>
      <c r="V176" s="42">
        <v>0.216</v>
      </c>
      <c r="W176" s="42">
        <v>3.6999999999999998E-2</v>
      </c>
      <c r="X176" s="42">
        <v>0.36</v>
      </c>
      <c r="Y176" s="43">
        <v>789</v>
      </c>
      <c r="Z176" s="43">
        <v>1101059442</v>
      </c>
      <c r="AA176" s="43">
        <v>1395512</v>
      </c>
      <c r="AB176" s="43">
        <v>216841</v>
      </c>
      <c r="AC176" s="43">
        <v>233364</v>
      </c>
      <c r="AD176" s="42">
        <v>4.5999999999999999E-2</v>
      </c>
      <c r="AE176" s="42">
        <v>0.246</v>
      </c>
      <c r="AF176" s="42">
        <v>4.5999999999999999E-2</v>
      </c>
      <c r="AG176" s="42">
        <v>0.36</v>
      </c>
      <c r="AH176" s="43">
        <v>752</v>
      </c>
      <c r="AI176" s="43">
        <v>1101742529</v>
      </c>
      <c r="AJ176" s="43">
        <v>1465083</v>
      </c>
      <c r="AK176" s="43">
        <v>240484</v>
      </c>
      <c r="AL176" s="43">
        <v>279521</v>
      </c>
      <c r="AM176" s="42">
        <v>8.1000000000000003E-2</v>
      </c>
      <c r="AN176" s="42">
        <v>0.27300000000000002</v>
      </c>
      <c r="AO176" s="42">
        <v>8.1000000000000003E-2</v>
      </c>
      <c r="AP176" s="42">
        <v>0.36</v>
      </c>
      <c r="AQ176" s="43">
        <v>737</v>
      </c>
      <c r="AR176" s="43">
        <v>1106010261</v>
      </c>
      <c r="AS176" s="43">
        <v>1500692</v>
      </c>
      <c r="AT176" s="43">
        <v>269570</v>
      </c>
      <c r="AU176" s="43">
        <v>248511</v>
      </c>
      <c r="AV176" s="42">
        <v>8.8999999999999996E-2</v>
      </c>
      <c r="AW176" s="42">
        <v>0.28599999999999998</v>
      </c>
      <c r="AX176" s="42">
        <v>8.8999999999999996E-2</v>
      </c>
      <c r="AY176" s="42">
        <v>0.36</v>
      </c>
      <c r="AZ176" s="43">
        <v>704</v>
      </c>
      <c r="BA176" s="43">
        <v>1117429623</v>
      </c>
      <c r="BB176" s="43">
        <v>1587257</v>
      </c>
      <c r="BC176" s="43">
        <v>219548</v>
      </c>
      <c r="BD176" s="43">
        <v>268550</v>
      </c>
      <c r="BE176" s="46">
        <v>0.16700000000000001</v>
      </c>
      <c r="BF176" s="46">
        <v>0.26</v>
      </c>
      <c r="BG176" s="46">
        <v>0.16700000000000001</v>
      </c>
      <c r="BH176" s="46">
        <v>0.36</v>
      </c>
      <c r="BI176" s="47">
        <v>722</v>
      </c>
      <c r="BJ176" s="47">
        <v>1151317761</v>
      </c>
      <c r="BK176" s="47">
        <v>1594622</v>
      </c>
      <c r="BL176" s="47">
        <v>228981</v>
      </c>
      <c r="BM176" s="47">
        <v>299475</v>
      </c>
      <c r="BN176" s="66">
        <v>0.218</v>
      </c>
      <c r="BO176" s="66">
        <v>0.253</v>
      </c>
      <c r="BP176" s="66">
        <v>0.218</v>
      </c>
      <c r="BQ176" s="66">
        <v>0.36</v>
      </c>
      <c r="BR176" s="67">
        <v>731</v>
      </c>
      <c r="BS176" s="67">
        <v>1186981968</v>
      </c>
      <c r="BT176" s="67">
        <v>1623778</v>
      </c>
      <c r="BU176" s="67">
        <v>271321</v>
      </c>
      <c r="BV176" s="67">
        <v>361863</v>
      </c>
      <c r="BW176" s="70">
        <v>0.20499999999999999</v>
      </c>
      <c r="BX176" s="70">
        <v>0.26</v>
      </c>
      <c r="BY176" s="70">
        <v>0.20499999999999999</v>
      </c>
      <c r="BZ176" s="70">
        <v>0.36</v>
      </c>
      <c r="CA176" s="71">
        <v>733</v>
      </c>
      <c r="CB176" s="71">
        <v>1186607835</v>
      </c>
      <c r="CC176" s="71">
        <v>1618837</v>
      </c>
      <c r="CD176" s="71">
        <v>333860</v>
      </c>
      <c r="CE176" s="71">
        <v>396256</v>
      </c>
    </row>
    <row r="177" spans="1:83" x14ac:dyDescent="0.35">
      <c r="A177" s="10" t="s">
        <v>1510</v>
      </c>
      <c r="B177" s="10" t="s">
        <v>167</v>
      </c>
      <c r="C177" s="42">
        <v>0.17399999999999999</v>
      </c>
      <c r="D177" s="42">
        <v>0.46400000000000002</v>
      </c>
      <c r="E177" s="42">
        <v>0.17399999999999999</v>
      </c>
      <c r="F177" s="42">
        <v>0.46400000000000002</v>
      </c>
      <c r="G177" s="43">
        <v>210</v>
      </c>
      <c r="H177" s="43">
        <v>231983893</v>
      </c>
      <c r="I177" s="43">
        <v>1104685</v>
      </c>
      <c r="J177" s="43">
        <v>180252</v>
      </c>
      <c r="K177" s="43">
        <v>217374</v>
      </c>
      <c r="L177" s="42">
        <v>0.192</v>
      </c>
      <c r="M177" s="42">
        <v>0.47799999999999998</v>
      </c>
      <c r="N177" s="42">
        <v>0.192</v>
      </c>
      <c r="O177" s="42">
        <v>0.47799999999999998</v>
      </c>
      <c r="P177" s="43">
        <v>207</v>
      </c>
      <c r="Q177" s="43">
        <v>230454056</v>
      </c>
      <c r="R177" s="43">
        <v>1113304</v>
      </c>
      <c r="S177" s="43">
        <v>200914</v>
      </c>
      <c r="T177" s="43">
        <v>221702</v>
      </c>
      <c r="U177" s="42">
        <v>0.155</v>
      </c>
      <c r="V177" s="42">
        <v>0.45300000000000001</v>
      </c>
      <c r="W177" s="42">
        <v>0.155</v>
      </c>
      <c r="X177" s="42">
        <v>0.45300000000000001</v>
      </c>
      <c r="Y177" s="43">
        <v>196</v>
      </c>
      <c r="Z177" s="43">
        <v>239771622</v>
      </c>
      <c r="AA177" s="43">
        <v>1223324</v>
      </c>
      <c r="AB177" s="43">
        <v>212496</v>
      </c>
      <c r="AC177" s="43">
        <v>224471</v>
      </c>
      <c r="AD177" s="42">
        <v>0.18099999999999999</v>
      </c>
      <c r="AE177" s="42">
        <v>0.46400000000000002</v>
      </c>
      <c r="AF177" s="42">
        <v>0.18099999999999999</v>
      </c>
      <c r="AG177" s="42">
        <v>0.46400000000000002</v>
      </c>
      <c r="AH177" s="43">
        <v>191</v>
      </c>
      <c r="AI177" s="43">
        <v>240312510</v>
      </c>
      <c r="AJ177" s="43">
        <v>1258180</v>
      </c>
      <c r="AK177" s="43">
        <v>217687</v>
      </c>
      <c r="AL177" s="43">
        <v>247669</v>
      </c>
      <c r="AM177" s="42">
        <v>0</v>
      </c>
      <c r="AN177" s="42">
        <v>0</v>
      </c>
      <c r="AO177" s="42">
        <v>0</v>
      </c>
      <c r="AP177" s="42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2">
        <v>0</v>
      </c>
      <c r="AW177" s="42">
        <v>0</v>
      </c>
      <c r="AX177" s="42">
        <v>0</v>
      </c>
      <c r="AY177" s="42">
        <v>0</v>
      </c>
      <c r="AZ177" s="43">
        <v>0</v>
      </c>
      <c r="BA177" s="43">
        <v>0</v>
      </c>
      <c r="BB177" s="43">
        <v>0</v>
      </c>
      <c r="BC177" s="43">
        <v>0</v>
      </c>
      <c r="BD177" s="43">
        <v>0</v>
      </c>
      <c r="BE177" s="46">
        <v>0</v>
      </c>
      <c r="BF177" s="46">
        <v>0</v>
      </c>
      <c r="BG177" s="46">
        <v>0</v>
      </c>
      <c r="BH177" s="46">
        <v>0</v>
      </c>
      <c r="BI177" s="47">
        <v>0</v>
      </c>
      <c r="BJ177" s="47">
        <v>0</v>
      </c>
      <c r="BK177" s="47">
        <v>0</v>
      </c>
      <c r="BL177" s="47">
        <v>0</v>
      </c>
      <c r="BM177" s="47">
        <v>0</v>
      </c>
      <c r="BN177" s="66">
        <v>0</v>
      </c>
      <c r="BO177" s="66">
        <v>0</v>
      </c>
      <c r="BP177" s="66">
        <v>0</v>
      </c>
      <c r="BQ177" s="66">
        <v>0</v>
      </c>
      <c r="BR177" s="67">
        <v>0</v>
      </c>
      <c r="BS177" s="67">
        <v>0</v>
      </c>
      <c r="BT177" s="67">
        <v>0</v>
      </c>
      <c r="BU177" s="67">
        <v>0</v>
      </c>
      <c r="BV177" s="67">
        <v>0</v>
      </c>
      <c r="BW177" s="70">
        <v>0</v>
      </c>
      <c r="BX177" s="70">
        <v>0</v>
      </c>
      <c r="BY177" s="70">
        <v>0</v>
      </c>
      <c r="BZ177" s="70">
        <v>0</v>
      </c>
      <c r="CA177" s="71">
        <v>0</v>
      </c>
      <c r="CB177" s="71">
        <v>0</v>
      </c>
      <c r="CC177" s="71">
        <v>0</v>
      </c>
      <c r="CD177" s="71">
        <v>0</v>
      </c>
      <c r="CE177" s="71">
        <v>0</v>
      </c>
    </row>
    <row r="178" spans="1:83" x14ac:dyDescent="0.35">
      <c r="A178" s="10" t="s">
        <v>1511</v>
      </c>
      <c r="B178" s="10" t="s">
        <v>168</v>
      </c>
      <c r="C178" s="42">
        <v>0</v>
      </c>
      <c r="D178" s="42">
        <v>0.317</v>
      </c>
      <c r="E178" s="42">
        <v>0</v>
      </c>
      <c r="F178" s="42">
        <v>0.36</v>
      </c>
      <c r="G178" s="43">
        <v>259</v>
      </c>
      <c r="H178" s="43">
        <v>439099842</v>
      </c>
      <c r="I178" s="43">
        <v>1695366</v>
      </c>
      <c r="J178" s="43">
        <v>127643</v>
      </c>
      <c r="K178" s="43">
        <v>119015</v>
      </c>
      <c r="L178" s="42">
        <v>0</v>
      </c>
      <c r="M178" s="42">
        <v>0.33900000000000002</v>
      </c>
      <c r="N178" s="42">
        <v>0</v>
      </c>
      <c r="O178" s="42">
        <v>0.36</v>
      </c>
      <c r="P178" s="43">
        <v>271</v>
      </c>
      <c r="Q178" s="43">
        <v>424563622</v>
      </c>
      <c r="R178" s="43">
        <v>1566655</v>
      </c>
      <c r="S178" s="43">
        <v>103503</v>
      </c>
      <c r="T178" s="43">
        <v>142622</v>
      </c>
      <c r="U178" s="42">
        <v>0</v>
      </c>
      <c r="V178" s="42">
        <v>0.33900000000000002</v>
      </c>
      <c r="W178" s="42">
        <v>0</v>
      </c>
      <c r="X178" s="42">
        <v>0.36</v>
      </c>
      <c r="Y178" s="43">
        <v>260</v>
      </c>
      <c r="Z178" s="43">
        <v>425870320</v>
      </c>
      <c r="AA178" s="43">
        <v>1637962</v>
      </c>
      <c r="AB178" s="43">
        <v>111300</v>
      </c>
      <c r="AC178" s="43">
        <v>118808</v>
      </c>
      <c r="AD178" s="42">
        <v>0</v>
      </c>
      <c r="AE178" s="42">
        <v>0.34499999999999997</v>
      </c>
      <c r="AF178" s="42">
        <v>0</v>
      </c>
      <c r="AG178" s="42">
        <v>0.36</v>
      </c>
      <c r="AH178" s="43">
        <v>267</v>
      </c>
      <c r="AI178" s="43">
        <v>430923320</v>
      </c>
      <c r="AJ178" s="43">
        <v>1613945</v>
      </c>
      <c r="AK178" s="43">
        <v>111089</v>
      </c>
      <c r="AL178" s="43">
        <v>163552</v>
      </c>
      <c r="AM178" s="42">
        <v>0</v>
      </c>
      <c r="AN178" s="42">
        <v>0.35499999999999998</v>
      </c>
      <c r="AO178" s="42">
        <v>0</v>
      </c>
      <c r="AP178" s="42">
        <v>0.36</v>
      </c>
      <c r="AQ178" s="43">
        <v>254</v>
      </c>
      <c r="AR178" s="43">
        <v>441889601</v>
      </c>
      <c r="AS178" s="43">
        <v>1739722</v>
      </c>
      <c r="AT178" s="43">
        <v>140198</v>
      </c>
      <c r="AU178" s="43">
        <v>161501</v>
      </c>
      <c r="AV178" s="42">
        <v>0</v>
      </c>
      <c r="AW178" s="42">
        <v>0.371</v>
      </c>
      <c r="AX178" s="42">
        <v>0</v>
      </c>
      <c r="AY178" s="42">
        <v>0.371</v>
      </c>
      <c r="AZ178" s="43">
        <v>250</v>
      </c>
      <c r="BA178" s="43">
        <v>443653843</v>
      </c>
      <c r="BB178" s="43">
        <v>1774615</v>
      </c>
      <c r="BC178" s="43">
        <v>165861</v>
      </c>
      <c r="BD178" s="43">
        <v>180590</v>
      </c>
      <c r="BE178" s="46">
        <v>5.6000000000000001E-2</v>
      </c>
      <c r="BF178" s="46">
        <v>0.371</v>
      </c>
      <c r="BG178" s="46">
        <v>5.6000000000000001E-2</v>
      </c>
      <c r="BH178" s="46">
        <v>0.371</v>
      </c>
      <c r="BI178" s="47">
        <v>249</v>
      </c>
      <c r="BJ178" s="47">
        <v>449748652</v>
      </c>
      <c r="BK178" s="47">
        <v>1806219</v>
      </c>
      <c r="BL178" s="47">
        <v>168367</v>
      </c>
      <c r="BM178" s="47">
        <v>241717</v>
      </c>
      <c r="BN178" s="66">
        <v>8.6999999999999994E-2</v>
      </c>
      <c r="BO178" s="66">
        <v>0.371</v>
      </c>
      <c r="BP178" s="66">
        <v>8.6999999999999994E-2</v>
      </c>
      <c r="BQ178" s="66">
        <v>0.371</v>
      </c>
      <c r="BR178" s="67">
        <v>244</v>
      </c>
      <c r="BS178" s="67">
        <v>462398848</v>
      </c>
      <c r="BT178" s="67">
        <v>1895077</v>
      </c>
      <c r="BU178" s="67">
        <v>208882</v>
      </c>
      <c r="BV178" s="67">
        <v>202313</v>
      </c>
      <c r="BW178" s="70">
        <v>9.6000000000000002E-2</v>
      </c>
      <c r="BX178" s="70">
        <v>0.38</v>
      </c>
      <c r="BY178" s="70">
        <v>9.6000000000000002E-2</v>
      </c>
      <c r="BZ178" s="70">
        <v>0.38</v>
      </c>
      <c r="CA178" s="71">
        <v>252</v>
      </c>
      <c r="CB178" s="71">
        <v>463849387</v>
      </c>
      <c r="CC178" s="71">
        <v>1840672</v>
      </c>
      <c r="CD178" s="71">
        <v>196379</v>
      </c>
      <c r="CE178" s="71">
        <v>243872</v>
      </c>
    </row>
    <row r="179" spans="1:83" x14ac:dyDescent="0.35">
      <c r="A179" s="10" t="s">
        <v>1512</v>
      </c>
      <c r="B179" s="10" t="s">
        <v>2046</v>
      </c>
      <c r="C179" s="42">
        <v>0</v>
      </c>
      <c r="D179" s="42">
        <v>0</v>
      </c>
      <c r="E179" s="42">
        <v>0</v>
      </c>
      <c r="F179" s="42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2">
        <v>0</v>
      </c>
      <c r="M179" s="42">
        <v>0</v>
      </c>
      <c r="N179" s="42">
        <v>0</v>
      </c>
      <c r="O179" s="42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2">
        <v>0</v>
      </c>
      <c r="V179" s="42">
        <v>0</v>
      </c>
      <c r="W179" s="42">
        <v>0</v>
      </c>
      <c r="X179" s="42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2">
        <v>0</v>
      </c>
      <c r="AE179" s="42">
        <v>0</v>
      </c>
      <c r="AF179" s="42">
        <v>0</v>
      </c>
      <c r="AG179" s="42">
        <v>0</v>
      </c>
      <c r="AH179" s="43">
        <v>0</v>
      </c>
      <c r="AI179" s="43">
        <v>0</v>
      </c>
      <c r="AJ179" s="43">
        <v>0</v>
      </c>
      <c r="AK179" s="43">
        <v>0</v>
      </c>
      <c r="AL179" s="43">
        <v>0</v>
      </c>
      <c r="AM179" s="42">
        <v>0.28899999999999998</v>
      </c>
      <c r="AN179" s="42">
        <v>0.42899999999999999</v>
      </c>
      <c r="AO179" s="42">
        <v>0.28899999999999998</v>
      </c>
      <c r="AP179" s="42">
        <v>0.42899999999999999</v>
      </c>
      <c r="AQ179" s="43">
        <v>448</v>
      </c>
      <c r="AR179" s="43">
        <v>520571398</v>
      </c>
      <c r="AS179" s="43">
        <v>1161989</v>
      </c>
      <c r="AT179" s="43">
        <v>508856</v>
      </c>
      <c r="AU179" s="43">
        <v>505867</v>
      </c>
      <c r="AV179" s="42">
        <v>0.315</v>
      </c>
      <c r="AW179" s="42">
        <v>0.44900000000000001</v>
      </c>
      <c r="AX179" s="42">
        <v>0.315</v>
      </c>
      <c r="AY179" s="42">
        <v>0.44900000000000001</v>
      </c>
      <c r="AZ179" s="43">
        <v>438</v>
      </c>
      <c r="BA179" s="43">
        <v>522592971</v>
      </c>
      <c r="BB179" s="43">
        <v>1193134</v>
      </c>
      <c r="BC179" s="43">
        <v>489269</v>
      </c>
      <c r="BD179" s="43">
        <v>536437</v>
      </c>
      <c r="BE179" s="46">
        <v>0.35599999999999998</v>
      </c>
      <c r="BF179" s="46">
        <v>0.437</v>
      </c>
      <c r="BG179" s="46">
        <v>0.35599999999999998</v>
      </c>
      <c r="BH179" s="46">
        <v>0.437</v>
      </c>
      <c r="BI179" s="47">
        <v>438</v>
      </c>
      <c r="BJ179" s="47">
        <v>540218694</v>
      </c>
      <c r="BK179" s="47">
        <v>1233376</v>
      </c>
      <c r="BL179" s="47">
        <v>528079</v>
      </c>
      <c r="BM179" s="47">
        <v>576560</v>
      </c>
      <c r="BN179" s="66">
        <v>0.35099999999999998</v>
      </c>
      <c r="BO179" s="66">
        <v>0.45600000000000002</v>
      </c>
      <c r="BP179" s="66">
        <v>0.35099999999999998</v>
      </c>
      <c r="BQ179" s="66">
        <v>0.45600000000000002</v>
      </c>
      <c r="BR179" s="67">
        <v>403</v>
      </c>
      <c r="BS179" s="67">
        <v>542447681</v>
      </c>
      <c r="BT179" s="67">
        <v>1346024</v>
      </c>
      <c r="BU179" s="67">
        <v>532744</v>
      </c>
      <c r="BV179" s="67">
        <v>600512</v>
      </c>
      <c r="BW179" s="70">
        <v>0.27700000000000002</v>
      </c>
      <c r="BX179" s="70">
        <v>0.46</v>
      </c>
      <c r="BY179" s="70">
        <v>0.27700000000000002</v>
      </c>
      <c r="BZ179" s="70">
        <v>0.46</v>
      </c>
      <c r="CA179" s="71">
        <v>372</v>
      </c>
      <c r="CB179" s="71">
        <v>547777509</v>
      </c>
      <c r="CC179" s="71">
        <v>1472520</v>
      </c>
      <c r="CD179" s="71">
        <v>586370</v>
      </c>
      <c r="CE179" s="71">
        <v>677766</v>
      </c>
    </row>
    <row r="180" spans="1:83" x14ac:dyDescent="0.35">
      <c r="A180" s="10" t="s">
        <v>1513</v>
      </c>
      <c r="B180" s="10" t="s">
        <v>169</v>
      </c>
      <c r="C180" s="42">
        <v>0.47199999999999998</v>
      </c>
      <c r="D180" s="42">
        <v>0.38500000000000001</v>
      </c>
      <c r="E180" s="42">
        <v>0.47199999999999998</v>
      </c>
      <c r="F180" s="42">
        <v>0.47199999999999998</v>
      </c>
      <c r="G180" s="43">
        <v>850</v>
      </c>
      <c r="H180" s="43">
        <v>601309793</v>
      </c>
      <c r="I180" s="43">
        <v>707423</v>
      </c>
      <c r="J180" s="43">
        <v>699469</v>
      </c>
      <c r="K180" s="43">
        <v>687503</v>
      </c>
      <c r="L180" s="42">
        <v>0.46200000000000002</v>
      </c>
      <c r="M180" s="42">
        <v>0.38500000000000001</v>
      </c>
      <c r="N180" s="42">
        <v>0.46200000000000002</v>
      </c>
      <c r="O180" s="42">
        <v>0.46200000000000002</v>
      </c>
      <c r="P180" s="43">
        <v>811</v>
      </c>
      <c r="Q180" s="43">
        <v>601818111</v>
      </c>
      <c r="R180" s="43">
        <v>742069</v>
      </c>
      <c r="S180" s="43">
        <v>672222</v>
      </c>
      <c r="T180" s="43">
        <v>705319</v>
      </c>
      <c r="U180" s="42">
        <v>0.48899999999999999</v>
      </c>
      <c r="V180" s="42">
        <v>0.39900000000000002</v>
      </c>
      <c r="W180" s="42">
        <v>0.48899999999999999</v>
      </c>
      <c r="X180" s="42">
        <v>0.48899999999999999</v>
      </c>
      <c r="Y180" s="43">
        <v>806</v>
      </c>
      <c r="Z180" s="43">
        <v>596842372</v>
      </c>
      <c r="AA180" s="43">
        <v>740499</v>
      </c>
      <c r="AB180" s="43">
        <v>703997</v>
      </c>
      <c r="AC180" s="43">
        <v>757806</v>
      </c>
      <c r="AD180" s="42">
        <v>0.497</v>
      </c>
      <c r="AE180" s="42">
        <v>0.42099999999999999</v>
      </c>
      <c r="AF180" s="42">
        <v>0.497</v>
      </c>
      <c r="AG180" s="42">
        <v>0.497</v>
      </c>
      <c r="AH180" s="43">
        <v>790</v>
      </c>
      <c r="AI180" s="43">
        <v>611199051</v>
      </c>
      <c r="AJ180" s="43">
        <v>773669</v>
      </c>
      <c r="AK180" s="43">
        <v>822932</v>
      </c>
      <c r="AL180" s="43">
        <v>974674</v>
      </c>
      <c r="AM180" s="42">
        <v>0.52100000000000002</v>
      </c>
      <c r="AN180" s="42">
        <v>0.433</v>
      </c>
      <c r="AO180" s="42">
        <v>0.52100000000000002</v>
      </c>
      <c r="AP180" s="42">
        <v>0.52100000000000002</v>
      </c>
      <c r="AQ180" s="43">
        <v>781</v>
      </c>
      <c r="AR180" s="43">
        <v>611480454</v>
      </c>
      <c r="AS180" s="43">
        <v>782945</v>
      </c>
      <c r="AT180" s="43">
        <v>1263266</v>
      </c>
      <c r="AU180" s="43">
        <v>1239519</v>
      </c>
      <c r="AV180" s="42">
        <v>0.53400000000000003</v>
      </c>
      <c r="AW180" s="42">
        <v>0.42899999999999999</v>
      </c>
      <c r="AX180" s="42">
        <v>0.53400000000000003</v>
      </c>
      <c r="AY180" s="42">
        <v>0.53400000000000003</v>
      </c>
      <c r="AZ180" s="43">
        <v>781</v>
      </c>
      <c r="BA180" s="43">
        <v>633731099</v>
      </c>
      <c r="BB180" s="43">
        <v>811435</v>
      </c>
      <c r="BC180" s="43">
        <v>1299788</v>
      </c>
      <c r="BD180" s="43">
        <v>1438132</v>
      </c>
      <c r="BE180" s="46">
        <v>0.58399999999999996</v>
      </c>
      <c r="BF180" s="46">
        <v>0.45600000000000002</v>
      </c>
      <c r="BG180" s="46">
        <v>0.58399999999999996</v>
      </c>
      <c r="BH180" s="46">
        <v>0.58399999999999996</v>
      </c>
      <c r="BI180" s="47">
        <v>769</v>
      </c>
      <c r="BJ180" s="47">
        <v>613147002</v>
      </c>
      <c r="BK180" s="47">
        <v>797330</v>
      </c>
      <c r="BL180" s="47">
        <v>955495</v>
      </c>
      <c r="BM180" s="47">
        <v>1339995</v>
      </c>
      <c r="BN180" s="66">
        <v>0.59099999999999997</v>
      </c>
      <c r="BO180" s="66">
        <v>0.45600000000000002</v>
      </c>
      <c r="BP180" s="66">
        <v>0.59099999999999997</v>
      </c>
      <c r="BQ180" s="66">
        <v>0.59099999999999997</v>
      </c>
      <c r="BR180" s="67">
        <v>745</v>
      </c>
      <c r="BS180" s="67">
        <v>632530734</v>
      </c>
      <c r="BT180" s="67">
        <v>849034</v>
      </c>
      <c r="BU180" s="67">
        <v>1274497</v>
      </c>
      <c r="BV180" s="67">
        <v>1182997</v>
      </c>
      <c r="BW180" s="70">
        <v>0.57099999999999995</v>
      </c>
      <c r="BX180" s="70">
        <v>0.44500000000000001</v>
      </c>
      <c r="BY180" s="70">
        <v>0.57099999999999995</v>
      </c>
      <c r="BZ180" s="70">
        <v>0.57099999999999995</v>
      </c>
      <c r="CA180" s="71">
        <v>736</v>
      </c>
      <c r="CB180" s="71">
        <v>643843265</v>
      </c>
      <c r="CC180" s="71">
        <v>874787</v>
      </c>
      <c r="CD180" s="71">
        <v>1479406</v>
      </c>
      <c r="CE180" s="71">
        <v>1704634</v>
      </c>
    </row>
    <row r="181" spans="1:83" x14ac:dyDescent="0.35">
      <c r="A181" s="10" t="s">
        <v>1514</v>
      </c>
      <c r="B181" s="10" t="s">
        <v>170</v>
      </c>
      <c r="C181" s="42">
        <v>0.70699999999999996</v>
      </c>
      <c r="D181" s="42">
        <v>0.48099999999999998</v>
      </c>
      <c r="E181" s="42">
        <v>0.70699999999999996</v>
      </c>
      <c r="F181" s="42">
        <v>0.70699999999999996</v>
      </c>
      <c r="G181" s="43">
        <v>489</v>
      </c>
      <c r="H181" s="43">
        <v>192070603</v>
      </c>
      <c r="I181" s="43">
        <v>392782</v>
      </c>
      <c r="J181" s="43">
        <v>593550</v>
      </c>
      <c r="K181" s="43">
        <v>570505</v>
      </c>
      <c r="L181" s="42">
        <v>0.73</v>
      </c>
      <c r="M181" s="42">
        <v>0.497</v>
      </c>
      <c r="N181" s="42">
        <v>0.73</v>
      </c>
      <c r="O181" s="42">
        <v>0.73</v>
      </c>
      <c r="P181" s="43">
        <v>501</v>
      </c>
      <c r="Q181" s="43">
        <v>187008950</v>
      </c>
      <c r="R181" s="43">
        <v>373271</v>
      </c>
      <c r="S181" s="43">
        <v>607231</v>
      </c>
      <c r="T181" s="43">
        <v>661250</v>
      </c>
      <c r="U181" s="42">
        <v>0.71799999999999997</v>
      </c>
      <c r="V181" s="42">
        <v>0.45300000000000001</v>
      </c>
      <c r="W181" s="42">
        <v>0.71799999999999997</v>
      </c>
      <c r="X181" s="42">
        <v>0.71799999999999997</v>
      </c>
      <c r="Y181" s="43">
        <v>487</v>
      </c>
      <c r="Z181" s="43">
        <v>199266210</v>
      </c>
      <c r="AA181" s="43">
        <v>409170</v>
      </c>
      <c r="AB181" s="43">
        <v>638728</v>
      </c>
      <c r="AC181" s="43">
        <v>687941</v>
      </c>
      <c r="AD181" s="42">
        <v>0.74</v>
      </c>
      <c r="AE181" s="42">
        <v>0.46</v>
      </c>
      <c r="AF181" s="42">
        <v>0.74</v>
      </c>
      <c r="AG181" s="42">
        <v>0.74</v>
      </c>
      <c r="AH181" s="43">
        <v>497</v>
      </c>
      <c r="AI181" s="43">
        <v>199048002</v>
      </c>
      <c r="AJ181" s="43">
        <v>400498</v>
      </c>
      <c r="AK181" s="43">
        <v>671289</v>
      </c>
      <c r="AL181" s="43">
        <v>715172</v>
      </c>
      <c r="AM181" s="42">
        <v>0.73399999999999999</v>
      </c>
      <c r="AN181" s="42">
        <v>0.42099999999999999</v>
      </c>
      <c r="AO181" s="42">
        <v>0.73399999999999999</v>
      </c>
      <c r="AP181" s="42">
        <v>0.73399999999999999</v>
      </c>
      <c r="AQ181" s="43">
        <v>478</v>
      </c>
      <c r="AR181" s="43">
        <v>207850270</v>
      </c>
      <c r="AS181" s="43">
        <v>434833</v>
      </c>
      <c r="AT181" s="43">
        <v>1070511</v>
      </c>
      <c r="AU181" s="43">
        <v>966790</v>
      </c>
      <c r="AV181" s="42">
        <v>0.73699999999999999</v>
      </c>
      <c r="AW181" s="42">
        <v>0.41699999999999998</v>
      </c>
      <c r="AX181" s="42">
        <v>0.73699999999999999</v>
      </c>
      <c r="AY181" s="42">
        <v>0.73699999999999999</v>
      </c>
      <c r="AZ181" s="43">
        <v>462</v>
      </c>
      <c r="BA181" s="43">
        <v>212061984</v>
      </c>
      <c r="BB181" s="43">
        <v>459008</v>
      </c>
      <c r="BC181" s="43">
        <v>1473885</v>
      </c>
      <c r="BD181" s="43">
        <v>1127610</v>
      </c>
      <c r="BE181" s="46">
        <v>0.755</v>
      </c>
      <c r="BF181" s="46">
        <v>0.41699999999999998</v>
      </c>
      <c r="BG181" s="46">
        <v>0.755</v>
      </c>
      <c r="BH181" s="46">
        <v>0.755</v>
      </c>
      <c r="BI181" s="47">
        <v>465</v>
      </c>
      <c r="BJ181" s="47">
        <v>218884961</v>
      </c>
      <c r="BK181" s="47">
        <v>470720</v>
      </c>
      <c r="BL181" s="47">
        <v>787512</v>
      </c>
      <c r="BM181" s="47">
        <v>755995</v>
      </c>
      <c r="BN181" s="66">
        <v>0.76</v>
      </c>
      <c r="BO181" s="66">
        <v>0.40799999999999997</v>
      </c>
      <c r="BP181" s="66">
        <v>0.76</v>
      </c>
      <c r="BQ181" s="66">
        <v>0.76</v>
      </c>
      <c r="BR181" s="67">
        <v>462</v>
      </c>
      <c r="BS181" s="67">
        <v>230129502</v>
      </c>
      <c r="BT181" s="67">
        <v>498115</v>
      </c>
      <c r="BU181" s="67">
        <v>946438</v>
      </c>
      <c r="BV181" s="67">
        <v>782794</v>
      </c>
      <c r="BW181" s="70">
        <v>0.76500000000000001</v>
      </c>
      <c r="BX181" s="70">
        <v>0.51300000000000001</v>
      </c>
      <c r="BY181" s="70">
        <v>0.76500000000000001</v>
      </c>
      <c r="BZ181" s="70">
        <v>0.76500000000000001</v>
      </c>
      <c r="CA181" s="71">
        <v>484</v>
      </c>
      <c r="CB181" s="71">
        <v>231942805</v>
      </c>
      <c r="CC181" s="71">
        <v>479220</v>
      </c>
      <c r="CD181" s="71">
        <v>1348132</v>
      </c>
      <c r="CE181" s="71">
        <v>1545587</v>
      </c>
    </row>
    <row r="182" spans="1:83" x14ac:dyDescent="0.35">
      <c r="A182" s="10" t="s">
        <v>1515</v>
      </c>
      <c r="B182" s="10" t="s">
        <v>171</v>
      </c>
      <c r="C182" s="42">
        <v>0.91900000000000004</v>
      </c>
      <c r="D182" s="42">
        <v>0.317</v>
      </c>
      <c r="E182" s="42">
        <v>0.91900000000000004</v>
      </c>
      <c r="F182" s="42">
        <v>0.9</v>
      </c>
      <c r="G182" s="43">
        <v>1555</v>
      </c>
      <c r="H182" s="43">
        <v>169386551</v>
      </c>
      <c r="I182" s="43">
        <v>108930</v>
      </c>
      <c r="J182" s="43">
        <v>2326590</v>
      </c>
      <c r="K182" s="43">
        <v>2326454</v>
      </c>
      <c r="L182" s="42">
        <v>0.92200000000000004</v>
      </c>
      <c r="M182" s="42">
        <v>0.32800000000000001</v>
      </c>
      <c r="N182" s="42">
        <v>0.92200000000000004</v>
      </c>
      <c r="O182" s="42">
        <v>0.9</v>
      </c>
      <c r="P182" s="43">
        <v>1571</v>
      </c>
      <c r="Q182" s="43">
        <v>170442431</v>
      </c>
      <c r="R182" s="43">
        <v>108492</v>
      </c>
      <c r="S182" s="43">
        <v>2414933</v>
      </c>
      <c r="T182" s="43">
        <v>2560748</v>
      </c>
      <c r="U182" s="42">
        <v>0.92</v>
      </c>
      <c r="V182" s="42">
        <v>0.32300000000000001</v>
      </c>
      <c r="W182" s="42">
        <v>0.92</v>
      </c>
      <c r="X182" s="42">
        <v>0.9</v>
      </c>
      <c r="Y182" s="43">
        <v>1495</v>
      </c>
      <c r="Z182" s="43">
        <v>174839342</v>
      </c>
      <c r="AA182" s="43">
        <v>116949</v>
      </c>
      <c r="AB182" s="43">
        <v>3597136</v>
      </c>
      <c r="AC182" s="43">
        <v>2910116</v>
      </c>
      <c r="AD182" s="42">
        <v>0.92100000000000004</v>
      </c>
      <c r="AE182" s="42">
        <v>0.28000000000000003</v>
      </c>
      <c r="AF182" s="42">
        <v>0.92100000000000004</v>
      </c>
      <c r="AG182" s="42">
        <v>0.9</v>
      </c>
      <c r="AH182" s="43">
        <v>1526</v>
      </c>
      <c r="AI182" s="43">
        <v>186919433</v>
      </c>
      <c r="AJ182" s="43">
        <v>122489</v>
      </c>
      <c r="AK182" s="43">
        <v>3766204</v>
      </c>
      <c r="AL182" s="43">
        <v>3254298</v>
      </c>
      <c r="AM182" s="42">
        <v>0.92200000000000004</v>
      </c>
      <c r="AN182" s="42">
        <v>0.253</v>
      </c>
      <c r="AO182" s="42">
        <v>0.92200000000000004</v>
      </c>
      <c r="AP182" s="42">
        <v>0.9</v>
      </c>
      <c r="AQ182" s="43">
        <v>1514</v>
      </c>
      <c r="AR182" s="43">
        <v>194385404</v>
      </c>
      <c r="AS182" s="43">
        <v>128391</v>
      </c>
      <c r="AT182" s="43">
        <v>5301521</v>
      </c>
      <c r="AU182" s="43">
        <v>3487052</v>
      </c>
      <c r="AV182" s="42">
        <v>0.92300000000000004</v>
      </c>
      <c r="AW182" s="42">
        <v>0.216</v>
      </c>
      <c r="AX182" s="42">
        <v>0.92300000000000004</v>
      </c>
      <c r="AY182" s="42">
        <v>0.9</v>
      </c>
      <c r="AZ182" s="43">
        <v>1447</v>
      </c>
      <c r="BA182" s="43">
        <v>194144625</v>
      </c>
      <c r="BB182" s="43">
        <v>134170</v>
      </c>
      <c r="BC182" s="43">
        <v>5768787</v>
      </c>
      <c r="BD182" s="43">
        <v>4029263</v>
      </c>
      <c r="BE182" s="46">
        <v>0.91800000000000004</v>
      </c>
      <c r="BF182" s="46">
        <v>0.17599999999999999</v>
      </c>
      <c r="BG182" s="46">
        <v>0.91800000000000004</v>
      </c>
      <c r="BH182" s="46">
        <v>0.9</v>
      </c>
      <c r="BI182" s="47">
        <v>1284</v>
      </c>
      <c r="BJ182" s="47">
        <v>202444135</v>
      </c>
      <c r="BK182" s="47">
        <v>157666</v>
      </c>
      <c r="BL182" s="47">
        <v>3054436</v>
      </c>
      <c r="BM182" s="47">
        <v>2619080</v>
      </c>
      <c r="BN182" s="66">
        <v>0.92</v>
      </c>
      <c r="BO182" s="66">
        <v>0.112</v>
      </c>
      <c r="BP182" s="66">
        <v>0.92</v>
      </c>
      <c r="BQ182" s="66">
        <v>0.9</v>
      </c>
      <c r="BR182" s="67">
        <v>1301</v>
      </c>
      <c r="BS182" s="67">
        <v>218191633</v>
      </c>
      <c r="BT182" s="67">
        <v>167710</v>
      </c>
      <c r="BU182" s="67">
        <v>3670569</v>
      </c>
      <c r="BV182" s="67">
        <v>3042879</v>
      </c>
      <c r="BW182" s="70">
        <v>0.91400000000000003</v>
      </c>
      <c r="BX182" s="70">
        <v>5.8999999999999997E-2</v>
      </c>
      <c r="BY182" s="70">
        <v>0.91400000000000003</v>
      </c>
      <c r="BZ182" s="70">
        <v>0.9</v>
      </c>
      <c r="CA182" s="71">
        <v>1310</v>
      </c>
      <c r="CB182" s="71">
        <v>230065941</v>
      </c>
      <c r="CC182" s="71">
        <v>175622</v>
      </c>
      <c r="CD182" s="71">
        <v>3773578</v>
      </c>
      <c r="CE182" s="71">
        <v>3179336</v>
      </c>
    </row>
    <row r="183" spans="1:83" x14ac:dyDescent="0.35">
      <c r="A183" s="10" t="s">
        <v>1516</v>
      </c>
      <c r="B183" s="10" t="s">
        <v>172</v>
      </c>
      <c r="C183" s="42">
        <v>0</v>
      </c>
      <c r="D183" s="42">
        <v>0.192</v>
      </c>
      <c r="E183" s="42">
        <v>0</v>
      </c>
      <c r="F183" s="42">
        <v>0.36</v>
      </c>
      <c r="G183" s="43">
        <v>1311</v>
      </c>
      <c r="H183" s="43">
        <v>2044781684</v>
      </c>
      <c r="I183" s="43">
        <v>1559711</v>
      </c>
      <c r="J183" s="43">
        <v>512312</v>
      </c>
      <c r="K183" s="43">
        <v>473654</v>
      </c>
      <c r="L183" s="42">
        <v>0</v>
      </c>
      <c r="M183" s="42">
        <v>0.20799999999999999</v>
      </c>
      <c r="N183" s="42">
        <v>0</v>
      </c>
      <c r="O183" s="42">
        <v>0.36</v>
      </c>
      <c r="P183" s="43">
        <v>1289</v>
      </c>
      <c r="Q183" s="43">
        <v>2016489234</v>
      </c>
      <c r="R183" s="43">
        <v>1564382</v>
      </c>
      <c r="S183" s="43">
        <v>507383</v>
      </c>
      <c r="T183" s="43">
        <v>504215</v>
      </c>
      <c r="U183" s="42">
        <v>0</v>
      </c>
      <c r="V183" s="42">
        <v>0.20799999999999999</v>
      </c>
      <c r="W183" s="42">
        <v>0</v>
      </c>
      <c r="X183" s="42">
        <v>0.36</v>
      </c>
      <c r="Y183" s="43">
        <v>1284</v>
      </c>
      <c r="Z183" s="43">
        <v>2070064766</v>
      </c>
      <c r="AA183" s="43">
        <v>1612199</v>
      </c>
      <c r="AB183" s="43">
        <v>538241</v>
      </c>
      <c r="AC183" s="43">
        <v>509065</v>
      </c>
      <c r="AD183" s="42">
        <v>0</v>
      </c>
      <c r="AE183" s="42">
        <v>0.20799999999999999</v>
      </c>
      <c r="AF183" s="42">
        <v>0</v>
      </c>
      <c r="AG183" s="42">
        <v>0.36</v>
      </c>
      <c r="AH183" s="43">
        <v>1213</v>
      </c>
      <c r="AI183" s="43">
        <v>2031832753</v>
      </c>
      <c r="AJ183" s="43">
        <v>1675047</v>
      </c>
      <c r="AK183" s="43">
        <v>492339</v>
      </c>
      <c r="AL183" s="43">
        <v>517128</v>
      </c>
      <c r="AM183" s="42">
        <v>0</v>
      </c>
      <c r="AN183" s="42">
        <v>0.23100000000000001</v>
      </c>
      <c r="AO183" s="42">
        <v>0</v>
      </c>
      <c r="AP183" s="42">
        <v>0.36</v>
      </c>
      <c r="AQ183" s="43">
        <v>1187</v>
      </c>
      <c r="AR183" s="43">
        <v>2104966496</v>
      </c>
      <c r="AS183" s="43">
        <v>1773350</v>
      </c>
      <c r="AT183" s="43">
        <v>470737</v>
      </c>
      <c r="AU183" s="43">
        <v>462541</v>
      </c>
      <c r="AV183" s="42">
        <v>0.01</v>
      </c>
      <c r="AW183" s="42">
        <v>0.23100000000000001</v>
      </c>
      <c r="AX183" s="42">
        <v>0.01</v>
      </c>
      <c r="AY183" s="42">
        <v>0.36</v>
      </c>
      <c r="AZ183" s="43">
        <v>1241</v>
      </c>
      <c r="BA183" s="43">
        <v>2141058851</v>
      </c>
      <c r="BB183" s="43">
        <v>1725269</v>
      </c>
      <c r="BC183" s="43">
        <v>439164</v>
      </c>
      <c r="BD183" s="43">
        <v>495276</v>
      </c>
      <c r="BE183" s="46">
        <v>0.04</v>
      </c>
      <c r="BF183" s="46">
        <v>0.23899999999999999</v>
      </c>
      <c r="BG183" s="46">
        <v>0.04</v>
      </c>
      <c r="BH183" s="46">
        <v>0.36</v>
      </c>
      <c r="BI183" s="47">
        <v>1180</v>
      </c>
      <c r="BJ183" s="47">
        <v>2168223173</v>
      </c>
      <c r="BK183" s="47">
        <v>1837477</v>
      </c>
      <c r="BL183" s="47">
        <v>475569</v>
      </c>
      <c r="BM183" s="47">
        <v>495665</v>
      </c>
      <c r="BN183" s="66">
        <v>7.3999999999999996E-2</v>
      </c>
      <c r="BO183" s="66">
        <v>0.23100000000000001</v>
      </c>
      <c r="BP183" s="66">
        <v>7.3999999999999996E-2</v>
      </c>
      <c r="BQ183" s="66">
        <v>0.36</v>
      </c>
      <c r="BR183" s="67">
        <v>1166</v>
      </c>
      <c r="BS183" s="67">
        <v>2239468689</v>
      </c>
      <c r="BT183" s="67">
        <v>1920642</v>
      </c>
      <c r="BU183" s="67">
        <v>504200</v>
      </c>
      <c r="BV183" s="67">
        <v>506422</v>
      </c>
      <c r="BW183" s="70">
        <v>0</v>
      </c>
      <c r="BX183" s="70">
        <v>0.20799999999999999</v>
      </c>
      <c r="BY183" s="70">
        <v>0</v>
      </c>
      <c r="BZ183" s="70">
        <v>0.36</v>
      </c>
      <c r="CA183" s="71">
        <v>1132</v>
      </c>
      <c r="CB183" s="71">
        <v>2343844722</v>
      </c>
      <c r="CC183" s="71">
        <v>2070534</v>
      </c>
      <c r="CD183" s="71">
        <v>625071</v>
      </c>
      <c r="CE183" s="71">
        <v>713080</v>
      </c>
    </row>
    <row r="184" spans="1:83" x14ac:dyDescent="0.35">
      <c r="A184" s="10" t="s">
        <v>1517</v>
      </c>
      <c r="B184" s="10" t="s">
        <v>173</v>
      </c>
      <c r="C184" s="42">
        <v>0.75800000000000001</v>
      </c>
      <c r="D184" s="42">
        <v>0.52400000000000002</v>
      </c>
      <c r="E184" s="42">
        <v>0.75800000000000001</v>
      </c>
      <c r="F184" s="42">
        <v>0.75800000000000001</v>
      </c>
      <c r="G184" s="43">
        <v>2407</v>
      </c>
      <c r="H184" s="43">
        <v>781755285</v>
      </c>
      <c r="I184" s="43">
        <v>324784</v>
      </c>
      <c r="J184" s="43">
        <v>3119102</v>
      </c>
      <c r="K184" s="43">
        <v>3122563</v>
      </c>
      <c r="L184" s="42">
        <v>0.77400000000000002</v>
      </c>
      <c r="M184" s="42">
        <v>0.53800000000000003</v>
      </c>
      <c r="N184" s="42">
        <v>0.77400000000000002</v>
      </c>
      <c r="O184" s="42">
        <v>0.77400000000000002</v>
      </c>
      <c r="P184" s="43">
        <v>2446</v>
      </c>
      <c r="Q184" s="43">
        <v>766231463</v>
      </c>
      <c r="R184" s="43">
        <v>313258</v>
      </c>
      <c r="S184" s="43">
        <v>3094960</v>
      </c>
      <c r="T184" s="43">
        <v>3304589</v>
      </c>
      <c r="U184" s="42">
        <v>0.77300000000000002</v>
      </c>
      <c r="V184" s="42">
        <v>0.52700000000000002</v>
      </c>
      <c r="W184" s="42">
        <v>0.77300000000000002</v>
      </c>
      <c r="X184" s="42">
        <v>0.77300000000000002</v>
      </c>
      <c r="Y184" s="43">
        <v>2418</v>
      </c>
      <c r="Z184" s="43">
        <v>796629490</v>
      </c>
      <c r="AA184" s="43">
        <v>329458</v>
      </c>
      <c r="AB184" s="43">
        <v>3515053</v>
      </c>
      <c r="AC184" s="43">
        <v>3536915</v>
      </c>
      <c r="AD184" s="42">
        <v>0.78700000000000003</v>
      </c>
      <c r="AE184" s="42">
        <v>0.53300000000000003</v>
      </c>
      <c r="AF184" s="42">
        <v>0.78700000000000003</v>
      </c>
      <c r="AG184" s="42">
        <v>0.78700000000000003</v>
      </c>
      <c r="AH184" s="43">
        <v>2413</v>
      </c>
      <c r="AI184" s="43">
        <v>790136039</v>
      </c>
      <c r="AJ184" s="43">
        <v>327449</v>
      </c>
      <c r="AK184" s="43">
        <v>3728736</v>
      </c>
      <c r="AL184" s="43">
        <v>4371145</v>
      </c>
      <c r="AM184" s="42">
        <v>0.80100000000000005</v>
      </c>
      <c r="AN184" s="42">
        <v>0.54600000000000004</v>
      </c>
      <c r="AO184" s="42">
        <v>0.80100000000000005</v>
      </c>
      <c r="AP184" s="42">
        <v>0.80100000000000005</v>
      </c>
      <c r="AQ184" s="43">
        <v>2396</v>
      </c>
      <c r="AR184" s="43">
        <v>780592875</v>
      </c>
      <c r="AS184" s="43">
        <v>325790</v>
      </c>
      <c r="AT184" s="43">
        <v>5529944</v>
      </c>
      <c r="AU184" s="43">
        <v>5276388</v>
      </c>
      <c r="AV184" s="42">
        <v>0.81599999999999995</v>
      </c>
      <c r="AW184" s="42">
        <v>0.53500000000000003</v>
      </c>
      <c r="AX184" s="42">
        <v>0.81599999999999995</v>
      </c>
      <c r="AY184" s="42">
        <v>0.81599999999999995</v>
      </c>
      <c r="AZ184" s="43">
        <v>2489</v>
      </c>
      <c r="BA184" s="43">
        <v>800481019</v>
      </c>
      <c r="BB184" s="43">
        <v>321607</v>
      </c>
      <c r="BC184" s="43">
        <v>5857533</v>
      </c>
      <c r="BD184" s="43">
        <v>6091082</v>
      </c>
      <c r="BE184" s="46">
        <v>0.81899999999999995</v>
      </c>
      <c r="BF184" s="46">
        <v>0.52700000000000002</v>
      </c>
      <c r="BG184" s="46">
        <v>0.81899999999999995</v>
      </c>
      <c r="BH184" s="46">
        <v>0.81899999999999995</v>
      </c>
      <c r="BI184" s="47">
        <v>2338</v>
      </c>
      <c r="BJ184" s="47">
        <v>812848762</v>
      </c>
      <c r="BK184" s="47">
        <v>347668</v>
      </c>
      <c r="BL184" s="47">
        <v>4050412</v>
      </c>
      <c r="BM184" s="47">
        <v>4332562</v>
      </c>
      <c r="BN184" s="66">
        <v>0.80400000000000005</v>
      </c>
      <c r="BO184" s="66">
        <v>0.47399999999999998</v>
      </c>
      <c r="BP184" s="66">
        <v>0.80400000000000005</v>
      </c>
      <c r="BQ184" s="66">
        <v>0.80400000000000005</v>
      </c>
      <c r="BR184" s="67">
        <v>2221</v>
      </c>
      <c r="BS184" s="67">
        <v>905432447</v>
      </c>
      <c r="BT184" s="67">
        <v>407668</v>
      </c>
      <c r="BU184" s="67">
        <v>4218626</v>
      </c>
      <c r="BV184" s="67">
        <v>3978540</v>
      </c>
      <c r="BW184" s="70">
        <v>0.80300000000000005</v>
      </c>
      <c r="BX184" s="70">
        <v>0.48099999999999998</v>
      </c>
      <c r="BY184" s="70">
        <v>0.80300000000000005</v>
      </c>
      <c r="BZ184" s="70">
        <v>0.80300000000000005</v>
      </c>
      <c r="CA184" s="71">
        <v>2248</v>
      </c>
      <c r="CB184" s="71">
        <v>904397023</v>
      </c>
      <c r="CC184" s="71">
        <v>402311</v>
      </c>
      <c r="CD184" s="71">
        <v>4851085</v>
      </c>
      <c r="CE184" s="71">
        <v>5042959</v>
      </c>
    </row>
    <row r="185" spans="1:83" x14ac:dyDescent="0.35">
      <c r="A185" s="10" t="s">
        <v>1518</v>
      </c>
      <c r="B185" s="10" t="s">
        <v>174</v>
      </c>
      <c r="C185" s="42">
        <v>0.84899999999999998</v>
      </c>
      <c r="D185" s="42">
        <v>0.55100000000000005</v>
      </c>
      <c r="E185" s="42">
        <v>0.84899999999999998</v>
      </c>
      <c r="F185" s="42">
        <v>0.84899999999999998</v>
      </c>
      <c r="G185" s="43">
        <v>817</v>
      </c>
      <c r="H185" s="43">
        <v>166417421</v>
      </c>
      <c r="I185" s="43">
        <v>203693</v>
      </c>
      <c r="J185" s="43">
        <v>1464733</v>
      </c>
      <c r="K185" s="43">
        <v>1518673</v>
      </c>
      <c r="L185" s="42">
        <v>0.84599999999999997</v>
      </c>
      <c r="M185" s="42">
        <v>0.53800000000000003</v>
      </c>
      <c r="N185" s="42">
        <v>0.84599999999999997</v>
      </c>
      <c r="O185" s="42">
        <v>0.84599999999999997</v>
      </c>
      <c r="P185" s="43">
        <v>791</v>
      </c>
      <c r="Q185" s="43">
        <v>168202838</v>
      </c>
      <c r="R185" s="43">
        <v>212645</v>
      </c>
      <c r="S185" s="43">
        <v>1454449</v>
      </c>
      <c r="T185" s="43">
        <v>1496847</v>
      </c>
      <c r="U185" s="42">
        <v>0.85699999999999998</v>
      </c>
      <c r="V185" s="42">
        <v>0.54100000000000004</v>
      </c>
      <c r="W185" s="42">
        <v>0.85699999999999998</v>
      </c>
      <c r="X185" s="42">
        <v>0.85699999999999998</v>
      </c>
      <c r="Y185" s="43">
        <v>817</v>
      </c>
      <c r="Z185" s="43">
        <v>170115200</v>
      </c>
      <c r="AA185" s="43">
        <v>208219</v>
      </c>
      <c r="AB185" s="43">
        <v>1478057</v>
      </c>
      <c r="AC185" s="43">
        <v>1650102</v>
      </c>
      <c r="AD185" s="42">
        <v>0.85899999999999999</v>
      </c>
      <c r="AE185" s="42">
        <v>0.54300000000000004</v>
      </c>
      <c r="AF185" s="42">
        <v>0.85899999999999999</v>
      </c>
      <c r="AG185" s="42">
        <v>0.85899999999999999</v>
      </c>
      <c r="AH185" s="43">
        <v>798</v>
      </c>
      <c r="AI185" s="43">
        <v>173551023</v>
      </c>
      <c r="AJ185" s="43">
        <v>217482</v>
      </c>
      <c r="AK185" s="43">
        <v>1769596</v>
      </c>
      <c r="AL185" s="43">
        <v>2008253</v>
      </c>
      <c r="AM185" s="42">
        <v>0.86699999999999999</v>
      </c>
      <c r="AN185" s="42">
        <v>0.54900000000000004</v>
      </c>
      <c r="AO185" s="42">
        <v>0.86699999999999999</v>
      </c>
      <c r="AP185" s="42">
        <v>0.86699999999999999</v>
      </c>
      <c r="AQ185" s="43">
        <v>813</v>
      </c>
      <c r="AR185" s="43">
        <v>177311656</v>
      </c>
      <c r="AS185" s="43">
        <v>218095</v>
      </c>
      <c r="AT185" s="43">
        <v>2420442</v>
      </c>
      <c r="AU185" s="43">
        <v>2330204</v>
      </c>
      <c r="AV185" s="42">
        <v>0.874</v>
      </c>
      <c r="AW185" s="42">
        <v>0.56299999999999994</v>
      </c>
      <c r="AX185" s="42">
        <v>0.874</v>
      </c>
      <c r="AY185" s="42">
        <v>0.874</v>
      </c>
      <c r="AZ185" s="43">
        <v>796</v>
      </c>
      <c r="BA185" s="43">
        <v>176344364</v>
      </c>
      <c r="BB185" s="43">
        <v>221538</v>
      </c>
      <c r="BC185" s="43">
        <v>2411463</v>
      </c>
      <c r="BD185" s="43">
        <v>2728360</v>
      </c>
      <c r="BE185" s="46">
        <v>0.877</v>
      </c>
      <c r="BF185" s="46">
        <v>0.55100000000000005</v>
      </c>
      <c r="BG185" s="46">
        <v>0.877</v>
      </c>
      <c r="BH185" s="46">
        <v>0.877</v>
      </c>
      <c r="BI185" s="47">
        <v>764</v>
      </c>
      <c r="BJ185" s="47">
        <v>181562549</v>
      </c>
      <c r="BK185" s="47">
        <v>237647</v>
      </c>
      <c r="BL185" s="47">
        <v>1817656</v>
      </c>
      <c r="BM185" s="47">
        <v>2076457</v>
      </c>
      <c r="BN185" s="66">
        <v>0.875</v>
      </c>
      <c r="BO185" s="66">
        <v>0.52100000000000002</v>
      </c>
      <c r="BP185" s="66">
        <v>0.875</v>
      </c>
      <c r="BQ185" s="66">
        <v>0.875</v>
      </c>
      <c r="BR185" s="67">
        <v>763</v>
      </c>
      <c r="BS185" s="67">
        <v>199929398</v>
      </c>
      <c r="BT185" s="67">
        <v>262030</v>
      </c>
      <c r="BU185" s="67">
        <v>1875707</v>
      </c>
      <c r="BV185" s="67">
        <v>1884019</v>
      </c>
      <c r="BW185" s="70">
        <v>0.86699999999999999</v>
      </c>
      <c r="BX185" s="70">
        <v>0.52400000000000002</v>
      </c>
      <c r="BY185" s="70">
        <v>0.86699999999999999</v>
      </c>
      <c r="BZ185" s="70">
        <v>0.86699999999999999</v>
      </c>
      <c r="CA185" s="71">
        <v>749</v>
      </c>
      <c r="CB185" s="71">
        <v>203938585</v>
      </c>
      <c r="CC185" s="71">
        <v>272281</v>
      </c>
      <c r="CD185" s="71">
        <v>1922160</v>
      </c>
      <c r="CE185" s="71">
        <v>2168219</v>
      </c>
    </row>
    <row r="186" spans="1:83" x14ac:dyDescent="0.35">
      <c r="A186" s="10" t="s">
        <v>1519</v>
      </c>
      <c r="B186" s="10" t="s">
        <v>175</v>
      </c>
      <c r="C186" s="42">
        <v>0.61499999999999999</v>
      </c>
      <c r="D186" s="42">
        <v>0.54900000000000004</v>
      </c>
      <c r="E186" s="42">
        <v>0.61499999999999999</v>
      </c>
      <c r="F186" s="42">
        <v>0.61499999999999999</v>
      </c>
      <c r="G186" s="43">
        <v>294</v>
      </c>
      <c r="H186" s="43">
        <v>151463200</v>
      </c>
      <c r="I186" s="43">
        <v>515180</v>
      </c>
      <c r="J186" s="43">
        <v>732434</v>
      </c>
      <c r="K186" s="43">
        <v>845300</v>
      </c>
      <c r="L186" s="42">
        <v>0.62</v>
      </c>
      <c r="M186" s="42">
        <v>0.55400000000000005</v>
      </c>
      <c r="N186" s="42">
        <v>0.62</v>
      </c>
      <c r="O186" s="42">
        <v>0.62</v>
      </c>
      <c r="P186" s="43">
        <v>288</v>
      </c>
      <c r="Q186" s="43">
        <v>150938814</v>
      </c>
      <c r="R186" s="43">
        <v>524093</v>
      </c>
      <c r="S186" s="43">
        <v>704357</v>
      </c>
      <c r="T186" s="43">
        <v>792779</v>
      </c>
      <c r="U186" s="42">
        <v>0.61399999999999999</v>
      </c>
      <c r="V186" s="42">
        <v>0.55600000000000005</v>
      </c>
      <c r="W186" s="42">
        <v>0.61399999999999999</v>
      </c>
      <c r="X186" s="42">
        <v>0.61399999999999999</v>
      </c>
      <c r="Y186" s="43">
        <v>273</v>
      </c>
      <c r="Z186" s="43">
        <v>152851280</v>
      </c>
      <c r="AA186" s="43">
        <v>559894</v>
      </c>
      <c r="AB186" s="43">
        <v>692577</v>
      </c>
      <c r="AC186" s="43">
        <v>677836</v>
      </c>
      <c r="AD186" s="42">
        <v>0.63100000000000001</v>
      </c>
      <c r="AE186" s="42">
        <v>0.55900000000000005</v>
      </c>
      <c r="AF186" s="42">
        <v>0.63100000000000001</v>
      </c>
      <c r="AG186" s="42">
        <v>0.63100000000000001</v>
      </c>
      <c r="AH186" s="43">
        <v>271</v>
      </c>
      <c r="AI186" s="43">
        <v>153815649</v>
      </c>
      <c r="AJ186" s="43">
        <v>567585</v>
      </c>
      <c r="AK186" s="43">
        <v>665234</v>
      </c>
      <c r="AL186" s="43">
        <v>745447</v>
      </c>
      <c r="AM186" s="42">
        <v>0.65400000000000003</v>
      </c>
      <c r="AN186" s="42">
        <v>0.56599999999999995</v>
      </c>
      <c r="AO186" s="42">
        <v>0.65400000000000003</v>
      </c>
      <c r="AP186" s="42">
        <v>0.65400000000000003</v>
      </c>
      <c r="AQ186" s="43">
        <v>272</v>
      </c>
      <c r="AR186" s="43">
        <v>153938582</v>
      </c>
      <c r="AS186" s="43">
        <v>565950</v>
      </c>
      <c r="AT186" s="43">
        <v>861091</v>
      </c>
      <c r="AU186" s="43">
        <v>913913</v>
      </c>
      <c r="AV186" s="42">
        <v>0.64800000000000002</v>
      </c>
      <c r="AW186" s="42">
        <v>0.55600000000000005</v>
      </c>
      <c r="AX186" s="42">
        <v>0.64800000000000002</v>
      </c>
      <c r="AY186" s="42">
        <v>0.64800000000000002</v>
      </c>
      <c r="AZ186" s="43">
        <v>263</v>
      </c>
      <c r="BA186" s="43">
        <v>161461027</v>
      </c>
      <c r="BB186" s="43">
        <v>613920</v>
      </c>
      <c r="BC186" s="43">
        <v>881994</v>
      </c>
      <c r="BD186" s="43">
        <v>970557</v>
      </c>
      <c r="BE186" s="46">
        <v>0.65500000000000003</v>
      </c>
      <c r="BF186" s="46">
        <v>0.56299999999999994</v>
      </c>
      <c r="BG186" s="46">
        <v>0.65500000000000003</v>
      </c>
      <c r="BH186" s="46">
        <v>0.65500000000000003</v>
      </c>
      <c r="BI186" s="47">
        <v>243</v>
      </c>
      <c r="BJ186" s="47">
        <v>160766370</v>
      </c>
      <c r="BK186" s="47">
        <v>661590</v>
      </c>
      <c r="BL186" s="47">
        <v>819810</v>
      </c>
      <c r="BM186" s="47">
        <v>785459</v>
      </c>
      <c r="BN186" s="66">
        <v>0.67300000000000004</v>
      </c>
      <c r="BO186" s="66">
        <v>0.55900000000000005</v>
      </c>
      <c r="BP186" s="66">
        <v>0.67300000000000004</v>
      </c>
      <c r="BQ186" s="66">
        <v>0.67300000000000004</v>
      </c>
      <c r="BR186" s="67">
        <v>244</v>
      </c>
      <c r="BS186" s="67">
        <v>166057775</v>
      </c>
      <c r="BT186" s="67">
        <v>680564</v>
      </c>
      <c r="BU186" s="67">
        <v>797209</v>
      </c>
      <c r="BV186" s="67">
        <v>792140</v>
      </c>
      <c r="BW186" s="70">
        <v>0.629</v>
      </c>
      <c r="BX186" s="70">
        <v>0.55400000000000005</v>
      </c>
      <c r="BY186" s="70">
        <v>0.629</v>
      </c>
      <c r="BZ186" s="70">
        <v>0.629</v>
      </c>
      <c r="CA186" s="71">
        <v>227</v>
      </c>
      <c r="CB186" s="71">
        <v>171806879</v>
      </c>
      <c r="CC186" s="71">
        <v>756858</v>
      </c>
      <c r="CD186" s="71">
        <v>942653</v>
      </c>
      <c r="CE186" s="71">
        <v>953885</v>
      </c>
    </row>
    <row r="187" spans="1:83" x14ac:dyDescent="0.35">
      <c r="A187" s="10" t="s">
        <v>1520</v>
      </c>
      <c r="B187" s="10" t="s">
        <v>176</v>
      </c>
      <c r="C187" s="42">
        <v>0</v>
      </c>
      <c r="D187" s="42">
        <v>1.2999999999999999E-2</v>
      </c>
      <c r="E187" s="42">
        <v>0</v>
      </c>
      <c r="F187" s="42">
        <v>0.36</v>
      </c>
      <c r="G187" s="43">
        <v>155</v>
      </c>
      <c r="H187" s="43">
        <v>273269309</v>
      </c>
      <c r="I187" s="43">
        <v>1763027</v>
      </c>
      <c r="J187" s="43">
        <v>107291</v>
      </c>
      <c r="K187" s="43">
        <v>121009</v>
      </c>
      <c r="L187" s="42">
        <v>0</v>
      </c>
      <c r="M187" s="42">
        <v>4.8000000000000001E-2</v>
      </c>
      <c r="N187" s="42">
        <v>0</v>
      </c>
      <c r="O187" s="42">
        <v>0.36</v>
      </c>
      <c r="P187" s="43">
        <v>164</v>
      </c>
      <c r="Q187" s="43">
        <v>263303173</v>
      </c>
      <c r="R187" s="43">
        <v>1605507</v>
      </c>
      <c r="S187" s="43">
        <v>105860</v>
      </c>
      <c r="T187" s="43">
        <v>94919</v>
      </c>
      <c r="U187" s="42">
        <v>0</v>
      </c>
      <c r="V187" s="42">
        <v>3.6999999999999998E-2</v>
      </c>
      <c r="W187" s="42">
        <v>0</v>
      </c>
      <c r="X187" s="42">
        <v>0.36</v>
      </c>
      <c r="Y187" s="43">
        <v>158</v>
      </c>
      <c r="Z187" s="43">
        <v>268118578</v>
      </c>
      <c r="AA187" s="43">
        <v>1696953</v>
      </c>
      <c r="AB187" s="43">
        <v>82795</v>
      </c>
      <c r="AC187" s="43">
        <v>96388</v>
      </c>
      <c r="AD187" s="42">
        <v>0</v>
      </c>
      <c r="AE187" s="42">
        <v>0.10199999999999999</v>
      </c>
      <c r="AF187" s="42">
        <v>0</v>
      </c>
      <c r="AG187" s="42">
        <v>0.36</v>
      </c>
      <c r="AH187" s="43">
        <v>146</v>
      </c>
      <c r="AI187" s="43">
        <v>256111052</v>
      </c>
      <c r="AJ187" s="43">
        <v>1754185</v>
      </c>
      <c r="AK187" s="43">
        <v>96269</v>
      </c>
      <c r="AL187" s="43">
        <v>119092</v>
      </c>
      <c r="AM187" s="42">
        <v>0</v>
      </c>
      <c r="AN187" s="42">
        <v>0.121</v>
      </c>
      <c r="AO187" s="42">
        <v>0</v>
      </c>
      <c r="AP187" s="42">
        <v>0.36</v>
      </c>
      <c r="AQ187" s="43">
        <v>151</v>
      </c>
      <c r="AR187" s="43">
        <v>256260399</v>
      </c>
      <c r="AS187" s="43">
        <v>1697088</v>
      </c>
      <c r="AT187" s="43">
        <v>101268</v>
      </c>
      <c r="AU187" s="43">
        <v>118557</v>
      </c>
      <c r="AV187" s="42">
        <v>0</v>
      </c>
      <c r="AW187" s="42">
        <v>0.112</v>
      </c>
      <c r="AX187" s="42">
        <v>0</v>
      </c>
      <c r="AY187" s="42">
        <v>0.36</v>
      </c>
      <c r="AZ187" s="43">
        <v>136</v>
      </c>
      <c r="BA187" s="43">
        <v>264859445</v>
      </c>
      <c r="BB187" s="43">
        <v>1947495</v>
      </c>
      <c r="BC187" s="43">
        <v>101690</v>
      </c>
      <c r="BD187" s="43">
        <v>121777</v>
      </c>
      <c r="BE187" s="46">
        <v>0</v>
      </c>
      <c r="BF187" s="46">
        <v>0.14000000000000001</v>
      </c>
      <c r="BG187" s="46">
        <v>0</v>
      </c>
      <c r="BH187" s="46">
        <v>0.36</v>
      </c>
      <c r="BI187" s="47">
        <v>133</v>
      </c>
      <c r="BJ187" s="47">
        <v>264311740</v>
      </c>
      <c r="BK187" s="47">
        <v>1987306</v>
      </c>
      <c r="BL187" s="47">
        <v>96257</v>
      </c>
      <c r="BM187" s="47">
        <v>117490</v>
      </c>
      <c r="BN187" s="66">
        <v>0</v>
      </c>
      <c r="BO187" s="66">
        <v>0.13100000000000001</v>
      </c>
      <c r="BP187" s="66">
        <v>0</v>
      </c>
      <c r="BQ187" s="66">
        <v>0.36</v>
      </c>
      <c r="BR187" s="67">
        <v>126</v>
      </c>
      <c r="BS187" s="67">
        <v>273641060</v>
      </c>
      <c r="BT187" s="67">
        <v>2171754</v>
      </c>
      <c r="BU187" s="67">
        <v>98708</v>
      </c>
      <c r="BV187" s="67">
        <v>119421</v>
      </c>
      <c r="BW187" s="70">
        <v>0</v>
      </c>
      <c r="BX187" s="70">
        <v>0.14899999999999999</v>
      </c>
      <c r="BY187" s="70">
        <v>0</v>
      </c>
      <c r="BZ187" s="70">
        <v>0.36</v>
      </c>
      <c r="CA187" s="71">
        <v>124</v>
      </c>
      <c r="CB187" s="71">
        <v>280262257</v>
      </c>
      <c r="CC187" s="71">
        <v>2260179</v>
      </c>
      <c r="CD187" s="71">
        <v>99594</v>
      </c>
      <c r="CE187" s="71">
        <v>113664</v>
      </c>
    </row>
    <row r="188" spans="1:83" x14ac:dyDescent="0.35">
      <c r="A188" s="10" t="s">
        <v>1521</v>
      </c>
      <c r="B188" s="10" t="s">
        <v>177</v>
      </c>
      <c r="C188" s="42">
        <v>0.83499999999999996</v>
      </c>
      <c r="D188" s="42">
        <v>0.66600000000000004</v>
      </c>
      <c r="E188" s="42">
        <v>0.83499999999999996</v>
      </c>
      <c r="F188" s="42">
        <v>0.83499999999999996</v>
      </c>
      <c r="G188" s="43">
        <v>2792</v>
      </c>
      <c r="H188" s="43">
        <v>620391745</v>
      </c>
      <c r="I188" s="43">
        <v>222203</v>
      </c>
      <c r="J188" s="43">
        <v>4178687</v>
      </c>
      <c r="K188" s="43">
        <v>4323192</v>
      </c>
      <c r="L188" s="42">
        <v>0.83099999999999996</v>
      </c>
      <c r="M188" s="42">
        <v>0.65</v>
      </c>
      <c r="N188" s="42">
        <v>0.83099999999999996</v>
      </c>
      <c r="O188" s="42">
        <v>0.83099999999999996</v>
      </c>
      <c r="P188" s="43">
        <v>2764</v>
      </c>
      <c r="Q188" s="43">
        <v>645355858</v>
      </c>
      <c r="R188" s="43">
        <v>233486</v>
      </c>
      <c r="S188" s="43">
        <v>3259055</v>
      </c>
      <c r="T188" s="43">
        <v>3695567</v>
      </c>
      <c r="U188" s="42">
        <v>0.83799999999999997</v>
      </c>
      <c r="V188" s="42">
        <v>0.65300000000000002</v>
      </c>
      <c r="W188" s="42">
        <v>0.83799999999999997</v>
      </c>
      <c r="X188" s="42">
        <v>0.83799999999999997</v>
      </c>
      <c r="Y188" s="43">
        <v>2746</v>
      </c>
      <c r="Z188" s="43">
        <v>647226871</v>
      </c>
      <c r="AA188" s="43">
        <v>235698</v>
      </c>
      <c r="AB188" s="43">
        <v>3519757</v>
      </c>
      <c r="AC188" s="43">
        <v>3151577</v>
      </c>
      <c r="AD188" s="42">
        <v>0.84</v>
      </c>
      <c r="AE188" s="42">
        <v>0.65700000000000003</v>
      </c>
      <c r="AF188" s="42">
        <v>0.84</v>
      </c>
      <c r="AG188" s="42">
        <v>0.84</v>
      </c>
      <c r="AH188" s="43">
        <v>2651</v>
      </c>
      <c r="AI188" s="43">
        <v>654094645</v>
      </c>
      <c r="AJ188" s="43">
        <v>246735</v>
      </c>
      <c r="AK188" s="43">
        <v>3271097</v>
      </c>
      <c r="AL188" s="43">
        <v>3632582</v>
      </c>
      <c r="AM188" s="42">
        <v>0.84299999999999997</v>
      </c>
      <c r="AN188" s="42">
        <v>0.65700000000000003</v>
      </c>
      <c r="AO188" s="42">
        <v>0.84299999999999997</v>
      </c>
      <c r="AP188" s="42">
        <v>0.84299999999999997</v>
      </c>
      <c r="AQ188" s="43">
        <v>2613</v>
      </c>
      <c r="AR188" s="43">
        <v>670985928</v>
      </c>
      <c r="AS188" s="43">
        <v>256787</v>
      </c>
      <c r="AT188" s="43">
        <v>3335126</v>
      </c>
      <c r="AU188" s="43">
        <v>3844516</v>
      </c>
      <c r="AV188" s="42">
        <v>0.85399999999999998</v>
      </c>
      <c r="AW188" s="42">
        <v>0.66</v>
      </c>
      <c r="AX188" s="42">
        <v>0.85399999999999998</v>
      </c>
      <c r="AY188" s="42">
        <v>0.85399999999999998</v>
      </c>
      <c r="AZ188" s="43">
        <v>2652</v>
      </c>
      <c r="BA188" s="43">
        <v>678247644</v>
      </c>
      <c r="BB188" s="43">
        <v>255749</v>
      </c>
      <c r="BC188" s="43">
        <v>3416817</v>
      </c>
      <c r="BD188" s="43">
        <v>3350036</v>
      </c>
      <c r="BE188" s="46">
        <v>0.84299999999999997</v>
      </c>
      <c r="BF188" s="46">
        <v>0.66200000000000003</v>
      </c>
      <c r="BG188" s="46">
        <v>0.84299999999999997</v>
      </c>
      <c r="BH188" s="46">
        <v>0.84299999999999997</v>
      </c>
      <c r="BI188" s="47">
        <v>2255</v>
      </c>
      <c r="BJ188" s="47">
        <v>681423982</v>
      </c>
      <c r="BK188" s="47">
        <v>302183</v>
      </c>
      <c r="BL188" s="47">
        <v>3119204</v>
      </c>
      <c r="BM188" s="47">
        <v>3477946</v>
      </c>
      <c r="BN188" s="66">
        <v>0.85499999999999998</v>
      </c>
      <c r="BO188" s="66">
        <v>0.66200000000000003</v>
      </c>
      <c r="BP188" s="66">
        <v>0.85499999999999998</v>
      </c>
      <c r="BQ188" s="66">
        <v>0.85499999999999998</v>
      </c>
      <c r="BR188" s="67">
        <v>2284</v>
      </c>
      <c r="BS188" s="67">
        <v>692348048</v>
      </c>
      <c r="BT188" s="67">
        <v>303129</v>
      </c>
      <c r="BU188" s="67">
        <v>3221463</v>
      </c>
      <c r="BV188" s="67">
        <v>3479789</v>
      </c>
      <c r="BW188" s="70">
        <v>0.85699999999999998</v>
      </c>
      <c r="BX188" s="70">
        <v>0.65300000000000002</v>
      </c>
      <c r="BY188" s="70">
        <v>0.85699999999999998</v>
      </c>
      <c r="BZ188" s="70">
        <v>0.85699999999999998</v>
      </c>
      <c r="CA188" s="71">
        <v>2425</v>
      </c>
      <c r="CB188" s="71">
        <v>711585540</v>
      </c>
      <c r="CC188" s="71">
        <v>293437</v>
      </c>
      <c r="CD188" s="71">
        <v>3356309</v>
      </c>
      <c r="CE188" s="71">
        <v>3803146</v>
      </c>
    </row>
    <row r="189" spans="1:83" x14ac:dyDescent="0.35">
      <c r="A189" s="10" t="s">
        <v>1522</v>
      </c>
      <c r="B189" s="10" t="s">
        <v>178</v>
      </c>
      <c r="C189" s="42">
        <v>0.79400000000000004</v>
      </c>
      <c r="D189" s="42">
        <v>0.54300000000000004</v>
      </c>
      <c r="E189" s="42">
        <v>0.79400000000000004</v>
      </c>
      <c r="F189" s="42">
        <v>0.79400000000000004</v>
      </c>
      <c r="G189" s="43">
        <v>1701</v>
      </c>
      <c r="H189" s="43">
        <v>469673433</v>
      </c>
      <c r="I189" s="43">
        <v>276116</v>
      </c>
      <c r="J189" s="43">
        <v>1705743</v>
      </c>
      <c r="K189" s="43">
        <v>1576520</v>
      </c>
      <c r="L189" s="42">
        <v>0.79100000000000004</v>
      </c>
      <c r="M189" s="42">
        <v>0.53500000000000003</v>
      </c>
      <c r="N189" s="42">
        <v>0.79100000000000004</v>
      </c>
      <c r="O189" s="42">
        <v>0.79100000000000004</v>
      </c>
      <c r="P189" s="43">
        <v>1704</v>
      </c>
      <c r="Q189" s="43">
        <v>490866383</v>
      </c>
      <c r="R189" s="43">
        <v>288067</v>
      </c>
      <c r="S189" s="43">
        <v>1517543</v>
      </c>
      <c r="T189" s="43">
        <v>1789744</v>
      </c>
      <c r="U189" s="42">
        <v>0.76700000000000002</v>
      </c>
      <c r="V189" s="42">
        <v>0.49399999999999999</v>
      </c>
      <c r="W189" s="42">
        <v>0.76700000000000002</v>
      </c>
      <c r="X189" s="42">
        <v>0.76700000000000002</v>
      </c>
      <c r="Y189" s="43">
        <v>1640</v>
      </c>
      <c r="Z189" s="43">
        <v>553516867</v>
      </c>
      <c r="AA189" s="43">
        <v>337510</v>
      </c>
      <c r="AB189" s="43">
        <v>1742573</v>
      </c>
      <c r="AC189" s="43">
        <v>1832622</v>
      </c>
      <c r="AD189" s="42">
        <v>0.77900000000000003</v>
      </c>
      <c r="AE189" s="42">
        <v>0.51</v>
      </c>
      <c r="AF189" s="42">
        <v>0.77900000000000003</v>
      </c>
      <c r="AG189" s="42">
        <v>0.77900000000000003</v>
      </c>
      <c r="AH189" s="43">
        <v>1625</v>
      </c>
      <c r="AI189" s="43">
        <v>553713950</v>
      </c>
      <c r="AJ189" s="43">
        <v>340747</v>
      </c>
      <c r="AK189" s="43">
        <v>1692332</v>
      </c>
      <c r="AL189" s="43">
        <v>2268887</v>
      </c>
      <c r="AM189" s="42">
        <v>0.79400000000000004</v>
      </c>
      <c r="AN189" s="42">
        <v>0.55900000000000005</v>
      </c>
      <c r="AO189" s="42">
        <v>0.79400000000000004</v>
      </c>
      <c r="AP189" s="42">
        <v>0.79400000000000004</v>
      </c>
      <c r="AQ189" s="43">
        <v>1683</v>
      </c>
      <c r="AR189" s="43">
        <v>568153727</v>
      </c>
      <c r="AS189" s="43">
        <v>337583</v>
      </c>
      <c r="AT189" s="43">
        <v>2177448</v>
      </c>
      <c r="AU189" s="43">
        <v>2916157</v>
      </c>
      <c r="AV189" s="42">
        <v>0.78300000000000003</v>
      </c>
      <c r="AW189" s="42">
        <v>0.55900000000000005</v>
      </c>
      <c r="AX189" s="42">
        <v>0.78300000000000003</v>
      </c>
      <c r="AY189" s="42">
        <v>0.78300000000000003</v>
      </c>
      <c r="AZ189" s="43">
        <v>1570</v>
      </c>
      <c r="BA189" s="43">
        <v>596061289</v>
      </c>
      <c r="BB189" s="43">
        <v>379656</v>
      </c>
      <c r="BC189" s="43">
        <v>2765170</v>
      </c>
      <c r="BD189" s="43">
        <v>2534066</v>
      </c>
      <c r="BE189" s="46">
        <v>0.78500000000000003</v>
      </c>
      <c r="BF189" s="46">
        <v>0.56299999999999994</v>
      </c>
      <c r="BG189" s="46">
        <v>0.78500000000000003</v>
      </c>
      <c r="BH189" s="46">
        <v>0.78500000000000003</v>
      </c>
      <c r="BI189" s="47">
        <v>1482</v>
      </c>
      <c r="BJ189" s="47">
        <v>611034130</v>
      </c>
      <c r="BK189" s="47">
        <v>412303</v>
      </c>
      <c r="BL189" s="47">
        <v>1951619</v>
      </c>
      <c r="BM189" s="47">
        <v>2543172</v>
      </c>
      <c r="BN189" s="66">
        <v>0.8</v>
      </c>
      <c r="BO189" s="66">
        <v>0.57699999999999996</v>
      </c>
      <c r="BP189" s="66">
        <v>0.8</v>
      </c>
      <c r="BQ189" s="66">
        <v>0.8</v>
      </c>
      <c r="BR189" s="67">
        <v>1489</v>
      </c>
      <c r="BS189" s="67">
        <v>619799163</v>
      </c>
      <c r="BT189" s="67">
        <v>416251</v>
      </c>
      <c r="BU189" s="67">
        <v>2564322</v>
      </c>
      <c r="BV189" s="67">
        <v>2913021</v>
      </c>
      <c r="BW189" s="70">
        <v>0.78900000000000003</v>
      </c>
      <c r="BX189" s="70">
        <v>0.57299999999999995</v>
      </c>
      <c r="BY189" s="70">
        <v>0.78900000000000003</v>
      </c>
      <c r="BZ189" s="70">
        <v>0.78900000000000003</v>
      </c>
      <c r="CA189" s="71">
        <v>1519</v>
      </c>
      <c r="CB189" s="71">
        <v>653397006</v>
      </c>
      <c r="CC189" s="71">
        <v>430149</v>
      </c>
      <c r="CD189" s="71">
        <v>2750757</v>
      </c>
      <c r="CE189" s="71">
        <v>3048585</v>
      </c>
    </row>
    <row r="190" spans="1:83" x14ac:dyDescent="0.35">
      <c r="A190" s="10" t="s">
        <v>1523</v>
      </c>
      <c r="B190" s="10" t="s">
        <v>179</v>
      </c>
      <c r="C190" s="42">
        <v>0.67300000000000004</v>
      </c>
      <c r="D190" s="42">
        <v>0.53800000000000003</v>
      </c>
      <c r="E190" s="42">
        <v>0.67300000000000004</v>
      </c>
      <c r="F190" s="42">
        <v>0.67300000000000004</v>
      </c>
      <c r="G190" s="43">
        <v>960</v>
      </c>
      <c r="H190" s="43">
        <v>420771755</v>
      </c>
      <c r="I190" s="43">
        <v>438303</v>
      </c>
      <c r="J190" s="43">
        <v>778422</v>
      </c>
      <c r="K190" s="43">
        <v>766327</v>
      </c>
      <c r="L190" s="42">
        <v>0.65100000000000002</v>
      </c>
      <c r="M190" s="42">
        <v>0.51</v>
      </c>
      <c r="N190" s="42">
        <v>0.65100000000000002</v>
      </c>
      <c r="O190" s="42">
        <v>0.65100000000000002</v>
      </c>
      <c r="P190" s="43">
        <v>920</v>
      </c>
      <c r="Q190" s="43">
        <v>442889143</v>
      </c>
      <c r="R190" s="43">
        <v>481401</v>
      </c>
      <c r="S190" s="43">
        <v>788770</v>
      </c>
      <c r="T190" s="43">
        <v>792737</v>
      </c>
      <c r="U190" s="42">
        <v>0.68100000000000005</v>
      </c>
      <c r="V190" s="42">
        <v>0.53</v>
      </c>
      <c r="W190" s="42">
        <v>0.68100000000000005</v>
      </c>
      <c r="X190" s="42">
        <v>0.68100000000000005</v>
      </c>
      <c r="Y190" s="43">
        <v>954</v>
      </c>
      <c r="Z190" s="43">
        <v>441779027</v>
      </c>
      <c r="AA190" s="43">
        <v>463080</v>
      </c>
      <c r="AB190" s="43">
        <v>808656</v>
      </c>
      <c r="AC190" s="43">
        <v>763376</v>
      </c>
      <c r="AD190" s="42">
        <v>0.69299999999999995</v>
      </c>
      <c r="AE190" s="42">
        <v>0.54100000000000004</v>
      </c>
      <c r="AF190" s="42">
        <v>0.69299999999999995</v>
      </c>
      <c r="AG190" s="42">
        <v>0.69299999999999995</v>
      </c>
      <c r="AH190" s="43">
        <v>941</v>
      </c>
      <c r="AI190" s="43">
        <v>444754860</v>
      </c>
      <c r="AJ190" s="43">
        <v>472640</v>
      </c>
      <c r="AK190" s="43">
        <v>960806</v>
      </c>
      <c r="AL190" s="43">
        <v>993824</v>
      </c>
      <c r="AM190" s="42">
        <v>0.69399999999999995</v>
      </c>
      <c r="AN190" s="42">
        <v>0.52700000000000002</v>
      </c>
      <c r="AO190" s="42">
        <v>0.69399999999999995</v>
      </c>
      <c r="AP190" s="42">
        <v>0.69399999999999995</v>
      </c>
      <c r="AQ190" s="43">
        <v>940</v>
      </c>
      <c r="AR190" s="43">
        <v>469805719</v>
      </c>
      <c r="AS190" s="43">
        <v>499793</v>
      </c>
      <c r="AT190" s="43">
        <v>943871</v>
      </c>
      <c r="AU190" s="43">
        <v>1123616</v>
      </c>
      <c r="AV190" s="42">
        <v>0.70599999999999996</v>
      </c>
      <c r="AW190" s="42">
        <v>0.52100000000000002</v>
      </c>
      <c r="AX190" s="42">
        <v>0.70599999999999996</v>
      </c>
      <c r="AY190" s="42">
        <v>0.70599999999999996</v>
      </c>
      <c r="AZ190" s="43">
        <v>928</v>
      </c>
      <c r="BA190" s="43">
        <v>476606589</v>
      </c>
      <c r="BB190" s="43">
        <v>513584</v>
      </c>
      <c r="BC190" s="43">
        <v>941416</v>
      </c>
      <c r="BD190" s="43">
        <v>1209232</v>
      </c>
      <c r="BE190" s="46">
        <v>0.70399999999999996</v>
      </c>
      <c r="BF190" s="46">
        <v>0.51600000000000001</v>
      </c>
      <c r="BG190" s="46">
        <v>0.70399999999999996</v>
      </c>
      <c r="BH190" s="46">
        <v>0.70399999999999996</v>
      </c>
      <c r="BI190" s="47">
        <v>869</v>
      </c>
      <c r="BJ190" s="47">
        <v>493939418</v>
      </c>
      <c r="BK190" s="47">
        <v>568399</v>
      </c>
      <c r="BL190" s="47">
        <v>1062837</v>
      </c>
      <c r="BM190" s="47">
        <v>1164050</v>
      </c>
      <c r="BN190" s="66">
        <v>0.70899999999999996</v>
      </c>
      <c r="BO190" s="66">
        <v>0.48799999999999999</v>
      </c>
      <c r="BP190" s="66">
        <v>0.70899999999999996</v>
      </c>
      <c r="BQ190" s="66">
        <v>0.70899999999999996</v>
      </c>
      <c r="BR190" s="67">
        <v>880</v>
      </c>
      <c r="BS190" s="67">
        <v>531877299</v>
      </c>
      <c r="BT190" s="67">
        <v>604406</v>
      </c>
      <c r="BU190" s="67">
        <v>1057866</v>
      </c>
      <c r="BV190" s="67">
        <v>1147032</v>
      </c>
      <c r="BW190" s="70">
        <v>0.67400000000000004</v>
      </c>
      <c r="BX190" s="70">
        <v>0.47099999999999997</v>
      </c>
      <c r="BY190" s="70">
        <v>0.67400000000000004</v>
      </c>
      <c r="BZ190" s="70">
        <v>0.67400000000000004</v>
      </c>
      <c r="CA190" s="71">
        <v>847</v>
      </c>
      <c r="CB190" s="71">
        <v>563578464</v>
      </c>
      <c r="CC190" s="71">
        <v>665381</v>
      </c>
      <c r="CD190" s="71">
        <v>1117648</v>
      </c>
      <c r="CE190" s="71">
        <v>1314264</v>
      </c>
    </row>
    <row r="191" spans="1:83" x14ac:dyDescent="0.35">
      <c r="A191" s="10" t="s">
        <v>1524</v>
      </c>
      <c r="B191" s="10" t="s">
        <v>180</v>
      </c>
      <c r="C191" s="42">
        <v>9.0999999999999998E-2</v>
      </c>
      <c r="D191" s="42">
        <v>0.32800000000000001</v>
      </c>
      <c r="E191" s="42">
        <v>9.0999999999999998E-2</v>
      </c>
      <c r="F191" s="42">
        <v>0.36</v>
      </c>
      <c r="G191" s="43">
        <v>413</v>
      </c>
      <c r="H191" s="43">
        <v>502462693</v>
      </c>
      <c r="I191" s="43">
        <v>1216616</v>
      </c>
      <c r="J191" s="43">
        <v>102259</v>
      </c>
      <c r="K191" s="43">
        <v>97156</v>
      </c>
      <c r="L191" s="42">
        <v>0.113</v>
      </c>
      <c r="M191" s="42">
        <v>0.34499999999999997</v>
      </c>
      <c r="N191" s="42">
        <v>0.113</v>
      </c>
      <c r="O191" s="42">
        <v>0.36</v>
      </c>
      <c r="P191" s="43">
        <v>405</v>
      </c>
      <c r="Q191" s="43">
        <v>495089905</v>
      </c>
      <c r="R191" s="43">
        <v>1222444</v>
      </c>
      <c r="S191" s="43">
        <v>89394</v>
      </c>
      <c r="T191" s="43">
        <v>112033</v>
      </c>
      <c r="U191" s="42">
        <v>0.17399999999999999</v>
      </c>
      <c r="V191" s="42">
        <v>0.35499999999999998</v>
      </c>
      <c r="W191" s="42">
        <v>0.17399999999999999</v>
      </c>
      <c r="X191" s="42">
        <v>0.36</v>
      </c>
      <c r="Y191" s="43">
        <v>415</v>
      </c>
      <c r="Z191" s="43">
        <v>496486985</v>
      </c>
      <c r="AA191" s="43">
        <v>1196354</v>
      </c>
      <c r="AB191" s="43">
        <v>97644</v>
      </c>
      <c r="AC191" s="43">
        <v>125659</v>
      </c>
      <c r="AD191" s="42">
        <v>0.223</v>
      </c>
      <c r="AE191" s="42">
        <v>0.38500000000000001</v>
      </c>
      <c r="AF191" s="42">
        <v>0.223</v>
      </c>
      <c r="AG191" s="42">
        <v>0.38500000000000001</v>
      </c>
      <c r="AH191" s="43">
        <v>414</v>
      </c>
      <c r="AI191" s="43">
        <v>494247488</v>
      </c>
      <c r="AJ191" s="43">
        <v>1193834</v>
      </c>
      <c r="AK191" s="43">
        <v>119736</v>
      </c>
      <c r="AL191" s="43">
        <v>157566</v>
      </c>
      <c r="AM191" s="42">
        <v>0.184</v>
      </c>
      <c r="AN191" s="42">
        <v>0.375</v>
      </c>
      <c r="AO191" s="42">
        <v>0.184</v>
      </c>
      <c r="AP191" s="42">
        <v>0.375</v>
      </c>
      <c r="AQ191" s="43">
        <v>392</v>
      </c>
      <c r="AR191" s="43">
        <v>522150030</v>
      </c>
      <c r="AS191" s="43">
        <v>1332015</v>
      </c>
      <c r="AT191" s="43">
        <v>158901</v>
      </c>
      <c r="AU191" s="43">
        <v>162220</v>
      </c>
      <c r="AV191" s="42">
        <v>0.26300000000000001</v>
      </c>
      <c r="AW191" s="42">
        <v>0.39</v>
      </c>
      <c r="AX191" s="42">
        <v>0.26300000000000001</v>
      </c>
      <c r="AY191" s="42">
        <v>0.39</v>
      </c>
      <c r="AZ191" s="43">
        <v>413</v>
      </c>
      <c r="BA191" s="43">
        <v>530531784</v>
      </c>
      <c r="BB191" s="43">
        <v>1284580</v>
      </c>
      <c r="BC191" s="43">
        <v>128211</v>
      </c>
      <c r="BD191" s="43">
        <v>167321</v>
      </c>
      <c r="BE191" s="46">
        <v>0.29899999999999999</v>
      </c>
      <c r="BF191" s="46">
        <v>0.39900000000000002</v>
      </c>
      <c r="BG191" s="46">
        <v>0.29899999999999999</v>
      </c>
      <c r="BH191" s="46">
        <v>0.39900000000000002</v>
      </c>
      <c r="BI191" s="47">
        <v>399</v>
      </c>
      <c r="BJ191" s="47">
        <v>535556661</v>
      </c>
      <c r="BK191" s="47">
        <v>1342247</v>
      </c>
      <c r="BL191" s="47">
        <v>159538</v>
      </c>
      <c r="BM191" s="47">
        <v>223847</v>
      </c>
      <c r="BN191" s="66">
        <v>0.32600000000000001</v>
      </c>
      <c r="BO191" s="66">
        <v>0.36599999999999999</v>
      </c>
      <c r="BP191" s="66">
        <v>0.32600000000000001</v>
      </c>
      <c r="BQ191" s="66">
        <v>0.36599999999999999</v>
      </c>
      <c r="BR191" s="67">
        <v>410</v>
      </c>
      <c r="BS191" s="67">
        <v>573184832</v>
      </c>
      <c r="BT191" s="67">
        <v>1398011</v>
      </c>
      <c r="BU191" s="67">
        <v>211780</v>
      </c>
      <c r="BV191" s="67">
        <v>236881</v>
      </c>
      <c r="BW191" s="70">
        <v>0.255</v>
      </c>
      <c r="BX191" s="70">
        <v>0.36599999999999999</v>
      </c>
      <c r="BY191" s="70">
        <v>0.255</v>
      </c>
      <c r="BZ191" s="70">
        <v>0.36599999999999999</v>
      </c>
      <c r="CA191" s="71">
        <v>390</v>
      </c>
      <c r="CB191" s="71">
        <v>591663426</v>
      </c>
      <c r="CC191" s="71">
        <v>1517085</v>
      </c>
      <c r="CD191" s="71">
        <v>210387</v>
      </c>
      <c r="CE191" s="71">
        <v>263107</v>
      </c>
    </row>
    <row r="192" spans="1:83" x14ac:dyDescent="0.35">
      <c r="A192" s="10" t="s">
        <v>1525</v>
      </c>
      <c r="B192" s="10" t="s">
        <v>2047</v>
      </c>
      <c r="C192" s="42">
        <v>0</v>
      </c>
      <c r="D192" s="42">
        <v>0</v>
      </c>
      <c r="E192" s="42">
        <v>0</v>
      </c>
      <c r="F192" s="42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2">
        <v>0</v>
      </c>
      <c r="M192" s="42">
        <v>0</v>
      </c>
      <c r="N192" s="42">
        <v>0</v>
      </c>
      <c r="O192" s="42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2">
        <v>0</v>
      </c>
      <c r="V192" s="42">
        <v>0</v>
      </c>
      <c r="W192" s="42">
        <v>0</v>
      </c>
      <c r="X192" s="42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2">
        <v>0</v>
      </c>
      <c r="AE192" s="42">
        <v>0</v>
      </c>
      <c r="AF192" s="42">
        <v>0</v>
      </c>
      <c r="AG192" s="42">
        <v>0</v>
      </c>
      <c r="AH192" s="43">
        <v>0</v>
      </c>
      <c r="AI192" s="43">
        <v>0</v>
      </c>
      <c r="AJ192" s="43">
        <v>0</v>
      </c>
      <c r="AK192" s="43">
        <v>0</v>
      </c>
      <c r="AL192" s="43">
        <v>0</v>
      </c>
      <c r="AM192" s="42">
        <v>0</v>
      </c>
      <c r="AN192" s="42">
        <v>0</v>
      </c>
      <c r="AO192" s="42">
        <v>0</v>
      </c>
      <c r="AP192" s="42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2">
        <v>0</v>
      </c>
      <c r="AW192" s="42">
        <v>0</v>
      </c>
      <c r="AX192" s="42">
        <v>0</v>
      </c>
      <c r="AY192" s="42">
        <v>0</v>
      </c>
      <c r="AZ192" s="43">
        <v>0</v>
      </c>
      <c r="BA192" s="43">
        <v>0</v>
      </c>
      <c r="BB192" s="43">
        <v>0</v>
      </c>
      <c r="BC192" s="43">
        <v>0</v>
      </c>
      <c r="BD192" s="43">
        <v>0</v>
      </c>
      <c r="BE192" s="46">
        <v>0</v>
      </c>
      <c r="BF192" s="46">
        <v>0</v>
      </c>
      <c r="BG192" s="46">
        <v>0</v>
      </c>
      <c r="BH192" s="46">
        <v>0</v>
      </c>
      <c r="BI192" s="47">
        <v>0</v>
      </c>
      <c r="BJ192" s="47">
        <v>0</v>
      </c>
      <c r="BK192" s="47">
        <v>0</v>
      </c>
      <c r="BL192" s="47">
        <v>0</v>
      </c>
      <c r="BM192" s="47">
        <v>0</v>
      </c>
      <c r="BN192" s="66">
        <v>0</v>
      </c>
      <c r="BO192" s="66">
        <v>0</v>
      </c>
      <c r="BP192" s="66">
        <v>0</v>
      </c>
      <c r="BQ192" s="66">
        <v>0</v>
      </c>
      <c r="BR192" s="67">
        <v>0</v>
      </c>
      <c r="BS192" s="67">
        <v>0</v>
      </c>
      <c r="BT192" s="67">
        <v>0</v>
      </c>
      <c r="BU192" s="67">
        <v>0</v>
      </c>
      <c r="BV192" s="67">
        <v>0</v>
      </c>
      <c r="BW192" s="70">
        <v>0</v>
      </c>
      <c r="BX192" s="70">
        <v>0</v>
      </c>
      <c r="BY192" s="70">
        <v>0</v>
      </c>
      <c r="BZ192" s="70">
        <v>0</v>
      </c>
      <c r="CA192" s="71">
        <v>0</v>
      </c>
      <c r="CB192" s="71">
        <v>0</v>
      </c>
      <c r="CC192" s="71">
        <v>0</v>
      </c>
      <c r="CD192" s="71">
        <v>0</v>
      </c>
      <c r="CE192" s="71">
        <v>0</v>
      </c>
    </row>
    <row r="193" spans="1:83" x14ac:dyDescent="0.35">
      <c r="A193" s="10" t="s">
        <v>1526</v>
      </c>
      <c r="B193" s="10" t="s">
        <v>181</v>
      </c>
      <c r="C193" s="42">
        <v>0.69099999999999995</v>
      </c>
      <c r="D193" s="42">
        <v>0.56599999999999995</v>
      </c>
      <c r="E193" s="42">
        <v>0.69099999999999995</v>
      </c>
      <c r="F193" s="42">
        <v>0.69099999999999995</v>
      </c>
      <c r="G193" s="43">
        <v>1830</v>
      </c>
      <c r="H193" s="43">
        <v>757883589</v>
      </c>
      <c r="I193" s="43">
        <v>414144</v>
      </c>
      <c r="J193" s="43">
        <v>1211141</v>
      </c>
      <c r="K193" s="43">
        <v>1203166</v>
      </c>
      <c r="L193" s="42">
        <v>0.69699999999999995</v>
      </c>
      <c r="M193" s="42">
        <v>0.56799999999999995</v>
      </c>
      <c r="N193" s="42">
        <v>0.69699999999999995</v>
      </c>
      <c r="O193" s="42">
        <v>0.69699999999999995</v>
      </c>
      <c r="P193" s="43">
        <v>1830</v>
      </c>
      <c r="Q193" s="43">
        <v>764926917</v>
      </c>
      <c r="R193" s="43">
        <v>417992</v>
      </c>
      <c r="S193" s="43">
        <v>1182093</v>
      </c>
      <c r="T193" s="43">
        <v>1313145</v>
      </c>
      <c r="U193" s="42">
        <v>0.70399999999999996</v>
      </c>
      <c r="V193" s="42">
        <v>0.57499999999999996</v>
      </c>
      <c r="W193" s="42">
        <v>0.70399999999999996</v>
      </c>
      <c r="X193" s="42">
        <v>0.70399999999999996</v>
      </c>
      <c r="Y193" s="43">
        <v>1796</v>
      </c>
      <c r="Z193" s="43">
        <v>770384910</v>
      </c>
      <c r="AA193" s="43">
        <v>428944</v>
      </c>
      <c r="AB193" s="43">
        <v>1314927</v>
      </c>
      <c r="AC193" s="43">
        <v>1494213</v>
      </c>
      <c r="AD193" s="42">
        <v>0.71899999999999997</v>
      </c>
      <c r="AE193" s="42">
        <v>0.58799999999999997</v>
      </c>
      <c r="AF193" s="42">
        <v>0.71899999999999997</v>
      </c>
      <c r="AG193" s="42">
        <v>0.71899999999999997</v>
      </c>
      <c r="AH193" s="43">
        <v>1791</v>
      </c>
      <c r="AI193" s="43">
        <v>775302642</v>
      </c>
      <c r="AJ193" s="43">
        <v>432888</v>
      </c>
      <c r="AK193" s="43">
        <v>1461639</v>
      </c>
      <c r="AL193" s="43">
        <v>1646113</v>
      </c>
      <c r="AM193" s="42">
        <v>0.71099999999999997</v>
      </c>
      <c r="AN193" s="42">
        <v>0.57299999999999995</v>
      </c>
      <c r="AO193" s="42">
        <v>0.71099999999999997</v>
      </c>
      <c r="AP193" s="42">
        <v>0.71099999999999997</v>
      </c>
      <c r="AQ193" s="43">
        <v>1766</v>
      </c>
      <c r="AR193" s="43">
        <v>834472177</v>
      </c>
      <c r="AS193" s="43">
        <v>472521</v>
      </c>
      <c r="AT193" s="43">
        <v>1488864</v>
      </c>
      <c r="AU193" s="43">
        <v>1752377</v>
      </c>
      <c r="AV193" s="42">
        <v>0.71799999999999997</v>
      </c>
      <c r="AW193" s="42">
        <v>0.56799999999999995</v>
      </c>
      <c r="AX193" s="42">
        <v>0.71799999999999997</v>
      </c>
      <c r="AY193" s="42">
        <v>0.71799999999999997</v>
      </c>
      <c r="AZ193" s="43">
        <v>1781</v>
      </c>
      <c r="BA193" s="43">
        <v>875796800</v>
      </c>
      <c r="BB193" s="43">
        <v>491744</v>
      </c>
      <c r="BC193" s="43">
        <v>1521072</v>
      </c>
      <c r="BD193" s="43">
        <v>1617004</v>
      </c>
      <c r="BE193" s="46">
        <v>0.73199999999999998</v>
      </c>
      <c r="BF193" s="46">
        <v>0.56100000000000005</v>
      </c>
      <c r="BG193" s="46">
        <v>0.73199999999999998</v>
      </c>
      <c r="BH193" s="46">
        <v>0.73199999999999998</v>
      </c>
      <c r="BI193" s="47">
        <v>1735</v>
      </c>
      <c r="BJ193" s="47">
        <v>893259401</v>
      </c>
      <c r="BK193" s="47">
        <v>514846</v>
      </c>
      <c r="BL193" s="47">
        <v>1611603</v>
      </c>
      <c r="BM193" s="47">
        <v>1721084</v>
      </c>
      <c r="BN193" s="66">
        <v>0.73299999999999998</v>
      </c>
      <c r="BO193" s="66">
        <v>0.54100000000000004</v>
      </c>
      <c r="BP193" s="66">
        <v>0.73299999999999998</v>
      </c>
      <c r="BQ193" s="66">
        <v>0.73299999999999998</v>
      </c>
      <c r="BR193" s="67">
        <v>1693</v>
      </c>
      <c r="BS193" s="67">
        <v>940691330</v>
      </c>
      <c r="BT193" s="67">
        <v>555635</v>
      </c>
      <c r="BU193" s="67">
        <v>1720139</v>
      </c>
      <c r="BV193" s="67">
        <v>1925159</v>
      </c>
      <c r="BW193" s="70">
        <v>0.70099999999999996</v>
      </c>
      <c r="BX193" s="70">
        <v>0.51</v>
      </c>
      <c r="BY193" s="70">
        <v>0.70099999999999996</v>
      </c>
      <c r="BZ193" s="70">
        <v>0.70099999999999996</v>
      </c>
      <c r="CA193" s="71">
        <v>1664</v>
      </c>
      <c r="CB193" s="71">
        <v>1015443633</v>
      </c>
      <c r="CC193" s="71">
        <v>610242</v>
      </c>
      <c r="CD193" s="71">
        <v>1894183</v>
      </c>
      <c r="CE193" s="71">
        <v>2025030</v>
      </c>
    </row>
    <row r="194" spans="1:83" x14ac:dyDescent="0.35">
      <c r="A194" s="10" t="s">
        <v>1527</v>
      </c>
      <c r="B194" s="10" t="s">
        <v>182</v>
      </c>
      <c r="C194" s="42">
        <v>0.79400000000000004</v>
      </c>
      <c r="D194" s="42">
        <v>0.65100000000000002</v>
      </c>
      <c r="E194" s="42">
        <v>0.79400000000000004</v>
      </c>
      <c r="F194" s="42">
        <v>0.79400000000000004</v>
      </c>
      <c r="G194" s="43">
        <v>943</v>
      </c>
      <c r="H194" s="43">
        <v>260716008</v>
      </c>
      <c r="I194" s="43">
        <v>276475</v>
      </c>
      <c r="J194" s="43">
        <v>892545</v>
      </c>
      <c r="K194" s="43">
        <v>860312</v>
      </c>
      <c r="L194" s="42">
        <v>0.78600000000000003</v>
      </c>
      <c r="M194" s="42">
        <v>0.64300000000000002</v>
      </c>
      <c r="N194" s="42">
        <v>0.78600000000000003</v>
      </c>
      <c r="O194" s="42">
        <v>0.78600000000000003</v>
      </c>
      <c r="P194" s="43">
        <v>902</v>
      </c>
      <c r="Q194" s="43">
        <v>266680046</v>
      </c>
      <c r="R194" s="43">
        <v>295654</v>
      </c>
      <c r="S194" s="43">
        <v>848986</v>
      </c>
      <c r="T194" s="43">
        <v>836176</v>
      </c>
      <c r="U194" s="42">
        <v>0.78300000000000003</v>
      </c>
      <c r="V194" s="42">
        <v>0.64300000000000002</v>
      </c>
      <c r="W194" s="42">
        <v>0.78300000000000003</v>
      </c>
      <c r="X194" s="42">
        <v>0.78300000000000003</v>
      </c>
      <c r="Y194" s="43">
        <v>855</v>
      </c>
      <c r="Z194" s="43">
        <v>269461970</v>
      </c>
      <c r="AA194" s="43">
        <v>315160</v>
      </c>
      <c r="AB194" s="43">
        <v>806597</v>
      </c>
      <c r="AC194" s="43">
        <v>926497</v>
      </c>
      <c r="AD194" s="42">
        <v>0.78600000000000003</v>
      </c>
      <c r="AE194" s="42">
        <v>0.63200000000000001</v>
      </c>
      <c r="AF194" s="42">
        <v>0.78600000000000003</v>
      </c>
      <c r="AG194" s="42">
        <v>0.78600000000000003</v>
      </c>
      <c r="AH194" s="43">
        <v>861</v>
      </c>
      <c r="AI194" s="43">
        <v>283382947</v>
      </c>
      <c r="AJ194" s="43">
        <v>329132</v>
      </c>
      <c r="AK194" s="43">
        <v>863336</v>
      </c>
      <c r="AL194" s="43">
        <v>1081760</v>
      </c>
      <c r="AM194" s="42">
        <v>0.79400000000000004</v>
      </c>
      <c r="AN194" s="42">
        <v>0.63200000000000001</v>
      </c>
      <c r="AO194" s="42">
        <v>0.79400000000000004</v>
      </c>
      <c r="AP194" s="42">
        <v>0.79400000000000004</v>
      </c>
      <c r="AQ194" s="43">
        <v>847</v>
      </c>
      <c r="AR194" s="43">
        <v>285881367</v>
      </c>
      <c r="AS194" s="43">
        <v>337522</v>
      </c>
      <c r="AT194" s="43">
        <v>999360</v>
      </c>
      <c r="AU194" s="43">
        <v>1044469</v>
      </c>
      <c r="AV194" s="42">
        <v>0.79100000000000004</v>
      </c>
      <c r="AW194" s="42">
        <v>0.62</v>
      </c>
      <c r="AX194" s="42">
        <v>0.79100000000000004</v>
      </c>
      <c r="AY194" s="42">
        <v>0.79100000000000004</v>
      </c>
      <c r="AZ194" s="43">
        <v>813</v>
      </c>
      <c r="BA194" s="43">
        <v>295954111</v>
      </c>
      <c r="BB194" s="43">
        <v>364027</v>
      </c>
      <c r="BC194" s="43">
        <v>921395</v>
      </c>
      <c r="BD194" s="43">
        <v>1023314</v>
      </c>
      <c r="BE194" s="46">
        <v>0.79400000000000004</v>
      </c>
      <c r="BF194" s="46">
        <v>0.61799999999999999</v>
      </c>
      <c r="BG194" s="46">
        <v>0.79400000000000004</v>
      </c>
      <c r="BH194" s="46">
        <v>0.79400000000000004</v>
      </c>
      <c r="BI194" s="47">
        <v>752</v>
      </c>
      <c r="BJ194" s="47">
        <v>296688461</v>
      </c>
      <c r="BK194" s="47">
        <v>394532</v>
      </c>
      <c r="BL194" s="47">
        <v>931468</v>
      </c>
      <c r="BM194" s="47">
        <v>1180862</v>
      </c>
      <c r="BN194" s="66">
        <v>0.80500000000000005</v>
      </c>
      <c r="BO194" s="66">
        <v>0.60199999999999998</v>
      </c>
      <c r="BP194" s="66">
        <v>0.80500000000000005</v>
      </c>
      <c r="BQ194" s="66">
        <v>0.80500000000000005</v>
      </c>
      <c r="BR194" s="67">
        <v>764</v>
      </c>
      <c r="BS194" s="67">
        <v>309431686</v>
      </c>
      <c r="BT194" s="67">
        <v>405015</v>
      </c>
      <c r="BU194" s="67">
        <v>1099828</v>
      </c>
      <c r="BV194" s="67">
        <v>1341559</v>
      </c>
      <c r="BW194" s="70">
        <v>0.77400000000000002</v>
      </c>
      <c r="BX194" s="70">
        <v>0.57499999999999996</v>
      </c>
      <c r="BY194" s="70">
        <v>0.77400000000000002</v>
      </c>
      <c r="BZ194" s="70">
        <v>0.77400000000000002</v>
      </c>
      <c r="CA194" s="71">
        <v>724</v>
      </c>
      <c r="CB194" s="71">
        <v>333906784</v>
      </c>
      <c r="CC194" s="71">
        <v>461197</v>
      </c>
      <c r="CD194" s="71">
        <v>1493139</v>
      </c>
      <c r="CE194" s="71">
        <v>1487174</v>
      </c>
    </row>
    <row r="195" spans="1:83" x14ac:dyDescent="0.35">
      <c r="A195" s="10" t="s">
        <v>1528</v>
      </c>
      <c r="B195" s="10" t="s">
        <v>183</v>
      </c>
      <c r="C195" s="42">
        <v>0.754</v>
      </c>
      <c r="D195" s="42">
        <v>0.66300000000000003</v>
      </c>
      <c r="E195" s="42">
        <v>0.754</v>
      </c>
      <c r="F195" s="42">
        <v>0.754</v>
      </c>
      <c r="G195" s="43">
        <v>2456</v>
      </c>
      <c r="H195" s="43">
        <v>810893088</v>
      </c>
      <c r="I195" s="43">
        <v>330168</v>
      </c>
      <c r="J195" s="43">
        <v>2838514</v>
      </c>
      <c r="K195" s="43">
        <v>2784065</v>
      </c>
      <c r="L195" s="42">
        <v>0.75900000000000001</v>
      </c>
      <c r="M195" s="42">
        <v>0.66400000000000003</v>
      </c>
      <c r="N195" s="42">
        <v>0.75900000000000001</v>
      </c>
      <c r="O195" s="42">
        <v>0.75900000000000001</v>
      </c>
      <c r="P195" s="43">
        <v>2432</v>
      </c>
      <c r="Q195" s="43">
        <v>810188308</v>
      </c>
      <c r="R195" s="43">
        <v>333136</v>
      </c>
      <c r="S195" s="43">
        <v>4057092</v>
      </c>
      <c r="T195" s="43">
        <v>2773480</v>
      </c>
      <c r="U195" s="42">
        <v>0.77300000000000002</v>
      </c>
      <c r="V195" s="42">
        <v>0.66700000000000004</v>
      </c>
      <c r="W195" s="42">
        <v>0.77300000000000002</v>
      </c>
      <c r="X195" s="42">
        <v>0.77300000000000002</v>
      </c>
      <c r="Y195" s="43">
        <v>2434</v>
      </c>
      <c r="Z195" s="43">
        <v>803164263</v>
      </c>
      <c r="AA195" s="43">
        <v>329977</v>
      </c>
      <c r="AB195" s="43">
        <v>3037994</v>
      </c>
      <c r="AC195" s="43">
        <v>2919293</v>
      </c>
      <c r="AD195" s="42">
        <v>0.77900000000000003</v>
      </c>
      <c r="AE195" s="42">
        <v>0.66300000000000003</v>
      </c>
      <c r="AF195" s="42">
        <v>0.77900000000000003</v>
      </c>
      <c r="AG195" s="42">
        <v>0.77900000000000003</v>
      </c>
      <c r="AH195" s="43">
        <v>2434</v>
      </c>
      <c r="AI195" s="43">
        <v>829417164</v>
      </c>
      <c r="AJ195" s="43">
        <v>340763</v>
      </c>
      <c r="AK195" s="43">
        <v>2857956</v>
      </c>
      <c r="AL195" s="43">
        <v>3114799</v>
      </c>
      <c r="AM195" s="42">
        <v>0.77500000000000002</v>
      </c>
      <c r="AN195" s="42">
        <v>0.66200000000000003</v>
      </c>
      <c r="AO195" s="42">
        <v>0.77500000000000002</v>
      </c>
      <c r="AP195" s="42">
        <v>0.77500000000000002</v>
      </c>
      <c r="AQ195" s="43">
        <v>2315</v>
      </c>
      <c r="AR195" s="43">
        <v>855092554</v>
      </c>
      <c r="AS195" s="43">
        <v>369370</v>
      </c>
      <c r="AT195" s="43">
        <v>3193256</v>
      </c>
      <c r="AU195" s="43">
        <v>3155963</v>
      </c>
      <c r="AV195" s="42">
        <v>0.77600000000000002</v>
      </c>
      <c r="AW195" s="42">
        <v>0.65100000000000002</v>
      </c>
      <c r="AX195" s="42">
        <v>0.77600000000000002</v>
      </c>
      <c r="AY195" s="42">
        <v>0.77600000000000002</v>
      </c>
      <c r="AZ195" s="43">
        <v>2252</v>
      </c>
      <c r="BA195" s="43">
        <v>881375174</v>
      </c>
      <c r="BB195" s="43">
        <v>391374</v>
      </c>
      <c r="BC195" s="43">
        <v>3097979</v>
      </c>
      <c r="BD195" s="43">
        <v>3296329</v>
      </c>
      <c r="BE195" s="46">
        <v>0.77800000000000002</v>
      </c>
      <c r="BF195" s="46">
        <v>0.64200000000000002</v>
      </c>
      <c r="BG195" s="46">
        <v>0.77800000000000002</v>
      </c>
      <c r="BH195" s="46">
        <v>0.77800000000000002</v>
      </c>
      <c r="BI195" s="47">
        <v>2119</v>
      </c>
      <c r="BJ195" s="47">
        <v>902552357</v>
      </c>
      <c r="BK195" s="47">
        <v>425933</v>
      </c>
      <c r="BL195" s="47">
        <v>2998613</v>
      </c>
      <c r="BM195" s="47">
        <v>3935113</v>
      </c>
      <c r="BN195" s="66">
        <v>0.78800000000000003</v>
      </c>
      <c r="BO195" s="66">
        <v>0.63500000000000001</v>
      </c>
      <c r="BP195" s="66">
        <v>0.78800000000000003</v>
      </c>
      <c r="BQ195" s="66">
        <v>0.78800000000000003</v>
      </c>
      <c r="BR195" s="67">
        <v>2109</v>
      </c>
      <c r="BS195" s="67">
        <v>929904121</v>
      </c>
      <c r="BT195" s="67">
        <v>440921</v>
      </c>
      <c r="BU195" s="67">
        <v>4280275</v>
      </c>
      <c r="BV195" s="67">
        <v>3718959</v>
      </c>
      <c r="BW195" s="70">
        <v>0.76</v>
      </c>
      <c r="BX195" s="70">
        <v>0.60599999999999998</v>
      </c>
      <c r="BY195" s="70">
        <v>0.76</v>
      </c>
      <c r="BZ195" s="70">
        <v>0.76</v>
      </c>
      <c r="CA195" s="71">
        <v>2068</v>
      </c>
      <c r="CB195" s="71">
        <v>1011002551</v>
      </c>
      <c r="CC195" s="71">
        <v>488879</v>
      </c>
      <c r="CD195" s="71">
        <v>4122588</v>
      </c>
      <c r="CE195" s="71">
        <v>3504237</v>
      </c>
    </row>
    <row r="196" spans="1:83" x14ac:dyDescent="0.35">
      <c r="A196" s="10" t="s">
        <v>1529</v>
      </c>
      <c r="B196" s="10" t="s">
        <v>184</v>
      </c>
      <c r="C196" s="42">
        <v>0.76500000000000001</v>
      </c>
      <c r="D196" s="42">
        <v>0.68300000000000005</v>
      </c>
      <c r="E196" s="42">
        <v>0.76500000000000001</v>
      </c>
      <c r="F196" s="42">
        <v>0.76500000000000001</v>
      </c>
      <c r="G196" s="43">
        <v>1064</v>
      </c>
      <c r="H196" s="43">
        <v>334779920</v>
      </c>
      <c r="I196" s="43">
        <v>314642</v>
      </c>
      <c r="J196" s="43">
        <v>1175182</v>
      </c>
      <c r="K196" s="43">
        <v>1382442</v>
      </c>
      <c r="L196" s="42">
        <v>0.75700000000000001</v>
      </c>
      <c r="M196" s="42">
        <v>0.68400000000000005</v>
      </c>
      <c r="N196" s="42">
        <v>0.75700000000000001</v>
      </c>
      <c r="O196" s="42">
        <v>0.75700000000000001</v>
      </c>
      <c r="P196" s="43">
        <v>1000</v>
      </c>
      <c r="Q196" s="43">
        <v>336421061</v>
      </c>
      <c r="R196" s="43">
        <v>336421</v>
      </c>
      <c r="S196" s="43">
        <v>1416395</v>
      </c>
      <c r="T196" s="43">
        <v>1571730</v>
      </c>
      <c r="U196" s="42">
        <v>0.76100000000000001</v>
      </c>
      <c r="V196" s="42">
        <v>0.67800000000000005</v>
      </c>
      <c r="W196" s="42">
        <v>0.76100000000000001</v>
      </c>
      <c r="X196" s="42">
        <v>0.76100000000000001</v>
      </c>
      <c r="Y196" s="43">
        <v>977</v>
      </c>
      <c r="Z196" s="43">
        <v>339350660</v>
      </c>
      <c r="AA196" s="43">
        <v>347339</v>
      </c>
      <c r="AB196" s="43">
        <v>1756408</v>
      </c>
      <c r="AC196" s="43">
        <v>1598596</v>
      </c>
      <c r="AD196" s="42">
        <v>0.76100000000000001</v>
      </c>
      <c r="AE196" s="42">
        <v>0.67900000000000005</v>
      </c>
      <c r="AF196" s="42">
        <v>0.76100000000000001</v>
      </c>
      <c r="AG196" s="42">
        <v>0.76100000000000001</v>
      </c>
      <c r="AH196" s="43">
        <v>942</v>
      </c>
      <c r="AI196" s="43">
        <v>346761650</v>
      </c>
      <c r="AJ196" s="43">
        <v>368112</v>
      </c>
      <c r="AK196" s="43">
        <v>1579336</v>
      </c>
      <c r="AL196" s="43">
        <v>1630590</v>
      </c>
      <c r="AM196" s="42">
        <v>0.76600000000000001</v>
      </c>
      <c r="AN196" s="42">
        <v>0.68700000000000006</v>
      </c>
      <c r="AO196" s="42">
        <v>0.76600000000000001</v>
      </c>
      <c r="AP196" s="42">
        <v>0.76600000000000001</v>
      </c>
      <c r="AQ196" s="43">
        <v>908</v>
      </c>
      <c r="AR196" s="43">
        <v>348076981</v>
      </c>
      <c r="AS196" s="43">
        <v>383344</v>
      </c>
      <c r="AT196" s="43">
        <v>1468599</v>
      </c>
      <c r="AU196" s="43">
        <v>1638511</v>
      </c>
      <c r="AV196" s="42">
        <v>0.77300000000000002</v>
      </c>
      <c r="AW196" s="42">
        <v>0.68200000000000005</v>
      </c>
      <c r="AX196" s="42">
        <v>0.77300000000000002</v>
      </c>
      <c r="AY196" s="42">
        <v>0.77300000000000002</v>
      </c>
      <c r="AZ196" s="43">
        <v>911</v>
      </c>
      <c r="BA196" s="43">
        <v>361149521</v>
      </c>
      <c r="BB196" s="43">
        <v>396431</v>
      </c>
      <c r="BC196" s="43">
        <v>1461746</v>
      </c>
      <c r="BD196" s="43">
        <v>1421857</v>
      </c>
      <c r="BE196" s="46">
        <v>0.77500000000000002</v>
      </c>
      <c r="BF196" s="46">
        <v>0.67700000000000005</v>
      </c>
      <c r="BG196" s="46">
        <v>0.77500000000000002</v>
      </c>
      <c r="BH196" s="46">
        <v>0.77500000000000002</v>
      </c>
      <c r="BI196" s="47">
        <v>847</v>
      </c>
      <c r="BJ196" s="47">
        <v>366598225</v>
      </c>
      <c r="BK196" s="47">
        <v>432819</v>
      </c>
      <c r="BL196" s="47">
        <v>1549544</v>
      </c>
      <c r="BM196" s="47">
        <v>1684582</v>
      </c>
      <c r="BN196" s="66">
        <v>0.77800000000000002</v>
      </c>
      <c r="BO196" s="66">
        <v>0.66200000000000003</v>
      </c>
      <c r="BP196" s="66">
        <v>0.77800000000000002</v>
      </c>
      <c r="BQ196" s="66">
        <v>0.77800000000000002</v>
      </c>
      <c r="BR196" s="67">
        <v>844</v>
      </c>
      <c r="BS196" s="67">
        <v>389837693</v>
      </c>
      <c r="BT196" s="67">
        <v>461893</v>
      </c>
      <c r="BU196" s="67">
        <v>1675997</v>
      </c>
      <c r="BV196" s="67">
        <v>1759927</v>
      </c>
      <c r="BW196" s="70">
        <v>0.76800000000000002</v>
      </c>
      <c r="BX196" s="70">
        <v>0.65</v>
      </c>
      <c r="BY196" s="70">
        <v>0.76800000000000002</v>
      </c>
      <c r="BZ196" s="70">
        <v>0.76800000000000002</v>
      </c>
      <c r="CA196" s="71">
        <v>856</v>
      </c>
      <c r="CB196" s="71">
        <v>405873603</v>
      </c>
      <c r="CC196" s="71">
        <v>474151</v>
      </c>
      <c r="CD196" s="71">
        <v>1634963</v>
      </c>
      <c r="CE196" s="71">
        <v>1723199</v>
      </c>
    </row>
    <row r="197" spans="1:83" x14ac:dyDescent="0.35">
      <c r="A197" s="10" t="s">
        <v>1530</v>
      </c>
      <c r="B197" s="10" t="s">
        <v>185</v>
      </c>
      <c r="C197" s="42">
        <v>0.77</v>
      </c>
      <c r="D197" s="42">
        <v>0.63</v>
      </c>
      <c r="E197" s="42">
        <v>0.77</v>
      </c>
      <c r="F197" s="42">
        <v>0.77</v>
      </c>
      <c r="G197" s="43">
        <v>427</v>
      </c>
      <c r="H197" s="43">
        <v>131587829</v>
      </c>
      <c r="I197" s="43">
        <v>308168</v>
      </c>
      <c r="J197" s="43">
        <v>437621</v>
      </c>
      <c r="K197" s="43">
        <v>486438</v>
      </c>
      <c r="L197" s="42">
        <v>0.77200000000000002</v>
      </c>
      <c r="M197" s="42">
        <v>0.64</v>
      </c>
      <c r="N197" s="42">
        <v>0.77200000000000002</v>
      </c>
      <c r="O197" s="42">
        <v>0.77200000000000002</v>
      </c>
      <c r="P197" s="43">
        <v>413</v>
      </c>
      <c r="Q197" s="43">
        <v>130329859</v>
      </c>
      <c r="R197" s="43">
        <v>315568</v>
      </c>
      <c r="S197" s="43">
        <v>476933</v>
      </c>
      <c r="T197" s="43">
        <v>494013</v>
      </c>
      <c r="U197" s="42">
        <v>0.77600000000000002</v>
      </c>
      <c r="V197" s="42">
        <v>0.64500000000000002</v>
      </c>
      <c r="W197" s="42">
        <v>0.77600000000000002</v>
      </c>
      <c r="X197" s="42">
        <v>0.77600000000000002</v>
      </c>
      <c r="Y197" s="43">
        <v>405</v>
      </c>
      <c r="Z197" s="43">
        <v>131812609</v>
      </c>
      <c r="AA197" s="43">
        <v>325463</v>
      </c>
      <c r="AB197" s="43">
        <v>459960</v>
      </c>
      <c r="AC197" s="43">
        <v>531465</v>
      </c>
      <c r="AD197" s="42">
        <v>0.76500000000000001</v>
      </c>
      <c r="AE197" s="42">
        <v>0.64</v>
      </c>
      <c r="AF197" s="42">
        <v>0.76500000000000001</v>
      </c>
      <c r="AG197" s="42">
        <v>0.76500000000000001</v>
      </c>
      <c r="AH197" s="43">
        <v>377</v>
      </c>
      <c r="AI197" s="43">
        <v>136297053</v>
      </c>
      <c r="AJ197" s="43">
        <v>361530</v>
      </c>
      <c r="AK197" s="43">
        <v>484862</v>
      </c>
      <c r="AL197" s="43">
        <v>535032</v>
      </c>
      <c r="AM197" s="42">
        <v>0.77100000000000002</v>
      </c>
      <c r="AN197" s="42">
        <v>0.627</v>
      </c>
      <c r="AO197" s="42">
        <v>0.77100000000000002</v>
      </c>
      <c r="AP197" s="42">
        <v>0.77100000000000002</v>
      </c>
      <c r="AQ197" s="43">
        <v>384</v>
      </c>
      <c r="AR197" s="43">
        <v>144048442</v>
      </c>
      <c r="AS197" s="43">
        <v>375126</v>
      </c>
      <c r="AT197" s="43">
        <v>476849</v>
      </c>
      <c r="AU197" s="43">
        <v>621501</v>
      </c>
      <c r="AV197" s="42">
        <v>0.79100000000000004</v>
      </c>
      <c r="AW197" s="42">
        <v>0.623</v>
      </c>
      <c r="AX197" s="42">
        <v>0.79100000000000004</v>
      </c>
      <c r="AY197" s="42">
        <v>0.79100000000000004</v>
      </c>
      <c r="AZ197" s="43">
        <v>408</v>
      </c>
      <c r="BA197" s="43">
        <v>148592213</v>
      </c>
      <c r="BB197" s="43">
        <v>364196</v>
      </c>
      <c r="BC197" s="43">
        <v>534453</v>
      </c>
      <c r="BD197" s="43">
        <v>612053</v>
      </c>
      <c r="BE197" s="46">
        <v>0.80700000000000005</v>
      </c>
      <c r="BF197" s="46">
        <v>0.625</v>
      </c>
      <c r="BG197" s="46">
        <v>0.80700000000000005</v>
      </c>
      <c r="BH197" s="46">
        <v>0.80700000000000005</v>
      </c>
      <c r="BI197" s="47">
        <v>407</v>
      </c>
      <c r="BJ197" s="47">
        <v>150744369</v>
      </c>
      <c r="BK197" s="47">
        <v>370379</v>
      </c>
      <c r="BL197" s="47">
        <v>439527</v>
      </c>
      <c r="BM197" s="47">
        <v>661283</v>
      </c>
      <c r="BN197" s="66">
        <v>0.82099999999999995</v>
      </c>
      <c r="BO197" s="66">
        <v>0.621</v>
      </c>
      <c r="BP197" s="66">
        <v>0.82099999999999995</v>
      </c>
      <c r="BQ197" s="66">
        <v>0.82099999999999995</v>
      </c>
      <c r="BR197" s="67">
        <v>416</v>
      </c>
      <c r="BS197" s="67">
        <v>154557095</v>
      </c>
      <c r="BT197" s="67">
        <v>371531</v>
      </c>
      <c r="BU197" s="67">
        <v>644186</v>
      </c>
      <c r="BV197" s="67">
        <v>747263</v>
      </c>
      <c r="BW197" s="70">
        <v>0.79</v>
      </c>
      <c r="BX197" s="70">
        <v>0.60599999999999998</v>
      </c>
      <c r="BY197" s="70">
        <v>0.79</v>
      </c>
      <c r="BZ197" s="70">
        <v>0.79</v>
      </c>
      <c r="CA197" s="71">
        <v>384</v>
      </c>
      <c r="CB197" s="71">
        <v>164287493</v>
      </c>
      <c r="CC197" s="71">
        <v>427832</v>
      </c>
      <c r="CD197" s="71">
        <v>761804</v>
      </c>
      <c r="CE197" s="71">
        <v>627125</v>
      </c>
    </row>
    <row r="198" spans="1:83" x14ac:dyDescent="0.35">
      <c r="A198" s="10" t="s">
        <v>1531</v>
      </c>
      <c r="B198" s="10" t="s">
        <v>186</v>
      </c>
      <c r="C198" s="42">
        <v>0.77700000000000002</v>
      </c>
      <c r="D198" s="42">
        <v>0.68400000000000005</v>
      </c>
      <c r="E198" s="42">
        <v>0.77700000000000002</v>
      </c>
      <c r="F198" s="42">
        <v>0.77700000000000002</v>
      </c>
      <c r="G198" s="43">
        <v>1293</v>
      </c>
      <c r="H198" s="43">
        <v>386735563</v>
      </c>
      <c r="I198" s="43">
        <v>299099</v>
      </c>
      <c r="J198" s="43">
        <v>1490651</v>
      </c>
      <c r="K198" s="43">
        <v>1413826</v>
      </c>
      <c r="L198" s="42">
        <v>0.78400000000000003</v>
      </c>
      <c r="M198" s="42">
        <v>0.67400000000000004</v>
      </c>
      <c r="N198" s="42">
        <v>0.78400000000000003</v>
      </c>
      <c r="O198" s="42">
        <v>0.78400000000000003</v>
      </c>
      <c r="P198" s="43">
        <v>1312</v>
      </c>
      <c r="Q198" s="43">
        <v>391258561</v>
      </c>
      <c r="R198" s="43">
        <v>298215</v>
      </c>
      <c r="S198" s="43">
        <v>1489281</v>
      </c>
      <c r="T198" s="43">
        <v>1424695</v>
      </c>
      <c r="U198" s="42">
        <v>0.78800000000000003</v>
      </c>
      <c r="V198" s="42">
        <v>0.67400000000000004</v>
      </c>
      <c r="W198" s="42">
        <v>0.78800000000000003</v>
      </c>
      <c r="X198" s="42">
        <v>0.78800000000000003</v>
      </c>
      <c r="Y198" s="43">
        <v>1292</v>
      </c>
      <c r="Z198" s="43">
        <v>398406010</v>
      </c>
      <c r="AA198" s="43">
        <v>308363</v>
      </c>
      <c r="AB198" s="43">
        <v>1453236</v>
      </c>
      <c r="AC198" s="43">
        <v>1436031</v>
      </c>
      <c r="AD198" s="42">
        <v>0.79800000000000004</v>
      </c>
      <c r="AE198" s="42">
        <v>0.67700000000000005</v>
      </c>
      <c r="AF198" s="42">
        <v>0.79800000000000004</v>
      </c>
      <c r="AG198" s="42">
        <v>0.79800000000000004</v>
      </c>
      <c r="AH198" s="43">
        <v>1294</v>
      </c>
      <c r="AI198" s="43">
        <v>403616874</v>
      </c>
      <c r="AJ198" s="43">
        <v>311914</v>
      </c>
      <c r="AK198" s="43">
        <v>1491773</v>
      </c>
      <c r="AL198" s="43">
        <v>1485165</v>
      </c>
      <c r="AM198" s="42">
        <v>0.80800000000000005</v>
      </c>
      <c r="AN198" s="42">
        <v>0.68400000000000005</v>
      </c>
      <c r="AO198" s="42">
        <v>0.80800000000000005</v>
      </c>
      <c r="AP198" s="42">
        <v>0.80800000000000005</v>
      </c>
      <c r="AQ198" s="43">
        <v>1293</v>
      </c>
      <c r="AR198" s="43">
        <v>406136541</v>
      </c>
      <c r="AS198" s="43">
        <v>314104</v>
      </c>
      <c r="AT198" s="43">
        <v>1630186</v>
      </c>
      <c r="AU198" s="43">
        <v>1595383</v>
      </c>
      <c r="AV198" s="42">
        <v>0.80700000000000005</v>
      </c>
      <c r="AW198" s="42">
        <v>0.67300000000000004</v>
      </c>
      <c r="AX198" s="42">
        <v>0.80700000000000005</v>
      </c>
      <c r="AY198" s="42">
        <v>0.80700000000000005</v>
      </c>
      <c r="AZ198" s="43">
        <v>1269</v>
      </c>
      <c r="BA198" s="43">
        <v>428922610</v>
      </c>
      <c r="BB198" s="43">
        <v>338000</v>
      </c>
      <c r="BC198" s="43">
        <v>1438947</v>
      </c>
      <c r="BD198" s="43">
        <v>1987382</v>
      </c>
      <c r="BE198" s="46">
        <v>0.81399999999999995</v>
      </c>
      <c r="BF198" s="46">
        <v>0.67</v>
      </c>
      <c r="BG198" s="46">
        <v>0.81399999999999995</v>
      </c>
      <c r="BH198" s="46">
        <v>0.81399999999999995</v>
      </c>
      <c r="BI198" s="47">
        <v>1224</v>
      </c>
      <c r="BJ198" s="47">
        <v>437245673</v>
      </c>
      <c r="BK198" s="47">
        <v>357226</v>
      </c>
      <c r="BL198" s="47">
        <v>1858595</v>
      </c>
      <c r="BM198" s="47">
        <v>1876749</v>
      </c>
      <c r="BN198" s="66">
        <v>0.81100000000000005</v>
      </c>
      <c r="BO198" s="66">
        <v>0.65700000000000003</v>
      </c>
      <c r="BP198" s="66">
        <v>0.81100000000000005</v>
      </c>
      <c r="BQ198" s="66">
        <v>0.81100000000000005</v>
      </c>
      <c r="BR198" s="67">
        <v>1169</v>
      </c>
      <c r="BS198" s="67">
        <v>458595423</v>
      </c>
      <c r="BT198" s="67">
        <v>392297</v>
      </c>
      <c r="BU198" s="67">
        <v>1636298</v>
      </c>
      <c r="BV198" s="67">
        <v>1352399</v>
      </c>
      <c r="BW198" s="70">
        <v>0.8</v>
      </c>
      <c r="BX198" s="70">
        <v>0.64200000000000002</v>
      </c>
      <c r="BY198" s="70">
        <v>0.8</v>
      </c>
      <c r="BZ198" s="70">
        <v>0.8</v>
      </c>
      <c r="CA198" s="71">
        <v>1170</v>
      </c>
      <c r="CB198" s="71">
        <v>477825000</v>
      </c>
      <c r="CC198" s="71">
        <v>408397</v>
      </c>
      <c r="CD198" s="71">
        <v>1789146</v>
      </c>
      <c r="CE198" s="71">
        <v>1785148</v>
      </c>
    </row>
    <row r="199" spans="1:83" x14ac:dyDescent="0.35">
      <c r="A199" s="10" t="s">
        <v>1532</v>
      </c>
      <c r="B199" s="10" t="s">
        <v>187</v>
      </c>
      <c r="C199" s="42">
        <v>0.80400000000000005</v>
      </c>
      <c r="D199" s="42">
        <v>0.65700000000000003</v>
      </c>
      <c r="E199" s="42">
        <v>0.80400000000000005</v>
      </c>
      <c r="F199" s="42">
        <v>0.80400000000000005</v>
      </c>
      <c r="G199" s="43">
        <v>851</v>
      </c>
      <c r="H199" s="43">
        <v>223885370</v>
      </c>
      <c r="I199" s="43">
        <v>263085</v>
      </c>
      <c r="J199" s="43">
        <v>899743</v>
      </c>
      <c r="K199" s="43">
        <v>1066487</v>
      </c>
      <c r="L199" s="42">
        <v>0.80500000000000005</v>
      </c>
      <c r="M199" s="42">
        <v>0.65100000000000002</v>
      </c>
      <c r="N199" s="42">
        <v>0.80500000000000005</v>
      </c>
      <c r="O199" s="42">
        <v>0.80500000000000005</v>
      </c>
      <c r="P199" s="43">
        <v>831</v>
      </c>
      <c r="Q199" s="43">
        <v>224438996</v>
      </c>
      <c r="R199" s="43">
        <v>270083</v>
      </c>
      <c r="S199" s="43">
        <v>1051198</v>
      </c>
      <c r="T199" s="43">
        <v>1126764</v>
      </c>
      <c r="U199" s="42">
        <v>0.81100000000000005</v>
      </c>
      <c r="V199" s="42">
        <v>0.65300000000000002</v>
      </c>
      <c r="W199" s="42">
        <v>0.81100000000000005</v>
      </c>
      <c r="X199" s="42">
        <v>0.81100000000000005</v>
      </c>
      <c r="Y199" s="43">
        <v>827</v>
      </c>
      <c r="Z199" s="43">
        <v>226678755</v>
      </c>
      <c r="AA199" s="43">
        <v>274097</v>
      </c>
      <c r="AB199" s="43">
        <v>1107733</v>
      </c>
      <c r="AC199" s="43">
        <v>1052721</v>
      </c>
      <c r="AD199" s="42">
        <v>0.82399999999999995</v>
      </c>
      <c r="AE199" s="42">
        <v>0.65400000000000003</v>
      </c>
      <c r="AF199" s="42">
        <v>0.82399999999999995</v>
      </c>
      <c r="AG199" s="42">
        <v>0.82399999999999995</v>
      </c>
      <c r="AH199" s="43">
        <v>846</v>
      </c>
      <c r="AI199" s="43">
        <v>229793006</v>
      </c>
      <c r="AJ199" s="43">
        <v>271622</v>
      </c>
      <c r="AK199" s="43">
        <v>963763</v>
      </c>
      <c r="AL199" s="43">
        <v>1091123</v>
      </c>
      <c r="AM199" s="42">
        <v>0.82699999999999996</v>
      </c>
      <c r="AN199" s="42">
        <v>0.64700000000000002</v>
      </c>
      <c r="AO199" s="42">
        <v>0.82699999999999996</v>
      </c>
      <c r="AP199" s="42">
        <v>0.82699999999999996</v>
      </c>
      <c r="AQ199" s="43">
        <v>826</v>
      </c>
      <c r="AR199" s="43">
        <v>235018405</v>
      </c>
      <c r="AS199" s="43">
        <v>284525</v>
      </c>
      <c r="AT199" s="43">
        <v>1050677</v>
      </c>
      <c r="AU199" s="43">
        <v>1337713</v>
      </c>
      <c r="AV199" s="42">
        <v>0.83299999999999996</v>
      </c>
      <c r="AW199" s="42">
        <v>0.63200000000000001</v>
      </c>
      <c r="AX199" s="42">
        <v>0.83299999999999996</v>
      </c>
      <c r="AY199" s="42">
        <v>0.83299999999999996</v>
      </c>
      <c r="AZ199" s="43">
        <v>839</v>
      </c>
      <c r="BA199" s="43">
        <v>245044125</v>
      </c>
      <c r="BB199" s="43">
        <v>292066</v>
      </c>
      <c r="BC199" s="43">
        <v>1176072</v>
      </c>
      <c r="BD199" s="43">
        <v>1285740</v>
      </c>
      <c r="BE199" s="46">
        <v>0.83699999999999997</v>
      </c>
      <c r="BF199" s="46">
        <v>0.63200000000000001</v>
      </c>
      <c r="BG199" s="46">
        <v>0.83699999999999997</v>
      </c>
      <c r="BH199" s="46">
        <v>0.83699999999999997</v>
      </c>
      <c r="BI199" s="47">
        <v>799</v>
      </c>
      <c r="BJ199" s="47">
        <v>250141689</v>
      </c>
      <c r="BK199" s="47">
        <v>313068</v>
      </c>
      <c r="BL199" s="47">
        <v>1143547</v>
      </c>
      <c r="BM199" s="47">
        <v>1513381</v>
      </c>
      <c r="BN199" s="66">
        <v>0.83399999999999996</v>
      </c>
      <c r="BO199" s="66">
        <v>0.621</v>
      </c>
      <c r="BP199" s="66">
        <v>0.83399999999999996</v>
      </c>
      <c r="BQ199" s="66">
        <v>0.83399999999999996</v>
      </c>
      <c r="BR199" s="67">
        <v>750</v>
      </c>
      <c r="BS199" s="67">
        <v>259631872</v>
      </c>
      <c r="BT199" s="67">
        <v>346175</v>
      </c>
      <c r="BU199" s="67">
        <v>1451168</v>
      </c>
      <c r="BV199" s="67">
        <v>1233682</v>
      </c>
      <c r="BW199" s="70">
        <v>0.81399999999999995</v>
      </c>
      <c r="BX199" s="70">
        <v>0.59599999999999997</v>
      </c>
      <c r="BY199" s="70">
        <v>0.81399999999999995</v>
      </c>
      <c r="BZ199" s="70">
        <v>0.81399999999999995</v>
      </c>
      <c r="CA199" s="71">
        <v>730</v>
      </c>
      <c r="CB199" s="71">
        <v>277003214</v>
      </c>
      <c r="CC199" s="71">
        <v>379456</v>
      </c>
      <c r="CD199" s="71">
        <v>1524452</v>
      </c>
      <c r="CE199" s="71">
        <v>1803672</v>
      </c>
    </row>
    <row r="200" spans="1:83" x14ac:dyDescent="0.35">
      <c r="A200" s="10" t="s">
        <v>1533</v>
      </c>
      <c r="B200" s="10" t="s">
        <v>188</v>
      </c>
      <c r="C200" s="42">
        <v>0.747</v>
      </c>
      <c r="D200" s="42">
        <v>0.63700000000000001</v>
      </c>
      <c r="E200" s="42">
        <v>0.747</v>
      </c>
      <c r="F200" s="42">
        <v>0.747</v>
      </c>
      <c r="G200" s="43">
        <v>697</v>
      </c>
      <c r="H200" s="43">
        <v>236795114</v>
      </c>
      <c r="I200" s="43">
        <v>339734</v>
      </c>
      <c r="J200" s="43">
        <v>991097</v>
      </c>
      <c r="K200" s="43">
        <v>1191151</v>
      </c>
      <c r="L200" s="42">
        <v>0.753</v>
      </c>
      <c r="M200" s="42">
        <v>0.63500000000000001</v>
      </c>
      <c r="N200" s="42">
        <v>0.753</v>
      </c>
      <c r="O200" s="42">
        <v>0.753</v>
      </c>
      <c r="P200" s="43">
        <v>700</v>
      </c>
      <c r="Q200" s="43">
        <v>238488565</v>
      </c>
      <c r="R200" s="43">
        <v>340697</v>
      </c>
      <c r="S200" s="43">
        <v>1248003</v>
      </c>
      <c r="T200" s="43">
        <v>1174816</v>
      </c>
      <c r="U200" s="42">
        <v>0.753</v>
      </c>
      <c r="V200" s="42">
        <v>0.628</v>
      </c>
      <c r="W200" s="42">
        <v>0.753</v>
      </c>
      <c r="X200" s="42">
        <v>0.753</v>
      </c>
      <c r="Y200" s="43">
        <v>688</v>
      </c>
      <c r="Z200" s="43">
        <v>246909589</v>
      </c>
      <c r="AA200" s="43">
        <v>358880</v>
      </c>
      <c r="AB200" s="43">
        <v>1269868</v>
      </c>
      <c r="AC200" s="43">
        <v>1174425</v>
      </c>
      <c r="AD200" s="42">
        <v>0.75600000000000001</v>
      </c>
      <c r="AE200" s="42">
        <v>0.623</v>
      </c>
      <c r="AF200" s="42">
        <v>0.75600000000000001</v>
      </c>
      <c r="AG200" s="42">
        <v>0.75600000000000001</v>
      </c>
      <c r="AH200" s="43">
        <v>693</v>
      </c>
      <c r="AI200" s="43">
        <v>260525622</v>
      </c>
      <c r="AJ200" s="43">
        <v>375938</v>
      </c>
      <c r="AK200" s="43">
        <v>1297948</v>
      </c>
      <c r="AL200" s="43">
        <v>1268359</v>
      </c>
      <c r="AM200" s="42">
        <v>0.77</v>
      </c>
      <c r="AN200" s="42">
        <v>0.63</v>
      </c>
      <c r="AO200" s="42">
        <v>0.77</v>
      </c>
      <c r="AP200" s="42">
        <v>0.77</v>
      </c>
      <c r="AQ200" s="43">
        <v>692</v>
      </c>
      <c r="AR200" s="43">
        <v>259957985</v>
      </c>
      <c r="AS200" s="43">
        <v>375661</v>
      </c>
      <c r="AT200" s="43">
        <v>1151148</v>
      </c>
      <c r="AU200" s="43">
        <v>1202371</v>
      </c>
      <c r="AV200" s="42">
        <v>0.76400000000000001</v>
      </c>
      <c r="AW200" s="42">
        <v>0.61</v>
      </c>
      <c r="AX200" s="42">
        <v>0.76400000000000001</v>
      </c>
      <c r="AY200" s="42">
        <v>0.76400000000000001</v>
      </c>
      <c r="AZ200" s="43">
        <v>663</v>
      </c>
      <c r="BA200" s="43">
        <v>273645928</v>
      </c>
      <c r="BB200" s="43">
        <v>412738</v>
      </c>
      <c r="BC200" s="43">
        <v>1083660</v>
      </c>
      <c r="BD200" s="43">
        <v>1110277</v>
      </c>
      <c r="BE200" s="46">
        <v>0.77600000000000002</v>
      </c>
      <c r="BF200" s="46">
        <v>0.60599999999999998</v>
      </c>
      <c r="BG200" s="46">
        <v>0.77600000000000002</v>
      </c>
      <c r="BH200" s="46">
        <v>0.77600000000000002</v>
      </c>
      <c r="BI200" s="47">
        <v>644</v>
      </c>
      <c r="BJ200" s="47">
        <v>276797971</v>
      </c>
      <c r="BK200" s="47">
        <v>429810</v>
      </c>
      <c r="BL200" s="47">
        <v>1110869</v>
      </c>
      <c r="BM200" s="47">
        <v>1277955</v>
      </c>
      <c r="BN200" s="66">
        <v>0.77900000000000003</v>
      </c>
      <c r="BO200" s="66">
        <v>0.59399999999999997</v>
      </c>
      <c r="BP200" s="66">
        <v>0.77900000000000003</v>
      </c>
      <c r="BQ200" s="66">
        <v>0.77900000000000003</v>
      </c>
      <c r="BR200" s="67">
        <v>629</v>
      </c>
      <c r="BS200" s="67">
        <v>288681401</v>
      </c>
      <c r="BT200" s="67">
        <v>458952</v>
      </c>
      <c r="BU200" s="67">
        <v>1599653</v>
      </c>
      <c r="BV200" s="67">
        <v>1291182</v>
      </c>
      <c r="BW200" s="70">
        <v>0.751</v>
      </c>
      <c r="BX200" s="70">
        <v>0.57899999999999996</v>
      </c>
      <c r="BY200" s="70">
        <v>0.751</v>
      </c>
      <c r="BZ200" s="70">
        <v>0.751</v>
      </c>
      <c r="CA200" s="71">
        <v>599</v>
      </c>
      <c r="CB200" s="71">
        <v>304796297</v>
      </c>
      <c r="CC200" s="71">
        <v>508841</v>
      </c>
      <c r="CD200" s="71">
        <v>1494215</v>
      </c>
      <c r="CE200" s="71">
        <v>1289526</v>
      </c>
    </row>
    <row r="201" spans="1:83" x14ac:dyDescent="0.35">
      <c r="A201" s="10" t="s">
        <v>1534</v>
      </c>
      <c r="B201" s="10" t="s">
        <v>189</v>
      </c>
      <c r="C201" s="42">
        <v>0.70699999999999996</v>
      </c>
      <c r="D201" s="42">
        <v>0.60199999999999998</v>
      </c>
      <c r="E201" s="42">
        <v>0.70699999999999996</v>
      </c>
      <c r="F201" s="42">
        <v>0.70699999999999996</v>
      </c>
      <c r="G201" s="43">
        <v>986</v>
      </c>
      <c r="H201" s="43">
        <v>387641508</v>
      </c>
      <c r="I201" s="43">
        <v>393145</v>
      </c>
      <c r="J201" s="43">
        <v>808153</v>
      </c>
      <c r="K201" s="43">
        <v>878684</v>
      </c>
      <c r="L201" s="42">
        <v>0.71</v>
      </c>
      <c r="M201" s="42">
        <v>0.59399999999999997</v>
      </c>
      <c r="N201" s="42">
        <v>0.71</v>
      </c>
      <c r="O201" s="42">
        <v>0.71</v>
      </c>
      <c r="P201" s="43">
        <v>992</v>
      </c>
      <c r="Q201" s="43">
        <v>396699788</v>
      </c>
      <c r="R201" s="43">
        <v>399898</v>
      </c>
      <c r="S201" s="43">
        <v>1072303</v>
      </c>
      <c r="T201" s="43">
        <v>918570</v>
      </c>
      <c r="U201" s="42">
        <v>0.73199999999999998</v>
      </c>
      <c r="V201" s="42">
        <v>0.60399999999999998</v>
      </c>
      <c r="W201" s="42">
        <v>0.73199999999999998</v>
      </c>
      <c r="X201" s="42">
        <v>0.73199999999999998</v>
      </c>
      <c r="Y201" s="43">
        <v>1011</v>
      </c>
      <c r="Z201" s="43">
        <v>393648801</v>
      </c>
      <c r="AA201" s="43">
        <v>389365</v>
      </c>
      <c r="AB201" s="43">
        <v>969323</v>
      </c>
      <c r="AC201" s="43">
        <v>1043080</v>
      </c>
      <c r="AD201" s="42">
        <v>0.72799999999999998</v>
      </c>
      <c r="AE201" s="42">
        <v>0.59199999999999997</v>
      </c>
      <c r="AF201" s="42">
        <v>0.72799999999999998</v>
      </c>
      <c r="AG201" s="42">
        <v>0.72799999999999998</v>
      </c>
      <c r="AH201" s="43">
        <v>987</v>
      </c>
      <c r="AI201" s="43">
        <v>413549537</v>
      </c>
      <c r="AJ201" s="43">
        <v>418996</v>
      </c>
      <c r="AK201" s="43">
        <v>1169081</v>
      </c>
      <c r="AL201" s="43">
        <v>1004298</v>
      </c>
      <c r="AM201" s="42">
        <v>0.73199999999999998</v>
      </c>
      <c r="AN201" s="42">
        <v>0.59399999999999997</v>
      </c>
      <c r="AO201" s="42">
        <v>0.73199999999999998</v>
      </c>
      <c r="AP201" s="42">
        <v>0.73199999999999998</v>
      </c>
      <c r="AQ201" s="43">
        <v>965</v>
      </c>
      <c r="AR201" s="43">
        <v>422937779</v>
      </c>
      <c r="AS201" s="43">
        <v>438277</v>
      </c>
      <c r="AT201" s="43">
        <v>1008294</v>
      </c>
      <c r="AU201" s="43">
        <v>1120384</v>
      </c>
      <c r="AV201" s="42">
        <v>0.745</v>
      </c>
      <c r="AW201" s="42">
        <v>0.58199999999999996</v>
      </c>
      <c r="AX201" s="42">
        <v>0.745</v>
      </c>
      <c r="AY201" s="42">
        <v>0.745</v>
      </c>
      <c r="AZ201" s="43">
        <v>978</v>
      </c>
      <c r="BA201" s="43">
        <v>434828698</v>
      </c>
      <c r="BB201" s="43">
        <v>444610</v>
      </c>
      <c r="BC201" s="43">
        <v>1124416</v>
      </c>
      <c r="BD201" s="43">
        <v>1125183</v>
      </c>
      <c r="BE201" s="46">
        <v>0.752</v>
      </c>
      <c r="BF201" s="46">
        <v>0.58399999999999996</v>
      </c>
      <c r="BG201" s="46">
        <v>0.752</v>
      </c>
      <c r="BH201" s="46">
        <v>0.752</v>
      </c>
      <c r="BI201" s="47">
        <v>931</v>
      </c>
      <c r="BJ201" s="47">
        <v>442550141</v>
      </c>
      <c r="BK201" s="47">
        <v>475349</v>
      </c>
      <c r="BL201" s="47">
        <v>1061158</v>
      </c>
      <c r="BM201" s="47">
        <v>1420176</v>
      </c>
      <c r="BN201" s="66">
        <v>0.74</v>
      </c>
      <c r="BO201" s="66">
        <v>0.56799999999999995</v>
      </c>
      <c r="BP201" s="66">
        <v>0.74</v>
      </c>
      <c r="BQ201" s="66">
        <v>0.74</v>
      </c>
      <c r="BR201" s="67">
        <v>866</v>
      </c>
      <c r="BS201" s="67">
        <v>467488788</v>
      </c>
      <c r="BT201" s="67">
        <v>539825</v>
      </c>
      <c r="BU201" s="67">
        <v>1329743</v>
      </c>
      <c r="BV201" s="67">
        <v>1223418</v>
      </c>
      <c r="BW201" s="70">
        <v>0.72199999999999998</v>
      </c>
      <c r="BX201" s="70">
        <v>0.55100000000000005</v>
      </c>
      <c r="BY201" s="70">
        <v>0.72199999999999998</v>
      </c>
      <c r="BZ201" s="70">
        <v>0.72199999999999998</v>
      </c>
      <c r="CA201" s="71">
        <v>882</v>
      </c>
      <c r="CB201" s="71">
        <v>500273751</v>
      </c>
      <c r="CC201" s="71">
        <v>567203</v>
      </c>
      <c r="CD201" s="71">
        <v>1268304</v>
      </c>
      <c r="CE201" s="71">
        <v>1203731</v>
      </c>
    </row>
    <row r="202" spans="1:83" x14ac:dyDescent="0.35">
      <c r="A202" s="10" t="s">
        <v>1535</v>
      </c>
      <c r="B202" s="10" t="s">
        <v>190</v>
      </c>
      <c r="C202" s="42">
        <v>0.47399999999999998</v>
      </c>
      <c r="D202" s="42">
        <v>0.47399999999999998</v>
      </c>
      <c r="E202" s="42">
        <v>0.47399999999999998</v>
      </c>
      <c r="F202" s="42">
        <v>0.47399999999999998</v>
      </c>
      <c r="G202" s="43">
        <v>1217</v>
      </c>
      <c r="H202" s="43">
        <v>856734559</v>
      </c>
      <c r="I202" s="43">
        <v>703972</v>
      </c>
      <c r="J202" s="43">
        <v>772700</v>
      </c>
      <c r="K202" s="43">
        <v>608553</v>
      </c>
      <c r="L202" s="42">
        <v>0.50900000000000001</v>
      </c>
      <c r="M202" s="42">
        <v>0.48099999999999998</v>
      </c>
      <c r="N202" s="42">
        <v>0.50900000000000001</v>
      </c>
      <c r="O202" s="42">
        <v>0.50900000000000001</v>
      </c>
      <c r="P202" s="43">
        <v>1263</v>
      </c>
      <c r="Q202" s="43">
        <v>855079505</v>
      </c>
      <c r="R202" s="43">
        <v>677022</v>
      </c>
      <c r="S202" s="43">
        <v>805961</v>
      </c>
      <c r="T202" s="43">
        <v>742159</v>
      </c>
      <c r="U202" s="42">
        <v>0.52100000000000002</v>
      </c>
      <c r="V202" s="42">
        <v>0.48399999999999999</v>
      </c>
      <c r="W202" s="42">
        <v>0.52100000000000002</v>
      </c>
      <c r="X202" s="42">
        <v>0.52100000000000002</v>
      </c>
      <c r="Y202" s="43">
        <v>1256</v>
      </c>
      <c r="Z202" s="43">
        <v>872487328</v>
      </c>
      <c r="AA202" s="43">
        <v>694655</v>
      </c>
      <c r="AB202" s="43">
        <v>865226</v>
      </c>
      <c r="AC202" s="43">
        <v>828150</v>
      </c>
      <c r="AD202" s="42">
        <v>0.53100000000000003</v>
      </c>
      <c r="AE202" s="42">
        <v>0.48799999999999999</v>
      </c>
      <c r="AF202" s="42">
        <v>0.53100000000000003</v>
      </c>
      <c r="AG202" s="42">
        <v>0.53100000000000003</v>
      </c>
      <c r="AH202" s="43">
        <v>1219</v>
      </c>
      <c r="AI202" s="43">
        <v>878489440</v>
      </c>
      <c r="AJ202" s="43">
        <v>720664</v>
      </c>
      <c r="AK202" s="43">
        <v>915799</v>
      </c>
      <c r="AL202" s="43">
        <v>849959</v>
      </c>
      <c r="AM202" s="42">
        <v>0.56200000000000006</v>
      </c>
      <c r="AN202" s="42">
        <v>0.50700000000000001</v>
      </c>
      <c r="AO202" s="42">
        <v>0.56200000000000006</v>
      </c>
      <c r="AP202" s="42">
        <v>0.56200000000000006</v>
      </c>
      <c r="AQ202" s="43">
        <v>1218</v>
      </c>
      <c r="AR202" s="43">
        <v>870728242</v>
      </c>
      <c r="AS202" s="43">
        <v>714883</v>
      </c>
      <c r="AT202" s="43">
        <v>1018999</v>
      </c>
      <c r="AU202" s="43">
        <v>908250</v>
      </c>
      <c r="AV202" s="42">
        <v>0.59799999999999998</v>
      </c>
      <c r="AW202" s="42">
        <v>0.51900000000000002</v>
      </c>
      <c r="AX202" s="42">
        <v>0.59799999999999998</v>
      </c>
      <c r="AY202" s="42">
        <v>0.59799999999999998</v>
      </c>
      <c r="AZ202" s="43">
        <v>1258</v>
      </c>
      <c r="BA202" s="43">
        <v>881109396</v>
      </c>
      <c r="BB202" s="43">
        <v>700404</v>
      </c>
      <c r="BC202" s="43">
        <v>1021719</v>
      </c>
      <c r="BD202" s="43">
        <v>1161745</v>
      </c>
      <c r="BE202" s="46">
        <v>0.58799999999999997</v>
      </c>
      <c r="BF202" s="46">
        <v>0.52400000000000002</v>
      </c>
      <c r="BG202" s="46">
        <v>0.58799999999999997</v>
      </c>
      <c r="BH202" s="46">
        <v>0.58799999999999997</v>
      </c>
      <c r="BI202" s="47">
        <v>1152</v>
      </c>
      <c r="BJ202" s="47">
        <v>908382841</v>
      </c>
      <c r="BK202" s="47">
        <v>788526</v>
      </c>
      <c r="BL202" s="47">
        <v>1076239</v>
      </c>
      <c r="BM202" s="47">
        <v>1285299</v>
      </c>
      <c r="BN202" s="66">
        <v>0.54100000000000004</v>
      </c>
      <c r="BO202" s="66">
        <v>0.497</v>
      </c>
      <c r="BP202" s="66">
        <v>0.54100000000000004</v>
      </c>
      <c r="BQ202" s="66">
        <v>0.54100000000000004</v>
      </c>
      <c r="BR202" s="67">
        <v>1037</v>
      </c>
      <c r="BS202" s="67">
        <v>986780120</v>
      </c>
      <c r="BT202" s="67">
        <v>951571</v>
      </c>
      <c r="BU202" s="67">
        <v>1369737</v>
      </c>
      <c r="BV202" s="67">
        <v>1251896</v>
      </c>
      <c r="BW202" s="70">
        <v>0.48</v>
      </c>
      <c r="BX202" s="70">
        <v>0.45600000000000002</v>
      </c>
      <c r="BY202" s="70">
        <v>0.48</v>
      </c>
      <c r="BZ202" s="70">
        <v>0.48</v>
      </c>
      <c r="CA202" s="71">
        <v>1048</v>
      </c>
      <c r="CB202" s="71">
        <v>1109421085</v>
      </c>
      <c r="CC202" s="71">
        <v>1058607</v>
      </c>
      <c r="CD202" s="71">
        <v>1305413</v>
      </c>
      <c r="CE202" s="71">
        <v>1056657</v>
      </c>
    </row>
    <row r="203" spans="1:83" x14ac:dyDescent="0.35">
      <c r="A203" s="10" t="s">
        <v>1536</v>
      </c>
      <c r="B203" s="10" t="s">
        <v>191</v>
      </c>
      <c r="C203" s="42">
        <v>0.48799999999999999</v>
      </c>
      <c r="D203" s="42">
        <v>0.504</v>
      </c>
      <c r="E203" s="42">
        <v>0.48799999999999999</v>
      </c>
      <c r="F203" s="42">
        <v>0.504</v>
      </c>
      <c r="G203" s="43">
        <v>1587</v>
      </c>
      <c r="H203" s="43">
        <v>1086219055</v>
      </c>
      <c r="I203" s="43">
        <v>684448</v>
      </c>
      <c r="J203" s="43">
        <v>1310853</v>
      </c>
      <c r="K203" s="43">
        <v>1296151</v>
      </c>
      <c r="L203" s="42">
        <v>0.49099999999999999</v>
      </c>
      <c r="M203" s="42">
        <v>0.51300000000000001</v>
      </c>
      <c r="N203" s="42">
        <v>0.49099999999999999</v>
      </c>
      <c r="O203" s="42">
        <v>0.51300000000000001</v>
      </c>
      <c r="P203" s="43">
        <v>1531</v>
      </c>
      <c r="Q203" s="43">
        <v>1074575962</v>
      </c>
      <c r="R203" s="43">
        <v>701878</v>
      </c>
      <c r="S203" s="43">
        <v>1407603</v>
      </c>
      <c r="T203" s="43">
        <v>1139802</v>
      </c>
      <c r="U203" s="42">
        <v>0.502</v>
      </c>
      <c r="V203" s="42">
        <v>0.51900000000000002</v>
      </c>
      <c r="W203" s="42">
        <v>0.502</v>
      </c>
      <c r="X203" s="42">
        <v>0.51900000000000002</v>
      </c>
      <c r="Y203" s="43">
        <v>1485</v>
      </c>
      <c r="Z203" s="43">
        <v>1071728224</v>
      </c>
      <c r="AA203" s="43">
        <v>721702</v>
      </c>
      <c r="AB203" s="43">
        <v>1127613</v>
      </c>
      <c r="AC203" s="43">
        <v>1023039</v>
      </c>
      <c r="AD203" s="42">
        <v>0.53700000000000003</v>
      </c>
      <c r="AE203" s="42">
        <v>0.54100000000000004</v>
      </c>
      <c r="AF203" s="42">
        <v>0.53700000000000003</v>
      </c>
      <c r="AG203" s="42">
        <v>0.54100000000000004</v>
      </c>
      <c r="AH203" s="43">
        <v>1476</v>
      </c>
      <c r="AI203" s="43">
        <v>1050255428</v>
      </c>
      <c r="AJ203" s="43">
        <v>711555</v>
      </c>
      <c r="AK203" s="43">
        <v>981742</v>
      </c>
      <c r="AL203" s="43">
        <v>989941</v>
      </c>
      <c r="AM203" s="42">
        <v>0.53600000000000003</v>
      </c>
      <c r="AN203" s="42">
        <v>0.54600000000000004</v>
      </c>
      <c r="AO203" s="42">
        <v>0.53600000000000003</v>
      </c>
      <c r="AP203" s="42">
        <v>0.54600000000000004</v>
      </c>
      <c r="AQ203" s="43">
        <v>1414</v>
      </c>
      <c r="AR203" s="43">
        <v>1070950752</v>
      </c>
      <c r="AS203" s="43">
        <v>757390</v>
      </c>
      <c r="AT203" s="43">
        <v>948735</v>
      </c>
      <c r="AU203" s="43">
        <v>1064656</v>
      </c>
      <c r="AV203" s="42">
        <v>0.55600000000000005</v>
      </c>
      <c r="AW203" s="42">
        <v>0.54900000000000004</v>
      </c>
      <c r="AX203" s="42">
        <v>0.55600000000000005</v>
      </c>
      <c r="AY203" s="42">
        <v>0.55600000000000005</v>
      </c>
      <c r="AZ203" s="43">
        <v>1427</v>
      </c>
      <c r="BA203" s="43">
        <v>1104098786</v>
      </c>
      <c r="BB203" s="43">
        <v>773720</v>
      </c>
      <c r="BC203" s="43">
        <v>997069</v>
      </c>
      <c r="BD203" s="43">
        <v>1209240</v>
      </c>
      <c r="BE203" s="46">
        <v>0.53500000000000003</v>
      </c>
      <c r="BF203" s="46">
        <v>0.54600000000000004</v>
      </c>
      <c r="BG203" s="46">
        <v>0.53500000000000003</v>
      </c>
      <c r="BH203" s="46">
        <v>0.54600000000000004</v>
      </c>
      <c r="BI203" s="47">
        <v>1276</v>
      </c>
      <c r="BJ203" s="47">
        <v>1136993143</v>
      </c>
      <c r="BK203" s="47">
        <v>891060</v>
      </c>
      <c r="BL203" s="47">
        <v>1327202</v>
      </c>
      <c r="BM203" s="47">
        <v>1342609</v>
      </c>
      <c r="BN203" s="66">
        <v>0.54900000000000004</v>
      </c>
      <c r="BO203" s="66">
        <v>0.51600000000000001</v>
      </c>
      <c r="BP203" s="66">
        <v>0.54900000000000004</v>
      </c>
      <c r="BQ203" s="66">
        <v>0.54900000000000004</v>
      </c>
      <c r="BR203" s="67">
        <v>1315</v>
      </c>
      <c r="BS203" s="67">
        <v>1230818671</v>
      </c>
      <c r="BT203" s="67">
        <v>935983</v>
      </c>
      <c r="BU203" s="67">
        <v>1358673</v>
      </c>
      <c r="BV203" s="67">
        <v>1412834</v>
      </c>
      <c r="BW203" s="70">
        <v>0.47799999999999998</v>
      </c>
      <c r="BX203" s="70">
        <v>0.48099999999999998</v>
      </c>
      <c r="BY203" s="70">
        <v>0.47799999999999998</v>
      </c>
      <c r="BZ203" s="70">
        <v>0.48099999999999998</v>
      </c>
      <c r="CA203" s="71">
        <v>1266</v>
      </c>
      <c r="CB203" s="71">
        <v>1345938643</v>
      </c>
      <c r="CC203" s="71">
        <v>1063142</v>
      </c>
      <c r="CD203" s="71">
        <v>1222775</v>
      </c>
      <c r="CE203" s="71">
        <v>1131543</v>
      </c>
    </row>
    <row r="204" spans="1:83" x14ac:dyDescent="0.35">
      <c r="A204" s="10" t="s">
        <v>1537</v>
      </c>
      <c r="B204" s="10" t="s">
        <v>192</v>
      </c>
      <c r="C204" s="42">
        <v>0.53200000000000003</v>
      </c>
      <c r="D204" s="42">
        <v>0.55100000000000005</v>
      </c>
      <c r="E204" s="42">
        <v>0.53200000000000003</v>
      </c>
      <c r="F204" s="42">
        <v>0.55100000000000005</v>
      </c>
      <c r="G204" s="43">
        <v>1497</v>
      </c>
      <c r="H204" s="43">
        <v>936901747</v>
      </c>
      <c r="I204" s="43">
        <v>625852</v>
      </c>
      <c r="J204" s="43">
        <v>875143</v>
      </c>
      <c r="K204" s="43">
        <v>809173</v>
      </c>
      <c r="L204" s="42">
        <v>0.54</v>
      </c>
      <c r="M204" s="42">
        <v>0.55100000000000005</v>
      </c>
      <c r="N204" s="42">
        <v>0.54</v>
      </c>
      <c r="O204" s="42">
        <v>0.55100000000000005</v>
      </c>
      <c r="P204" s="43">
        <v>1467</v>
      </c>
      <c r="Q204" s="43">
        <v>930418797</v>
      </c>
      <c r="R204" s="43">
        <v>634232</v>
      </c>
      <c r="S204" s="43">
        <v>992839</v>
      </c>
      <c r="T204" s="43">
        <v>817442</v>
      </c>
      <c r="U204" s="42">
        <v>0.53900000000000003</v>
      </c>
      <c r="V204" s="42">
        <v>0.56299999999999994</v>
      </c>
      <c r="W204" s="42">
        <v>0.53900000000000003</v>
      </c>
      <c r="X204" s="42">
        <v>0.56299999999999994</v>
      </c>
      <c r="Y204" s="43">
        <v>1388</v>
      </c>
      <c r="Z204" s="43">
        <v>926418014</v>
      </c>
      <c r="AA204" s="43">
        <v>667448</v>
      </c>
      <c r="AB204" s="43">
        <v>1050065</v>
      </c>
      <c r="AC204" s="43">
        <v>982727</v>
      </c>
      <c r="AD204" s="42">
        <v>0.56599999999999995</v>
      </c>
      <c r="AE204" s="42">
        <v>0.56999999999999995</v>
      </c>
      <c r="AF204" s="42">
        <v>0.56599999999999995</v>
      </c>
      <c r="AG204" s="42">
        <v>0.56999999999999995</v>
      </c>
      <c r="AH204" s="43">
        <v>1391</v>
      </c>
      <c r="AI204" s="43">
        <v>927588668</v>
      </c>
      <c r="AJ204" s="43">
        <v>666850</v>
      </c>
      <c r="AK204" s="43">
        <v>1253917</v>
      </c>
      <c r="AL204" s="43">
        <v>1067723</v>
      </c>
      <c r="AM204" s="42">
        <v>0.56599999999999995</v>
      </c>
      <c r="AN204" s="42">
        <v>0.58399999999999996</v>
      </c>
      <c r="AO204" s="42">
        <v>0.56599999999999995</v>
      </c>
      <c r="AP204" s="42">
        <v>0.58399999999999996</v>
      </c>
      <c r="AQ204" s="43">
        <v>1350</v>
      </c>
      <c r="AR204" s="43">
        <v>957995522</v>
      </c>
      <c r="AS204" s="43">
        <v>709626</v>
      </c>
      <c r="AT204" s="43">
        <v>1184670</v>
      </c>
      <c r="AU204" s="43">
        <v>1097573</v>
      </c>
      <c r="AV204" s="42">
        <v>0.57899999999999996</v>
      </c>
      <c r="AW204" s="42">
        <v>0.57299999999999995</v>
      </c>
      <c r="AX204" s="42">
        <v>0.57899999999999996</v>
      </c>
      <c r="AY204" s="42">
        <v>0.57899999999999996</v>
      </c>
      <c r="AZ204" s="43">
        <v>1338</v>
      </c>
      <c r="BA204" s="43">
        <v>981156734</v>
      </c>
      <c r="BB204" s="43">
        <v>733300</v>
      </c>
      <c r="BC204" s="43">
        <v>1208321</v>
      </c>
      <c r="BD204" s="43">
        <v>1231441</v>
      </c>
      <c r="BE204" s="46">
        <v>0.54600000000000004</v>
      </c>
      <c r="BF204" s="46">
        <v>0.55400000000000005</v>
      </c>
      <c r="BG204" s="46">
        <v>0.54600000000000004</v>
      </c>
      <c r="BH204" s="46">
        <v>0.55400000000000005</v>
      </c>
      <c r="BI204" s="47">
        <v>1199</v>
      </c>
      <c r="BJ204" s="47">
        <v>1044291757</v>
      </c>
      <c r="BK204" s="47">
        <v>870968</v>
      </c>
      <c r="BL204" s="47">
        <v>1258933</v>
      </c>
      <c r="BM204" s="47">
        <v>1115895</v>
      </c>
      <c r="BN204" s="66">
        <v>0.55300000000000005</v>
      </c>
      <c r="BO204" s="66">
        <v>0.55100000000000005</v>
      </c>
      <c r="BP204" s="66">
        <v>0.55300000000000005</v>
      </c>
      <c r="BQ204" s="66">
        <v>0.55300000000000005</v>
      </c>
      <c r="BR204" s="67">
        <v>1164</v>
      </c>
      <c r="BS204" s="67">
        <v>1079834837</v>
      </c>
      <c r="BT204" s="67">
        <v>927693</v>
      </c>
      <c r="BU204" s="67">
        <v>1058989</v>
      </c>
      <c r="BV204" s="67">
        <v>1182065</v>
      </c>
      <c r="BW204" s="70">
        <v>0.52600000000000002</v>
      </c>
      <c r="BX204" s="70">
        <v>0.54900000000000004</v>
      </c>
      <c r="BY204" s="70">
        <v>0.52600000000000002</v>
      </c>
      <c r="BZ204" s="70">
        <v>0.54900000000000004</v>
      </c>
      <c r="CA204" s="71">
        <v>1155</v>
      </c>
      <c r="CB204" s="71">
        <v>1116697370</v>
      </c>
      <c r="CC204" s="71">
        <v>966837</v>
      </c>
      <c r="CD204" s="71">
        <v>1172135</v>
      </c>
      <c r="CE204" s="71">
        <v>1018887</v>
      </c>
    </row>
    <row r="205" spans="1:83" x14ac:dyDescent="0.35">
      <c r="A205" s="10" t="s">
        <v>1538</v>
      </c>
      <c r="B205" s="10" t="s">
        <v>193</v>
      </c>
      <c r="C205" s="42">
        <v>0.53200000000000003</v>
      </c>
      <c r="D205" s="42">
        <v>0.628</v>
      </c>
      <c r="E205" s="42">
        <v>0.53200000000000003</v>
      </c>
      <c r="F205" s="42">
        <v>0.628</v>
      </c>
      <c r="G205" s="43">
        <v>1197</v>
      </c>
      <c r="H205" s="43">
        <v>749701622</v>
      </c>
      <c r="I205" s="43">
        <v>626317</v>
      </c>
      <c r="J205" s="43">
        <v>886813</v>
      </c>
      <c r="K205" s="43">
        <v>923143</v>
      </c>
      <c r="L205" s="42">
        <v>0.54500000000000004</v>
      </c>
      <c r="M205" s="42">
        <v>0.627</v>
      </c>
      <c r="N205" s="42">
        <v>0.54500000000000004</v>
      </c>
      <c r="O205" s="42">
        <v>0.627</v>
      </c>
      <c r="P205" s="43">
        <v>1212</v>
      </c>
      <c r="Q205" s="43">
        <v>760808115</v>
      </c>
      <c r="R205" s="43">
        <v>627729</v>
      </c>
      <c r="S205" s="43">
        <v>942968</v>
      </c>
      <c r="T205" s="43">
        <v>850771</v>
      </c>
      <c r="U205" s="42">
        <v>0.56100000000000005</v>
      </c>
      <c r="V205" s="42">
        <v>0.64</v>
      </c>
      <c r="W205" s="42">
        <v>0.56100000000000005</v>
      </c>
      <c r="X205" s="42">
        <v>0.64</v>
      </c>
      <c r="Y205" s="43">
        <v>1174</v>
      </c>
      <c r="Z205" s="43">
        <v>746786173</v>
      </c>
      <c r="AA205" s="43">
        <v>636104</v>
      </c>
      <c r="AB205" s="43">
        <v>927628</v>
      </c>
      <c r="AC205" s="43">
        <v>941074</v>
      </c>
      <c r="AD205" s="42">
        <v>0.57899999999999996</v>
      </c>
      <c r="AE205" s="42">
        <v>0.64300000000000002</v>
      </c>
      <c r="AF205" s="42">
        <v>0.57899999999999996</v>
      </c>
      <c r="AG205" s="42">
        <v>0.64300000000000002</v>
      </c>
      <c r="AH205" s="43">
        <v>1164</v>
      </c>
      <c r="AI205" s="43">
        <v>753219838</v>
      </c>
      <c r="AJ205" s="43">
        <v>647096</v>
      </c>
      <c r="AK205" s="43">
        <v>925803</v>
      </c>
      <c r="AL205" s="43">
        <v>1114736</v>
      </c>
      <c r="AM205" s="42">
        <v>0.6</v>
      </c>
      <c r="AN205" s="42">
        <v>0.64700000000000002</v>
      </c>
      <c r="AO205" s="42">
        <v>0.6</v>
      </c>
      <c r="AP205" s="42">
        <v>0.64700000000000002</v>
      </c>
      <c r="AQ205" s="43">
        <v>1152</v>
      </c>
      <c r="AR205" s="43">
        <v>753208610</v>
      </c>
      <c r="AS205" s="43">
        <v>653826</v>
      </c>
      <c r="AT205" s="43">
        <v>1126295</v>
      </c>
      <c r="AU205" s="43">
        <v>1140889</v>
      </c>
      <c r="AV205" s="42">
        <v>0.621</v>
      </c>
      <c r="AW205" s="42">
        <v>0.64200000000000002</v>
      </c>
      <c r="AX205" s="42">
        <v>0.621</v>
      </c>
      <c r="AY205" s="42">
        <v>0.64200000000000002</v>
      </c>
      <c r="AZ205" s="43">
        <v>1166</v>
      </c>
      <c r="BA205" s="43">
        <v>770218774</v>
      </c>
      <c r="BB205" s="43">
        <v>660564</v>
      </c>
      <c r="BC205" s="43">
        <v>989908</v>
      </c>
      <c r="BD205" s="43">
        <v>1073781</v>
      </c>
      <c r="BE205" s="46">
        <v>0.63200000000000001</v>
      </c>
      <c r="BF205" s="46">
        <v>0.63400000000000001</v>
      </c>
      <c r="BG205" s="46">
        <v>0.63200000000000001</v>
      </c>
      <c r="BH205" s="46">
        <v>0.63400000000000001</v>
      </c>
      <c r="BI205" s="47">
        <v>1128</v>
      </c>
      <c r="BJ205" s="47">
        <v>795657433</v>
      </c>
      <c r="BK205" s="47">
        <v>705370</v>
      </c>
      <c r="BL205" s="47">
        <v>1026233</v>
      </c>
      <c r="BM205" s="47">
        <v>1127728</v>
      </c>
      <c r="BN205" s="66">
        <v>0.628</v>
      </c>
      <c r="BO205" s="66">
        <v>0.63500000000000001</v>
      </c>
      <c r="BP205" s="66">
        <v>0.628</v>
      </c>
      <c r="BQ205" s="66">
        <v>0.63500000000000001</v>
      </c>
      <c r="BR205" s="67">
        <v>1049</v>
      </c>
      <c r="BS205" s="67">
        <v>811217199</v>
      </c>
      <c r="BT205" s="67">
        <v>773324</v>
      </c>
      <c r="BU205" s="67">
        <v>950679</v>
      </c>
      <c r="BV205" s="67">
        <v>1191417</v>
      </c>
      <c r="BW205" s="70">
        <v>0.60299999999999998</v>
      </c>
      <c r="BX205" s="70">
        <v>0.61599999999999999</v>
      </c>
      <c r="BY205" s="70">
        <v>0.60299999999999998</v>
      </c>
      <c r="BZ205" s="70">
        <v>0.61599999999999999</v>
      </c>
      <c r="CA205" s="71">
        <v>1081</v>
      </c>
      <c r="CB205" s="71">
        <v>875442087</v>
      </c>
      <c r="CC205" s="71">
        <v>809844</v>
      </c>
      <c r="CD205" s="71">
        <v>1224537</v>
      </c>
      <c r="CE205" s="71">
        <v>1139448</v>
      </c>
    </row>
    <row r="206" spans="1:83" x14ac:dyDescent="0.35">
      <c r="A206" s="10" t="s">
        <v>1539</v>
      </c>
      <c r="B206" s="10" t="s">
        <v>194</v>
      </c>
      <c r="C206" s="42">
        <v>0</v>
      </c>
      <c r="D206" s="42">
        <v>0.32300000000000001</v>
      </c>
      <c r="E206" s="42">
        <v>0</v>
      </c>
      <c r="F206" s="42">
        <v>0.36</v>
      </c>
      <c r="G206" s="43">
        <v>365</v>
      </c>
      <c r="H206" s="43">
        <v>911586108</v>
      </c>
      <c r="I206" s="43">
        <v>2497496</v>
      </c>
      <c r="J206" s="43">
        <v>215822</v>
      </c>
      <c r="K206" s="43">
        <v>222315</v>
      </c>
      <c r="L206" s="42">
        <v>0</v>
      </c>
      <c r="M206" s="42">
        <v>0.32300000000000001</v>
      </c>
      <c r="N206" s="42">
        <v>0</v>
      </c>
      <c r="O206" s="42">
        <v>0.36</v>
      </c>
      <c r="P206" s="43">
        <v>355</v>
      </c>
      <c r="Q206" s="43">
        <v>922432649</v>
      </c>
      <c r="R206" s="43">
        <v>2598401</v>
      </c>
      <c r="S206" s="43">
        <v>197629</v>
      </c>
      <c r="T206" s="43">
        <v>231386</v>
      </c>
      <c r="U206" s="42">
        <v>0</v>
      </c>
      <c r="V206" s="42">
        <v>0.32800000000000001</v>
      </c>
      <c r="W206" s="42">
        <v>0</v>
      </c>
      <c r="X206" s="42">
        <v>0.36</v>
      </c>
      <c r="Y206" s="43">
        <v>370</v>
      </c>
      <c r="Z206" s="43">
        <v>917215625</v>
      </c>
      <c r="AA206" s="43">
        <v>2478961</v>
      </c>
      <c r="AB206" s="43">
        <v>202189</v>
      </c>
      <c r="AC206" s="43">
        <v>204157</v>
      </c>
      <c r="AD206" s="42">
        <v>0</v>
      </c>
      <c r="AE206" s="42">
        <v>0.33900000000000002</v>
      </c>
      <c r="AF206" s="42">
        <v>0</v>
      </c>
      <c r="AG206" s="42">
        <v>0.36</v>
      </c>
      <c r="AH206" s="43">
        <v>367</v>
      </c>
      <c r="AI206" s="43">
        <v>920492365</v>
      </c>
      <c r="AJ206" s="43">
        <v>2508153</v>
      </c>
      <c r="AK206" s="43">
        <v>171521</v>
      </c>
      <c r="AL206" s="43">
        <v>198384</v>
      </c>
      <c r="AM206" s="42">
        <v>0</v>
      </c>
      <c r="AN206" s="42">
        <v>0.32300000000000001</v>
      </c>
      <c r="AO206" s="42">
        <v>0</v>
      </c>
      <c r="AP206" s="42">
        <v>0.36</v>
      </c>
      <c r="AQ206" s="43">
        <v>419</v>
      </c>
      <c r="AR206" s="43">
        <v>970128191</v>
      </c>
      <c r="AS206" s="43">
        <v>2315341</v>
      </c>
      <c r="AT206" s="43">
        <v>177058</v>
      </c>
      <c r="AU206" s="43">
        <v>223732</v>
      </c>
      <c r="AV206" s="42">
        <v>0</v>
      </c>
      <c r="AW206" s="42">
        <v>0.33900000000000002</v>
      </c>
      <c r="AX206" s="42">
        <v>0</v>
      </c>
      <c r="AY206" s="42">
        <v>0.36</v>
      </c>
      <c r="AZ206" s="43">
        <v>356</v>
      </c>
      <c r="BA206" s="43">
        <v>985611064</v>
      </c>
      <c r="BB206" s="43">
        <v>2768570</v>
      </c>
      <c r="BC206" s="43">
        <v>201822</v>
      </c>
      <c r="BD206" s="43">
        <v>252659</v>
      </c>
      <c r="BE206" s="46">
        <v>0</v>
      </c>
      <c r="BF206" s="46">
        <v>0.29899999999999999</v>
      </c>
      <c r="BG206" s="46">
        <v>0</v>
      </c>
      <c r="BH206" s="46">
        <v>0.36</v>
      </c>
      <c r="BI206" s="47">
        <v>349</v>
      </c>
      <c r="BJ206" s="47">
        <v>1016185065</v>
      </c>
      <c r="BK206" s="47">
        <v>2911705</v>
      </c>
      <c r="BL206" s="47">
        <v>216947</v>
      </c>
      <c r="BM206" s="47">
        <v>248650</v>
      </c>
      <c r="BN206" s="66">
        <v>0</v>
      </c>
      <c r="BO206" s="66">
        <v>0.26</v>
      </c>
      <c r="BP206" s="66">
        <v>0</v>
      </c>
      <c r="BQ206" s="66">
        <v>0.36</v>
      </c>
      <c r="BR206" s="67">
        <v>331</v>
      </c>
      <c r="BS206" s="67">
        <v>1094407123</v>
      </c>
      <c r="BT206" s="67">
        <v>3306365</v>
      </c>
      <c r="BU206" s="67">
        <v>197971</v>
      </c>
      <c r="BV206" s="67">
        <v>216587</v>
      </c>
      <c r="BW206" s="70">
        <v>0</v>
      </c>
      <c r="BX206" s="70">
        <v>0.216</v>
      </c>
      <c r="BY206" s="70">
        <v>0</v>
      </c>
      <c r="BZ206" s="70">
        <v>0.36</v>
      </c>
      <c r="CA206" s="71">
        <v>318</v>
      </c>
      <c r="CB206" s="71">
        <v>1188760461</v>
      </c>
      <c r="CC206" s="71">
        <v>3738240</v>
      </c>
      <c r="CD206" s="71">
        <v>201330</v>
      </c>
      <c r="CE206" s="71">
        <v>230416</v>
      </c>
    </row>
    <row r="207" spans="1:83" x14ac:dyDescent="0.35">
      <c r="A207" s="10" t="s">
        <v>1540</v>
      </c>
      <c r="B207" s="10" t="s">
        <v>195</v>
      </c>
      <c r="C207" s="42">
        <v>0</v>
      </c>
      <c r="D207" s="42">
        <v>2.5000000000000001E-2</v>
      </c>
      <c r="E207" s="42">
        <v>0</v>
      </c>
      <c r="F207" s="42">
        <v>0.36</v>
      </c>
      <c r="G207" s="43">
        <v>347</v>
      </c>
      <c r="H207" s="43">
        <v>1161904429</v>
      </c>
      <c r="I207" s="43">
        <v>3348427</v>
      </c>
      <c r="J207" s="43">
        <v>170688</v>
      </c>
      <c r="K207" s="43">
        <v>161268</v>
      </c>
      <c r="L207" s="42">
        <v>0</v>
      </c>
      <c r="M207" s="42">
        <v>4.8000000000000001E-2</v>
      </c>
      <c r="N207" s="42">
        <v>0</v>
      </c>
      <c r="O207" s="42">
        <v>0.36</v>
      </c>
      <c r="P207" s="43">
        <v>333</v>
      </c>
      <c r="Q207" s="43">
        <v>1148749508</v>
      </c>
      <c r="R207" s="43">
        <v>3449698</v>
      </c>
      <c r="S207" s="43">
        <v>161182</v>
      </c>
      <c r="T207" s="43">
        <v>178480</v>
      </c>
      <c r="U207" s="42">
        <v>0</v>
      </c>
      <c r="V207" s="42">
        <v>7.0000000000000007E-2</v>
      </c>
      <c r="W207" s="42">
        <v>0</v>
      </c>
      <c r="X207" s="42">
        <v>0.36</v>
      </c>
      <c r="Y207" s="43">
        <v>317</v>
      </c>
      <c r="Z207" s="43">
        <v>1150374303</v>
      </c>
      <c r="AA207" s="43">
        <v>3628941</v>
      </c>
      <c r="AB207" s="43">
        <v>162234</v>
      </c>
      <c r="AC207" s="43">
        <v>124162</v>
      </c>
      <c r="AD207" s="42">
        <v>0</v>
      </c>
      <c r="AE207" s="42">
        <v>5.8999999999999997E-2</v>
      </c>
      <c r="AF207" s="42">
        <v>0</v>
      </c>
      <c r="AG207" s="42">
        <v>0.36</v>
      </c>
      <c r="AH207" s="43">
        <v>328</v>
      </c>
      <c r="AI207" s="43">
        <v>1178007090</v>
      </c>
      <c r="AJ207" s="43">
        <v>3591485</v>
      </c>
      <c r="AK207" s="43">
        <v>127498</v>
      </c>
      <c r="AL207" s="43">
        <v>124201</v>
      </c>
      <c r="AM207" s="42">
        <v>0</v>
      </c>
      <c r="AN207" s="42">
        <v>5.8999999999999997E-2</v>
      </c>
      <c r="AO207" s="42">
        <v>0</v>
      </c>
      <c r="AP207" s="42">
        <v>0.36</v>
      </c>
      <c r="AQ207" s="43">
        <v>315</v>
      </c>
      <c r="AR207" s="43">
        <v>1202483965</v>
      </c>
      <c r="AS207" s="43">
        <v>3817409</v>
      </c>
      <c r="AT207" s="43">
        <v>121012</v>
      </c>
      <c r="AU207" s="43">
        <v>134412</v>
      </c>
      <c r="AV207" s="42">
        <v>0</v>
      </c>
      <c r="AW207" s="42">
        <v>5.8999999999999997E-2</v>
      </c>
      <c r="AX207" s="42">
        <v>0</v>
      </c>
      <c r="AY207" s="42">
        <v>0.36</v>
      </c>
      <c r="AZ207" s="43">
        <v>316</v>
      </c>
      <c r="BA207" s="43">
        <v>1226865897</v>
      </c>
      <c r="BB207" s="43">
        <v>3882487</v>
      </c>
      <c r="BC207" s="43">
        <v>116323</v>
      </c>
      <c r="BD207" s="43">
        <v>136402</v>
      </c>
      <c r="BE207" s="46">
        <v>0</v>
      </c>
      <c r="BF207" s="46">
        <v>7.0000000000000007E-2</v>
      </c>
      <c r="BG207" s="46">
        <v>0</v>
      </c>
      <c r="BH207" s="46">
        <v>0.36</v>
      </c>
      <c r="BI207" s="47">
        <v>319</v>
      </c>
      <c r="BJ207" s="47">
        <v>1229959518</v>
      </c>
      <c r="BK207" s="47">
        <v>3855672</v>
      </c>
      <c r="BL207" s="47">
        <v>106783</v>
      </c>
      <c r="BM207" s="47">
        <v>146970</v>
      </c>
      <c r="BN207" s="66">
        <v>0</v>
      </c>
      <c r="BO207" s="66">
        <v>5.8999999999999997E-2</v>
      </c>
      <c r="BP207" s="66">
        <v>0</v>
      </c>
      <c r="BQ207" s="66">
        <v>0.36</v>
      </c>
      <c r="BR207" s="67">
        <v>287</v>
      </c>
      <c r="BS207" s="67">
        <v>1278859776</v>
      </c>
      <c r="BT207" s="67">
        <v>4455957</v>
      </c>
      <c r="BU207" s="67">
        <v>124954</v>
      </c>
      <c r="BV207" s="67">
        <v>167904</v>
      </c>
      <c r="BW207" s="70">
        <v>0</v>
      </c>
      <c r="BX207" s="70">
        <v>3.6999999999999998E-2</v>
      </c>
      <c r="BY207" s="70">
        <v>0</v>
      </c>
      <c r="BZ207" s="70">
        <v>0.36</v>
      </c>
      <c r="CA207" s="71">
        <v>288</v>
      </c>
      <c r="CB207" s="71">
        <v>1346415170</v>
      </c>
      <c r="CC207" s="71">
        <v>4675052</v>
      </c>
      <c r="CD207" s="71">
        <v>140619</v>
      </c>
      <c r="CE207" s="71">
        <v>163812</v>
      </c>
    </row>
    <row r="208" spans="1:83" x14ac:dyDescent="0.35">
      <c r="A208" s="10" t="s">
        <v>1541</v>
      </c>
      <c r="B208" s="10" t="s">
        <v>2048</v>
      </c>
      <c r="C208" s="42">
        <v>0</v>
      </c>
      <c r="D208" s="42">
        <v>0</v>
      </c>
      <c r="E208" s="42">
        <v>0</v>
      </c>
      <c r="F208" s="42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2">
        <v>0</v>
      </c>
      <c r="M208" s="42">
        <v>0</v>
      </c>
      <c r="N208" s="42">
        <v>0</v>
      </c>
      <c r="O208" s="42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2">
        <v>0</v>
      </c>
      <c r="V208" s="42">
        <v>0</v>
      </c>
      <c r="W208" s="42">
        <v>0</v>
      </c>
      <c r="X208" s="42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2">
        <v>0</v>
      </c>
      <c r="AE208" s="42">
        <v>0</v>
      </c>
      <c r="AF208" s="42">
        <v>0</v>
      </c>
      <c r="AG208" s="42">
        <v>0</v>
      </c>
      <c r="AH208" s="43">
        <v>0</v>
      </c>
      <c r="AI208" s="43">
        <v>0</v>
      </c>
      <c r="AJ208" s="43">
        <v>0</v>
      </c>
      <c r="AK208" s="43">
        <v>0</v>
      </c>
      <c r="AL208" s="43">
        <v>0</v>
      </c>
      <c r="AM208" s="42">
        <v>0</v>
      </c>
      <c r="AN208" s="42">
        <v>0</v>
      </c>
      <c r="AO208" s="42">
        <v>0</v>
      </c>
      <c r="AP208" s="42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2">
        <v>0</v>
      </c>
      <c r="AW208" s="42">
        <v>0</v>
      </c>
      <c r="AX208" s="42">
        <v>0</v>
      </c>
      <c r="AY208" s="42">
        <v>0</v>
      </c>
      <c r="AZ208" s="43">
        <v>0</v>
      </c>
      <c r="BA208" s="43">
        <v>0</v>
      </c>
      <c r="BB208" s="43">
        <v>0</v>
      </c>
      <c r="BC208" s="43">
        <v>0</v>
      </c>
      <c r="BD208" s="43">
        <v>0</v>
      </c>
      <c r="BE208" s="46">
        <v>0</v>
      </c>
      <c r="BF208" s="46">
        <v>0</v>
      </c>
      <c r="BG208" s="46">
        <v>0</v>
      </c>
      <c r="BH208" s="46">
        <v>0</v>
      </c>
      <c r="BI208" s="47">
        <v>0</v>
      </c>
      <c r="BJ208" s="47">
        <v>0</v>
      </c>
      <c r="BK208" s="47">
        <v>0</v>
      </c>
      <c r="BL208" s="47">
        <v>0</v>
      </c>
      <c r="BM208" s="47">
        <v>0</v>
      </c>
      <c r="BN208" s="66">
        <v>0</v>
      </c>
      <c r="BO208" s="66">
        <v>0</v>
      </c>
      <c r="BP208" s="66">
        <v>0</v>
      </c>
      <c r="BQ208" s="66">
        <v>0</v>
      </c>
      <c r="BR208" s="67">
        <v>0</v>
      </c>
      <c r="BS208" s="67">
        <v>0</v>
      </c>
      <c r="BT208" s="67">
        <v>0</v>
      </c>
      <c r="BU208" s="67">
        <v>0</v>
      </c>
      <c r="BV208" s="67">
        <v>0</v>
      </c>
      <c r="BW208" s="70">
        <v>0</v>
      </c>
      <c r="BX208" s="70">
        <v>0</v>
      </c>
      <c r="BY208" s="70">
        <v>0</v>
      </c>
      <c r="BZ208" s="70">
        <v>0</v>
      </c>
      <c r="CA208" s="71">
        <v>0</v>
      </c>
      <c r="CB208" s="71">
        <v>0</v>
      </c>
      <c r="CC208" s="71">
        <v>0</v>
      </c>
      <c r="CD208" s="71">
        <v>0</v>
      </c>
      <c r="CE208" s="71">
        <v>0</v>
      </c>
    </row>
    <row r="209" spans="1:83" x14ac:dyDescent="0.35">
      <c r="A209" s="10" t="s">
        <v>1542</v>
      </c>
      <c r="B209" s="10" t="s">
        <v>196</v>
      </c>
      <c r="C209" s="42">
        <v>0</v>
      </c>
      <c r="D209" s="42">
        <v>0</v>
      </c>
      <c r="E209" s="42">
        <v>0</v>
      </c>
      <c r="F209" s="42">
        <v>0.36</v>
      </c>
      <c r="G209" s="43">
        <v>111</v>
      </c>
      <c r="H209" s="43">
        <v>639790757</v>
      </c>
      <c r="I209" s="43">
        <v>5763880</v>
      </c>
      <c r="J209" s="43">
        <v>82800</v>
      </c>
      <c r="K209" s="43">
        <v>95110</v>
      </c>
      <c r="L209" s="42">
        <v>0</v>
      </c>
      <c r="M209" s="42">
        <v>0</v>
      </c>
      <c r="N209" s="42">
        <v>0</v>
      </c>
      <c r="O209" s="42">
        <v>0.36</v>
      </c>
      <c r="P209" s="43">
        <v>104</v>
      </c>
      <c r="Q209" s="43">
        <v>642542461</v>
      </c>
      <c r="R209" s="43">
        <v>6178292</v>
      </c>
      <c r="S209" s="43">
        <v>86635</v>
      </c>
      <c r="T209" s="43">
        <v>96295</v>
      </c>
      <c r="U209" s="42">
        <v>0</v>
      </c>
      <c r="V209" s="42">
        <v>0</v>
      </c>
      <c r="W209" s="42">
        <v>0</v>
      </c>
      <c r="X209" s="42">
        <v>0.36</v>
      </c>
      <c r="Y209" s="43">
        <v>104</v>
      </c>
      <c r="Z209" s="43">
        <v>644952912</v>
      </c>
      <c r="AA209" s="43">
        <v>6201470</v>
      </c>
      <c r="AB209" s="43">
        <v>85128</v>
      </c>
      <c r="AC209" s="43">
        <v>98865</v>
      </c>
      <c r="AD209" s="42">
        <v>0</v>
      </c>
      <c r="AE209" s="42">
        <v>0</v>
      </c>
      <c r="AF209" s="42">
        <v>0</v>
      </c>
      <c r="AG209" s="42">
        <v>0.36</v>
      </c>
      <c r="AH209" s="43">
        <v>124</v>
      </c>
      <c r="AI209" s="43">
        <v>642529596</v>
      </c>
      <c r="AJ209" s="43">
        <v>5181690</v>
      </c>
      <c r="AK209" s="43">
        <v>95863</v>
      </c>
      <c r="AL209" s="43">
        <v>111244</v>
      </c>
      <c r="AM209" s="42">
        <v>0</v>
      </c>
      <c r="AN209" s="42">
        <v>0</v>
      </c>
      <c r="AO209" s="42">
        <v>0</v>
      </c>
      <c r="AP209" s="42">
        <v>0.36</v>
      </c>
      <c r="AQ209" s="43">
        <v>126</v>
      </c>
      <c r="AR209" s="43">
        <v>651527731</v>
      </c>
      <c r="AS209" s="43">
        <v>5170855</v>
      </c>
      <c r="AT209" s="43">
        <v>77684</v>
      </c>
      <c r="AU209" s="43">
        <v>108163</v>
      </c>
      <c r="AV209" s="42">
        <v>0</v>
      </c>
      <c r="AW209" s="42">
        <v>0</v>
      </c>
      <c r="AX209" s="42">
        <v>0</v>
      </c>
      <c r="AY209" s="42">
        <v>0.36</v>
      </c>
      <c r="AZ209" s="43">
        <v>118</v>
      </c>
      <c r="BA209" s="43">
        <v>655196179</v>
      </c>
      <c r="BB209" s="43">
        <v>5552509</v>
      </c>
      <c r="BC209" s="43">
        <v>87707</v>
      </c>
      <c r="BD209" s="43">
        <v>122494</v>
      </c>
      <c r="BE209" s="46">
        <v>0</v>
      </c>
      <c r="BF209" s="46">
        <v>1.2999999999999999E-2</v>
      </c>
      <c r="BG209" s="46">
        <v>0</v>
      </c>
      <c r="BH209" s="46">
        <v>0.36</v>
      </c>
      <c r="BI209" s="47">
        <v>115</v>
      </c>
      <c r="BJ209" s="47">
        <v>655325621</v>
      </c>
      <c r="BK209" s="47">
        <v>5698483</v>
      </c>
      <c r="BL209" s="47">
        <v>82656</v>
      </c>
      <c r="BM209" s="47">
        <v>90810</v>
      </c>
      <c r="BN209" s="66">
        <v>0</v>
      </c>
      <c r="BO209" s="66">
        <v>4.8000000000000001E-2</v>
      </c>
      <c r="BP209" s="66">
        <v>0</v>
      </c>
      <c r="BQ209" s="66">
        <v>0.36</v>
      </c>
      <c r="BR209" s="67">
        <v>115</v>
      </c>
      <c r="BS209" s="67">
        <v>659489854</v>
      </c>
      <c r="BT209" s="67">
        <v>5734694</v>
      </c>
      <c r="BU209" s="67">
        <v>102620</v>
      </c>
      <c r="BV209" s="67">
        <v>149282</v>
      </c>
      <c r="BW209" s="70">
        <v>0</v>
      </c>
      <c r="BX209" s="70">
        <v>5.8999999999999997E-2</v>
      </c>
      <c r="BY209" s="70">
        <v>0</v>
      </c>
      <c r="BZ209" s="70">
        <v>0.36</v>
      </c>
      <c r="CA209" s="71">
        <v>122</v>
      </c>
      <c r="CB209" s="71">
        <v>665191746</v>
      </c>
      <c r="CC209" s="71">
        <v>5452391</v>
      </c>
      <c r="CD209" s="71">
        <v>133098</v>
      </c>
      <c r="CE209" s="71">
        <v>121739</v>
      </c>
    </row>
    <row r="210" spans="1:83" x14ac:dyDescent="0.35">
      <c r="A210" s="10" t="s">
        <v>1543</v>
      </c>
      <c r="B210" s="10" t="s">
        <v>2049</v>
      </c>
      <c r="C210" s="42">
        <v>0</v>
      </c>
      <c r="D210" s="42">
        <v>0</v>
      </c>
      <c r="E210" s="42">
        <v>0</v>
      </c>
      <c r="F210" s="42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2">
        <v>0</v>
      </c>
      <c r="M210" s="42">
        <v>0</v>
      </c>
      <c r="N210" s="42">
        <v>0</v>
      </c>
      <c r="O210" s="42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2">
        <v>0</v>
      </c>
      <c r="V210" s="42">
        <v>0</v>
      </c>
      <c r="W210" s="42">
        <v>0</v>
      </c>
      <c r="X210" s="42">
        <v>0</v>
      </c>
      <c r="Y210" s="43">
        <v>0</v>
      </c>
      <c r="Z210" s="43">
        <v>0</v>
      </c>
      <c r="AA210" s="43">
        <v>0</v>
      </c>
      <c r="AB210" s="43">
        <v>0</v>
      </c>
      <c r="AC210" s="43">
        <v>0</v>
      </c>
      <c r="AD210" s="42">
        <v>0</v>
      </c>
      <c r="AE210" s="42">
        <v>0</v>
      </c>
      <c r="AF210" s="42">
        <v>0</v>
      </c>
      <c r="AG210" s="42">
        <v>0</v>
      </c>
      <c r="AH210" s="43">
        <v>0</v>
      </c>
      <c r="AI210" s="43">
        <v>0</v>
      </c>
      <c r="AJ210" s="43">
        <v>0</v>
      </c>
      <c r="AK210" s="43">
        <v>0</v>
      </c>
      <c r="AL210" s="43">
        <v>0</v>
      </c>
      <c r="AM210" s="42">
        <v>0</v>
      </c>
      <c r="AN210" s="42">
        <v>0</v>
      </c>
      <c r="AO210" s="42">
        <v>0</v>
      </c>
      <c r="AP210" s="42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2">
        <v>0</v>
      </c>
      <c r="AW210" s="42">
        <v>0</v>
      </c>
      <c r="AX210" s="42">
        <v>0</v>
      </c>
      <c r="AY210" s="42">
        <v>0</v>
      </c>
      <c r="AZ210" s="43">
        <v>0</v>
      </c>
      <c r="BA210" s="43">
        <v>0</v>
      </c>
      <c r="BB210" s="43">
        <v>0</v>
      </c>
      <c r="BC210" s="43">
        <v>0</v>
      </c>
      <c r="BD210" s="43">
        <v>0</v>
      </c>
      <c r="BE210" s="46">
        <v>0</v>
      </c>
      <c r="BF210" s="46">
        <v>0</v>
      </c>
      <c r="BG210" s="46">
        <v>0</v>
      </c>
      <c r="BH210" s="46">
        <v>0</v>
      </c>
      <c r="BI210" s="47">
        <v>0</v>
      </c>
      <c r="BJ210" s="47">
        <v>0</v>
      </c>
      <c r="BK210" s="47">
        <v>0</v>
      </c>
      <c r="BL210" s="47">
        <v>0</v>
      </c>
      <c r="BM210" s="47">
        <v>0</v>
      </c>
      <c r="BN210" s="66">
        <v>0</v>
      </c>
      <c r="BO210" s="66">
        <v>0</v>
      </c>
      <c r="BP210" s="66">
        <v>0</v>
      </c>
      <c r="BQ210" s="66">
        <v>0</v>
      </c>
      <c r="BR210" s="67">
        <v>0</v>
      </c>
      <c r="BS210" s="67">
        <v>0</v>
      </c>
      <c r="BT210" s="67">
        <v>0</v>
      </c>
      <c r="BU210" s="67">
        <v>0</v>
      </c>
      <c r="BV210" s="67">
        <v>0</v>
      </c>
      <c r="BW210" s="70">
        <v>0</v>
      </c>
      <c r="BX210" s="70">
        <v>0</v>
      </c>
      <c r="BY210" s="70">
        <v>0</v>
      </c>
      <c r="BZ210" s="70">
        <v>0</v>
      </c>
      <c r="CA210" s="71">
        <v>0</v>
      </c>
      <c r="CB210" s="71">
        <v>0</v>
      </c>
      <c r="CC210" s="71">
        <v>0</v>
      </c>
      <c r="CD210" s="71">
        <v>0</v>
      </c>
      <c r="CE210" s="71">
        <v>0</v>
      </c>
    </row>
    <row r="211" spans="1:83" x14ac:dyDescent="0.35">
      <c r="A211" s="10" t="s">
        <v>1544</v>
      </c>
      <c r="B211" s="10" t="s">
        <v>918</v>
      </c>
      <c r="C211" s="42">
        <v>0</v>
      </c>
      <c r="D211" s="42">
        <v>0</v>
      </c>
      <c r="E211" s="42">
        <v>0</v>
      </c>
      <c r="F211" s="42">
        <v>0.36</v>
      </c>
      <c r="G211" s="43">
        <v>93</v>
      </c>
      <c r="H211" s="43">
        <v>456607715</v>
      </c>
      <c r="I211" s="43">
        <v>4909760</v>
      </c>
      <c r="J211" s="43">
        <v>51676</v>
      </c>
      <c r="K211" s="43">
        <v>39661</v>
      </c>
      <c r="L211" s="42">
        <v>0</v>
      </c>
      <c r="M211" s="42">
        <v>0</v>
      </c>
      <c r="N211" s="42">
        <v>0</v>
      </c>
      <c r="O211" s="42">
        <v>0.36</v>
      </c>
      <c r="P211" s="43">
        <v>98</v>
      </c>
      <c r="Q211" s="43">
        <v>460751006</v>
      </c>
      <c r="R211" s="43">
        <v>4701540</v>
      </c>
      <c r="S211" s="43">
        <v>36842</v>
      </c>
      <c r="T211" s="43">
        <v>25144</v>
      </c>
      <c r="U211" s="42">
        <v>0</v>
      </c>
      <c r="V211" s="42">
        <v>1.2999999999999999E-2</v>
      </c>
      <c r="W211" s="42">
        <v>0</v>
      </c>
      <c r="X211" s="42">
        <v>0.36</v>
      </c>
      <c r="Y211" s="43">
        <v>84</v>
      </c>
      <c r="Z211" s="43">
        <v>455979354</v>
      </c>
      <c r="AA211" s="43">
        <v>5428325</v>
      </c>
      <c r="AB211" s="43">
        <v>26856</v>
      </c>
      <c r="AC211" s="43">
        <v>23949</v>
      </c>
      <c r="AD211" s="42">
        <v>0</v>
      </c>
      <c r="AE211" s="42">
        <v>3.6999999999999998E-2</v>
      </c>
      <c r="AF211" s="42">
        <v>0</v>
      </c>
      <c r="AG211" s="42">
        <v>0.36</v>
      </c>
      <c r="AH211" s="43">
        <v>83</v>
      </c>
      <c r="AI211" s="43">
        <v>455298887</v>
      </c>
      <c r="AJ211" s="43">
        <v>5485528</v>
      </c>
      <c r="AK211" s="43">
        <v>21158</v>
      </c>
      <c r="AL211" s="43">
        <v>24079</v>
      </c>
      <c r="AM211" s="42">
        <v>0</v>
      </c>
      <c r="AN211" s="42">
        <v>4.8000000000000001E-2</v>
      </c>
      <c r="AO211" s="42">
        <v>0</v>
      </c>
      <c r="AP211" s="42">
        <v>0.36</v>
      </c>
      <c r="AQ211" s="43">
        <v>77</v>
      </c>
      <c r="AR211" s="43">
        <v>454866008</v>
      </c>
      <c r="AS211" s="43">
        <v>5907350</v>
      </c>
      <c r="AT211" s="43">
        <v>20762</v>
      </c>
      <c r="AU211" s="43">
        <v>27742</v>
      </c>
      <c r="AV211" s="42">
        <v>0</v>
      </c>
      <c r="AW211" s="42">
        <v>7.0000000000000007E-2</v>
      </c>
      <c r="AX211" s="42">
        <v>0</v>
      </c>
      <c r="AY211" s="42">
        <v>0.36</v>
      </c>
      <c r="AZ211" s="43">
        <v>77</v>
      </c>
      <c r="BA211" s="43">
        <v>454634577</v>
      </c>
      <c r="BB211" s="43">
        <v>5904345</v>
      </c>
      <c r="BC211" s="43">
        <v>17447</v>
      </c>
      <c r="BD211" s="43">
        <v>25674</v>
      </c>
      <c r="BE211" s="46">
        <v>0</v>
      </c>
      <c r="BF211" s="46">
        <v>5.8999999999999997E-2</v>
      </c>
      <c r="BG211" s="46">
        <v>0</v>
      </c>
      <c r="BH211" s="46">
        <v>0.36</v>
      </c>
      <c r="BI211" s="47">
        <v>90</v>
      </c>
      <c r="BJ211" s="47">
        <v>454961196</v>
      </c>
      <c r="BK211" s="47">
        <v>5055124</v>
      </c>
      <c r="BL211" s="47">
        <v>20534</v>
      </c>
      <c r="BM211" s="47">
        <v>33157</v>
      </c>
      <c r="BN211" s="66">
        <v>0</v>
      </c>
      <c r="BO211" s="66">
        <v>7.0000000000000007E-2</v>
      </c>
      <c r="BP211" s="66">
        <v>0</v>
      </c>
      <c r="BQ211" s="66">
        <v>0.36</v>
      </c>
      <c r="BR211" s="67">
        <v>72</v>
      </c>
      <c r="BS211" s="67">
        <v>457388729</v>
      </c>
      <c r="BT211" s="67">
        <v>6352621</v>
      </c>
      <c r="BU211" s="67">
        <v>28703</v>
      </c>
      <c r="BV211" s="67">
        <v>27004</v>
      </c>
      <c r="BW211" s="70">
        <v>0</v>
      </c>
      <c r="BX211" s="70">
        <v>8.1000000000000003E-2</v>
      </c>
      <c r="BY211" s="70">
        <v>0</v>
      </c>
      <c r="BZ211" s="70">
        <v>0.36</v>
      </c>
      <c r="CA211" s="71">
        <v>70</v>
      </c>
      <c r="CB211" s="71">
        <v>459169449</v>
      </c>
      <c r="CC211" s="71">
        <v>6559563</v>
      </c>
      <c r="CD211" s="71">
        <v>23327</v>
      </c>
      <c r="CE211" s="71">
        <v>39911</v>
      </c>
    </row>
    <row r="212" spans="1:83" x14ac:dyDescent="0.35">
      <c r="A212" s="10" t="s">
        <v>1545</v>
      </c>
      <c r="B212" s="10" t="s">
        <v>198</v>
      </c>
      <c r="C212" s="42">
        <v>0</v>
      </c>
      <c r="D212" s="42">
        <v>0</v>
      </c>
      <c r="E212" s="42">
        <v>0</v>
      </c>
      <c r="F212" s="42">
        <v>0.36</v>
      </c>
      <c r="G212" s="43">
        <v>71</v>
      </c>
      <c r="H212" s="43">
        <v>625367603</v>
      </c>
      <c r="I212" s="43">
        <v>8807994</v>
      </c>
      <c r="J212" s="43">
        <v>37319</v>
      </c>
      <c r="K212" s="43">
        <v>42712</v>
      </c>
      <c r="L212" s="42">
        <v>0</v>
      </c>
      <c r="M212" s="42">
        <v>0</v>
      </c>
      <c r="N212" s="42">
        <v>0</v>
      </c>
      <c r="O212" s="42">
        <v>0.36</v>
      </c>
      <c r="P212" s="43">
        <v>69</v>
      </c>
      <c r="Q212" s="43">
        <v>624675356</v>
      </c>
      <c r="R212" s="43">
        <v>9053266</v>
      </c>
      <c r="S212" s="43">
        <v>49688</v>
      </c>
      <c r="T212" s="43">
        <v>59941</v>
      </c>
      <c r="U212" s="42">
        <v>0</v>
      </c>
      <c r="V212" s="42">
        <v>0</v>
      </c>
      <c r="W212" s="42">
        <v>0</v>
      </c>
      <c r="X212" s="42">
        <v>0.36</v>
      </c>
      <c r="Y212" s="43">
        <v>69</v>
      </c>
      <c r="Z212" s="43">
        <v>618331773</v>
      </c>
      <c r="AA212" s="43">
        <v>8961330</v>
      </c>
      <c r="AB212" s="43">
        <v>61945</v>
      </c>
      <c r="AC212" s="43">
        <v>64391</v>
      </c>
      <c r="AD212" s="42">
        <v>0</v>
      </c>
      <c r="AE212" s="42">
        <v>0</v>
      </c>
      <c r="AF212" s="42">
        <v>0</v>
      </c>
      <c r="AG212" s="42">
        <v>0.36</v>
      </c>
      <c r="AH212" s="43">
        <v>69</v>
      </c>
      <c r="AI212" s="43">
        <v>612221513</v>
      </c>
      <c r="AJ212" s="43">
        <v>8872775</v>
      </c>
      <c r="AK212" s="43">
        <v>59023</v>
      </c>
      <c r="AL212" s="43">
        <v>50060</v>
      </c>
      <c r="AM212" s="42">
        <v>0</v>
      </c>
      <c r="AN212" s="42">
        <v>0</v>
      </c>
      <c r="AO212" s="42">
        <v>0</v>
      </c>
      <c r="AP212" s="42">
        <v>0.36</v>
      </c>
      <c r="AQ212" s="43">
        <v>56</v>
      </c>
      <c r="AR212" s="43">
        <v>609889124</v>
      </c>
      <c r="AS212" s="43">
        <v>10890877</v>
      </c>
      <c r="AT212" s="43">
        <v>45952</v>
      </c>
      <c r="AU212" s="43">
        <v>65354</v>
      </c>
      <c r="AV212" s="42">
        <v>0</v>
      </c>
      <c r="AW212" s="42">
        <v>0</v>
      </c>
      <c r="AX212" s="42">
        <v>0</v>
      </c>
      <c r="AY212" s="42">
        <v>0.36</v>
      </c>
      <c r="AZ212" s="43">
        <v>56</v>
      </c>
      <c r="BA212" s="43">
        <v>609573341</v>
      </c>
      <c r="BB212" s="43">
        <v>10885238</v>
      </c>
      <c r="BC212" s="43">
        <v>65208</v>
      </c>
      <c r="BD212" s="43">
        <v>65278</v>
      </c>
      <c r="BE212" s="46">
        <v>0</v>
      </c>
      <c r="BF212" s="46">
        <v>0</v>
      </c>
      <c r="BG212" s="46">
        <v>0</v>
      </c>
      <c r="BH212" s="46">
        <v>0.36</v>
      </c>
      <c r="BI212" s="47">
        <v>69</v>
      </c>
      <c r="BJ212" s="47">
        <v>608388684</v>
      </c>
      <c r="BK212" s="47">
        <v>8817227</v>
      </c>
      <c r="BL212" s="47">
        <v>59208</v>
      </c>
      <c r="BM212" s="47">
        <v>70741</v>
      </c>
      <c r="BN212" s="66">
        <v>0</v>
      </c>
      <c r="BO212" s="66">
        <v>0</v>
      </c>
      <c r="BP212" s="66">
        <v>0</v>
      </c>
      <c r="BQ212" s="66">
        <v>0.36</v>
      </c>
      <c r="BR212" s="67">
        <v>65</v>
      </c>
      <c r="BS212" s="67">
        <v>604965234</v>
      </c>
      <c r="BT212" s="67">
        <v>9307157</v>
      </c>
      <c r="BU212" s="67">
        <v>73931</v>
      </c>
      <c r="BV212" s="67">
        <v>72426</v>
      </c>
      <c r="BW212" s="70">
        <v>0</v>
      </c>
      <c r="BX212" s="70">
        <v>0</v>
      </c>
      <c r="BY212" s="70">
        <v>0</v>
      </c>
      <c r="BZ212" s="70">
        <v>0.36</v>
      </c>
      <c r="CA212" s="71">
        <v>60</v>
      </c>
      <c r="CB212" s="71">
        <v>604134858</v>
      </c>
      <c r="CC212" s="71">
        <v>10068914</v>
      </c>
      <c r="CD212" s="71">
        <v>96212</v>
      </c>
      <c r="CE212" s="71">
        <v>73857</v>
      </c>
    </row>
    <row r="213" spans="1:83" x14ac:dyDescent="0.35">
      <c r="A213" s="10" t="s">
        <v>1546</v>
      </c>
      <c r="B213" s="10" t="s">
        <v>2050</v>
      </c>
      <c r="C213" s="42">
        <v>0</v>
      </c>
      <c r="D213" s="42">
        <v>0</v>
      </c>
      <c r="E213" s="42">
        <v>0</v>
      </c>
      <c r="F213" s="42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2">
        <v>0</v>
      </c>
      <c r="M213" s="42">
        <v>0</v>
      </c>
      <c r="N213" s="42">
        <v>0</v>
      </c>
      <c r="O213" s="42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2">
        <v>0</v>
      </c>
      <c r="V213" s="42">
        <v>0</v>
      </c>
      <c r="W213" s="42">
        <v>0</v>
      </c>
      <c r="X213" s="42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2">
        <v>0</v>
      </c>
      <c r="AE213" s="42">
        <v>0</v>
      </c>
      <c r="AF213" s="42">
        <v>0</v>
      </c>
      <c r="AG213" s="42">
        <v>0</v>
      </c>
      <c r="AH213" s="43">
        <v>0</v>
      </c>
      <c r="AI213" s="43">
        <v>0</v>
      </c>
      <c r="AJ213" s="43">
        <v>0</v>
      </c>
      <c r="AK213" s="43">
        <v>0</v>
      </c>
      <c r="AL213" s="43">
        <v>0</v>
      </c>
      <c r="AM213" s="42">
        <v>0</v>
      </c>
      <c r="AN213" s="42">
        <v>0</v>
      </c>
      <c r="AO213" s="42">
        <v>0</v>
      </c>
      <c r="AP213" s="42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2">
        <v>0</v>
      </c>
      <c r="AW213" s="42">
        <v>0</v>
      </c>
      <c r="AX213" s="42">
        <v>0</v>
      </c>
      <c r="AY213" s="42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6">
        <v>0</v>
      </c>
      <c r="BF213" s="46">
        <v>0</v>
      </c>
      <c r="BG213" s="46">
        <v>0</v>
      </c>
      <c r="BH213" s="46">
        <v>0</v>
      </c>
      <c r="BI213" s="47">
        <v>0</v>
      </c>
      <c r="BJ213" s="47">
        <v>0</v>
      </c>
      <c r="BK213" s="47">
        <v>0</v>
      </c>
      <c r="BL213" s="47">
        <v>0</v>
      </c>
      <c r="BM213" s="47">
        <v>0</v>
      </c>
      <c r="BN213" s="66">
        <v>0</v>
      </c>
      <c r="BO213" s="66">
        <v>0</v>
      </c>
      <c r="BP213" s="66">
        <v>0</v>
      </c>
      <c r="BQ213" s="66">
        <v>0</v>
      </c>
      <c r="BR213" s="67">
        <v>0</v>
      </c>
      <c r="BS213" s="67">
        <v>0</v>
      </c>
      <c r="BT213" s="67">
        <v>0</v>
      </c>
      <c r="BU213" s="67">
        <v>0</v>
      </c>
      <c r="BV213" s="67">
        <v>0</v>
      </c>
      <c r="BW213" s="70">
        <v>0</v>
      </c>
      <c r="BX213" s="70">
        <v>0</v>
      </c>
      <c r="BY213" s="70">
        <v>0</v>
      </c>
      <c r="BZ213" s="70">
        <v>0</v>
      </c>
      <c r="CA213" s="71">
        <v>0</v>
      </c>
      <c r="CB213" s="71">
        <v>0</v>
      </c>
      <c r="CC213" s="71">
        <v>0</v>
      </c>
      <c r="CD213" s="71">
        <v>0</v>
      </c>
      <c r="CE213" s="71">
        <v>0</v>
      </c>
    </row>
    <row r="214" spans="1:83" x14ac:dyDescent="0.35">
      <c r="A214" s="10" t="s">
        <v>1547</v>
      </c>
      <c r="B214" s="10" t="s">
        <v>199</v>
      </c>
      <c r="C214" s="42">
        <v>0</v>
      </c>
      <c r="D214" s="42">
        <v>0.23100000000000001</v>
      </c>
      <c r="E214" s="42">
        <v>0</v>
      </c>
      <c r="F214" s="42">
        <v>0.36</v>
      </c>
      <c r="G214" s="43">
        <v>147</v>
      </c>
      <c r="H214" s="43">
        <v>388503323</v>
      </c>
      <c r="I214" s="43">
        <v>2642879</v>
      </c>
      <c r="J214" s="43">
        <v>96113</v>
      </c>
      <c r="K214" s="43">
        <v>93662</v>
      </c>
      <c r="L214" s="42">
        <v>0</v>
      </c>
      <c r="M214" s="42">
        <v>0.23100000000000001</v>
      </c>
      <c r="N214" s="42">
        <v>0</v>
      </c>
      <c r="O214" s="42">
        <v>0.36</v>
      </c>
      <c r="P214" s="43">
        <v>153</v>
      </c>
      <c r="Q214" s="43">
        <v>392715867</v>
      </c>
      <c r="R214" s="43">
        <v>2566770</v>
      </c>
      <c r="S214" s="43">
        <v>90633</v>
      </c>
      <c r="T214" s="43">
        <v>104846</v>
      </c>
      <c r="U214" s="42">
        <v>0</v>
      </c>
      <c r="V214" s="42">
        <v>0.23899999999999999</v>
      </c>
      <c r="W214" s="42">
        <v>0</v>
      </c>
      <c r="X214" s="42">
        <v>0.36</v>
      </c>
      <c r="Y214" s="43">
        <v>147</v>
      </c>
      <c r="Z214" s="43">
        <v>393215741</v>
      </c>
      <c r="AA214" s="43">
        <v>2674937</v>
      </c>
      <c r="AB214" s="43">
        <v>92039</v>
      </c>
      <c r="AC214" s="43">
        <v>84302</v>
      </c>
      <c r="AD214" s="42">
        <v>0</v>
      </c>
      <c r="AE214" s="42">
        <v>0.253</v>
      </c>
      <c r="AF214" s="42">
        <v>0</v>
      </c>
      <c r="AG214" s="42">
        <v>0.36</v>
      </c>
      <c r="AH214" s="43">
        <v>149</v>
      </c>
      <c r="AI214" s="43">
        <v>393597184</v>
      </c>
      <c r="AJ214" s="43">
        <v>2641591</v>
      </c>
      <c r="AK214" s="43">
        <v>84376</v>
      </c>
      <c r="AL214" s="43">
        <v>116294</v>
      </c>
      <c r="AM214" s="42">
        <v>0</v>
      </c>
      <c r="AN214" s="42">
        <v>0.28000000000000003</v>
      </c>
      <c r="AO214" s="42">
        <v>0</v>
      </c>
      <c r="AP214" s="42">
        <v>0.36</v>
      </c>
      <c r="AQ214" s="43">
        <v>150</v>
      </c>
      <c r="AR214" s="43">
        <v>393956865</v>
      </c>
      <c r="AS214" s="43">
        <v>2626379</v>
      </c>
      <c r="AT214" s="43">
        <v>106796</v>
      </c>
      <c r="AU214" s="43">
        <v>133785</v>
      </c>
      <c r="AV214" s="42">
        <v>0</v>
      </c>
      <c r="AW214" s="42">
        <v>0.27300000000000002</v>
      </c>
      <c r="AX214" s="42">
        <v>0</v>
      </c>
      <c r="AY214" s="42">
        <v>0.36</v>
      </c>
      <c r="AZ214" s="43">
        <v>148</v>
      </c>
      <c r="BA214" s="43">
        <v>394213328</v>
      </c>
      <c r="BB214" s="43">
        <v>2663603</v>
      </c>
      <c r="BC214" s="43">
        <v>118832</v>
      </c>
      <c r="BD214" s="43">
        <v>127004</v>
      </c>
      <c r="BE214" s="46">
        <v>0</v>
      </c>
      <c r="BF214" s="46">
        <v>0.26700000000000002</v>
      </c>
      <c r="BG214" s="46">
        <v>0</v>
      </c>
      <c r="BH214" s="46">
        <v>0.36</v>
      </c>
      <c r="BI214" s="47">
        <v>143</v>
      </c>
      <c r="BJ214" s="47">
        <v>395001230</v>
      </c>
      <c r="BK214" s="47">
        <v>2762246</v>
      </c>
      <c r="BL214" s="47">
        <v>139066</v>
      </c>
      <c r="BM214" s="47">
        <v>157138</v>
      </c>
      <c r="BN214" s="66">
        <v>0</v>
      </c>
      <c r="BO214" s="66">
        <v>0.224</v>
      </c>
      <c r="BP214" s="66">
        <v>0</v>
      </c>
      <c r="BQ214" s="66">
        <v>0.36</v>
      </c>
      <c r="BR214" s="67">
        <v>127</v>
      </c>
      <c r="BS214" s="67">
        <v>423277259</v>
      </c>
      <c r="BT214" s="67">
        <v>3332891</v>
      </c>
      <c r="BU214" s="67">
        <v>147806</v>
      </c>
      <c r="BV214" s="67">
        <v>146522</v>
      </c>
      <c r="BW214" s="70">
        <v>0</v>
      </c>
      <c r="BX214" s="70">
        <v>0.23899999999999999</v>
      </c>
      <c r="BY214" s="70">
        <v>0</v>
      </c>
      <c r="BZ214" s="70">
        <v>0.36</v>
      </c>
      <c r="CA214" s="71">
        <v>130</v>
      </c>
      <c r="CB214" s="71">
        <v>425212073</v>
      </c>
      <c r="CC214" s="71">
        <v>3270862</v>
      </c>
      <c r="CD214" s="71">
        <v>135589</v>
      </c>
      <c r="CE214" s="71">
        <v>136870</v>
      </c>
    </row>
    <row r="215" spans="1:83" x14ac:dyDescent="0.35">
      <c r="A215" s="10" t="s">
        <v>1548</v>
      </c>
      <c r="B215" s="10" t="s">
        <v>200</v>
      </c>
      <c r="C215" s="42">
        <v>0.75</v>
      </c>
      <c r="D215" s="42">
        <v>0.56599999999999995</v>
      </c>
      <c r="E215" s="42">
        <v>0.75</v>
      </c>
      <c r="F215" s="42">
        <v>0.75</v>
      </c>
      <c r="G215" s="43">
        <v>787</v>
      </c>
      <c r="H215" s="43">
        <v>264049682</v>
      </c>
      <c r="I215" s="43">
        <v>335514</v>
      </c>
      <c r="J215" s="43">
        <v>916380</v>
      </c>
      <c r="K215" s="43">
        <v>1022925</v>
      </c>
      <c r="L215" s="42">
        <v>0.74</v>
      </c>
      <c r="M215" s="42">
        <v>0.56100000000000005</v>
      </c>
      <c r="N215" s="42">
        <v>0.74</v>
      </c>
      <c r="O215" s="42">
        <v>0.74</v>
      </c>
      <c r="P215" s="43">
        <v>744</v>
      </c>
      <c r="Q215" s="43">
        <v>267328218</v>
      </c>
      <c r="R215" s="43">
        <v>359312</v>
      </c>
      <c r="S215" s="43">
        <v>986217</v>
      </c>
      <c r="T215" s="43">
        <v>1009661</v>
      </c>
      <c r="U215" s="42">
        <v>0.749</v>
      </c>
      <c r="V215" s="42">
        <v>0.55900000000000005</v>
      </c>
      <c r="W215" s="42">
        <v>0.749</v>
      </c>
      <c r="X215" s="42">
        <v>0.749</v>
      </c>
      <c r="Y215" s="43">
        <v>745</v>
      </c>
      <c r="Z215" s="43">
        <v>272031456</v>
      </c>
      <c r="AA215" s="43">
        <v>365142</v>
      </c>
      <c r="AB215" s="43">
        <v>951465</v>
      </c>
      <c r="AC215" s="43">
        <v>1170995</v>
      </c>
      <c r="AD215" s="42">
        <v>0.77600000000000002</v>
      </c>
      <c r="AE215" s="42">
        <v>0.56299999999999994</v>
      </c>
      <c r="AF215" s="42">
        <v>0.77600000000000002</v>
      </c>
      <c r="AG215" s="42">
        <v>0.77600000000000002</v>
      </c>
      <c r="AH215" s="43">
        <v>795</v>
      </c>
      <c r="AI215" s="43">
        <v>273894372</v>
      </c>
      <c r="AJ215" s="43">
        <v>344521</v>
      </c>
      <c r="AK215" s="43">
        <v>1066745</v>
      </c>
      <c r="AL215" s="43">
        <v>1215350</v>
      </c>
      <c r="AM215" s="42">
        <v>0.76900000000000002</v>
      </c>
      <c r="AN215" s="42">
        <v>0.55600000000000005</v>
      </c>
      <c r="AO215" s="42">
        <v>0.76900000000000002</v>
      </c>
      <c r="AP215" s="42">
        <v>0.76900000000000002</v>
      </c>
      <c r="AQ215" s="43">
        <v>747</v>
      </c>
      <c r="AR215" s="43">
        <v>281950108</v>
      </c>
      <c r="AS215" s="43">
        <v>377443</v>
      </c>
      <c r="AT215" s="43">
        <v>1123484</v>
      </c>
      <c r="AU215" s="43">
        <v>1223542</v>
      </c>
      <c r="AV215" s="42">
        <v>0.76700000000000002</v>
      </c>
      <c r="AW215" s="42">
        <v>0.54600000000000004</v>
      </c>
      <c r="AX215" s="42">
        <v>0.76700000000000002</v>
      </c>
      <c r="AY215" s="42">
        <v>0.76700000000000002</v>
      </c>
      <c r="AZ215" s="43">
        <v>718</v>
      </c>
      <c r="BA215" s="43">
        <v>292237668</v>
      </c>
      <c r="BB215" s="43">
        <v>407016</v>
      </c>
      <c r="BC215" s="43">
        <v>1247501</v>
      </c>
      <c r="BD215" s="43">
        <v>1216001</v>
      </c>
      <c r="BE215" s="46">
        <v>0.78100000000000003</v>
      </c>
      <c r="BF215" s="46">
        <v>0.53800000000000003</v>
      </c>
      <c r="BG215" s="46">
        <v>0.78100000000000003</v>
      </c>
      <c r="BH215" s="46">
        <v>0.78100000000000003</v>
      </c>
      <c r="BI215" s="47">
        <v>709</v>
      </c>
      <c r="BJ215" s="47">
        <v>297844370</v>
      </c>
      <c r="BK215" s="47">
        <v>420090</v>
      </c>
      <c r="BL215" s="47">
        <v>1171888</v>
      </c>
      <c r="BM215" s="47">
        <v>1217496</v>
      </c>
      <c r="BN215" s="66">
        <v>0.77600000000000002</v>
      </c>
      <c r="BO215" s="66">
        <v>0.52700000000000002</v>
      </c>
      <c r="BP215" s="66">
        <v>0.77600000000000002</v>
      </c>
      <c r="BQ215" s="66">
        <v>0.77600000000000002</v>
      </c>
      <c r="BR215" s="67">
        <v>652</v>
      </c>
      <c r="BS215" s="67">
        <v>304376172</v>
      </c>
      <c r="BT215" s="67">
        <v>466834</v>
      </c>
      <c r="BU215" s="67">
        <v>1424595</v>
      </c>
      <c r="BV215" s="67">
        <v>1437179</v>
      </c>
      <c r="BW215" s="70">
        <v>0.76100000000000001</v>
      </c>
      <c r="BX215" s="70">
        <v>0.51300000000000001</v>
      </c>
      <c r="BY215" s="70">
        <v>0.76100000000000001</v>
      </c>
      <c r="BZ215" s="70">
        <v>0.76100000000000001</v>
      </c>
      <c r="CA215" s="71">
        <v>656</v>
      </c>
      <c r="CB215" s="71">
        <v>319885315</v>
      </c>
      <c r="CC215" s="71">
        <v>487630</v>
      </c>
      <c r="CD215" s="71">
        <v>2057267</v>
      </c>
      <c r="CE215" s="71">
        <v>1991176</v>
      </c>
    </row>
    <row r="216" spans="1:83" x14ac:dyDescent="0.35">
      <c r="A216" s="10" t="s">
        <v>1549</v>
      </c>
      <c r="B216" s="10" t="s">
        <v>201</v>
      </c>
      <c r="C216" s="42">
        <v>0.747</v>
      </c>
      <c r="D216" s="42">
        <v>0.59799999999999998</v>
      </c>
      <c r="E216" s="42">
        <v>0.747</v>
      </c>
      <c r="F216" s="42">
        <v>0.747</v>
      </c>
      <c r="G216" s="43">
        <v>1070</v>
      </c>
      <c r="H216" s="43">
        <v>363327902</v>
      </c>
      <c r="I216" s="43">
        <v>339558</v>
      </c>
      <c r="J216" s="43">
        <v>1270656</v>
      </c>
      <c r="K216" s="43">
        <v>1246057</v>
      </c>
      <c r="L216" s="42">
        <v>0.749</v>
      </c>
      <c r="M216" s="42">
        <v>0.61</v>
      </c>
      <c r="N216" s="42">
        <v>0.749</v>
      </c>
      <c r="O216" s="42">
        <v>0.749</v>
      </c>
      <c r="P216" s="43">
        <v>1028</v>
      </c>
      <c r="Q216" s="43">
        <v>356921140</v>
      </c>
      <c r="R216" s="43">
        <v>347199</v>
      </c>
      <c r="S216" s="43">
        <v>1853930</v>
      </c>
      <c r="T216" s="43">
        <v>1321422</v>
      </c>
      <c r="U216" s="42">
        <v>0.75600000000000001</v>
      </c>
      <c r="V216" s="42">
        <v>0.61399999999999999</v>
      </c>
      <c r="W216" s="42">
        <v>0.75600000000000001</v>
      </c>
      <c r="X216" s="42">
        <v>0.75600000000000001</v>
      </c>
      <c r="Y216" s="43">
        <v>1011</v>
      </c>
      <c r="Z216" s="43">
        <v>358733340</v>
      </c>
      <c r="AA216" s="43">
        <v>354830</v>
      </c>
      <c r="AB216" s="43">
        <v>1396091</v>
      </c>
      <c r="AC216" s="43">
        <v>1457199</v>
      </c>
      <c r="AD216" s="42">
        <v>0.75700000000000001</v>
      </c>
      <c r="AE216" s="42">
        <v>0.628</v>
      </c>
      <c r="AF216" s="42">
        <v>0.75700000000000001</v>
      </c>
      <c r="AG216" s="42">
        <v>0.75700000000000001</v>
      </c>
      <c r="AH216" s="43">
        <v>954</v>
      </c>
      <c r="AI216" s="43">
        <v>356502103</v>
      </c>
      <c r="AJ216" s="43">
        <v>373691</v>
      </c>
      <c r="AK216" s="43">
        <v>1428188</v>
      </c>
      <c r="AL216" s="43">
        <v>1420098</v>
      </c>
      <c r="AM216" s="42">
        <v>0.76</v>
      </c>
      <c r="AN216" s="42">
        <v>0.63500000000000001</v>
      </c>
      <c r="AO216" s="42">
        <v>0.76</v>
      </c>
      <c r="AP216" s="42">
        <v>0.76</v>
      </c>
      <c r="AQ216" s="43">
        <v>903</v>
      </c>
      <c r="AR216" s="43">
        <v>354575456</v>
      </c>
      <c r="AS216" s="43">
        <v>392663</v>
      </c>
      <c r="AT216" s="43">
        <v>1580946</v>
      </c>
      <c r="AU216" s="43">
        <v>1497536</v>
      </c>
      <c r="AV216" s="42">
        <v>0.77</v>
      </c>
      <c r="AW216" s="42">
        <v>0.63400000000000001</v>
      </c>
      <c r="AX216" s="42">
        <v>0.77</v>
      </c>
      <c r="AY216" s="42">
        <v>0.77</v>
      </c>
      <c r="AZ216" s="43">
        <v>906</v>
      </c>
      <c r="BA216" s="43">
        <v>363229164</v>
      </c>
      <c r="BB216" s="43">
        <v>400915</v>
      </c>
      <c r="BC216" s="43">
        <v>1669286</v>
      </c>
      <c r="BD216" s="43">
        <v>1470808</v>
      </c>
      <c r="BE216" s="46">
        <v>0.76400000000000001</v>
      </c>
      <c r="BF216" s="46">
        <v>0.625</v>
      </c>
      <c r="BG216" s="46">
        <v>0.76400000000000001</v>
      </c>
      <c r="BH216" s="46">
        <v>0.76400000000000001</v>
      </c>
      <c r="BI216" s="47">
        <v>839</v>
      </c>
      <c r="BJ216" s="47">
        <v>379851492</v>
      </c>
      <c r="BK216" s="47">
        <v>452743</v>
      </c>
      <c r="BL216" s="47">
        <v>1471464</v>
      </c>
      <c r="BM216" s="47">
        <v>1375733</v>
      </c>
      <c r="BN216" s="66">
        <v>0.754</v>
      </c>
      <c r="BO216" s="66">
        <v>0.61</v>
      </c>
      <c r="BP216" s="66">
        <v>0.754</v>
      </c>
      <c r="BQ216" s="66">
        <v>0.754</v>
      </c>
      <c r="BR216" s="67">
        <v>784</v>
      </c>
      <c r="BS216" s="67">
        <v>400555193</v>
      </c>
      <c r="BT216" s="67">
        <v>510912</v>
      </c>
      <c r="BU216" s="67">
        <v>1784174</v>
      </c>
      <c r="BV216" s="67">
        <v>1971804</v>
      </c>
      <c r="BW216" s="70">
        <v>0.73599999999999999</v>
      </c>
      <c r="BX216" s="70">
        <v>0.60199999999999998</v>
      </c>
      <c r="BY216" s="70">
        <v>0.73599999999999999</v>
      </c>
      <c r="BZ216" s="70">
        <v>0.73599999999999999</v>
      </c>
      <c r="CA216" s="71">
        <v>782</v>
      </c>
      <c r="CB216" s="71">
        <v>420716756</v>
      </c>
      <c r="CC216" s="71">
        <v>538000</v>
      </c>
      <c r="CD216" s="71">
        <v>2730434</v>
      </c>
      <c r="CE216" s="71">
        <v>2695886</v>
      </c>
    </row>
    <row r="217" spans="1:83" x14ac:dyDescent="0.35">
      <c r="A217" s="10" t="s">
        <v>1550</v>
      </c>
      <c r="B217" s="10" t="s">
        <v>2051</v>
      </c>
      <c r="C217" s="42">
        <v>0</v>
      </c>
      <c r="D217" s="42">
        <v>0</v>
      </c>
      <c r="E217" s="42">
        <v>0</v>
      </c>
      <c r="F217" s="42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2">
        <v>0</v>
      </c>
      <c r="M217" s="42">
        <v>0</v>
      </c>
      <c r="N217" s="42">
        <v>0</v>
      </c>
      <c r="O217" s="42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2">
        <v>0</v>
      </c>
      <c r="V217" s="42">
        <v>0</v>
      </c>
      <c r="W217" s="42">
        <v>0</v>
      </c>
      <c r="X217" s="42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2">
        <v>0</v>
      </c>
      <c r="AE217" s="42">
        <v>0</v>
      </c>
      <c r="AF217" s="42">
        <v>0</v>
      </c>
      <c r="AG217" s="42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2">
        <v>0</v>
      </c>
      <c r="AN217" s="42">
        <v>0</v>
      </c>
      <c r="AO217" s="42">
        <v>0</v>
      </c>
      <c r="AP217" s="42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2">
        <v>0</v>
      </c>
      <c r="AW217" s="42">
        <v>0</v>
      </c>
      <c r="AX217" s="42">
        <v>0</v>
      </c>
      <c r="AY217" s="42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6">
        <v>0</v>
      </c>
      <c r="BF217" s="46">
        <v>0</v>
      </c>
      <c r="BG217" s="46">
        <v>0</v>
      </c>
      <c r="BH217" s="46">
        <v>0</v>
      </c>
      <c r="BI217" s="47">
        <v>0</v>
      </c>
      <c r="BJ217" s="47">
        <v>0</v>
      </c>
      <c r="BK217" s="47">
        <v>0</v>
      </c>
      <c r="BL217" s="47">
        <v>0</v>
      </c>
      <c r="BM217" s="47">
        <v>0</v>
      </c>
      <c r="BN217" s="66">
        <v>0</v>
      </c>
      <c r="BO217" s="66">
        <v>0</v>
      </c>
      <c r="BP217" s="66">
        <v>0</v>
      </c>
      <c r="BQ217" s="66">
        <v>0</v>
      </c>
      <c r="BR217" s="67">
        <v>0</v>
      </c>
      <c r="BS217" s="67">
        <v>0</v>
      </c>
      <c r="BT217" s="67">
        <v>0</v>
      </c>
      <c r="BU217" s="67">
        <v>0</v>
      </c>
      <c r="BV217" s="67">
        <v>0</v>
      </c>
      <c r="BW217" s="70">
        <v>0</v>
      </c>
      <c r="BX217" s="70">
        <v>0</v>
      </c>
      <c r="BY217" s="70">
        <v>0</v>
      </c>
      <c r="BZ217" s="70">
        <v>0</v>
      </c>
      <c r="CA217" s="71">
        <v>0</v>
      </c>
      <c r="CB217" s="71">
        <v>0</v>
      </c>
      <c r="CC217" s="71">
        <v>0</v>
      </c>
      <c r="CD217" s="71">
        <v>0</v>
      </c>
      <c r="CE217" s="71">
        <v>0</v>
      </c>
    </row>
    <row r="218" spans="1:83" x14ac:dyDescent="0.35">
      <c r="A218" s="10" t="s">
        <v>1551</v>
      </c>
      <c r="B218" s="10" t="s">
        <v>2052</v>
      </c>
      <c r="C218" s="42">
        <v>0</v>
      </c>
      <c r="D218" s="42">
        <v>0</v>
      </c>
      <c r="E218" s="42">
        <v>0</v>
      </c>
      <c r="F218" s="42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2">
        <v>0</v>
      </c>
      <c r="M218" s="42">
        <v>0</v>
      </c>
      <c r="N218" s="42">
        <v>0</v>
      </c>
      <c r="O218" s="42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2">
        <v>0</v>
      </c>
      <c r="V218" s="42">
        <v>0</v>
      </c>
      <c r="W218" s="42">
        <v>0</v>
      </c>
      <c r="X218" s="42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0</v>
      </c>
      <c r="AD218" s="42">
        <v>0</v>
      </c>
      <c r="AE218" s="42">
        <v>0</v>
      </c>
      <c r="AF218" s="42">
        <v>0</v>
      </c>
      <c r="AG218" s="42">
        <v>0</v>
      </c>
      <c r="AH218" s="43">
        <v>0</v>
      </c>
      <c r="AI218" s="43">
        <v>0</v>
      </c>
      <c r="AJ218" s="43">
        <v>0</v>
      </c>
      <c r="AK218" s="43">
        <v>0</v>
      </c>
      <c r="AL218" s="43">
        <v>0</v>
      </c>
      <c r="AM218" s="42">
        <v>0</v>
      </c>
      <c r="AN218" s="42">
        <v>0</v>
      </c>
      <c r="AO218" s="42">
        <v>0</v>
      </c>
      <c r="AP218" s="42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2">
        <v>0</v>
      </c>
      <c r="AW218" s="42">
        <v>0</v>
      </c>
      <c r="AX218" s="42">
        <v>0</v>
      </c>
      <c r="AY218" s="42">
        <v>0</v>
      </c>
      <c r="AZ218" s="43">
        <v>0</v>
      </c>
      <c r="BA218" s="43">
        <v>0</v>
      </c>
      <c r="BB218" s="43">
        <v>0</v>
      </c>
      <c r="BC218" s="43">
        <v>0</v>
      </c>
      <c r="BD218" s="43">
        <v>0</v>
      </c>
      <c r="BE218" s="46">
        <v>0</v>
      </c>
      <c r="BF218" s="46">
        <v>0</v>
      </c>
      <c r="BG218" s="46">
        <v>0</v>
      </c>
      <c r="BH218" s="46">
        <v>0</v>
      </c>
      <c r="BI218" s="47">
        <v>0</v>
      </c>
      <c r="BJ218" s="47">
        <v>0</v>
      </c>
      <c r="BK218" s="47">
        <v>0</v>
      </c>
      <c r="BL218" s="47">
        <v>0</v>
      </c>
      <c r="BM218" s="47">
        <v>0</v>
      </c>
      <c r="BN218" s="66">
        <v>0</v>
      </c>
      <c r="BO218" s="66">
        <v>0</v>
      </c>
      <c r="BP218" s="66">
        <v>0</v>
      </c>
      <c r="BQ218" s="66">
        <v>0</v>
      </c>
      <c r="BR218" s="67">
        <v>0</v>
      </c>
      <c r="BS218" s="67">
        <v>0</v>
      </c>
      <c r="BT218" s="67">
        <v>0</v>
      </c>
      <c r="BU218" s="67">
        <v>0</v>
      </c>
      <c r="BV218" s="67">
        <v>0</v>
      </c>
      <c r="BW218" s="70">
        <v>0</v>
      </c>
      <c r="BX218" s="70">
        <v>0</v>
      </c>
      <c r="BY218" s="70">
        <v>0</v>
      </c>
      <c r="BZ218" s="70">
        <v>0</v>
      </c>
      <c r="CA218" s="71">
        <v>0</v>
      </c>
      <c r="CB218" s="71">
        <v>0</v>
      </c>
      <c r="CC218" s="71">
        <v>0</v>
      </c>
      <c r="CD218" s="71">
        <v>0</v>
      </c>
      <c r="CE218" s="71">
        <v>0</v>
      </c>
    </row>
    <row r="219" spans="1:83" x14ac:dyDescent="0.35">
      <c r="A219" s="10" t="s">
        <v>1552</v>
      </c>
      <c r="B219" s="10" t="s">
        <v>202</v>
      </c>
      <c r="C219" s="42">
        <v>0.77600000000000002</v>
      </c>
      <c r="D219" s="42">
        <v>0.64700000000000002</v>
      </c>
      <c r="E219" s="42">
        <v>0.77600000000000002</v>
      </c>
      <c r="F219" s="42">
        <v>0.77600000000000002</v>
      </c>
      <c r="G219" s="43">
        <v>1220</v>
      </c>
      <c r="H219" s="43">
        <v>367582234</v>
      </c>
      <c r="I219" s="43">
        <v>301296</v>
      </c>
      <c r="J219" s="43">
        <v>1819373</v>
      </c>
      <c r="K219" s="43">
        <v>1739714</v>
      </c>
      <c r="L219" s="42">
        <v>0.78100000000000003</v>
      </c>
      <c r="M219" s="42">
        <v>0.64800000000000002</v>
      </c>
      <c r="N219" s="42">
        <v>0.78100000000000003</v>
      </c>
      <c r="O219" s="42">
        <v>0.78100000000000003</v>
      </c>
      <c r="P219" s="43">
        <v>1215</v>
      </c>
      <c r="Q219" s="43">
        <v>368340922</v>
      </c>
      <c r="R219" s="43">
        <v>303161</v>
      </c>
      <c r="S219" s="43">
        <v>1735637</v>
      </c>
      <c r="T219" s="43">
        <v>1927990</v>
      </c>
      <c r="U219" s="42">
        <v>0.79100000000000004</v>
      </c>
      <c r="V219" s="42">
        <v>0.65600000000000003</v>
      </c>
      <c r="W219" s="42">
        <v>0.79100000000000004</v>
      </c>
      <c r="X219" s="42">
        <v>0.79100000000000004</v>
      </c>
      <c r="Y219" s="43">
        <v>1209</v>
      </c>
      <c r="Z219" s="43">
        <v>366890001</v>
      </c>
      <c r="AA219" s="43">
        <v>303465</v>
      </c>
      <c r="AB219" s="43">
        <v>1741298</v>
      </c>
      <c r="AC219" s="43">
        <v>2005926</v>
      </c>
      <c r="AD219" s="42">
        <v>0.79300000000000004</v>
      </c>
      <c r="AE219" s="42">
        <v>0.67</v>
      </c>
      <c r="AF219" s="42">
        <v>0.79300000000000004</v>
      </c>
      <c r="AG219" s="42">
        <v>0.79300000000000004</v>
      </c>
      <c r="AH219" s="43">
        <v>1147</v>
      </c>
      <c r="AI219" s="43">
        <v>365986046</v>
      </c>
      <c r="AJ219" s="43">
        <v>319081</v>
      </c>
      <c r="AK219" s="43">
        <v>1807239</v>
      </c>
      <c r="AL219" s="43">
        <v>1798636</v>
      </c>
      <c r="AM219" s="42">
        <v>0.80900000000000005</v>
      </c>
      <c r="AN219" s="42">
        <v>0.67800000000000005</v>
      </c>
      <c r="AO219" s="42">
        <v>0.80900000000000005</v>
      </c>
      <c r="AP219" s="42">
        <v>0.80900000000000005</v>
      </c>
      <c r="AQ219" s="43">
        <v>1167</v>
      </c>
      <c r="AR219" s="43">
        <v>365010565</v>
      </c>
      <c r="AS219" s="43">
        <v>312776</v>
      </c>
      <c r="AT219" s="43">
        <v>1817069</v>
      </c>
      <c r="AU219" s="43">
        <v>1956935</v>
      </c>
      <c r="AV219" s="42">
        <v>0.82899999999999996</v>
      </c>
      <c r="AW219" s="42">
        <v>0.69</v>
      </c>
      <c r="AX219" s="42">
        <v>0.82899999999999996</v>
      </c>
      <c r="AY219" s="42">
        <v>0.82899999999999996</v>
      </c>
      <c r="AZ219" s="43">
        <v>1220</v>
      </c>
      <c r="BA219" s="43">
        <v>365739454</v>
      </c>
      <c r="BB219" s="43">
        <v>299786</v>
      </c>
      <c r="BC219" s="43">
        <v>1856724</v>
      </c>
      <c r="BD219" s="43">
        <v>2069616</v>
      </c>
      <c r="BE219" s="46">
        <v>0.82599999999999996</v>
      </c>
      <c r="BF219" s="46">
        <v>0.67700000000000005</v>
      </c>
      <c r="BG219" s="46">
        <v>0.82599999999999996</v>
      </c>
      <c r="BH219" s="46">
        <v>0.82599999999999996</v>
      </c>
      <c r="BI219" s="47">
        <v>1142</v>
      </c>
      <c r="BJ219" s="47">
        <v>382294064</v>
      </c>
      <c r="BK219" s="47">
        <v>334758</v>
      </c>
      <c r="BL219" s="47">
        <v>1989556</v>
      </c>
      <c r="BM219" s="47">
        <v>1905414</v>
      </c>
      <c r="BN219" s="66">
        <v>0.83099999999999996</v>
      </c>
      <c r="BO219" s="66">
        <v>0.67500000000000004</v>
      </c>
      <c r="BP219" s="66">
        <v>0.83099999999999996</v>
      </c>
      <c r="BQ219" s="66">
        <v>0.83099999999999996</v>
      </c>
      <c r="BR219" s="67">
        <v>1087</v>
      </c>
      <c r="BS219" s="67">
        <v>383494904</v>
      </c>
      <c r="BT219" s="67">
        <v>352801</v>
      </c>
      <c r="BU219" s="67">
        <v>2067195</v>
      </c>
      <c r="BV219" s="67">
        <v>2465675</v>
      </c>
      <c r="BW219" s="70">
        <v>0.81699999999999995</v>
      </c>
      <c r="BX219" s="70">
        <v>0.65700000000000003</v>
      </c>
      <c r="BY219" s="70">
        <v>0.81699999999999995</v>
      </c>
      <c r="BZ219" s="70">
        <v>0.81699999999999995</v>
      </c>
      <c r="CA219" s="71">
        <v>1083</v>
      </c>
      <c r="CB219" s="71">
        <v>405472362</v>
      </c>
      <c r="CC219" s="71">
        <v>374397</v>
      </c>
      <c r="CD219" s="71">
        <v>3491139</v>
      </c>
      <c r="CE219" s="71">
        <v>3266999</v>
      </c>
    </row>
    <row r="220" spans="1:83" x14ac:dyDescent="0.35">
      <c r="A220" s="10" t="s">
        <v>1553</v>
      </c>
      <c r="B220" s="10" t="s">
        <v>203</v>
      </c>
      <c r="C220" s="42">
        <v>0.79700000000000004</v>
      </c>
      <c r="D220" s="42">
        <v>0.71799999999999997</v>
      </c>
      <c r="E220" s="42">
        <v>0.79700000000000004</v>
      </c>
      <c r="F220" s="42">
        <v>0.79700000000000004</v>
      </c>
      <c r="G220" s="43">
        <v>1097</v>
      </c>
      <c r="H220" s="43">
        <v>298998657</v>
      </c>
      <c r="I220" s="43">
        <v>272560</v>
      </c>
      <c r="J220" s="43">
        <v>1086945</v>
      </c>
      <c r="K220" s="43">
        <v>1194780</v>
      </c>
      <c r="L220" s="42">
        <v>0.80100000000000005</v>
      </c>
      <c r="M220" s="42">
        <v>0.72699999999999998</v>
      </c>
      <c r="N220" s="42">
        <v>0.80100000000000005</v>
      </c>
      <c r="O220" s="42">
        <v>0.80100000000000005</v>
      </c>
      <c r="P220" s="43">
        <v>1073</v>
      </c>
      <c r="Q220" s="43">
        <v>296090698</v>
      </c>
      <c r="R220" s="43">
        <v>275946</v>
      </c>
      <c r="S220" s="43">
        <v>1230494</v>
      </c>
      <c r="T220" s="43">
        <v>1352431</v>
      </c>
      <c r="U220" s="42">
        <v>0.80600000000000005</v>
      </c>
      <c r="V220" s="42">
        <v>0.72099999999999997</v>
      </c>
      <c r="W220" s="42">
        <v>0.80600000000000005</v>
      </c>
      <c r="X220" s="42">
        <v>0.80600000000000005</v>
      </c>
      <c r="Y220" s="43">
        <v>1070</v>
      </c>
      <c r="Z220" s="43">
        <v>301797962</v>
      </c>
      <c r="AA220" s="43">
        <v>282054</v>
      </c>
      <c r="AB220" s="43">
        <v>1300194</v>
      </c>
      <c r="AC220" s="43">
        <v>1323265</v>
      </c>
      <c r="AD220" s="42">
        <v>0.81499999999999995</v>
      </c>
      <c r="AE220" s="42">
        <v>0.71599999999999997</v>
      </c>
      <c r="AF220" s="42">
        <v>0.81499999999999995</v>
      </c>
      <c r="AG220" s="42">
        <v>0.81499999999999995</v>
      </c>
      <c r="AH220" s="43">
        <v>1077</v>
      </c>
      <c r="AI220" s="43">
        <v>307627254</v>
      </c>
      <c r="AJ220" s="43">
        <v>285633</v>
      </c>
      <c r="AK220" s="43">
        <v>1310538</v>
      </c>
      <c r="AL220" s="43">
        <v>1344203</v>
      </c>
      <c r="AM220" s="42">
        <v>0.82499999999999996</v>
      </c>
      <c r="AN220" s="42">
        <v>0.72199999999999998</v>
      </c>
      <c r="AO220" s="42">
        <v>0.82499999999999996</v>
      </c>
      <c r="AP220" s="42">
        <v>0.82499999999999996</v>
      </c>
      <c r="AQ220" s="43">
        <v>1063</v>
      </c>
      <c r="AR220" s="43">
        <v>305713896</v>
      </c>
      <c r="AS220" s="43">
        <v>287595</v>
      </c>
      <c r="AT220" s="43">
        <v>1447995</v>
      </c>
      <c r="AU220" s="43">
        <v>1350083</v>
      </c>
      <c r="AV220" s="42">
        <v>0.83399999999999996</v>
      </c>
      <c r="AW220" s="42">
        <v>0.72499999999999998</v>
      </c>
      <c r="AX220" s="42">
        <v>0.83399999999999996</v>
      </c>
      <c r="AY220" s="42">
        <v>0.83399999999999996</v>
      </c>
      <c r="AZ220" s="43">
        <v>1066</v>
      </c>
      <c r="BA220" s="43">
        <v>309322520</v>
      </c>
      <c r="BB220" s="43">
        <v>290171</v>
      </c>
      <c r="BC220" s="43">
        <v>1324340</v>
      </c>
      <c r="BD220" s="43">
        <v>1333931</v>
      </c>
      <c r="BE220" s="46">
        <v>0.83699999999999997</v>
      </c>
      <c r="BF220" s="46">
        <v>0.71799999999999997</v>
      </c>
      <c r="BG220" s="46">
        <v>0.83699999999999997</v>
      </c>
      <c r="BH220" s="46">
        <v>0.83699999999999997</v>
      </c>
      <c r="BI220" s="47">
        <v>1020</v>
      </c>
      <c r="BJ220" s="47">
        <v>320013431</v>
      </c>
      <c r="BK220" s="47">
        <v>313738</v>
      </c>
      <c r="BL220" s="47">
        <v>1412936</v>
      </c>
      <c r="BM220" s="47">
        <v>1424677</v>
      </c>
      <c r="BN220" s="66">
        <v>0.84099999999999997</v>
      </c>
      <c r="BO220" s="66">
        <v>0.71</v>
      </c>
      <c r="BP220" s="66">
        <v>0.84099999999999997</v>
      </c>
      <c r="BQ220" s="66">
        <v>0.84099999999999997</v>
      </c>
      <c r="BR220" s="67">
        <v>1005</v>
      </c>
      <c r="BS220" s="67">
        <v>331563709</v>
      </c>
      <c r="BT220" s="67">
        <v>329914</v>
      </c>
      <c r="BU220" s="67">
        <v>2068415</v>
      </c>
      <c r="BV220" s="67">
        <v>2011633</v>
      </c>
      <c r="BW220" s="70">
        <v>0.82499999999999996</v>
      </c>
      <c r="BX220" s="70">
        <v>0.69199999999999995</v>
      </c>
      <c r="BY220" s="70">
        <v>0.82499999999999996</v>
      </c>
      <c r="BZ220" s="70">
        <v>0.82499999999999996</v>
      </c>
      <c r="CA220" s="71">
        <v>984</v>
      </c>
      <c r="CB220" s="71">
        <v>352584407</v>
      </c>
      <c r="CC220" s="71">
        <v>358317</v>
      </c>
      <c r="CD220" s="71">
        <v>3117993</v>
      </c>
      <c r="CE220" s="71">
        <v>2810727</v>
      </c>
    </row>
    <row r="221" spans="1:83" x14ac:dyDescent="0.35">
      <c r="A221" s="10" t="s">
        <v>1554</v>
      </c>
      <c r="B221" s="10" t="s">
        <v>204</v>
      </c>
      <c r="C221" s="42">
        <v>0.68899999999999995</v>
      </c>
      <c r="D221" s="42">
        <v>0.39900000000000002</v>
      </c>
      <c r="E221" s="42">
        <v>0.68899999999999995</v>
      </c>
      <c r="F221" s="42">
        <v>0.68899999999999995</v>
      </c>
      <c r="G221" s="43">
        <v>827</v>
      </c>
      <c r="H221" s="43">
        <v>344356230</v>
      </c>
      <c r="I221" s="43">
        <v>416392</v>
      </c>
      <c r="J221" s="43">
        <v>974004</v>
      </c>
      <c r="K221" s="43">
        <v>884576</v>
      </c>
      <c r="L221" s="42">
        <v>0.71399999999999997</v>
      </c>
      <c r="M221" s="42">
        <v>0.41199999999999998</v>
      </c>
      <c r="N221" s="42">
        <v>0.71399999999999997</v>
      </c>
      <c r="O221" s="42">
        <v>0.71399999999999997</v>
      </c>
      <c r="P221" s="43">
        <v>870</v>
      </c>
      <c r="Q221" s="43">
        <v>343799253</v>
      </c>
      <c r="R221" s="43">
        <v>395171</v>
      </c>
      <c r="S221" s="43">
        <v>844694</v>
      </c>
      <c r="T221" s="43">
        <v>1016397</v>
      </c>
      <c r="U221" s="42">
        <v>0.72199999999999998</v>
      </c>
      <c r="V221" s="42">
        <v>0.42499999999999999</v>
      </c>
      <c r="W221" s="42">
        <v>0.72199999999999998</v>
      </c>
      <c r="X221" s="42">
        <v>0.72199999999999998</v>
      </c>
      <c r="Y221" s="43">
        <v>847</v>
      </c>
      <c r="Z221" s="43">
        <v>342435108</v>
      </c>
      <c r="AA221" s="43">
        <v>404291</v>
      </c>
      <c r="AB221" s="43">
        <v>956966</v>
      </c>
      <c r="AC221" s="43">
        <v>1061279</v>
      </c>
      <c r="AD221" s="42">
        <v>0.71799999999999997</v>
      </c>
      <c r="AE221" s="42">
        <v>0.437</v>
      </c>
      <c r="AF221" s="42">
        <v>0.71799999999999997</v>
      </c>
      <c r="AG221" s="42">
        <v>0.71799999999999997</v>
      </c>
      <c r="AH221" s="43">
        <v>786</v>
      </c>
      <c r="AI221" s="43">
        <v>341347007</v>
      </c>
      <c r="AJ221" s="43">
        <v>434283</v>
      </c>
      <c r="AK221" s="43">
        <v>952035</v>
      </c>
      <c r="AL221" s="43">
        <v>1039683</v>
      </c>
      <c r="AM221" s="42">
        <v>0.74399999999999999</v>
      </c>
      <c r="AN221" s="42">
        <v>0.45300000000000001</v>
      </c>
      <c r="AO221" s="42">
        <v>0.74399999999999999</v>
      </c>
      <c r="AP221" s="42">
        <v>0.74399999999999999</v>
      </c>
      <c r="AQ221" s="43">
        <v>793</v>
      </c>
      <c r="AR221" s="43">
        <v>332564165</v>
      </c>
      <c r="AS221" s="43">
        <v>419374</v>
      </c>
      <c r="AT221" s="43">
        <v>996273</v>
      </c>
      <c r="AU221" s="43">
        <v>1061499</v>
      </c>
      <c r="AV221" s="42">
        <v>0.73899999999999999</v>
      </c>
      <c r="AW221" s="42">
        <v>0.42899999999999999</v>
      </c>
      <c r="AX221" s="42">
        <v>0.73899999999999999</v>
      </c>
      <c r="AY221" s="42">
        <v>0.73899999999999999</v>
      </c>
      <c r="AZ221" s="43">
        <v>772</v>
      </c>
      <c r="BA221" s="43">
        <v>351165973</v>
      </c>
      <c r="BB221" s="43">
        <v>454878</v>
      </c>
      <c r="BC221" s="43">
        <v>993712</v>
      </c>
      <c r="BD221" s="43">
        <v>1030861</v>
      </c>
      <c r="BE221" s="46">
        <v>0.76800000000000002</v>
      </c>
      <c r="BF221" s="46">
        <v>0.44500000000000001</v>
      </c>
      <c r="BG221" s="46">
        <v>0.76800000000000002</v>
      </c>
      <c r="BH221" s="46">
        <v>0.76800000000000002</v>
      </c>
      <c r="BI221" s="47">
        <v>797</v>
      </c>
      <c r="BJ221" s="47">
        <v>354270336</v>
      </c>
      <c r="BK221" s="47">
        <v>444504</v>
      </c>
      <c r="BL221" s="47">
        <v>1068375</v>
      </c>
      <c r="BM221" s="47">
        <v>799695</v>
      </c>
      <c r="BN221" s="66">
        <v>0.77</v>
      </c>
      <c r="BO221" s="66">
        <v>0.437</v>
      </c>
      <c r="BP221" s="66">
        <v>0.77</v>
      </c>
      <c r="BQ221" s="66">
        <v>0.77</v>
      </c>
      <c r="BR221" s="67">
        <v>752</v>
      </c>
      <c r="BS221" s="67">
        <v>358675502</v>
      </c>
      <c r="BT221" s="67">
        <v>476962</v>
      </c>
      <c r="BU221" s="67">
        <v>1006314</v>
      </c>
      <c r="BV221" s="67">
        <v>1068774</v>
      </c>
      <c r="BW221" s="70">
        <v>0.755</v>
      </c>
      <c r="BX221" s="70">
        <v>0.437</v>
      </c>
      <c r="BY221" s="70">
        <v>0.755</v>
      </c>
      <c r="BZ221" s="70">
        <v>0.755</v>
      </c>
      <c r="CA221" s="71">
        <v>744</v>
      </c>
      <c r="CB221" s="71">
        <v>371504605</v>
      </c>
      <c r="CC221" s="71">
        <v>499334</v>
      </c>
      <c r="CD221" s="71">
        <v>1910040</v>
      </c>
      <c r="CE221" s="71">
        <v>1743475</v>
      </c>
    </row>
    <row r="222" spans="1:83" x14ac:dyDescent="0.35">
      <c r="A222" s="10" t="s">
        <v>1555</v>
      </c>
      <c r="B222" s="10" t="s">
        <v>205</v>
      </c>
      <c r="C222" s="42">
        <v>0.36799999999999999</v>
      </c>
      <c r="D222" s="42">
        <v>0.39</v>
      </c>
      <c r="E222" s="42">
        <v>0.36799999999999999</v>
      </c>
      <c r="F222" s="42">
        <v>0.39</v>
      </c>
      <c r="G222" s="43">
        <v>583</v>
      </c>
      <c r="H222" s="43">
        <v>493502422</v>
      </c>
      <c r="I222" s="43">
        <v>846487</v>
      </c>
      <c r="J222" s="43">
        <v>525348</v>
      </c>
      <c r="K222" s="43">
        <v>540233</v>
      </c>
      <c r="L222" s="42">
        <v>0.40899999999999997</v>
      </c>
      <c r="M222" s="42">
        <v>0.40300000000000002</v>
      </c>
      <c r="N222" s="42">
        <v>0.40899999999999997</v>
      </c>
      <c r="O222" s="42">
        <v>0.40899999999999997</v>
      </c>
      <c r="P222" s="43">
        <v>606</v>
      </c>
      <c r="Q222" s="43">
        <v>494061077</v>
      </c>
      <c r="R222" s="43">
        <v>815282</v>
      </c>
      <c r="S222" s="43">
        <v>491295</v>
      </c>
      <c r="T222" s="43">
        <v>570822</v>
      </c>
      <c r="U222" s="42">
        <v>0.42199999999999999</v>
      </c>
      <c r="V222" s="42">
        <v>0.39400000000000002</v>
      </c>
      <c r="W222" s="42">
        <v>0.42199999999999999</v>
      </c>
      <c r="X222" s="42">
        <v>0.42199999999999999</v>
      </c>
      <c r="Y222" s="43">
        <v>592</v>
      </c>
      <c r="Z222" s="43">
        <v>495853646</v>
      </c>
      <c r="AA222" s="43">
        <v>837590</v>
      </c>
      <c r="AB222" s="43">
        <v>602166</v>
      </c>
      <c r="AC222" s="43">
        <v>499975</v>
      </c>
      <c r="AD222" s="42">
        <v>0.44</v>
      </c>
      <c r="AE222" s="42">
        <v>0.39900000000000002</v>
      </c>
      <c r="AF222" s="42">
        <v>0.44</v>
      </c>
      <c r="AG222" s="42">
        <v>0.44</v>
      </c>
      <c r="AH222" s="43">
        <v>580</v>
      </c>
      <c r="AI222" s="43">
        <v>499092694</v>
      </c>
      <c r="AJ222" s="43">
        <v>860504</v>
      </c>
      <c r="AK222" s="43">
        <v>537469</v>
      </c>
      <c r="AL222" s="43">
        <v>547720</v>
      </c>
      <c r="AM222" s="42">
        <v>0.48299999999999998</v>
      </c>
      <c r="AN222" s="42">
        <v>0.41199999999999998</v>
      </c>
      <c r="AO222" s="42">
        <v>0.48299999999999998</v>
      </c>
      <c r="AP222" s="42">
        <v>0.48299999999999998</v>
      </c>
      <c r="AQ222" s="43">
        <v>593</v>
      </c>
      <c r="AR222" s="43">
        <v>501306073</v>
      </c>
      <c r="AS222" s="43">
        <v>845372</v>
      </c>
      <c r="AT222" s="43">
        <v>594217</v>
      </c>
      <c r="AU222" s="43">
        <v>727415</v>
      </c>
      <c r="AV222" s="42">
        <v>0.46899999999999997</v>
      </c>
      <c r="AW222" s="42">
        <v>0.42099999999999999</v>
      </c>
      <c r="AX222" s="42">
        <v>0.46899999999999997</v>
      </c>
      <c r="AY222" s="42">
        <v>0.46899999999999997</v>
      </c>
      <c r="AZ222" s="43">
        <v>548</v>
      </c>
      <c r="BA222" s="43">
        <v>507684505</v>
      </c>
      <c r="BB222" s="43">
        <v>926431</v>
      </c>
      <c r="BC222" s="43">
        <v>766409</v>
      </c>
      <c r="BD222" s="43">
        <v>721402</v>
      </c>
      <c r="BE222" s="46">
        <v>0.54</v>
      </c>
      <c r="BF222" s="46">
        <v>0.41199999999999998</v>
      </c>
      <c r="BG222" s="46">
        <v>0.54</v>
      </c>
      <c r="BH222" s="46">
        <v>0.54</v>
      </c>
      <c r="BI222" s="47">
        <v>587</v>
      </c>
      <c r="BJ222" s="47">
        <v>517153912</v>
      </c>
      <c r="BK222" s="47">
        <v>881011</v>
      </c>
      <c r="BL222" s="47">
        <v>618592</v>
      </c>
      <c r="BM222" s="47">
        <v>717779</v>
      </c>
      <c r="BN222" s="66">
        <v>0.55200000000000005</v>
      </c>
      <c r="BO222" s="66">
        <v>0.41199999999999998</v>
      </c>
      <c r="BP222" s="66">
        <v>0.55200000000000005</v>
      </c>
      <c r="BQ222" s="66">
        <v>0.55200000000000005</v>
      </c>
      <c r="BR222" s="67">
        <v>567</v>
      </c>
      <c r="BS222" s="67">
        <v>527479443</v>
      </c>
      <c r="BT222" s="67">
        <v>930298</v>
      </c>
      <c r="BU222" s="67">
        <v>782648</v>
      </c>
      <c r="BV222" s="67">
        <v>857540</v>
      </c>
      <c r="BW222" s="70">
        <v>0.50900000000000001</v>
      </c>
      <c r="BX222" s="70">
        <v>0.40799999999999997</v>
      </c>
      <c r="BY222" s="70">
        <v>0.50900000000000001</v>
      </c>
      <c r="BZ222" s="70">
        <v>0.50900000000000001</v>
      </c>
      <c r="CA222" s="71">
        <v>541</v>
      </c>
      <c r="CB222" s="71">
        <v>541530738</v>
      </c>
      <c r="CC222" s="71">
        <v>1000981</v>
      </c>
      <c r="CD222" s="71">
        <v>1325271</v>
      </c>
      <c r="CE222" s="71">
        <v>1281853</v>
      </c>
    </row>
    <row r="223" spans="1:83" x14ac:dyDescent="0.35">
      <c r="A223" s="10" t="s">
        <v>1556</v>
      </c>
      <c r="B223" s="10" t="s">
        <v>206</v>
      </c>
      <c r="C223" s="42">
        <v>0.68300000000000005</v>
      </c>
      <c r="D223" s="42">
        <v>0.54900000000000004</v>
      </c>
      <c r="E223" s="42">
        <v>0.68300000000000005</v>
      </c>
      <c r="F223" s="42">
        <v>0.68300000000000005</v>
      </c>
      <c r="G223" s="43">
        <v>235</v>
      </c>
      <c r="H223" s="43">
        <v>99813679</v>
      </c>
      <c r="I223" s="43">
        <v>424739</v>
      </c>
      <c r="J223" s="43">
        <v>384829</v>
      </c>
      <c r="K223" s="43">
        <v>456226</v>
      </c>
      <c r="L223" s="42">
        <v>0.64300000000000002</v>
      </c>
      <c r="M223" s="42">
        <v>0.54100000000000004</v>
      </c>
      <c r="N223" s="42">
        <v>0.64300000000000002</v>
      </c>
      <c r="O223" s="42">
        <v>0.64300000000000002</v>
      </c>
      <c r="P223" s="43">
        <v>207</v>
      </c>
      <c r="Q223" s="43">
        <v>101900713</v>
      </c>
      <c r="R223" s="43">
        <v>492273</v>
      </c>
      <c r="S223" s="43">
        <v>429638</v>
      </c>
      <c r="T223" s="43">
        <v>461833</v>
      </c>
      <c r="U223" s="42">
        <v>0.64800000000000002</v>
      </c>
      <c r="V223" s="42">
        <v>0.54300000000000004</v>
      </c>
      <c r="W223" s="42">
        <v>0.64800000000000002</v>
      </c>
      <c r="X223" s="42">
        <v>0.64800000000000002</v>
      </c>
      <c r="Y223" s="43">
        <v>202</v>
      </c>
      <c r="Z223" s="43">
        <v>103288800</v>
      </c>
      <c r="AA223" s="43">
        <v>511330</v>
      </c>
      <c r="AB223" s="43">
        <v>420357</v>
      </c>
      <c r="AC223" s="43">
        <v>513880</v>
      </c>
      <c r="AD223" s="42">
        <v>0.65100000000000002</v>
      </c>
      <c r="AE223" s="42">
        <v>0.53800000000000003</v>
      </c>
      <c r="AF223" s="42">
        <v>0.65100000000000002</v>
      </c>
      <c r="AG223" s="42">
        <v>0.65100000000000002</v>
      </c>
      <c r="AH223" s="43">
        <v>197</v>
      </c>
      <c r="AI223" s="43">
        <v>105905488</v>
      </c>
      <c r="AJ223" s="43">
        <v>537591</v>
      </c>
      <c r="AK223" s="43">
        <v>419737</v>
      </c>
      <c r="AL223" s="43">
        <v>510043</v>
      </c>
      <c r="AM223" s="42">
        <v>0.65700000000000003</v>
      </c>
      <c r="AN223" s="42">
        <v>0.53300000000000003</v>
      </c>
      <c r="AO223" s="42">
        <v>0.65700000000000003</v>
      </c>
      <c r="AP223" s="42">
        <v>0.65700000000000003</v>
      </c>
      <c r="AQ223" s="43">
        <v>191</v>
      </c>
      <c r="AR223" s="43">
        <v>107149543</v>
      </c>
      <c r="AS223" s="43">
        <v>560992</v>
      </c>
      <c r="AT223" s="43">
        <v>436146</v>
      </c>
      <c r="AU223" s="43">
        <v>548517</v>
      </c>
      <c r="AV223" s="42">
        <v>0.64300000000000002</v>
      </c>
      <c r="AW223" s="42">
        <v>0.52400000000000002</v>
      </c>
      <c r="AX223" s="42">
        <v>0.64300000000000002</v>
      </c>
      <c r="AY223" s="42">
        <v>0.64300000000000002</v>
      </c>
      <c r="AZ223" s="43">
        <v>179</v>
      </c>
      <c r="BA223" s="43">
        <v>111487564</v>
      </c>
      <c r="BB223" s="43">
        <v>622835</v>
      </c>
      <c r="BC223" s="43">
        <v>497072</v>
      </c>
      <c r="BD223" s="43">
        <v>523912</v>
      </c>
      <c r="BE223" s="46">
        <v>0.66100000000000003</v>
      </c>
      <c r="BF223" s="46">
        <v>0.53</v>
      </c>
      <c r="BG223" s="46">
        <v>0.66100000000000003</v>
      </c>
      <c r="BH223" s="46">
        <v>0.66100000000000003</v>
      </c>
      <c r="BI223" s="47">
        <v>173</v>
      </c>
      <c r="BJ223" s="47">
        <v>112261755</v>
      </c>
      <c r="BK223" s="47">
        <v>648911</v>
      </c>
      <c r="BL223" s="47">
        <v>515528</v>
      </c>
      <c r="BM223" s="47">
        <v>505743</v>
      </c>
      <c r="BN223" s="66">
        <v>0.69299999999999995</v>
      </c>
      <c r="BO223" s="66">
        <v>0.53300000000000003</v>
      </c>
      <c r="BP223" s="66">
        <v>0.69299999999999995</v>
      </c>
      <c r="BQ223" s="66">
        <v>0.69299999999999995</v>
      </c>
      <c r="BR223" s="67">
        <v>178</v>
      </c>
      <c r="BS223" s="67">
        <v>113638957</v>
      </c>
      <c r="BT223" s="67">
        <v>638421</v>
      </c>
      <c r="BU223" s="67">
        <v>544372</v>
      </c>
      <c r="BV223" s="67">
        <v>533166</v>
      </c>
      <c r="BW223" s="70">
        <v>0.65700000000000003</v>
      </c>
      <c r="BX223" s="70">
        <v>0.52100000000000002</v>
      </c>
      <c r="BY223" s="70">
        <v>0.65700000000000003</v>
      </c>
      <c r="BZ223" s="70">
        <v>0.65700000000000003</v>
      </c>
      <c r="CA223" s="71">
        <v>170</v>
      </c>
      <c r="CB223" s="71">
        <v>118977412</v>
      </c>
      <c r="CC223" s="71">
        <v>699867</v>
      </c>
      <c r="CD223" s="71">
        <v>724599</v>
      </c>
      <c r="CE223" s="71">
        <v>711603</v>
      </c>
    </row>
    <row r="224" spans="1:83" x14ac:dyDescent="0.35">
      <c r="A224" s="10" t="s">
        <v>1557</v>
      </c>
      <c r="B224" s="10" t="s">
        <v>207</v>
      </c>
      <c r="C224" s="42">
        <v>0</v>
      </c>
      <c r="D224" s="42">
        <v>0</v>
      </c>
      <c r="E224" s="42">
        <v>0</v>
      </c>
      <c r="F224" s="42">
        <v>0.36</v>
      </c>
      <c r="G224" s="43">
        <v>250</v>
      </c>
      <c r="H224" s="43">
        <v>1867869096</v>
      </c>
      <c r="I224" s="43">
        <v>7471476</v>
      </c>
      <c r="J224" s="43">
        <v>94865</v>
      </c>
      <c r="K224" s="43">
        <v>91597</v>
      </c>
      <c r="L224" s="42">
        <v>0</v>
      </c>
      <c r="M224" s="42">
        <v>0</v>
      </c>
      <c r="N224" s="42">
        <v>0</v>
      </c>
      <c r="O224" s="42">
        <v>0.36</v>
      </c>
      <c r="P224" s="43">
        <v>245</v>
      </c>
      <c r="Q224" s="43">
        <v>1870340556</v>
      </c>
      <c r="R224" s="43">
        <v>7634043</v>
      </c>
      <c r="S224" s="43">
        <v>104939</v>
      </c>
      <c r="T224" s="43">
        <v>120976</v>
      </c>
      <c r="U224" s="42">
        <v>0</v>
      </c>
      <c r="V224" s="42">
        <v>0</v>
      </c>
      <c r="W224" s="42">
        <v>0</v>
      </c>
      <c r="X224" s="42">
        <v>0.36</v>
      </c>
      <c r="Y224" s="43">
        <v>239</v>
      </c>
      <c r="Z224" s="43">
        <v>1875730596</v>
      </c>
      <c r="AA224" s="43">
        <v>7848245</v>
      </c>
      <c r="AB224" s="43">
        <v>100671</v>
      </c>
      <c r="AC224" s="43">
        <v>121474</v>
      </c>
      <c r="AD224" s="42">
        <v>0</v>
      </c>
      <c r="AE224" s="42">
        <v>0</v>
      </c>
      <c r="AF224" s="42">
        <v>0</v>
      </c>
      <c r="AG224" s="42">
        <v>0.36</v>
      </c>
      <c r="AH224" s="43">
        <v>246</v>
      </c>
      <c r="AI224" s="43">
        <v>1881916971</v>
      </c>
      <c r="AJ224" s="43">
        <v>7650068</v>
      </c>
      <c r="AK224" s="43">
        <v>132380</v>
      </c>
      <c r="AL224" s="43">
        <v>141867</v>
      </c>
      <c r="AM224" s="42">
        <v>0</v>
      </c>
      <c r="AN224" s="42">
        <v>0</v>
      </c>
      <c r="AO224" s="42">
        <v>0</v>
      </c>
      <c r="AP224" s="42">
        <v>0.36</v>
      </c>
      <c r="AQ224" s="43">
        <v>244</v>
      </c>
      <c r="AR224" s="43">
        <v>1888581847</v>
      </c>
      <c r="AS224" s="43">
        <v>7740089</v>
      </c>
      <c r="AT224" s="43">
        <v>119858</v>
      </c>
      <c r="AU224" s="43">
        <v>140320</v>
      </c>
      <c r="AV224" s="42">
        <v>0</v>
      </c>
      <c r="AW224" s="42">
        <v>0</v>
      </c>
      <c r="AX224" s="42">
        <v>0</v>
      </c>
      <c r="AY224" s="42">
        <v>0.36</v>
      </c>
      <c r="AZ224" s="43">
        <v>232</v>
      </c>
      <c r="BA224" s="43">
        <v>1932690193</v>
      </c>
      <c r="BB224" s="43">
        <v>8330561</v>
      </c>
      <c r="BC224" s="43">
        <v>115487</v>
      </c>
      <c r="BD224" s="43">
        <v>176320</v>
      </c>
      <c r="BE224" s="46">
        <v>0</v>
      </c>
      <c r="BF224" s="46">
        <v>0</v>
      </c>
      <c r="BG224" s="46">
        <v>0</v>
      </c>
      <c r="BH224" s="46">
        <v>0.36</v>
      </c>
      <c r="BI224" s="47">
        <v>217</v>
      </c>
      <c r="BJ224" s="47">
        <v>1995825284</v>
      </c>
      <c r="BK224" s="47">
        <v>9197351</v>
      </c>
      <c r="BL224" s="47">
        <v>158007</v>
      </c>
      <c r="BM224" s="47">
        <v>164752</v>
      </c>
      <c r="BN224" s="66">
        <v>0</v>
      </c>
      <c r="BO224" s="66">
        <v>0</v>
      </c>
      <c r="BP224" s="66">
        <v>0</v>
      </c>
      <c r="BQ224" s="66">
        <v>0.36</v>
      </c>
      <c r="BR224" s="67">
        <v>208</v>
      </c>
      <c r="BS224" s="67">
        <v>2146259622</v>
      </c>
      <c r="BT224" s="67">
        <v>10318555</v>
      </c>
      <c r="BU224" s="67">
        <v>133764</v>
      </c>
      <c r="BV224" s="67">
        <v>165853</v>
      </c>
      <c r="BW224" s="70">
        <v>0</v>
      </c>
      <c r="BX224" s="70">
        <v>0</v>
      </c>
      <c r="BY224" s="70">
        <v>0</v>
      </c>
      <c r="BZ224" s="70">
        <v>0.36</v>
      </c>
      <c r="CA224" s="71">
        <v>207</v>
      </c>
      <c r="CB224" s="71">
        <v>2161944434</v>
      </c>
      <c r="CC224" s="71">
        <v>10444176</v>
      </c>
      <c r="CD224" s="71">
        <v>131680</v>
      </c>
      <c r="CE224" s="71">
        <v>150193</v>
      </c>
    </row>
    <row r="225" spans="1:83" x14ac:dyDescent="0.35">
      <c r="A225" s="10" t="s">
        <v>1558</v>
      </c>
      <c r="B225" s="10" t="s">
        <v>2053</v>
      </c>
      <c r="C225" s="42">
        <v>0.77500000000000002</v>
      </c>
      <c r="D225" s="42">
        <v>0.57899999999999996</v>
      </c>
      <c r="E225" s="42">
        <v>0.77500000000000002</v>
      </c>
      <c r="F225" s="42">
        <v>0.77500000000000002</v>
      </c>
      <c r="G225" s="43">
        <v>1142</v>
      </c>
      <c r="H225" s="43">
        <v>345363459</v>
      </c>
      <c r="I225" s="43">
        <v>302419</v>
      </c>
      <c r="J225" s="43">
        <v>1358887</v>
      </c>
      <c r="K225" s="43">
        <v>1429026</v>
      </c>
      <c r="L225" s="42">
        <v>0.77600000000000002</v>
      </c>
      <c r="M225" s="42">
        <v>0.57699999999999996</v>
      </c>
      <c r="N225" s="42">
        <v>0.77600000000000002</v>
      </c>
      <c r="O225" s="42">
        <v>0.77600000000000002</v>
      </c>
      <c r="P225" s="43">
        <v>1134</v>
      </c>
      <c r="Q225" s="43">
        <v>350715516</v>
      </c>
      <c r="R225" s="43">
        <v>309272</v>
      </c>
      <c r="S225" s="43">
        <v>1564678</v>
      </c>
      <c r="T225" s="43">
        <v>1514795</v>
      </c>
      <c r="U225" s="42">
        <v>0.78400000000000003</v>
      </c>
      <c r="V225" s="42">
        <v>0.56599999999999995</v>
      </c>
      <c r="W225" s="42">
        <v>0.78400000000000003</v>
      </c>
      <c r="X225" s="42">
        <v>0.78400000000000003</v>
      </c>
      <c r="Y225" s="43">
        <v>1153</v>
      </c>
      <c r="Z225" s="43">
        <v>360819403</v>
      </c>
      <c r="AA225" s="43">
        <v>312939</v>
      </c>
      <c r="AB225" s="43">
        <v>1378472</v>
      </c>
      <c r="AC225" s="43">
        <v>1478493</v>
      </c>
      <c r="AD225" s="42">
        <v>0.79500000000000004</v>
      </c>
      <c r="AE225" s="42">
        <v>0.56799999999999995</v>
      </c>
      <c r="AF225" s="42">
        <v>0.79500000000000004</v>
      </c>
      <c r="AG225" s="42">
        <v>0.79500000000000004</v>
      </c>
      <c r="AH225" s="43">
        <v>1156</v>
      </c>
      <c r="AI225" s="43">
        <v>364467586</v>
      </c>
      <c r="AJ225" s="43">
        <v>315283</v>
      </c>
      <c r="AK225" s="43">
        <v>1368121</v>
      </c>
      <c r="AL225" s="43">
        <v>1496607</v>
      </c>
      <c r="AM225" s="42">
        <v>0.81100000000000005</v>
      </c>
      <c r="AN225" s="42">
        <v>0.58399999999999996</v>
      </c>
      <c r="AO225" s="42">
        <v>0.81100000000000005</v>
      </c>
      <c r="AP225" s="42">
        <v>0.81100000000000005</v>
      </c>
      <c r="AQ225" s="43">
        <v>1163</v>
      </c>
      <c r="AR225" s="43">
        <v>359162998</v>
      </c>
      <c r="AS225" s="43">
        <v>308824</v>
      </c>
      <c r="AT225" s="43">
        <v>1464331</v>
      </c>
      <c r="AU225" s="43">
        <v>1822705</v>
      </c>
      <c r="AV225" s="42">
        <v>0.81499999999999995</v>
      </c>
      <c r="AW225" s="42">
        <v>0.57699999999999996</v>
      </c>
      <c r="AX225" s="42">
        <v>0.81499999999999995</v>
      </c>
      <c r="AY225" s="42">
        <v>0.81499999999999995</v>
      </c>
      <c r="AZ225" s="43">
        <v>1153</v>
      </c>
      <c r="BA225" s="43">
        <v>372751093</v>
      </c>
      <c r="BB225" s="43">
        <v>323288</v>
      </c>
      <c r="BC225" s="43">
        <v>1497393</v>
      </c>
      <c r="BD225" s="43">
        <v>1941371</v>
      </c>
      <c r="BE225" s="46">
        <v>0.82299999999999995</v>
      </c>
      <c r="BF225" s="46">
        <v>0.57899999999999996</v>
      </c>
      <c r="BG225" s="46">
        <v>0.82299999999999995</v>
      </c>
      <c r="BH225" s="46">
        <v>0.82299999999999995</v>
      </c>
      <c r="BI225" s="47">
        <v>1104</v>
      </c>
      <c r="BJ225" s="47">
        <v>376930812</v>
      </c>
      <c r="BK225" s="47">
        <v>341422</v>
      </c>
      <c r="BL225" s="47">
        <v>1888299</v>
      </c>
      <c r="BM225" s="47">
        <v>1860301</v>
      </c>
      <c r="BN225" s="66">
        <v>0.81299999999999994</v>
      </c>
      <c r="BO225" s="66">
        <v>0.53800000000000003</v>
      </c>
      <c r="BP225" s="66">
        <v>0.81299999999999994</v>
      </c>
      <c r="BQ225" s="66">
        <v>0.81299999999999994</v>
      </c>
      <c r="BR225" s="67">
        <v>1082</v>
      </c>
      <c r="BS225" s="67">
        <v>419972195</v>
      </c>
      <c r="BT225" s="67">
        <v>388144</v>
      </c>
      <c r="BU225" s="67">
        <v>2136354</v>
      </c>
      <c r="BV225" s="67">
        <v>2195379</v>
      </c>
      <c r="BW225" s="70">
        <v>0.80400000000000005</v>
      </c>
      <c r="BX225" s="70">
        <v>0.53</v>
      </c>
      <c r="BY225" s="70">
        <v>0.80400000000000005</v>
      </c>
      <c r="BZ225" s="70">
        <v>0.80400000000000005</v>
      </c>
      <c r="CA225" s="71">
        <v>1091</v>
      </c>
      <c r="CB225" s="71">
        <v>436737238</v>
      </c>
      <c r="CC225" s="71">
        <v>400309</v>
      </c>
      <c r="CD225" s="71">
        <v>3561424</v>
      </c>
      <c r="CE225" s="71">
        <v>3484766</v>
      </c>
    </row>
    <row r="226" spans="1:83" x14ac:dyDescent="0.35">
      <c r="A226" s="10" t="s">
        <v>1559</v>
      </c>
      <c r="B226" s="10" t="s">
        <v>209</v>
      </c>
      <c r="C226" s="42">
        <v>0.85299999999999998</v>
      </c>
      <c r="D226" s="42">
        <v>0.55900000000000005</v>
      </c>
      <c r="E226" s="42">
        <v>0.85299999999999998</v>
      </c>
      <c r="F226" s="42">
        <v>0.85299999999999998</v>
      </c>
      <c r="G226" s="43">
        <v>2331</v>
      </c>
      <c r="H226" s="43">
        <v>462395560</v>
      </c>
      <c r="I226" s="43">
        <v>198367</v>
      </c>
      <c r="J226" s="43">
        <v>3380570</v>
      </c>
      <c r="K226" s="43">
        <v>3320091</v>
      </c>
      <c r="L226" s="42">
        <v>0.85899999999999999</v>
      </c>
      <c r="M226" s="42">
        <v>0.56100000000000005</v>
      </c>
      <c r="N226" s="42">
        <v>0.85899999999999999</v>
      </c>
      <c r="O226" s="42">
        <v>0.85899999999999999</v>
      </c>
      <c r="P226" s="43">
        <v>2331</v>
      </c>
      <c r="Q226" s="43">
        <v>455757883</v>
      </c>
      <c r="R226" s="43">
        <v>195520</v>
      </c>
      <c r="S226" s="43">
        <v>4537091</v>
      </c>
      <c r="T226" s="43">
        <v>3570379</v>
      </c>
      <c r="U226" s="42">
        <v>0.86199999999999999</v>
      </c>
      <c r="V226" s="42">
        <v>0.56799999999999995</v>
      </c>
      <c r="W226" s="42">
        <v>0.86199999999999999</v>
      </c>
      <c r="X226" s="42">
        <v>0.86199999999999999</v>
      </c>
      <c r="Y226" s="43">
        <v>2284</v>
      </c>
      <c r="Z226" s="43">
        <v>456976775</v>
      </c>
      <c r="AA226" s="43">
        <v>200077</v>
      </c>
      <c r="AB226" s="43">
        <v>4335823</v>
      </c>
      <c r="AC226" s="43">
        <v>3846033</v>
      </c>
      <c r="AD226" s="42">
        <v>0.86499999999999999</v>
      </c>
      <c r="AE226" s="42">
        <v>0.56599999999999995</v>
      </c>
      <c r="AF226" s="42">
        <v>0.86499999999999999</v>
      </c>
      <c r="AG226" s="42">
        <v>0.86499999999999999</v>
      </c>
      <c r="AH226" s="43">
        <v>2240</v>
      </c>
      <c r="AI226" s="43">
        <v>466988799</v>
      </c>
      <c r="AJ226" s="43">
        <v>208477</v>
      </c>
      <c r="AK226" s="43">
        <v>3660147</v>
      </c>
      <c r="AL226" s="43">
        <v>4082840</v>
      </c>
      <c r="AM226" s="42">
        <v>0.871</v>
      </c>
      <c r="AN226" s="42">
        <v>0.56599999999999995</v>
      </c>
      <c r="AO226" s="42">
        <v>0.871</v>
      </c>
      <c r="AP226" s="42">
        <v>0.871</v>
      </c>
      <c r="AQ226" s="43">
        <v>2204</v>
      </c>
      <c r="AR226" s="43">
        <v>466948623</v>
      </c>
      <c r="AS226" s="43">
        <v>211864</v>
      </c>
      <c r="AT226" s="43">
        <v>4299103</v>
      </c>
      <c r="AU226" s="43">
        <v>4113534</v>
      </c>
      <c r="AV226" s="42">
        <v>0.88</v>
      </c>
      <c r="AW226" s="42">
        <v>0.56799999999999995</v>
      </c>
      <c r="AX226" s="42">
        <v>0.88</v>
      </c>
      <c r="AY226" s="42">
        <v>0.88</v>
      </c>
      <c r="AZ226" s="43">
        <v>2201</v>
      </c>
      <c r="BA226" s="43">
        <v>463974922</v>
      </c>
      <c r="BB226" s="43">
        <v>210801</v>
      </c>
      <c r="BC226" s="43">
        <v>3746488</v>
      </c>
      <c r="BD226" s="43">
        <v>3949697</v>
      </c>
      <c r="BE226" s="46">
        <v>0.88800000000000001</v>
      </c>
      <c r="BF226" s="46">
        <v>0.56799999999999995</v>
      </c>
      <c r="BG226" s="46">
        <v>0.88800000000000001</v>
      </c>
      <c r="BH226" s="46">
        <v>0.88800000000000001</v>
      </c>
      <c r="BI226" s="47">
        <v>2224</v>
      </c>
      <c r="BJ226" s="47">
        <v>479107920</v>
      </c>
      <c r="BK226" s="47">
        <v>215426</v>
      </c>
      <c r="BL226" s="47">
        <v>3654944</v>
      </c>
      <c r="BM226" s="47">
        <v>3766560</v>
      </c>
      <c r="BN226" s="66">
        <v>0.88600000000000001</v>
      </c>
      <c r="BO226" s="66">
        <v>0.54300000000000004</v>
      </c>
      <c r="BP226" s="66">
        <v>0.88600000000000001</v>
      </c>
      <c r="BQ226" s="66">
        <v>0.88600000000000001</v>
      </c>
      <c r="BR226" s="67">
        <v>2097</v>
      </c>
      <c r="BS226" s="67">
        <v>497415785</v>
      </c>
      <c r="BT226" s="67">
        <v>237203</v>
      </c>
      <c r="BU226" s="67">
        <v>4472014</v>
      </c>
      <c r="BV226" s="67">
        <v>4595360</v>
      </c>
      <c r="BW226" s="70">
        <v>0.875</v>
      </c>
      <c r="BX226" s="70">
        <v>0.51300000000000001</v>
      </c>
      <c r="BY226" s="70">
        <v>0.875</v>
      </c>
      <c r="BZ226" s="70">
        <v>0.875</v>
      </c>
      <c r="CA226" s="71">
        <v>2103</v>
      </c>
      <c r="CB226" s="71">
        <v>538206740</v>
      </c>
      <c r="CC226" s="71">
        <v>255923</v>
      </c>
      <c r="CD226" s="71">
        <v>7147147</v>
      </c>
      <c r="CE226" s="71">
        <v>6821365</v>
      </c>
    </row>
    <row r="227" spans="1:83" x14ac:dyDescent="0.35">
      <c r="A227" s="10" t="s">
        <v>1560</v>
      </c>
      <c r="B227" s="10" t="s">
        <v>210</v>
      </c>
      <c r="C227" s="42">
        <v>0.76600000000000001</v>
      </c>
      <c r="D227" s="42">
        <v>0.311</v>
      </c>
      <c r="E227" s="42">
        <v>0.76600000000000001</v>
      </c>
      <c r="F227" s="42">
        <v>0.76600000000000001</v>
      </c>
      <c r="G227" s="43">
        <v>1983</v>
      </c>
      <c r="H227" s="43">
        <v>622032941</v>
      </c>
      <c r="I227" s="43">
        <v>313682</v>
      </c>
      <c r="J227" s="43">
        <v>1158390</v>
      </c>
      <c r="K227" s="43">
        <v>1182221</v>
      </c>
      <c r="L227" s="42">
        <v>0.76500000000000001</v>
      </c>
      <c r="M227" s="42">
        <v>0.311</v>
      </c>
      <c r="N227" s="42">
        <v>0.76500000000000001</v>
      </c>
      <c r="O227" s="42">
        <v>0.76500000000000001</v>
      </c>
      <c r="P227" s="43">
        <v>1948</v>
      </c>
      <c r="Q227" s="43">
        <v>632633290</v>
      </c>
      <c r="R227" s="43">
        <v>324760</v>
      </c>
      <c r="S227" s="43">
        <v>1208729</v>
      </c>
      <c r="T227" s="43">
        <v>1471079</v>
      </c>
      <c r="U227" s="42">
        <v>0.76700000000000002</v>
      </c>
      <c r="V227" s="42">
        <v>0.29899999999999999</v>
      </c>
      <c r="W227" s="42">
        <v>0.76700000000000002</v>
      </c>
      <c r="X227" s="42">
        <v>0.76700000000000002</v>
      </c>
      <c r="Y227" s="43">
        <v>1925</v>
      </c>
      <c r="Z227" s="43">
        <v>651007811</v>
      </c>
      <c r="AA227" s="43">
        <v>338185</v>
      </c>
      <c r="AB227" s="43">
        <v>1338939</v>
      </c>
      <c r="AC227" s="43">
        <v>1547729</v>
      </c>
      <c r="AD227" s="42">
        <v>0.77300000000000002</v>
      </c>
      <c r="AE227" s="42">
        <v>0.29299999999999998</v>
      </c>
      <c r="AF227" s="42">
        <v>0.77300000000000002</v>
      </c>
      <c r="AG227" s="42">
        <v>0.77300000000000002</v>
      </c>
      <c r="AH227" s="43">
        <v>1927</v>
      </c>
      <c r="AI227" s="43">
        <v>673064640</v>
      </c>
      <c r="AJ227" s="43">
        <v>349281</v>
      </c>
      <c r="AK227" s="43">
        <v>1513753</v>
      </c>
      <c r="AL227" s="43">
        <v>1722622</v>
      </c>
      <c r="AM227" s="42">
        <v>0.78400000000000003</v>
      </c>
      <c r="AN227" s="42">
        <v>0.30499999999999999</v>
      </c>
      <c r="AO227" s="42">
        <v>0.78400000000000003</v>
      </c>
      <c r="AP227" s="42">
        <v>0.78400000000000003</v>
      </c>
      <c r="AQ227" s="43">
        <v>1930</v>
      </c>
      <c r="AR227" s="43">
        <v>682538654</v>
      </c>
      <c r="AS227" s="43">
        <v>353646</v>
      </c>
      <c r="AT227" s="43">
        <v>2318962</v>
      </c>
      <c r="AU227" s="43">
        <v>2268822</v>
      </c>
      <c r="AV227" s="42">
        <v>0.79</v>
      </c>
      <c r="AW227" s="42">
        <v>0.32300000000000001</v>
      </c>
      <c r="AX227" s="42">
        <v>0.79</v>
      </c>
      <c r="AY227" s="42">
        <v>0.79</v>
      </c>
      <c r="AZ227" s="43">
        <v>1891</v>
      </c>
      <c r="BA227" s="43">
        <v>691990953</v>
      </c>
      <c r="BB227" s="43">
        <v>365939</v>
      </c>
      <c r="BC227" s="43">
        <v>2185181</v>
      </c>
      <c r="BD227" s="43">
        <v>1844203</v>
      </c>
      <c r="BE227" s="46">
        <v>0.79800000000000004</v>
      </c>
      <c r="BF227" s="46">
        <v>0.32300000000000001</v>
      </c>
      <c r="BG227" s="46">
        <v>0.79800000000000004</v>
      </c>
      <c r="BH227" s="46">
        <v>0.79800000000000004</v>
      </c>
      <c r="BI227" s="47">
        <v>1789</v>
      </c>
      <c r="BJ227" s="47">
        <v>695670982</v>
      </c>
      <c r="BK227" s="47">
        <v>388860</v>
      </c>
      <c r="BL227" s="47">
        <v>1550589</v>
      </c>
      <c r="BM227" s="47">
        <v>1795980</v>
      </c>
      <c r="BN227" s="66">
        <v>0.81499999999999995</v>
      </c>
      <c r="BO227" s="66">
        <v>0.32800000000000001</v>
      </c>
      <c r="BP227" s="66">
        <v>0.81499999999999995</v>
      </c>
      <c r="BQ227" s="66">
        <v>0.81499999999999995</v>
      </c>
      <c r="BR227" s="67">
        <v>1832</v>
      </c>
      <c r="BS227" s="67">
        <v>706099741</v>
      </c>
      <c r="BT227" s="67">
        <v>385425</v>
      </c>
      <c r="BU227" s="67">
        <v>1623560</v>
      </c>
      <c r="BV227" s="67">
        <v>1993308</v>
      </c>
      <c r="BW227" s="70">
        <v>0.80600000000000005</v>
      </c>
      <c r="BX227" s="70">
        <v>0.317</v>
      </c>
      <c r="BY227" s="70">
        <v>0.80600000000000005</v>
      </c>
      <c r="BZ227" s="70">
        <v>0.80600000000000005</v>
      </c>
      <c r="CA227" s="71">
        <v>1837</v>
      </c>
      <c r="CB227" s="71">
        <v>728578026</v>
      </c>
      <c r="CC227" s="71">
        <v>396612</v>
      </c>
      <c r="CD227" s="71">
        <v>1754119</v>
      </c>
      <c r="CE227" s="71">
        <v>2070560</v>
      </c>
    </row>
    <row r="228" spans="1:83" x14ac:dyDescent="0.35">
      <c r="A228" s="10" t="s">
        <v>1561</v>
      </c>
      <c r="B228" s="10" t="s">
        <v>211</v>
      </c>
      <c r="C228" s="42">
        <v>0.16800000000000001</v>
      </c>
      <c r="D228" s="42">
        <v>0.26</v>
      </c>
      <c r="E228" s="42">
        <v>0.16800000000000001</v>
      </c>
      <c r="F228" s="42">
        <v>0.36</v>
      </c>
      <c r="G228" s="43">
        <v>573</v>
      </c>
      <c r="H228" s="43">
        <v>638039626</v>
      </c>
      <c r="I228" s="43">
        <v>1113507</v>
      </c>
      <c r="J228" s="43">
        <v>280921</v>
      </c>
      <c r="K228" s="43">
        <v>270823</v>
      </c>
      <c r="L228" s="42">
        <v>0.20599999999999999</v>
      </c>
      <c r="M228" s="42">
        <v>0.27300000000000002</v>
      </c>
      <c r="N228" s="42">
        <v>0.20599999999999999</v>
      </c>
      <c r="O228" s="42">
        <v>0.36</v>
      </c>
      <c r="P228" s="43">
        <v>584</v>
      </c>
      <c r="Q228" s="43">
        <v>639378200</v>
      </c>
      <c r="R228" s="43">
        <v>1094825</v>
      </c>
      <c r="S228" s="43">
        <v>280038</v>
      </c>
      <c r="T228" s="43">
        <v>292276</v>
      </c>
      <c r="U228" s="42">
        <v>0.254</v>
      </c>
      <c r="V228" s="42">
        <v>0.317</v>
      </c>
      <c r="W228" s="42">
        <v>0.254</v>
      </c>
      <c r="X228" s="42">
        <v>0.36</v>
      </c>
      <c r="Y228" s="43">
        <v>571</v>
      </c>
      <c r="Z228" s="43">
        <v>616603787</v>
      </c>
      <c r="AA228" s="43">
        <v>1079866</v>
      </c>
      <c r="AB228" s="43">
        <v>314782</v>
      </c>
      <c r="AC228" s="43">
        <v>334810</v>
      </c>
      <c r="AD228" s="42">
        <v>0.22600000000000001</v>
      </c>
      <c r="AE228" s="42">
        <v>0.32800000000000001</v>
      </c>
      <c r="AF228" s="42">
        <v>0.22600000000000001</v>
      </c>
      <c r="AG228" s="42">
        <v>0.36</v>
      </c>
      <c r="AH228" s="43">
        <v>520</v>
      </c>
      <c r="AI228" s="43">
        <v>618561643</v>
      </c>
      <c r="AJ228" s="43">
        <v>1189541</v>
      </c>
      <c r="AK228" s="43">
        <v>305780</v>
      </c>
      <c r="AL228" s="43">
        <v>351705</v>
      </c>
      <c r="AM228" s="42">
        <v>0.28699999999999998</v>
      </c>
      <c r="AN228" s="42">
        <v>0.36</v>
      </c>
      <c r="AO228" s="42">
        <v>0.28699999999999998</v>
      </c>
      <c r="AP228" s="42">
        <v>0.36</v>
      </c>
      <c r="AQ228" s="43">
        <v>519</v>
      </c>
      <c r="AR228" s="43">
        <v>604645607</v>
      </c>
      <c r="AS228" s="43">
        <v>1165020</v>
      </c>
      <c r="AT228" s="43">
        <v>365328</v>
      </c>
      <c r="AU228" s="43">
        <v>380620</v>
      </c>
      <c r="AV228" s="42">
        <v>0.29499999999999998</v>
      </c>
      <c r="AW228" s="42">
        <v>0.35499999999999998</v>
      </c>
      <c r="AX228" s="42">
        <v>0.29499999999999998</v>
      </c>
      <c r="AY228" s="42">
        <v>0.36</v>
      </c>
      <c r="AZ228" s="43">
        <v>508</v>
      </c>
      <c r="BA228" s="43">
        <v>624501761</v>
      </c>
      <c r="BB228" s="43">
        <v>1229334</v>
      </c>
      <c r="BC228" s="43">
        <v>358345</v>
      </c>
      <c r="BD228" s="43">
        <v>326775</v>
      </c>
      <c r="BE228" s="46">
        <v>0.33300000000000002</v>
      </c>
      <c r="BF228" s="46">
        <v>0.36599999999999999</v>
      </c>
      <c r="BG228" s="46">
        <v>0.33300000000000002</v>
      </c>
      <c r="BH228" s="46">
        <v>0.36599999999999999</v>
      </c>
      <c r="BI228" s="47">
        <v>490</v>
      </c>
      <c r="BJ228" s="47">
        <v>626173820</v>
      </c>
      <c r="BK228" s="47">
        <v>1277905</v>
      </c>
      <c r="BL228" s="47">
        <v>284523</v>
      </c>
      <c r="BM228" s="47">
        <v>329708</v>
      </c>
      <c r="BN228" s="66">
        <v>0.317</v>
      </c>
      <c r="BO228" s="66">
        <v>0.36</v>
      </c>
      <c r="BP228" s="66">
        <v>0.317</v>
      </c>
      <c r="BQ228" s="66">
        <v>0.36</v>
      </c>
      <c r="BR228" s="67">
        <v>462</v>
      </c>
      <c r="BS228" s="67">
        <v>654959541</v>
      </c>
      <c r="BT228" s="67">
        <v>1417661</v>
      </c>
      <c r="BU228" s="67">
        <v>303490</v>
      </c>
      <c r="BV228" s="67">
        <v>355290</v>
      </c>
      <c r="BW228" s="70">
        <v>0.27300000000000002</v>
      </c>
      <c r="BX228" s="70">
        <v>0.36</v>
      </c>
      <c r="BY228" s="70">
        <v>0.27300000000000002</v>
      </c>
      <c r="BZ228" s="70">
        <v>0.36</v>
      </c>
      <c r="CA228" s="71">
        <v>450</v>
      </c>
      <c r="CB228" s="71">
        <v>666079074</v>
      </c>
      <c r="CC228" s="71">
        <v>1480175</v>
      </c>
      <c r="CD228" s="71">
        <v>319323</v>
      </c>
      <c r="CE228" s="71">
        <v>343390</v>
      </c>
    </row>
    <row r="229" spans="1:83" x14ac:dyDescent="0.35">
      <c r="A229" s="10" t="s">
        <v>1562</v>
      </c>
      <c r="B229" s="10" t="s">
        <v>212</v>
      </c>
      <c r="C229" s="42">
        <v>0.86499999999999999</v>
      </c>
      <c r="D229" s="42">
        <v>0</v>
      </c>
      <c r="E229" s="42">
        <v>0.86499999999999999</v>
      </c>
      <c r="F229" s="42">
        <v>0.86499999999999999</v>
      </c>
      <c r="G229" s="43">
        <v>4001</v>
      </c>
      <c r="H229" s="43">
        <v>724341221</v>
      </c>
      <c r="I229" s="43">
        <v>181040</v>
      </c>
      <c r="J229" s="43">
        <v>2671703</v>
      </c>
      <c r="K229" s="43">
        <v>3071104</v>
      </c>
      <c r="L229" s="42">
        <v>0.85699999999999998</v>
      </c>
      <c r="M229" s="42">
        <v>0</v>
      </c>
      <c r="N229" s="42">
        <v>0.85699999999999998</v>
      </c>
      <c r="O229" s="42">
        <v>0.85699999999999998</v>
      </c>
      <c r="P229" s="43">
        <v>3812</v>
      </c>
      <c r="Q229" s="43">
        <v>754462357</v>
      </c>
      <c r="R229" s="43">
        <v>197917</v>
      </c>
      <c r="S229" s="43">
        <v>3168874</v>
      </c>
      <c r="T229" s="43">
        <v>3507143</v>
      </c>
      <c r="U229" s="42">
        <v>0.85699999999999998</v>
      </c>
      <c r="V229" s="42">
        <v>0</v>
      </c>
      <c r="W229" s="42">
        <v>0.85699999999999998</v>
      </c>
      <c r="X229" s="42">
        <v>0.85699999999999998</v>
      </c>
      <c r="Y229" s="43">
        <v>3744</v>
      </c>
      <c r="Z229" s="43">
        <v>781103489</v>
      </c>
      <c r="AA229" s="43">
        <v>208628</v>
      </c>
      <c r="AB229" s="43">
        <v>2737123</v>
      </c>
      <c r="AC229" s="43">
        <v>3052757</v>
      </c>
      <c r="AD229" s="42">
        <v>0.86399999999999999</v>
      </c>
      <c r="AE229" s="42">
        <v>0</v>
      </c>
      <c r="AF229" s="42">
        <v>0.86399999999999999</v>
      </c>
      <c r="AG229" s="42">
        <v>0.86399999999999999</v>
      </c>
      <c r="AH229" s="43">
        <v>3819</v>
      </c>
      <c r="AI229" s="43">
        <v>798608307</v>
      </c>
      <c r="AJ229" s="43">
        <v>209114</v>
      </c>
      <c r="AK229" s="43">
        <v>4998042</v>
      </c>
      <c r="AL229" s="43">
        <v>4324294</v>
      </c>
      <c r="AM229" s="42">
        <v>0.86499999999999999</v>
      </c>
      <c r="AN229" s="42">
        <v>0</v>
      </c>
      <c r="AO229" s="42">
        <v>0.86499999999999999</v>
      </c>
      <c r="AP229" s="42">
        <v>0.86499999999999999</v>
      </c>
      <c r="AQ229" s="43">
        <v>3631</v>
      </c>
      <c r="AR229" s="43">
        <v>803485485</v>
      </c>
      <c r="AS229" s="43">
        <v>221284</v>
      </c>
      <c r="AT229" s="43">
        <v>5977362</v>
      </c>
      <c r="AU229" s="43">
        <v>5853244</v>
      </c>
      <c r="AV229" s="42">
        <v>0.871</v>
      </c>
      <c r="AW229" s="42">
        <v>0</v>
      </c>
      <c r="AX229" s="42">
        <v>0.871</v>
      </c>
      <c r="AY229" s="42">
        <v>0.871</v>
      </c>
      <c r="AZ229" s="43">
        <v>3563</v>
      </c>
      <c r="BA229" s="43">
        <v>801754784</v>
      </c>
      <c r="BB229" s="43">
        <v>225022</v>
      </c>
      <c r="BC229" s="43">
        <v>5335276</v>
      </c>
      <c r="BD229" s="43">
        <v>5095315</v>
      </c>
      <c r="BE229" s="46">
        <v>0.87</v>
      </c>
      <c r="BF229" s="46">
        <v>0</v>
      </c>
      <c r="BG229" s="46">
        <v>0.87</v>
      </c>
      <c r="BH229" s="46">
        <v>0.87</v>
      </c>
      <c r="BI229" s="47">
        <v>3259</v>
      </c>
      <c r="BJ229" s="47">
        <v>813645423</v>
      </c>
      <c r="BK229" s="47">
        <v>249661</v>
      </c>
      <c r="BL229" s="47">
        <v>3755686</v>
      </c>
      <c r="BM229" s="47">
        <v>4473292</v>
      </c>
      <c r="BN229" s="66">
        <v>0.88</v>
      </c>
      <c r="BO229" s="66">
        <v>0</v>
      </c>
      <c r="BP229" s="66">
        <v>0.88</v>
      </c>
      <c r="BQ229" s="66">
        <v>0.88</v>
      </c>
      <c r="BR229" s="67">
        <v>3291</v>
      </c>
      <c r="BS229" s="67">
        <v>825422567</v>
      </c>
      <c r="BT229" s="67">
        <v>250812</v>
      </c>
      <c r="BU229" s="67">
        <v>4101687</v>
      </c>
      <c r="BV229" s="67">
        <v>5033275</v>
      </c>
      <c r="BW229" s="70">
        <v>0.878</v>
      </c>
      <c r="BX229" s="70">
        <v>0</v>
      </c>
      <c r="BY229" s="70">
        <v>0.878</v>
      </c>
      <c r="BZ229" s="70">
        <v>0.878</v>
      </c>
      <c r="CA229" s="71">
        <v>3343</v>
      </c>
      <c r="CB229" s="71">
        <v>834368747</v>
      </c>
      <c r="CC229" s="71">
        <v>249586</v>
      </c>
      <c r="CD229" s="71">
        <v>4397174</v>
      </c>
      <c r="CE229" s="71">
        <v>4918936</v>
      </c>
    </row>
    <row r="230" spans="1:83" x14ac:dyDescent="0.35">
      <c r="A230" s="10" t="s">
        <v>1563</v>
      </c>
      <c r="B230" s="10" t="s">
        <v>929</v>
      </c>
      <c r="C230" s="42">
        <v>0.64600000000000002</v>
      </c>
      <c r="D230" s="42">
        <v>0.192</v>
      </c>
      <c r="E230" s="42">
        <v>0.64600000000000002</v>
      </c>
      <c r="F230" s="42">
        <v>0.64600000000000002</v>
      </c>
      <c r="G230" s="43">
        <v>1557</v>
      </c>
      <c r="H230" s="43">
        <v>738987424</v>
      </c>
      <c r="I230" s="43">
        <v>474622</v>
      </c>
      <c r="J230" s="43">
        <v>850501</v>
      </c>
      <c r="K230" s="43">
        <v>759446</v>
      </c>
      <c r="L230" s="42">
        <v>0.64900000000000002</v>
      </c>
      <c r="M230" s="42">
        <v>0.2</v>
      </c>
      <c r="N230" s="42">
        <v>0.64900000000000002</v>
      </c>
      <c r="O230" s="42">
        <v>0.64900000000000002</v>
      </c>
      <c r="P230" s="43">
        <v>1557</v>
      </c>
      <c r="Q230" s="43">
        <v>755230516</v>
      </c>
      <c r="R230" s="43">
        <v>485054</v>
      </c>
      <c r="S230" s="43">
        <v>950289</v>
      </c>
      <c r="T230" s="43">
        <v>1004369</v>
      </c>
      <c r="U230" s="42">
        <v>0.65400000000000003</v>
      </c>
      <c r="V230" s="42">
        <v>0.2</v>
      </c>
      <c r="W230" s="42">
        <v>0.65400000000000003</v>
      </c>
      <c r="X230" s="42">
        <v>0.65400000000000003</v>
      </c>
      <c r="Y230" s="43">
        <v>1523</v>
      </c>
      <c r="Z230" s="43">
        <v>764131903</v>
      </c>
      <c r="AA230" s="43">
        <v>501728</v>
      </c>
      <c r="AB230" s="43">
        <v>923348</v>
      </c>
      <c r="AC230" s="43">
        <v>1093023</v>
      </c>
      <c r="AD230" s="42">
        <v>0.66100000000000003</v>
      </c>
      <c r="AE230" s="42">
        <v>0.192</v>
      </c>
      <c r="AF230" s="42">
        <v>0.66100000000000003</v>
      </c>
      <c r="AG230" s="42">
        <v>0.66100000000000003</v>
      </c>
      <c r="AH230" s="43">
        <v>1508</v>
      </c>
      <c r="AI230" s="43">
        <v>787249842</v>
      </c>
      <c r="AJ230" s="43">
        <v>522048</v>
      </c>
      <c r="AK230" s="43">
        <v>968553</v>
      </c>
      <c r="AL230" s="43">
        <v>1091166</v>
      </c>
      <c r="AM230" s="42">
        <v>0.68200000000000005</v>
      </c>
      <c r="AN230" s="42">
        <v>0.2</v>
      </c>
      <c r="AO230" s="42">
        <v>0.68200000000000005</v>
      </c>
      <c r="AP230" s="42">
        <v>0.68200000000000005</v>
      </c>
      <c r="AQ230" s="43">
        <v>1512</v>
      </c>
      <c r="AR230" s="43">
        <v>786445158</v>
      </c>
      <c r="AS230" s="43">
        <v>520135</v>
      </c>
      <c r="AT230" s="43">
        <v>2006394</v>
      </c>
      <c r="AU230" s="43">
        <v>1367451</v>
      </c>
      <c r="AV230" s="42">
        <v>0.69299999999999995</v>
      </c>
      <c r="AW230" s="42">
        <v>0.23899999999999999</v>
      </c>
      <c r="AX230" s="42">
        <v>0.69299999999999995</v>
      </c>
      <c r="AY230" s="42">
        <v>0.69299999999999995</v>
      </c>
      <c r="AZ230" s="43">
        <v>1472</v>
      </c>
      <c r="BA230" s="43">
        <v>788421073</v>
      </c>
      <c r="BB230" s="43">
        <v>535612</v>
      </c>
      <c r="BC230" s="43">
        <v>1235989</v>
      </c>
      <c r="BD230" s="43">
        <v>1483515</v>
      </c>
      <c r="BE230" s="46">
        <v>0.70599999999999996</v>
      </c>
      <c r="BF230" s="46">
        <v>0.26</v>
      </c>
      <c r="BG230" s="46">
        <v>0.70599999999999996</v>
      </c>
      <c r="BH230" s="46">
        <v>0.70599999999999996</v>
      </c>
      <c r="BI230" s="47">
        <v>1410</v>
      </c>
      <c r="BJ230" s="47">
        <v>795996730</v>
      </c>
      <c r="BK230" s="47">
        <v>564536</v>
      </c>
      <c r="BL230" s="47">
        <v>1242840</v>
      </c>
      <c r="BM230" s="47">
        <v>1470224</v>
      </c>
      <c r="BN230" s="66">
        <v>0.71899999999999997</v>
      </c>
      <c r="BO230" s="66">
        <v>0.28000000000000003</v>
      </c>
      <c r="BP230" s="66">
        <v>0.71899999999999997</v>
      </c>
      <c r="BQ230" s="66">
        <v>0.71899999999999997</v>
      </c>
      <c r="BR230" s="67">
        <v>1374</v>
      </c>
      <c r="BS230" s="67">
        <v>802783438</v>
      </c>
      <c r="BT230" s="67">
        <v>584267</v>
      </c>
      <c r="BU230" s="67">
        <v>1339229</v>
      </c>
      <c r="BV230" s="67">
        <v>1685035</v>
      </c>
      <c r="BW230" s="70">
        <v>0.70899999999999996</v>
      </c>
      <c r="BX230" s="70">
        <v>0.28000000000000003</v>
      </c>
      <c r="BY230" s="70">
        <v>0.70899999999999996</v>
      </c>
      <c r="BZ230" s="70">
        <v>0.70899999999999996</v>
      </c>
      <c r="CA230" s="71">
        <v>1391</v>
      </c>
      <c r="CB230" s="71">
        <v>824222202</v>
      </c>
      <c r="CC230" s="71">
        <v>592539</v>
      </c>
      <c r="CD230" s="71">
        <v>1499562</v>
      </c>
      <c r="CE230" s="71">
        <v>1569797</v>
      </c>
    </row>
    <row r="231" spans="1:83" x14ac:dyDescent="0.35">
      <c r="A231" s="10" t="s">
        <v>1564</v>
      </c>
      <c r="B231" s="10" t="s">
        <v>214</v>
      </c>
      <c r="C231" s="42">
        <v>0.253</v>
      </c>
      <c r="D231" s="42">
        <v>0.28000000000000003</v>
      </c>
      <c r="E231" s="42">
        <v>0.253</v>
      </c>
      <c r="F231" s="42">
        <v>0.36</v>
      </c>
      <c r="G231" s="43">
        <v>1044</v>
      </c>
      <c r="H231" s="43">
        <v>1043499765</v>
      </c>
      <c r="I231" s="43">
        <v>999520</v>
      </c>
      <c r="J231" s="43">
        <v>476114</v>
      </c>
      <c r="K231" s="43">
        <v>448924</v>
      </c>
      <c r="L231" s="42">
        <v>0.315</v>
      </c>
      <c r="M231" s="42">
        <v>0.28000000000000003</v>
      </c>
      <c r="N231" s="42">
        <v>0.315</v>
      </c>
      <c r="O231" s="42">
        <v>0.36</v>
      </c>
      <c r="P231" s="43">
        <v>1111</v>
      </c>
      <c r="Q231" s="43">
        <v>1049378407</v>
      </c>
      <c r="R231" s="43">
        <v>944535</v>
      </c>
      <c r="S231" s="43">
        <v>563772</v>
      </c>
      <c r="T231" s="43">
        <v>590398</v>
      </c>
      <c r="U231" s="42">
        <v>0.251</v>
      </c>
      <c r="V231" s="42">
        <v>0.26700000000000002</v>
      </c>
      <c r="W231" s="42">
        <v>0.251</v>
      </c>
      <c r="X231" s="42">
        <v>0.36</v>
      </c>
      <c r="Y231" s="43">
        <v>1003</v>
      </c>
      <c r="Z231" s="43">
        <v>1088580203</v>
      </c>
      <c r="AA231" s="43">
        <v>1085324</v>
      </c>
      <c r="AB231" s="43">
        <v>421367</v>
      </c>
      <c r="AC231" s="43">
        <v>474042</v>
      </c>
      <c r="AD231" s="42">
        <v>0.26400000000000001</v>
      </c>
      <c r="AE231" s="42">
        <v>0.26</v>
      </c>
      <c r="AF231" s="42">
        <v>0.26400000000000001</v>
      </c>
      <c r="AG231" s="42">
        <v>0.36</v>
      </c>
      <c r="AH231" s="43">
        <v>971</v>
      </c>
      <c r="AI231" s="43">
        <v>1098123341</v>
      </c>
      <c r="AJ231" s="43">
        <v>1130920</v>
      </c>
      <c r="AK231" s="43">
        <v>531911</v>
      </c>
      <c r="AL231" s="43">
        <v>550431</v>
      </c>
      <c r="AM231" s="42">
        <v>0.28799999999999998</v>
      </c>
      <c r="AN231" s="42">
        <v>0.253</v>
      </c>
      <c r="AO231" s="42">
        <v>0.28799999999999998</v>
      </c>
      <c r="AP231" s="42">
        <v>0.36</v>
      </c>
      <c r="AQ231" s="43">
        <v>948</v>
      </c>
      <c r="AR231" s="43">
        <v>1102820499</v>
      </c>
      <c r="AS231" s="43">
        <v>1163312</v>
      </c>
      <c r="AT231" s="43">
        <v>750783</v>
      </c>
      <c r="AU231" s="43">
        <v>542571</v>
      </c>
      <c r="AV231" s="42">
        <v>0.31900000000000001</v>
      </c>
      <c r="AW231" s="42">
        <v>0.253</v>
      </c>
      <c r="AX231" s="42">
        <v>0.31900000000000001</v>
      </c>
      <c r="AY231" s="42">
        <v>0.36</v>
      </c>
      <c r="AZ231" s="43">
        <v>934</v>
      </c>
      <c r="BA231" s="43">
        <v>1109311783</v>
      </c>
      <c r="BB231" s="43">
        <v>1187699</v>
      </c>
      <c r="BC231" s="43">
        <v>480150</v>
      </c>
      <c r="BD231" s="43">
        <v>580348</v>
      </c>
      <c r="BE231" s="46">
        <v>0.31900000000000001</v>
      </c>
      <c r="BF231" s="46">
        <v>0.246</v>
      </c>
      <c r="BG231" s="46">
        <v>0.31900000000000001</v>
      </c>
      <c r="BH231" s="46">
        <v>0.36</v>
      </c>
      <c r="BI231" s="47">
        <v>853</v>
      </c>
      <c r="BJ231" s="47">
        <v>1112420414</v>
      </c>
      <c r="BK231" s="47">
        <v>1304127</v>
      </c>
      <c r="BL231" s="47">
        <v>531789</v>
      </c>
      <c r="BM231" s="47">
        <v>585382</v>
      </c>
      <c r="BN231" s="66">
        <v>0.36899999999999999</v>
      </c>
      <c r="BO231" s="66">
        <v>0.246</v>
      </c>
      <c r="BP231" s="66">
        <v>0.36899999999999999</v>
      </c>
      <c r="BQ231" s="66">
        <v>0.36899999999999999</v>
      </c>
      <c r="BR231" s="67">
        <v>854</v>
      </c>
      <c r="BS231" s="67">
        <v>1119506510</v>
      </c>
      <c r="BT231" s="67">
        <v>1310897</v>
      </c>
      <c r="BU231" s="67">
        <v>568160</v>
      </c>
      <c r="BV231" s="67">
        <v>619543</v>
      </c>
      <c r="BW231" s="70">
        <v>0.34100000000000003</v>
      </c>
      <c r="BX231" s="70">
        <v>0.216</v>
      </c>
      <c r="BY231" s="70">
        <v>0.34100000000000003</v>
      </c>
      <c r="BZ231" s="70">
        <v>0.36</v>
      </c>
      <c r="CA231" s="71">
        <v>859</v>
      </c>
      <c r="CB231" s="71">
        <v>1152577065</v>
      </c>
      <c r="CC231" s="71">
        <v>1341766</v>
      </c>
      <c r="CD231" s="71">
        <v>524196</v>
      </c>
      <c r="CE231" s="71">
        <v>556105</v>
      </c>
    </row>
    <row r="232" spans="1:83" x14ac:dyDescent="0.35">
      <c r="A232" s="10" t="s">
        <v>1565</v>
      </c>
      <c r="B232" s="10" t="s">
        <v>215</v>
      </c>
      <c r="C232" s="42">
        <v>0.23499999999999999</v>
      </c>
      <c r="D232" s="42">
        <v>2.5000000000000001E-2</v>
      </c>
      <c r="E232" s="42">
        <v>0.23499999999999999</v>
      </c>
      <c r="F232" s="42">
        <v>0.36</v>
      </c>
      <c r="G232" s="43">
        <v>494</v>
      </c>
      <c r="H232" s="43">
        <v>505454960</v>
      </c>
      <c r="I232" s="43">
        <v>1023188</v>
      </c>
      <c r="J232" s="43">
        <v>187618</v>
      </c>
      <c r="K232" s="43">
        <v>178001</v>
      </c>
      <c r="L232" s="42">
        <v>0.24199999999999999</v>
      </c>
      <c r="M232" s="42">
        <v>2.5000000000000001E-2</v>
      </c>
      <c r="N232" s="42">
        <v>0.24199999999999999</v>
      </c>
      <c r="O232" s="42">
        <v>0.36</v>
      </c>
      <c r="P232" s="43">
        <v>489</v>
      </c>
      <c r="Q232" s="43">
        <v>511243201</v>
      </c>
      <c r="R232" s="43">
        <v>1045487</v>
      </c>
      <c r="S232" s="43">
        <v>180682</v>
      </c>
      <c r="T232" s="43">
        <v>239265</v>
      </c>
      <c r="U232" s="42">
        <v>0.27300000000000002</v>
      </c>
      <c r="V232" s="42">
        <v>3.6999999999999998E-2</v>
      </c>
      <c r="W232" s="42">
        <v>0.27300000000000002</v>
      </c>
      <c r="X232" s="42">
        <v>0.36</v>
      </c>
      <c r="Y232" s="43">
        <v>489</v>
      </c>
      <c r="Z232" s="43">
        <v>515219066</v>
      </c>
      <c r="AA232" s="43">
        <v>1053617</v>
      </c>
      <c r="AB232" s="43">
        <v>221288</v>
      </c>
      <c r="AC232" s="43">
        <v>267126</v>
      </c>
      <c r="AD232" s="42">
        <v>0.31900000000000001</v>
      </c>
      <c r="AE232" s="42">
        <v>7.0000000000000007E-2</v>
      </c>
      <c r="AF232" s="42">
        <v>0.31900000000000001</v>
      </c>
      <c r="AG232" s="42">
        <v>0.36</v>
      </c>
      <c r="AH232" s="43">
        <v>495</v>
      </c>
      <c r="AI232" s="43">
        <v>518036428</v>
      </c>
      <c r="AJ232" s="43">
        <v>1046538</v>
      </c>
      <c r="AK232" s="43">
        <v>259038</v>
      </c>
      <c r="AL232" s="43">
        <v>281629</v>
      </c>
      <c r="AM232" s="42">
        <v>0.374</v>
      </c>
      <c r="AN232" s="42">
        <v>0.10199999999999999</v>
      </c>
      <c r="AO232" s="42">
        <v>0.374</v>
      </c>
      <c r="AP232" s="42">
        <v>0.374</v>
      </c>
      <c r="AQ232" s="43">
        <v>510</v>
      </c>
      <c r="AR232" s="43">
        <v>521220880</v>
      </c>
      <c r="AS232" s="43">
        <v>1022001</v>
      </c>
      <c r="AT232" s="43">
        <v>269911</v>
      </c>
      <c r="AU232" s="43">
        <v>347838</v>
      </c>
      <c r="AV232" s="42">
        <v>0.39300000000000002</v>
      </c>
      <c r="AW232" s="42">
        <v>0.121</v>
      </c>
      <c r="AX232" s="42">
        <v>0.39300000000000002</v>
      </c>
      <c r="AY232" s="42">
        <v>0.39300000000000002</v>
      </c>
      <c r="AZ232" s="43">
        <v>495</v>
      </c>
      <c r="BA232" s="43">
        <v>524195634</v>
      </c>
      <c r="BB232" s="43">
        <v>1058981</v>
      </c>
      <c r="BC232" s="43">
        <v>295515</v>
      </c>
      <c r="BD232" s="43">
        <v>382244</v>
      </c>
      <c r="BE232" s="46">
        <v>0.44600000000000001</v>
      </c>
      <c r="BF232" s="46">
        <v>0.14899999999999999</v>
      </c>
      <c r="BG232" s="46">
        <v>0.44600000000000001</v>
      </c>
      <c r="BH232" s="46">
        <v>0.44600000000000001</v>
      </c>
      <c r="BI232" s="47">
        <v>498</v>
      </c>
      <c r="BJ232" s="47">
        <v>528665577</v>
      </c>
      <c r="BK232" s="47">
        <v>1061577</v>
      </c>
      <c r="BL232" s="47">
        <v>331282</v>
      </c>
      <c r="BM232" s="47">
        <v>460705</v>
      </c>
      <c r="BN232" s="66">
        <v>0.46899999999999997</v>
      </c>
      <c r="BO232" s="66">
        <v>0.16700000000000001</v>
      </c>
      <c r="BP232" s="66">
        <v>0.46899999999999997</v>
      </c>
      <c r="BQ232" s="66">
        <v>0.46899999999999997</v>
      </c>
      <c r="BR232" s="67">
        <v>480</v>
      </c>
      <c r="BS232" s="67">
        <v>528982262</v>
      </c>
      <c r="BT232" s="67">
        <v>1102046</v>
      </c>
      <c r="BU232" s="67">
        <v>421990</v>
      </c>
      <c r="BV232" s="67">
        <v>529749</v>
      </c>
      <c r="BW232" s="70">
        <v>0.46500000000000002</v>
      </c>
      <c r="BX232" s="70">
        <v>0.17599999999999999</v>
      </c>
      <c r="BY232" s="70">
        <v>0.46500000000000002</v>
      </c>
      <c r="BZ232" s="70">
        <v>0.46500000000000002</v>
      </c>
      <c r="CA232" s="71">
        <v>497</v>
      </c>
      <c r="CB232" s="71">
        <v>541531738</v>
      </c>
      <c r="CC232" s="71">
        <v>1089601</v>
      </c>
      <c r="CD232" s="71">
        <v>492047</v>
      </c>
      <c r="CE232" s="71">
        <v>556880</v>
      </c>
    </row>
    <row r="233" spans="1:83" x14ac:dyDescent="0.35">
      <c r="A233" s="10" t="s">
        <v>1566</v>
      </c>
      <c r="B233" s="10" t="s">
        <v>216</v>
      </c>
      <c r="C233" s="42">
        <v>0.46100000000000002</v>
      </c>
      <c r="D233" s="42">
        <v>0.34499999999999997</v>
      </c>
      <c r="E233" s="42">
        <v>0.46100000000000002</v>
      </c>
      <c r="F233" s="42">
        <v>0.46100000000000002</v>
      </c>
      <c r="G233" s="43">
        <v>447</v>
      </c>
      <c r="H233" s="43">
        <v>322191118</v>
      </c>
      <c r="I233" s="43">
        <v>720785</v>
      </c>
      <c r="J233" s="43">
        <v>195830</v>
      </c>
      <c r="K233" s="43">
        <v>183287</v>
      </c>
      <c r="L233" s="42">
        <v>0.48</v>
      </c>
      <c r="M233" s="42">
        <v>0.35</v>
      </c>
      <c r="N233" s="42">
        <v>0.48</v>
      </c>
      <c r="O233" s="42">
        <v>0.48</v>
      </c>
      <c r="P233" s="43">
        <v>453</v>
      </c>
      <c r="Q233" s="43">
        <v>324952332</v>
      </c>
      <c r="R233" s="43">
        <v>717334</v>
      </c>
      <c r="S233" s="43">
        <v>187315</v>
      </c>
      <c r="T233" s="43">
        <v>238363</v>
      </c>
      <c r="U233" s="42">
        <v>0.47399999999999998</v>
      </c>
      <c r="V233" s="42">
        <v>0.35499999999999998</v>
      </c>
      <c r="W233" s="42">
        <v>0.47399999999999998</v>
      </c>
      <c r="X233" s="42">
        <v>0.47399999999999998</v>
      </c>
      <c r="Y233" s="43">
        <v>431</v>
      </c>
      <c r="Z233" s="43">
        <v>328651390</v>
      </c>
      <c r="AA233" s="43">
        <v>762532</v>
      </c>
      <c r="AB233" s="43">
        <v>208104</v>
      </c>
      <c r="AC233" s="43">
        <v>244460</v>
      </c>
      <c r="AD233" s="42">
        <v>0.51900000000000002</v>
      </c>
      <c r="AE233" s="42">
        <v>0.371</v>
      </c>
      <c r="AF233" s="42">
        <v>0.51900000000000002</v>
      </c>
      <c r="AG233" s="42">
        <v>0.51900000000000002</v>
      </c>
      <c r="AH233" s="43">
        <v>441</v>
      </c>
      <c r="AI233" s="43">
        <v>326593205</v>
      </c>
      <c r="AJ233" s="43">
        <v>740574</v>
      </c>
      <c r="AK233" s="43">
        <v>235108</v>
      </c>
      <c r="AL233" s="43">
        <v>319211</v>
      </c>
      <c r="AM233" s="42">
        <v>0.5</v>
      </c>
      <c r="AN233" s="42">
        <v>0.35</v>
      </c>
      <c r="AO233" s="42">
        <v>0.5</v>
      </c>
      <c r="AP233" s="42">
        <v>0.5</v>
      </c>
      <c r="AQ233" s="43">
        <v>421</v>
      </c>
      <c r="AR233" s="43">
        <v>344383790</v>
      </c>
      <c r="AS233" s="43">
        <v>818013</v>
      </c>
      <c r="AT233" s="43">
        <v>538750</v>
      </c>
      <c r="AU233" s="43">
        <v>406934</v>
      </c>
      <c r="AV233" s="42">
        <v>0.48</v>
      </c>
      <c r="AW233" s="42">
        <v>0.32300000000000001</v>
      </c>
      <c r="AX233" s="42">
        <v>0.48</v>
      </c>
      <c r="AY233" s="42">
        <v>0.48</v>
      </c>
      <c r="AZ233" s="43">
        <v>404</v>
      </c>
      <c r="BA233" s="43">
        <v>365930410</v>
      </c>
      <c r="BB233" s="43">
        <v>905768</v>
      </c>
      <c r="BC233" s="43">
        <v>353797</v>
      </c>
      <c r="BD233" s="43">
        <v>422556</v>
      </c>
      <c r="BE233" s="46">
        <v>0.47099999999999997</v>
      </c>
      <c r="BF233" s="46">
        <v>0.311</v>
      </c>
      <c r="BG233" s="46">
        <v>0.47099999999999997</v>
      </c>
      <c r="BH233" s="46">
        <v>0.47099999999999997</v>
      </c>
      <c r="BI233" s="47">
        <v>366</v>
      </c>
      <c r="BJ233" s="47">
        <v>370757828</v>
      </c>
      <c r="BK233" s="47">
        <v>1012999</v>
      </c>
      <c r="BL233" s="47">
        <v>328549</v>
      </c>
      <c r="BM233" s="47">
        <v>338706</v>
      </c>
      <c r="BN233" s="66">
        <v>0.54600000000000004</v>
      </c>
      <c r="BO233" s="66">
        <v>0.33400000000000002</v>
      </c>
      <c r="BP233" s="66">
        <v>0.54600000000000004</v>
      </c>
      <c r="BQ233" s="66">
        <v>0.54600000000000004</v>
      </c>
      <c r="BR233" s="67">
        <v>386</v>
      </c>
      <c r="BS233" s="67">
        <v>363729365</v>
      </c>
      <c r="BT233" s="67">
        <v>942304</v>
      </c>
      <c r="BU233" s="67">
        <v>311914</v>
      </c>
      <c r="BV233" s="67">
        <v>452248</v>
      </c>
      <c r="BW233" s="70">
        <v>0.54900000000000004</v>
      </c>
      <c r="BX233" s="70">
        <v>0.34499999999999997</v>
      </c>
      <c r="BY233" s="70">
        <v>0.54900000000000004</v>
      </c>
      <c r="BZ233" s="70">
        <v>0.54900000000000004</v>
      </c>
      <c r="CA233" s="71">
        <v>399</v>
      </c>
      <c r="CB233" s="71">
        <v>366461388</v>
      </c>
      <c r="CC233" s="71">
        <v>918449</v>
      </c>
      <c r="CD233" s="71">
        <v>369327</v>
      </c>
      <c r="CE233" s="71">
        <v>417722</v>
      </c>
    </row>
    <row r="234" spans="1:83" x14ac:dyDescent="0.35">
      <c r="A234" s="10" t="s">
        <v>1567</v>
      </c>
      <c r="B234" s="10" t="s">
        <v>217</v>
      </c>
      <c r="C234" s="42">
        <v>0.19700000000000001</v>
      </c>
      <c r="D234" s="42">
        <v>0.20799999999999999</v>
      </c>
      <c r="E234" s="42">
        <v>0.19700000000000001</v>
      </c>
      <c r="F234" s="42">
        <v>0.36</v>
      </c>
      <c r="G234" s="43">
        <v>366</v>
      </c>
      <c r="H234" s="43">
        <v>393247541</v>
      </c>
      <c r="I234" s="43">
        <v>1074446</v>
      </c>
      <c r="J234" s="43">
        <v>185510</v>
      </c>
      <c r="K234" s="43">
        <v>170764</v>
      </c>
      <c r="L234" s="42">
        <v>0.20799999999999999</v>
      </c>
      <c r="M234" s="42">
        <v>0.2</v>
      </c>
      <c r="N234" s="42">
        <v>0.20799999999999999</v>
      </c>
      <c r="O234" s="42">
        <v>0.36</v>
      </c>
      <c r="P234" s="43">
        <v>361</v>
      </c>
      <c r="Q234" s="43">
        <v>393940031</v>
      </c>
      <c r="R234" s="43">
        <v>1091246</v>
      </c>
      <c r="S234" s="43">
        <v>200387</v>
      </c>
      <c r="T234" s="43">
        <v>207588</v>
      </c>
      <c r="U234" s="42">
        <v>0.26800000000000002</v>
      </c>
      <c r="V234" s="42">
        <v>0.2</v>
      </c>
      <c r="W234" s="42">
        <v>0.26800000000000002</v>
      </c>
      <c r="X234" s="42">
        <v>0.36</v>
      </c>
      <c r="Y234" s="43">
        <v>374</v>
      </c>
      <c r="Z234" s="43">
        <v>396423864</v>
      </c>
      <c r="AA234" s="43">
        <v>1059956</v>
      </c>
      <c r="AB234" s="43">
        <v>190427</v>
      </c>
      <c r="AC234" s="43">
        <v>246753</v>
      </c>
      <c r="AD234" s="42">
        <v>0.313</v>
      </c>
      <c r="AE234" s="42">
        <v>0.20799999999999999</v>
      </c>
      <c r="AF234" s="42">
        <v>0.313</v>
      </c>
      <c r="AG234" s="42">
        <v>0.36</v>
      </c>
      <c r="AH234" s="43">
        <v>379</v>
      </c>
      <c r="AI234" s="43">
        <v>400397394</v>
      </c>
      <c r="AJ234" s="43">
        <v>1056457</v>
      </c>
      <c r="AK234" s="43">
        <v>176041</v>
      </c>
      <c r="AL234" s="43">
        <v>275648</v>
      </c>
      <c r="AM234" s="42">
        <v>0.32400000000000001</v>
      </c>
      <c r="AN234" s="42">
        <v>0.224</v>
      </c>
      <c r="AO234" s="42">
        <v>0.32400000000000001</v>
      </c>
      <c r="AP234" s="42">
        <v>0.36</v>
      </c>
      <c r="AQ234" s="43">
        <v>364</v>
      </c>
      <c r="AR234" s="43">
        <v>402227095</v>
      </c>
      <c r="AS234" s="43">
        <v>1105019</v>
      </c>
      <c r="AT234" s="43">
        <v>309404</v>
      </c>
      <c r="AU234" s="43">
        <v>255247</v>
      </c>
      <c r="AV234" s="42">
        <v>0.34899999999999998</v>
      </c>
      <c r="AW234" s="42">
        <v>0.224</v>
      </c>
      <c r="AX234" s="42">
        <v>0.34899999999999998</v>
      </c>
      <c r="AY234" s="42">
        <v>0.36</v>
      </c>
      <c r="AZ234" s="43">
        <v>358</v>
      </c>
      <c r="BA234" s="43">
        <v>406410550</v>
      </c>
      <c r="BB234" s="43">
        <v>1135225</v>
      </c>
      <c r="BC234" s="43">
        <v>200634</v>
      </c>
      <c r="BD234" s="43">
        <v>257021</v>
      </c>
      <c r="BE234" s="46">
        <v>0.40699999999999997</v>
      </c>
      <c r="BF234" s="46">
        <v>0.224</v>
      </c>
      <c r="BG234" s="46">
        <v>0.40699999999999997</v>
      </c>
      <c r="BH234" s="46">
        <v>0.40699999999999997</v>
      </c>
      <c r="BI234" s="47">
        <v>361</v>
      </c>
      <c r="BJ234" s="47">
        <v>409993992</v>
      </c>
      <c r="BK234" s="47">
        <v>1135717</v>
      </c>
      <c r="BL234" s="47">
        <v>206893</v>
      </c>
      <c r="BM234" s="47">
        <v>285370</v>
      </c>
      <c r="BN234" s="66">
        <v>0.39700000000000002</v>
      </c>
      <c r="BO234" s="66">
        <v>0.224</v>
      </c>
      <c r="BP234" s="66">
        <v>0.39700000000000002</v>
      </c>
      <c r="BQ234" s="66">
        <v>0.39700000000000002</v>
      </c>
      <c r="BR234" s="67">
        <v>330</v>
      </c>
      <c r="BS234" s="67">
        <v>413111203</v>
      </c>
      <c r="BT234" s="67">
        <v>1251852</v>
      </c>
      <c r="BU234" s="67">
        <v>253275</v>
      </c>
      <c r="BV234" s="67">
        <v>315034</v>
      </c>
      <c r="BW234" s="70">
        <v>0.39100000000000001</v>
      </c>
      <c r="BX234" s="70">
        <v>0.224</v>
      </c>
      <c r="BY234" s="70">
        <v>0.39100000000000001</v>
      </c>
      <c r="BZ234" s="70">
        <v>0.39100000000000001</v>
      </c>
      <c r="CA234" s="71">
        <v>339</v>
      </c>
      <c r="CB234" s="71">
        <v>420508067</v>
      </c>
      <c r="CC234" s="71">
        <v>1240436</v>
      </c>
      <c r="CD234" s="71">
        <v>324418</v>
      </c>
      <c r="CE234" s="71">
        <v>322821</v>
      </c>
    </row>
    <row r="235" spans="1:83" x14ac:dyDescent="0.35">
      <c r="A235" s="10" t="s">
        <v>1568</v>
      </c>
      <c r="B235" s="10" t="s">
        <v>931</v>
      </c>
      <c r="C235" s="42">
        <v>0.439</v>
      </c>
      <c r="D235" s="42">
        <v>0.10199999999999999</v>
      </c>
      <c r="E235" s="42">
        <v>0.439</v>
      </c>
      <c r="F235" s="42">
        <v>0.439</v>
      </c>
      <c r="G235" s="43">
        <v>559</v>
      </c>
      <c r="H235" s="43">
        <v>419896253</v>
      </c>
      <c r="I235" s="43">
        <v>751156</v>
      </c>
      <c r="J235" s="43">
        <v>246376</v>
      </c>
      <c r="K235" s="43">
        <v>260576</v>
      </c>
      <c r="L235" s="42">
        <v>0.44800000000000001</v>
      </c>
      <c r="M235" s="42">
        <v>0.112</v>
      </c>
      <c r="N235" s="42">
        <v>0.44800000000000001</v>
      </c>
      <c r="O235" s="42">
        <v>0.44800000000000001</v>
      </c>
      <c r="P235" s="43">
        <v>560</v>
      </c>
      <c r="Q235" s="43">
        <v>426353618</v>
      </c>
      <c r="R235" s="43">
        <v>761345</v>
      </c>
      <c r="S235" s="43">
        <v>233174</v>
      </c>
      <c r="T235" s="43">
        <v>287982</v>
      </c>
      <c r="U235" s="42">
        <v>0.47099999999999997</v>
      </c>
      <c r="V235" s="42">
        <v>0.112</v>
      </c>
      <c r="W235" s="42">
        <v>0.47099999999999997</v>
      </c>
      <c r="X235" s="42">
        <v>0.47099999999999997</v>
      </c>
      <c r="Y235" s="43">
        <v>563</v>
      </c>
      <c r="Z235" s="43">
        <v>431718581</v>
      </c>
      <c r="AA235" s="43">
        <v>766818</v>
      </c>
      <c r="AB235" s="43">
        <v>273042</v>
      </c>
      <c r="AC235" s="43">
        <v>307707</v>
      </c>
      <c r="AD235" s="42">
        <v>0.51100000000000001</v>
      </c>
      <c r="AE235" s="42">
        <v>0.13100000000000001</v>
      </c>
      <c r="AF235" s="42">
        <v>0.51100000000000001</v>
      </c>
      <c r="AG235" s="42">
        <v>0.51100000000000001</v>
      </c>
      <c r="AH235" s="43">
        <v>580</v>
      </c>
      <c r="AI235" s="43">
        <v>435549136</v>
      </c>
      <c r="AJ235" s="43">
        <v>750946</v>
      </c>
      <c r="AK235" s="43">
        <v>289956</v>
      </c>
      <c r="AL235" s="43">
        <v>370358</v>
      </c>
      <c r="AM235" s="42">
        <v>0.49299999999999999</v>
      </c>
      <c r="AN235" s="42">
        <v>0.14000000000000001</v>
      </c>
      <c r="AO235" s="42">
        <v>0.49299999999999999</v>
      </c>
      <c r="AP235" s="42">
        <v>0.49299999999999999</v>
      </c>
      <c r="AQ235" s="43">
        <v>531</v>
      </c>
      <c r="AR235" s="43">
        <v>439713739</v>
      </c>
      <c r="AS235" s="43">
        <v>828086</v>
      </c>
      <c r="AT235" s="43">
        <v>457466</v>
      </c>
      <c r="AU235" s="43">
        <v>506233</v>
      </c>
      <c r="AV235" s="42">
        <v>0.51</v>
      </c>
      <c r="AW235" s="42">
        <v>0.14000000000000001</v>
      </c>
      <c r="AX235" s="42">
        <v>0.51</v>
      </c>
      <c r="AY235" s="42">
        <v>0.51</v>
      </c>
      <c r="AZ235" s="43">
        <v>521</v>
      </c>
      <c r="BA235" s="43">
        <v>445005349</v>
      </c>
      <c r="BB235" s="43">
        <v>854136</v>
      </c>
      <c r="BC235" s="43">
        <v>450471</v>
      </c>
      <c r="BD235" s="43">
        <v>402759</v>
      </c>
      <c r="BE235" s="46">
        <v>0.52600000000000002</v>
      </c>
      <c r="BF235" s="46">
        <v>0.13100000000000001</v>
      </c>
      <c r="BG235" s="46">
        <v>0.52600000000000002</v>
      </c>
      <c r="BH235" s="46">
        <v>0.52600000000000002</v>
      </c>
      <c r="BI235" s="47">
        <v>496</v>
      </c>
      <c r="BJ235" s="47">
        <v>450479567</v>
      </c>
      <c r="BK235" s="47">
        <v>908224</v>
      </c>
      <c r="BL235" s="47">
        <v>341073</v>
      </c>
      <c r="BM235" s="47">
        <v>394003</v>
      </c>
      <c r="BN235" s="66">
        <v>0.53800000000000003</v>
      </c>
      <c r="BO235" s="66">
        <v>0.14000000000000001</v>
      </c>
      <c r="BP235" s="66">
        <v>0.53800000000000003</v>
      </c>
      <c r="BQ235" s="66">
        <v>0.53800000000000003</v>
      </c>
      <c r="BR235" s="67">
        <v>478</v>
      </c>
      <c r="BS235" s="67">
        <v>458356194</v>
      </c>
      <c r="BT235" s="67">
        <v>958904</v>
      </c>
      <c r="BU235" s="67">
        <v>389379</v>
      </c>
      <c r="BV235" s="67">
        <v>415658</v>
      </c>
      <c r="BW235" s="70">
        <v>0.51400000000000001</v>
      </c>
      <c r="BX235" s="70">
        <v>0.14899999999999999</v>
      </c>
      <c r="BY235" s="70">
        <v>0.51400000000000001</v>
      </c>
      <c r="BZ235" s="70">
        <v>0.51400000000000001</v>
      </c>
      <c r="CA235" s="71">
        <v>473</v>
      </c>
      <c r="CB235" s="71">
        <v>468126502</v>
      </c>
      <c r="CC235" s="71">
        <v>989696</v>
      </c>
      <c r="CD235" s="71">
        <v>386700</v>
      </c>
      <c r="CE235" s="71">
        <v>389782</v>
      </c>
    </row>
    <row r="236" spans="1:83" x14ac:dyDescent="0.35">
      <c r="A236" s="10" t="s">
        <v>1569</v>
      </c>
      <c r="B236" s="10" t="s">
        <v>219</v>
      </c>
      <c r="C236" s="42">
        <v>0.69199999999999995</v>
      </c>
      <c r="D236" s="42">
        <v>0.2</v>
      </c>
      <c r="E236" s="42">
        <v>0.69199999999999995</v>
      </c>
      <c r="F236" s="42">
        <v>0.69199999999999995</v>
      </c>
      <c r="G236" s="43">
        <v>3990</v>
      </c>
      <c r="H236" s="43">
        <v>1647813557</v>
      </c>
      <c r="I236" s="43">
        <v>412985</v>
      </c>
      <c r="J236" s="43">
        <v>1789874</v>
      </c>
      <c r="K236" s="43">
        <v>1808674</v>
      </c>
      <c r="L236" s="42">
        <v>0.69399999999999995</v>
      </c>
      <c r="M236" s="42">
        <v>0.184</v>
      </c>
      <c r="N236" s="42">
        <v>0.69399999999999995</v>
      </c>
      <c r="O236" s="42">
        <v>0.69399999999999995</v>
      </c>
      <c r="P236" s="43">
        <v>3967</v>
      </c>
      <c r="Q236" s="43">
        <v>1674487373</v>
      </c>
      <c r="R236" s="43">
        <v>422104</v>
      </c>
      <c r="S236" s="43">
        <v>1936068</v>
      </c>
      <c r="T236" s="43">
        <v>2379771</v>
      </c>
      <c r="U236" s="42">
        <v>0.71</v>
      </c>
      <c r="V236" s="42">
        <v>0.192</v>
      </c>
      <c r="W236" s="42">
        <v>0.71</v>
      </c>
      <c r="X236" s="42">
        <v>0.71</v>
      </c>
      <c r="Y236" s="43">
        <v>3984</v>
      </c>
      <c r="Z236" s="43">
        <v>1676087782</v>
      </c>
      <c r="AA236" s="43">
        <v>420704</v>
      </c>
      <c r="AB236" s="43">
        <v>2115164</v>
      </c>
      <c r="AC236" s="43">
        <v>2476755</v>
      </c>
      <c r="AD236" s="42">
        <v>0.72699999999999998</v>
      </c>
      <c r="AE236" s="42">
        <v>0.216</v>
      </c>
      <c r="AF236" s="42">
        <v>0.72699999999999998</v>
      </c>
      <c r="AG236" s="42">
        <v>0.72699999999999998</v>
      </c>
      <c r="AH236" s="43">
        <v>3953</v>
      </c>
      <c r="AI236" s="43">
        <v>1662509877</v>
      </c>
      <c r="AJ236" s="43">
        <v>420569</v>
      </c>
      <c r="AK236" s="43">
        <v>2391343</v>
      </c>
      <c r="AL236" s="43">
        <v>2691928</v>
      </c>
      <c r="AM236" s="42">
        <v>0.75</v>
      </c>
      <c r="AN236" s="42">
        <v>0.23100000000000001</v>
      </c>
      <c r="AO236" s="42">
        <v>0.75</v>
      </c>
      <c r="AP236" s="42">
        <v>0.75</v>
      </c>
      <c r="AQ236" s="43">
        <v>4044</v>
      </c>
      <c r="AR236" s="43">
        <v>1655048659</v>
      </c>
      <c r="AS236" s="43">
        <v>409260</v>
      </c>
      <c r="AT236" s="43">
        <v>4354822</v>
      </c>
      <c r="AU236" s="43">
        <v>5088988</v>
      </c>
      <c r="AV236" s="42">
        <v>0.77100000000000002</v>
      </c>
      <c r="AW236" s="42">
        <v>0.26</v>
      </c>
      <c r="AX236" s="42">
        <v>0.77100000000000002</v>
      </c>
      <c r="AY236" s="42">
        <v>0.77100000000000002</v>
      </c>
      <c r="AZ236" s="43">
        <v>4097</v>
      </c>
      <c r="BA236" s="43">
        <v>1636802796</v>
      </c>
      <c r="BB236" s="43">
        <v>399512</v>
      </c>
      <c r="BC236" s="43">
        <v>4283157</v>
      </c>
      <c r="BD236" s="43">
        <v>3765189</v>
      </c>
      <c r="BE236" s="46">
        <v>0.76800000000000002</v>
      </c>
      <c r="BF236" s="46">
        <v>0.253</v>
      </c>
      <c r="BG236" s="46">
        <v>0.76800000000000002</v>
      </c>
      <c r="BH236" s="46">
        <v>0.76800000000000002</v>
      </c>
      <c r="BI236" s="47">
        <v>3783</v>
      </c>
      <c r="BJ236" s="47">
        <v>1685713962</v>
      </c>
      <c r="BK236" s="47">
        <v>445602</v>
      </c>
      <c r="BL236" s="47">
        <v>3050701</v>
      </c>
      <c r="BM236" s="47">
        <v>4026615</v>
      </c>
      <c r="BN236" s="66">
        <v>0.77900000000000003</v>
      </c>
      <c r="BO236" s="66">
        <v>0.246</v>
      </c>
      <c r="BP236" s="66">
        <v>0.77900000000000003</v>
      </c>
      <c r="BQ236" s="66">
        <v>0.77900000000000003</v>
      </c>
      <c r="BR236" s="67">
        <v>3667</v>
      </c>
      <c r="BS236" s="67">
        <v>1687104664</v>
      </c>
      <c r="BT236" s="67">
        <v>460077</v>
      </c>
      <c r="BU236" s="67">
        <v>3795488</v>
      </c>
      <c r="BV236" s="67">
        <v>4275192</v>
      </c>
      <c r="BW236" s="70">
        <v>0.78600000000000003</v>
      </c>
      <c r="BX236" s="70">
        <v>0.26700000000000002</v>
      </c>
      <c r="BY236" s="70">
        <v>0.78600000000000003</v>
      </c>
      <c r="BZ236" s="70">
        <v>0.78600000000000003</v>
      </c>
      <c r="CA236" s="71">
        <v>3861</v>
      </c>
      <c r="CB236" s="71">
        <v>1685443863</v>
      </c>
      <c r="CC236" s="71">
        <v>436530</v>
      </c>
      <c r="CD236" s="71">
        <v>3873443</v>
      </c>
      <c r="CE236" s="71">
        <v>4147340</v>
      </c>
    </row>
    <row r="237" spans="1:83" x14ac:dyDescent="0.35">
      <c r="A237" s="10" t="s">
        <v>1570</v>
      </c>
      <c r="B237" s="10" t="s">
        <v>220</v>
      </c>
      <c r="C237" s="42">
        <v>0.82799999999999996</v>
      </c>
      <c r="D237" s="42">
        <v>0.17599999999999999</v>
      </c>
      <c r="E237" s="42">
        <v>0.82799999999999996</v>
      </c>
      <c r="F237" s="42">
        <v>0.82799999999999996</v>
      </c>
      <c r="G237" s="43">
        <v>3427</v>
      </c>
      <c r="H237" s="43">
        <v>791010666</v>
      </c>
      <c r="I237" s="43">
        <v>230817</v>
      </c>
      <c r="J237" s="43">
        <v>2015452</v>
      </c>
      <c r="K237" s="43">
        <v>1738086</v>
      </c>
      <c r="L237" s="42">
        <v>0.82299999999999995</v>
      </c>
      <c r="M237" s="42">
        <v>5.8999999999999997E-2</v>
      </c>
      <c r="N237" s="42">
        <v>0.82299999999999995</v>
      </c>
      <c r="O237" s="42">
        <v>0.82299999999999995</v>
      </c>
      <c r="P237" s="43">
        <v>3318</v>
      </c>
      <c r="Q237" s="43">
        <v>813552805</v>
      </c>
      <c r="R237" s="43">
        <v>245193</v>
      </c>
      <c r="S237" s="43">
        <v>2357424</v>
      </c>
      <c r="T237" s="43">
        <v>2159336</v>
      </c>
      <c r="U237" s="42">
        <v>0.83</v>
      </c>
      <c r="V237" s="42">
        <v>1.2999999999999999E-2</v>
      </c>
      <c r="W237" s="42">
        <v>0.83</v>
      </c>
      <c r="X237" s="42">
        <v>0.83</v>
      </c>
      <c r="Y237" s="43">
        <v>3312</v>
      </c>
      <c r="Z237" s="43">
        <v>818330705</v>
      </c>
      <c r="AA237" s="43">
        <v>247080</v>
      </c>
      <c r="AB237" s="43">
        <v>2414457</v>
      </c>
      <c r="AC237" s="43">
        <v>2656636</v>
      </c>
      <c r="AD237" s="42">
        <v>0.83</v>
      </c>
      <c r="AE237" s="42">
        <v>0</v>
      </c>
      <c r="AF237" s="42">
        <v>0.83</v>
      </c>
      <c r="AG237" s="42">
        <v>0.83</v>
      </c>
      <c r="AH237" s="43">
        <v>3201</v>
      </c>
      <c r="AI237" s="43">
        <v>838398626</v>
      </c>
      <c r="AJ237" s="43">
        <v>261917</v>
      </c>
      <c r="AK237" s="43">
        <v>2563920</v>
      </c>
      <c r="AL237" s="43">
        <v>2788896</v>
      </c>
      <c r="AM237" s="42">
        <v>0.83899999999999997</v>
      </c>
      <c r="AN237" s="42">
        <v>0</v>
      </c>
      <c r="AO237" s="42">
        <v>0.83899999999999997</v>
      </c>
      <c r="AP237" s="42">
        <v>0.83899999999999997</v>
      </c>
      <c r="AQ237" s="43">
        <v>3211</v>
      </c>
      <c r="AR237" s="43">
        <v>848619240</v>
      </c>
      <c r="AS237" s="43">
        <v>264285</v>
      </c>
      <c r="AT237" s="43">
        <v>4011865</v>
      </c>
      <c r="AU237" s="43">
        <v>4099813</v>
      </c>
      <c r="AV237" s="42">
        <v>0.84899999999999998</v>
      </c>
      <c r="AW237" s="42">
        <v>0</v>
      </c>
      <c r="AX237" s="42">
        <v>0.84899999999999998</v>
      </c>
      <c r="AY237" s="42">
        <v>0.84899999999999998</v>
      </c>
      <c r="AZ237" s="43">
        <v>3158</v>
      </c>
      <c r="BA237" s="43">
        <v>833236059</v>
      </c>
      <c r="BB237" s="43">
        <v>263849</v>
      </c>
      <c r="BC237" s="43">
        <v>4112412</v>
      </c>
      <c r="BD237" s="43">
        <v>3704784</v>
      </c>
      <c r="BE237" s="46">
        <v>0.84399999999999997</v>
      </c>
      <c r="BF237" s="46">
        <v>0</v>
      </c>
      <c r="BG237" s="46">
        <v>0.84399999999999997</v>
      </c>
      <c r="BH237" s="46">
        <v>0.84399999999999997</v>
      </c>
      <c r="BI237" s="47">
        <v>2893</v>
      </c>
      <c r="BJ237" s="47">
        <v>865876460</v>
      </c>
      <c r="BK237" s="47">
        <v>299300</v>
      </c>
      <c r="BL237" s="47">
        <v>2652681</v>
      </c>
      <c r="BM237" s="47">
        <v>3515369</v>
      </c>
      <c r="BN237" s="66">
        <v>0.85599999999999998</v>
      </c>
      <c r="BO237" s="66">
        <v>0</v>
      </c>
      <c r="BP237" s="66">
        <v>0.85599999999999998</v>
      </c>
      <c r="BQ237" s="66">
        <v>0.85599999999999998</v>
      </c>
      <c r="BR237" s="67">
        <v>2911</v>
      </c>
      <c r="BS237" s="67">
        <v>875725333</v>
      </c>
      <c r="BT237" s="67">
        <v>300833</v>
      </c>
      <c r="BU237" s="67">
        <v>2938938</v>
      </c>
      <c r="BV237" s="67">
        <v>3501055</v>
      </c>
      <c r="BW237" s="70">
        <v>0.85099999999999998</v>
      </c>
      <c r="BX237" s="70">
        <v>0</v>
      </c>
      <c r="BY237" s="70">
        <v>0.85099999999999998</v>
      </c>
      <c r="BZ237" s="70">
        <v>0.85099999999999998</v>
      </c>
      <c r="CA237" s="71">
        <v>2937</v>
      </c>
      <c r="CB237" s="71">
        <v>896660371</v>
      </c>
      <c r="CC237" s="71">
        <v>305298</v>
      </c>
      <c r="CD237" s="71">
        <v>3511985</v>
      </c>
      <c r="CE237" s="71">
        <v>3727808</v>
      </c>
    </row>
    <row r="238" spans="1:83" x14ac:dyDescent="0.35">
      <c r="A238" s="10" t="s">
        <v>1571</v>
      </c>
      <c r="B238" s="10" t="s">
        <v>221</v>
      </c>
      <c r="C238" s="42">
        <v>0.69699999999999995</v>
      </c>
      <c r="D238" s="42">
        <v>0.16700000000000001</v>
      </c>
      <c r="E238" s="42">
        <v>0.69699999999999995</v>
      </c>
      <c r="F238" s="42">
        <v>0.69699999999999995</v>
      </c>
      <c r="G238" s="43">
        <v>426</v>
      </c>
      <c r="H238" s="43">
        <v>173103064</v>
      </c>
      <c r="I238" s="43">
        <v>406345</v>
      </c>
      <c r="J238" s="43">
        <v>393029</v>
      </c>
      <c r="K238" s="43">
        <v>477971</v>
      </c>
      <c r="L238" s="42">
        <v>0.7</v>
      </c>
      <c r="M238" s="42">
        <v>0.14000000000000001</v>
      </c>
      <c r="N238" s="42">
        <v>0.7</v>
      </c>
      <c r="O238" s="42">
        <v>0.7</v>
      </c>
      <c r="P238" s="43">
        <v>438</v>
      </c>
      <c r="Q238" s="43">
        <v>181731154</v>
      </c>
      <c r="R238" s="43">
        <v>414911</v>
      </c>
      <c r="S238" s="43">
        <v>459704</v>
      </c>
      <c r="T238" s="43">
        <v>513637</v>
      </c>
      <c r="U238" s="42">
        <v>0.73699999999999999</v>
      </c>
      <c r="V238" s="42">
        <v>0.14899999999999999</v>
      </c>
      <c r="W238" s="42">
        <v>0.73699999999999999</v>
      </c>
      <c r="X238" s="42">
        <v>0.73699999999999999</v>
      </c>
      <c r="Y238" s="43">
        <v>480</v>
      </c>
      <c r="Z238" s="43">
        <v>183302778</v>
      </c>
      <c r="AA238" s="43">
        <v>381880</v>
      </c>
      <c r="AB238" s="43">
        <v>457356</v>
      </c>
      <c r="AC238" s="43">
        <v>547935</v>
      </c>
      <c r="AD238" s="42">
        <v>0.70599999999999996</v>
      </c>
      <c r="AE238" s="42">
        <v>0.14000000000000001</v>
      </c>
      <c r="AF238" s="42">
        <v>0.70599999999999996</v>
      </c>
      <c r="AG238" s="42">
        <v>0.70599999999999996</v>
      </c>
      <c r="AH238" s="43">
        <v>416</v>
      </c>
      <c r="AI238" s="43">
        <v>188501604</v>
      </c>
      <c r="AJ238" s="43">
        <v>453128</v>
      </c>
      <c r="AK238" s="43">
        <v>463122</v>
      </c>
      <c r="AL238" s="43">
        <v>510713</v>
      </c>
      <c r="AM238" s="42">
        <v>0.73899999999999999</v>
      </c>
      <c r="AN238" s="42">
        <v>0.121</v>
      </c>
      <c r="AO238" s="42">
        <v>0.73899999999999999</v>
      </c>
      <c r="AP238" s="42">
        <v>0.73899999999999999</v>
      </c>
      <c r="AQ238" s="43">
        <v>449</v>
      </c>
      <c r="AR238" s="43">
        <v>191581237</v>
      </c>
      <c r="AS238" s="43">
        <v>426684</v>
      </c>
      <c r="AT238" s="43">
        <v>741232</v>
      </c>
      <c r="AU238" s="43">
        <v>781493</v>
      </c>
      <c r="AV238" s="42">
        <v>0.71599999999999997</v>
      </c>
      <c r="AW238" s="42">
        <v>0.13100000000000001</v>
      </c>
      <c r="AX238" s="42">
        <v>0.71599999999999997</v>
      </c>
      <c r="AY238" s="42">
        <v>0.71599999999999997</v>
      </c>
      <c r="AZ238" s="43">
        <v>389</v>
      </c>
      <c r="BA238" s="43">
        <v>192472395</v>
      </c>
      <c r="BB238" s="43">
        <v>494787</v>
      </c>
      <c r="BC238" s="43">
        <v>526511</v>
      </c>
      <c r="BD238" s="43">
        <v>769993</v>
      </c>
      <c r="BE238" s="46">
        <v>0.72799999999999998</v>
      </c>
      <c r="BF238" s="46">
        <v>4.8000000000000001E-2</v>
      </c>
      <c r="BG238" s="46">
        <v>0.72799999999999998</v>
      </c>
      <c r="BH238" s="46">
        <v>0.72799999999999998</v>
      </c>
      <c r="BI238" s="47">
        <v>409</v>
      </c>
      <c r="BJ238" s="47">
        <v>213869005</v>
      </c>
      <c r="BK238" s="47">
        <v>522907</v>
      </c>
      <c r="BL238" s="47">
        <v>578746</v>
      </c>
      <c r="BM238" s="47">
        <v>656418</v>
      </c>
      <c r="BN238" s="66">
        <v>0.76800000000000002</v>
      </c>
      <c r="BO238" s="66">
        <v>9.0999999999999998E-2</v>
      </c>
      <c r="BP238" s="66">
        <v>0.76800000000000002</v>
      </c>
      <c r="BQ238" s="66">
        <v>0.76800000000000002</v>
      </c>
      <c r="BR238" s="67">
        <v>428</v>
      </c>
      <c r="BS238" s="67">
        <v>206167851</v>
      </c>
      <c r="BT238" s="67">
        <v>481700</v>
      </c>
      <c r="BU238" s="67">
        <v>539013</v>
      </c>
      <c r="BV238" s="67">
        <v>736384</v>
      </c>
      <c r="BW238" s="70">
        <v>0.747</v>
      </c>
      <c r="BX238" s="70">
        <v>8.1000000000000003E-2</v>
      </c>
      <c r="BY238" s="70">
        <v>0.747</v>
      </c>
      <c r="BZ238" s="70">
        <v>0.747</v>
      </c>
      <c r="CA238" s="71">
        <v>409</v>
      </c>
      <c r="CB238" s="71">
        <v>211477351</v>
      </c>
      <c r="CC238" s="71">
        <v>517059</v>
      </c>
      <c r="CD238" s="71">
        <v>613459</v>
      </c>
      <c r="CE238" s="71">
        <v>711078</v>
      </c>
    </row>
    <row r="239" spans="1:83" x14ac:dyDescent="0.35">
      <c r="A239" s="10" t="s">
        <v>1572</v>
      </c>
      <c r="B239" s="10" t="s">
        <v>222</v>
      </c>
      <c r="C239" s="42">
        <v>0.63900000000000001</v>
      </c>
      <c r="D239" s="42">
        <v>0.54100000000000004</v>
      </c>
      <c r="E239" s="42">
        <v>0.63900000000000001</v>
      </c>
      <c r="F239" s="42">
        <v>0.63900000000000001</v>
      </c>
      <c r="G239" s="43">
        <v>419</v>
      </c>
      <c r="H239" s="43">
        <v>202435166</v>
      </c>
      <c r="I239" s="43">
        <v>483138</v>
      </c>
      <c r="J239" s="43">
        <v>674158</v>
      </c>
      <c r="K239" s="43">
        <v>679536</v>
      </c>
      <c r="L239" s="42">
        <v>0.63500000000000001</v>
      </c>
      <c r="M239" s="42">
        <v>0.53</v>
      </c>
      <c r="N239" s="42">
        <v>0.63500000000000001</v>
      </c>
      <c r="O239" s="42">
        <v>0.63500000000000001</v>
      </c>
      <c r="P239" s="43">
        <v>421</v>
      </c>
      <c r="Q239" s="43">
        <v>211880680</v>
      </c>
      <c r="R239" s="43">
        <v>503279</v>
      </c>
      <c r="S239" s="43">
        <v>681523</v>
      </c>
      <c r="T239" s="43">
        <v>792574</v>
      </c>
      <c r="U239" s="42">
        <v>0.65600000000000003</v>
      </c>
      <c r="V239" s="42">
        <v>0.53300000000000003</v>
      </c>
      <c r="W239" s="42">
        <v>0.65600000000000003</v>
      </c>
      <c r="X239" s="42">
        <v>0.65600000000000003</v>
      </c>
      <c r="Y239" s="43">
        <v>430</v>
      </c>
      <c r="Z239" s="43">
        <v>214415180</v>
      </c>
      <c r="AA239" s="43">
        <v>498639</v>
      </c>
      <c r="AB239" s="43">
        <v>742745</v>
      </c>
      <c r="AC239" s="43">
        <v>816418</v>
      </c>
      <c r="AD239" s="42">
        <v>0.64</v>
      </c>
      <c r="AE239" s="42">
        <v>0.52700000000000002</v>
      </c>
      <c r="AF239" s="42">
        <v>0.64</v>
      </c>
      <c r="AG239" s="42">
        <v>0.64</v>
      </c>
      <c r="AH239" s="43">
        <v>404</v>
      </c>
      <c r="AI239" s="43">
        <v>223786962</v>
      </c>
      <c r="AJ239" s="43">
        <v>553928</v>
      </c>
      <c r="AK239" s="43">
        <v>826698</v>
      </c>
      <c r="AL239" s="43">
        <v>770649</v>
      </c>
      <c r="AM239" s="42">
        <v>0.64200000000000002</v>
      </c>
      <c r="AN239" s="42">
        <v>0.53800000000000003</v>
      </c>
      <c r="AO239" s="42">
        <v>0.64200000000000002</v>
      </c>
      <c r="AP239" s="42">
        <v>0.64200000000000002</v>
      </c>
      <c r="AQ239" s="43">
        <v>385</v>
      </c>
      <c r="AR239" s="43">
        <v>225033923</v>
      </c>
      <c r="AS239" s="43">
        <v>584503</v>
      </c>
      <c r="AT239" s="43">
        <v>779460</v>
      </c>
      <c r="AU239" s="43">
        <v>800946</v>
      </c>
      <c r="AV239" s="42">
        <v>0.627</v>
      </c>
      <c r="AW239" s="42">
        <v>0.53300000000000003</v>
      </c>
      <c r="AX239" s="42">
        <v>0.627</v>
      </c>
      <c r="AY239" s="42">
        <v>0.627</v>
      </c>
      <c r="AZ239" s="43">
        <v>361</v>
      </c>
      <c r="BA239" s="43">
        <v>234962279</v>
      </c>
      <c r="BB239" s="43">
        <v>650865</v>
      </c>
      <c r="BC239" s="43">
        <v>754973</v>
      </c>
      <c r="BD239" s="43">
        <v>808684</v>
      </c>
      <c r="BE239" s="46">
        <v>0.627</v>
      </c>
      <c r="BF239" s="46">
        <v>0.51600000000000001</v>
      </c>
      <c r="BG239" s="46">
        <v>0.627</v>
      </c>
      <c r="BH239" s="46">
        <v>0.627</v>
      </c>
      <c r="BI239" s="47">
        <v>342</v>
      </c>
      <c r="BJ239" s="47">
        <v>244411236</v>
      </c>
      <c r="BK239" s="47">
        <v>714652</v>
      </c>
      <c r="BL239" s="47">
        <v>746011</v>
      </c>
      <c r="BM239" s="47">
        <v>731290</v>
      </c>
      <c r="BN239" s="66">
        <v>0.65100000000000002</v>
      </c>
      <c r="BO239" s="66">
        <v>0.51900000000000002</v>
      </c>
      <c r="BP239" s="66">
        <v>0.65100000000000002</v>
      </c>
      <c r="BQ239" s="66">
        <v>0.65100000000000002</v>
      </c>
      <c r="BR239" s="67">
        <v>340</v>
      </c>
      <c r="BS239" s="67">
        <v>246569139</v>
      </c>
      <c r="BT239" s="67">
        <v>725203</v>
      </c>
      <c r="BU239" s="67">
        <v>756074</v>
      </c>
      <c r="BV239" s="67">
        <v>768765</v>
      </c>
      <c r="BW239" s="70">
        <v>0.624</v>
      </c>
      <c r="BX239" s="70">
        <v>0.53500000000000003</v>
      </c>
      <c r="BY239" s="70">
        <v>0.624</v>
      </c>
      <c r="BZ239" s="70">
        <v>0.624</v>
      </c>
      <c r="CA239" s="71">
        <v>323</v>
      </c>
      <c r="CB239" s="71">
        <v>247432846</v>
      </c>
      <c r="CC239" s="71">
        <v>766045</v>
      </c>
      <c r="CD239" s="71">
        <v>696667</v>
      </c>
      <c r="CE239" s="71">
        <v>655131</v>
      </c>
    </row>
    <row r="240" spans="1:83" x14ac:dyDescent="0.35">
      <c r="A240" s="10" t="s">
        <v>1573</v>
      </c>
      <c r="B240" s="10" t="s">
        <v>223</v>
      </c>
      <c r="C240" s="42">
        <v>0.72899999999999998</v>
      </c>
      <c r="D240" s="42">
        <v>0</v>
      </c>
      <c r="E240" s="42">
        <v>0.72899999999999998</v>
      </c>
      <c r="F240" s="42">
        <v>0.72899999999999998</v>
      </c>
      <c r="G240" s="43">
        <v>1379</v>
      </c>
      <c r="H240" s="43">
        <v>500349210</v>
      </c>
      <c r="I240" s="43">
        <v>362834</v>
      </c>
      <c r="J240" s="43">
        <v>1000658</v>
      </c>
      <c r="K240" s="43">
        <v>914944</v>
      </c>
      <c r="L240" s="42">
        <v>0.73299999999999998</v>
      </c>
      <c r="M240" s="42">
        <v>0</v>
      </c>
      <c r="N240" s="42">
        <v>0.73299999999999998</v>
      </c>
      <c r="O240" s="42">
        <v>0.73299999999999998</v>
      </c>
      <c r="P240" s="43">
        <v>1386</v>
      </c>
      <c r="Q240" s="43">
        <v>510410600</v>
      </c>
      <c r="R240" s="43">
        <v>368261</v>
      </c>
      <c r="S240" s="43">
        <v>1007217</v>
      </c>
      <c r="T240" s="43">
        <v>1158196</v>
      </c>
      <c r="U240" s="42">
        <v>0.72499999999999998</v>
      </c>
      <c r="V240" s="42">
        <v>0</v>
      </c>
      <c r="W240" s="42">
        <v>0.72499999999999998</v>
      </c>
      <c r="X240" s="42">
        <v>0.72499999999999998</v>
      </c>
      <c r="Y240" s="43">
        <v>1353</v>
      </c>
      <c r="Z240" s="43">
        <v>539440368</v>
      </c>
      <c r="AA240" s="43">
        <v>398699</v>
      </c>
      <c r="AB240" s="43">
        <v>1034876</v>
      </c>
      <c r="AC240" s="43">
        <v>1118368</v>
      </c>
      <c r="AD240" s="42">
        <v>0.73499999999999999</v>
      </c>
      <c r="AE240" s="42">
        <v>0</v>
      </c>
      <c r="AF240" s="42">
        <v>0.73499999999999999</v>
      </c>
      <c r="AG240" s="42">
        <v>0.73499999999999999</v>
      </c>
      <c r="AH240" s="43">
        <v>1350</v>
      </c>
      <c r="AI240" s="43">
        <v>551359728</v>
      </c>
      <c r="AJ240" s="43">
        <v>408414</v>
      </c>
      <c r="AK240" s="43">
        <v>1084845</v>
      </c>
      <c r="AL240" s="43">
        <v>1234832</v>
      </c>
      <c r="AM240" s="42">
        <v>0.74199999999999999</v>
      </c>
      <c r="AN240" s="42">
        <v>0</v>
      </c>
      <c r="AO240" s="42">
        <v>0.74199999999999999</v>
      </c>
      <c r="AP240" s="42">
        <v>0.74199999999999999</v>
      </c>
      <c r="AQ240" s="43">
        <v>1330</v>
      </c>
      <c r="AR240" s="43">
        <v>561808078</v>
      </c>
      <c r="AS240" s="43">
        <v>422412</v>
      </c>
      <c r="AT240" s="43">
        <v>2059824</v>
      </c>
      <c r="AU240" s="43">
        <v>1370305</v>
      </c>
      <c r="AV240" s="42">
        <v>0.754</v>
      </c>
      <c r="AW240" s="42">
        <v>0</v>
      </c>
      <c r="AX240" s="42">
        <v>0.754</v>
      </c>
      <c r="AY240" s="42">
        <v>0.754</v>
      </c>
      <c r="AZ240" s="43">
        <v>1326</v>
      </c>
      <c r="BA240" s="43">
        <v>568725148</v>
      </c>
      <c r="BB240" s="43">
        <v>428902</v>
      </c>
      <c r="BC240" s="43">
        <v>1218557</v>
      </c>
      <c r="BD240" s="43">
        <v>1477732</v>
      </c>
      <c r="BE240" s="46">
        <v>0.75</v>
      </c>
      <c r="BF240" s="46">
        <v>0</v>
      </c>
      <c r="BG240" s="46">
        <v>0.75</v>
      </c>
      <c r="BH240" s="46">
        <v>0.75</v>
      </c>
      <c r="BI240" s="47">
        <v>1201</v>
      </c>
      <c r="BJ240" s="47">
        <v>576377972</v>
      </c>
      <c r="BK240" s="47">
        <v>479915</v>
      </c>
      <c r="BL240" s="47">
        <v>1277893</v>
      </c>
      <c r="BM240" s="47">
        <v>1367613</v>
      </c>
      <c r="BN240" s="66">
        <v>0.76900000000000002</v>
      </c>
      <c r="BO240" s="66">
        <v>0</v>
      </c>
      <c r="BP240" s="66">
        <v>0.76900000000000002</v>
      </c>
      <c r="BQ240" s="66">
        <v>0.76900000000000002</v>
      </c>
      <c r="BR240" s="67">
        <v>1260</v>
      </c>
      <c r="BS240" s="67">
        <v>603978201</v>
      </c>
      <c r="BT240" s="67">
        <v>479347</v>
      </c>
      <c r="BU240" s="67">
        <v>1252240</v>
      </c>
      <c r="BV240" s="67">
        <v>1523493</v>
      </c>
      <c r="BW240" s="70">
        <v>0.75900000000000001</v>
      </c>
      <c r="BX240" s="70">
        <v>0</v>
      </c>
      <c r="BY240" s="70">
        <v>0.75900000000000001</v>
      </c>
      <c r="BZ240" s="70">
        <v>0.75900000000000001</v>
      </c>
      <c r="CA240" s="71">
        <v>1241</v>
      </c>
      <c r="CB240" s="71">
        <v>610666313</v>
      </c>
      <c r="CC240" s="71">
        <v>492075</v>
      </c>
      <c r="CD240" s="71">
        <v>1388002</v>
      </c>
      <c r="CE240" s="71">
        <v>1466638</v>
      </c>
    </row>
    <row r="241" spans="1:83" x14ac:dyDescent="0.35">
      <c r="A241" s="10" t="s">
        <v>1574</v>
      </c>
      <c r="B241" s="10" t="s">
        <v>224</v>
      </c>
      <c r="C241" s="42">
        <v>0.59</v>
      </c>
      <c r="D241" s="42">
        <v>0.42099999999999999</v>
      </c>
      <c r="E241" s="42">
        <v>0.59</v>
      </c>
      <c r="F241" s="42">
        <v>0.59</v>
      </c>
      <c r="G241" s="43">
        <v>1095</v>
      </c>
      <c r="H241" s="43">
        <v>600214365</v>
      </c>
      <c r="I241" s="43">
        <v>548140</v>
      </c>
      <c r="J241" s="43">
        <v>708083</v>
      </c>
      <c r="K241" s="43">
        <v>665459</v>
      </c>
      <c r="L241" s="42">
        <v>0.59599999999999997</v>
      </c>
      <c r="M241" s="42">
        <v>0.40799999999999997</v>
      </c>
      <c r="N241" s="42">
        <v>0.59599999999999997</v>
      </c>
      <c r="O241" s="42">
        <v>0.59599999999999997</v>
      </c>
      <c r="P241" s="43">
        <v>1099</v>
      </c>
      <c r="Q241" s="43">
        <v>613267502</v>
      </c>
      <c r="R241" s="43">
        <v>558023</v>
      </c>
      <c r="S241" s="43">
        <v>721796</v>
      </c>
      <c r="T241" s="43">
        <v>830178</v>
      </c>
      <c r="U241" s="42">
        <v>0.59399999999999997</v>
      </c>
      <c r="V241" s="42">
        <v>0.39900000000000002</v>
      </c>
      <c r="W241" s="42">
        <v>0.59399999999999997</v>
      </c>
      <c r="X241" s="42">
        <v>0.59399999999999997</v>
      </c>
      <c r="Y241" s="43">
        <v>1077</v>
      </c>
      <c r="Z241" s="43">
        <v>633657245</v>
      </c>
      <c r="AA241" s="43">
        <v>588353</v>
      </c>
      <c r="AB241" s="43">
        <v>718503</v>
      </c>
      <c r="AC241" s="43">
        <v>824028</v>
      </c>
      <c r="AD241" s="42">
        <v>0.61099999999999999</v>
      </c>
      <c r="AE241" s="42">
        <v>0.40300000000000002</v>
      </c>
      <c r="AF241" s="42">
        <v>0.61099999999999999</v>
      </c>
      <c r="AG241" s="42">
        <v>0.61099999999999999</v>
      </c>
      <c r="AH241" s="43">
        <v>1071</v>
      </c>
      <c r="AI241" s="43">
        <v>640955239</v>
      </c>
      <c r="AJ241" s="43">
        <v>598464</v>
      </c>
      <c r="AK241" s="43">
        <v>824535</v>
      </c>
      <c r="AL241" s="43">
        <v>969079</v>
      </c>
      <c r="AM241" s="42">
        <v>0.61699999999999999</v>
      </c>
      <c r="AN241" s="42">
        <v>0.39900000000000002</v>
      </c>
      <c r="AO241" s="42">
        <v>0.61699999999999999</v>
      </c>
      <c r="AP241" s="42">
        <v>0.61699999999999999</v>
      </c>
      <c r="AQ241" s="43">
        <v>1047</v>
      </c>
      <c r="AR241" s="43">
        <v>655813242</v>
      </c>
      <c r="AS241" s="43">
        <v>626373</v>
      </c>
      <c r="AT241" s="43">
        <v>1186240</v>
      </c>
      <c r="AU241" s="43">
        <v>1179646</v>
      </c>
      <c r="AV241" s="42">
        <v>0.63300000000000001</v>
      </c>
      <c r="AW241" s="42">
        <v>0.39400000000000002</v>
      </c>
      <c r="AX241" s="42">
        <v>0.63300000000000001</v>
      </c>
      <c r="AY241" s="42">
        <v>0.63300000000000001</v>
      </c>
      <c r="AZ241" s="43">
        <v>1053</v>
      </c>
      <c r="BA241" s="43">
        <v>673566345</v>
      </c>
      <c r="BB241" s="43">
        <v>639664</v>
      </c>
      <c r="BC241" s="43">
        <v>1017772</v>
      </c>
      <c r="BD241" s="43">
        <v>898247</v>
      </c>
      <c r="BE241" s="46">
        <v>0.61399999999999999</v>
      </c>
      <c r="BF241" s="46">
        <v>0.38</v>
      </c>
      <c r="BG241" s="46">
        <v>0.61399999999999999</v>
      </c>
      <c r="BH241" s="46">
        <v>0.61399999999999999</v>
      </c>
      <c r="BI241" s="47">
        <v>957</v>
      </c>
      <c r="BJ241" s="47">
        <v>707288924</v>
      </c>
      <c r="BK241" s="47">
        <v>739068</v>
      </c>
      <c r="BL241" s="47">
        <v>826929</v>
      </c>
      <c r="BM241" s="47">
        <v>909838</v>
      </c>
      <c r="BN241" s="66">
        <v>0.63800000000000001</v>
      </c>
      <c r="BO241" s="66">
        <v>0.38</v>
      </c>
      <c r="BP241" s="66">
        <v>0.63800000000000001</v>
      </c>
      <c r="BQ241" s="66">
        <v>0.63800000000000001</v>
      </c>
      <c r="BR241" s="67">
        <v>961</v>
      </c>
      <c r="BS241" s="67">
        <v>721822619</v>
      </c>
      <c r="BT241" s="67">
        <v>751116</v>
      </c>
      <c r="BU241" s="67">
        <v>811688</v>
      </c>
      <c r="BV241" s="67">
        <v>1013094</v>
      </c>
      <c r="BW241" s="70">
        <v>0.65</v>
      </c>
      <c r="BX241" s="70">
        <v>0.39400000000000002</v>
      </c>
      <c r="BY241" s="70">
        <v>0.65</v>
      </c>
      <c r="BZ241" s="70">
        <v>0.65</v>
      </c>
      <c r="CA241" s="71">
        <v>1006</v>
      </c>
      <c r="CB241" s="71">
        <v>718731902</v>
      </c>
      <c r="CC241" s="71">
        <v>714445</v>
      </c>
      <c r="CD241" s="71">
        <v>918096</v>
      </c>
      <c r="CE241" s="71">
        <v>1130811</v>
      </c>
    </row>
    <row r="242" spans="1:83" x14ac:dyDescent="0.35">
      <c r="A242" s="10" t="s">
        <v>1575</v>
      </c>
      <c r="B242" s="10" t="s">
        <v>225</v>
      </c>
      <c r="C242" s="42">
        <v>0.63500000000000001</v>
      </c>
      <c r="D242" s="42">
        <v>0.28000000000000003</v>
      </c>
      <c r="E242" s="42">
        <v>0.63500000000000001</v>
      </c>
      <c r="F242" s="42">
        <v>0.63500000000000001</v>
      </c>
      <c r="G242" s="43">
        <v>925</v>
      </c>
      <c r="H242" s="43">
        <v>452401290</v>
      </c>
      <c r="I242" s="43">
        <v>489082</v>
      </c>
      <c r="J242" s="43">
        <v>638559</v>
      </c>
      <c r="K242" s="43">
        <v>618915</v>
      </c>
      <c r="L242" s="42">
        <v>0.64500000000000002</v>
      </c>
      <c r="M242" s="42">
        <v>0.29299999999999998</v>
      </c>
      <c r="N242" s="42">
        <v>0.64500000000000002</v>
      </c>
      <c r="O242" s="42">
        <v>0.64500000000000002</v>
      </c>
      <c r="P242" s="43">
        <v>923</v>
      </c>
      <c r="Q242" s="43">
        <v>452961771</v>
      </c>
      <c r="R242" s="43">
        <v>490749</v>
      </c>
      <c r="S242" s="43">
        <v>601257</v>
      </c>
      <c r="T242" s="43">
        <v>737114</v>
      </c>
      <c r="U242" s="42">
        <v>0.64700000000000002</v>
      </c>
      <c r="V242" s="42">
        <v>0.29299999999999998</v>
      </c>
      <c r="W242" s="42">
        <v>0.64700000000000002</v>
      </c>
      <c r="X242" s="42">
        <v>0.64700000000000002</v>
      </c>
      <c r="Y242" s="43">
        <v>905</v>
      </c>
      <c r="Z242" s="43">
        <v>463897446</v>
      </c>
      <c r="AA242" s="43">
        <v>512593</v>
      </c>
      <c r="AB242" s="43">
        <v>651226</v>
      </c>
      <c r="AC242" s="43">
        <v>725693</v>
      </c>
      <c r="AD242" s="42">
        <v>0.64500000000000002</v>
      </c>
      <c r="AE242" s="42">
        <v>0.23899999999999999</v>
      </c>
      <c r="AF242" s="42">
        <v>0.64500000000000002</v>
      </c>
      <c r="AG242" s="42">
        <v>0.64500000000000002</v>
      </c>
      <c r="AH242" s="43">
        <v>937</v>
      </c>
      <c r="AI242" s="43">
        <v>511559911</v>
      </c>
      <c r="AJ242" s="43">
        <v>545955</v>
      </c>
      <c r="AK242" s="43">
        <v>722310</v>
      </c>
      <c r="AL242" s="43">
        <v>757854</v>
      </c>
      <c r="AM242" s="42">
        <v>0.66400000000000003</v>
      </c>
      <c r="AN242" s="42">
        <v>0.23899999999999999</v>
      </c>
      <c r="AO242" s="42">
        <v>0.66400000000000003</v>
      </c>
      <c r="AP242" s="42">
        <v>0.66400000000000003</v>
      </c>
      <c r="AQ242" s="43">
        <v>935</v>
      </c>
      <c r="AR242" s="43">
        <v>513765447</v>
      </c>
      <c r="AS242" s="43">
        <v>549481</v>
      </c>
      <c r="AT242" s="43">
        <v>1023980</v>
      </c>
      <c r="AU242" s="43">
        <v>1119672</v>
      </c>
      <c r="AV242" s="42">
        <v>0.68200000000000005</v>
      </c>
      <c r="AW242" s="42">
        <v>0.246</v>
      </c>
      <c r="AX242" s="42">
        <v>0.68200000000000005</v>
      </c>
      <c r="AY242" s="42">
        <v>0.68200000000000005</v>
      </c>
      <c r="AZ242" s="43">
        <v>933</v>
      </c>
      <c r="BA242" s="43">
        <v>518337289</v>
      </c>
      <c r="BB242" s="43">
        <v>555559</v>
      </c>
      <c r="BC242" s="43">
        <v>1018058</v>
      </c>
      <c r="BD242" s="43">
        <v>989614</v>
      </c>
      <c r="BE242" s="46">
        <v>0.65400000000000003</v>
      </c>
      <c r="BF242" s="46">
        <v>0.246</v>
      </c>
      <c r="BG242" s="46">
        <v>0.65400000000000003</v>
      </c>
      <c r="BH242" s="46">
        <v>0.65400000000000003</v>
      </c>
      <c r="BI242" s="47">
        <v>797</v>
      </c>
      <c r="BJ242" s="47">
        <v>528451384</v>
      </c>
      <c r="BK242" s="47">
        <v>663050</v>
      </c>
      <c r="BL242" s="47">
        <v>868756</v>
      </c>
      <c r="BM242" s="47">
        <v>954859</v>
      </c>
      <c r="BN242" s="66">
        <v>0.69099999999999995</v>
      </c>
      <c r="BO242" s="66">
        <v>0.224</v>
      </c>
      <c r="BP242" s="66">
        <v>0.69099999999999995</v>
      </c>
      <c r="BQ242" s="66">
        <v>0.69099999999999995</v>
      </c>
      <c r="BR242" s="67">
        <v>864</v>
      </c>
      <c r="BS242" s="67">
        <v>555142308</v>
      </c>
      <c r="BT242" s="67">
        <v>642525</v>
      </c>
      <c r="BU242" s="67">
        <v>903131</v>
      </c>
      <c r="BV242" s="67">
        <v>1073336</v>
      </c>
      <c r="BW242" s="70">
        <v>0.68799999999999994</v>
      </c>
      <c r="BX242" s="70">
        <v>0.23100000000000001</v>
      </c>
      <c r="BY242" s="70">
        <v>0.68799999999999994</v>
      </c>
      <c r="BZ242" s="70">
        <v>0.68799999999999994</v>
      </c>
      <c r="CA242" s="71">
        <v>883</v>
      </c>
      <c r="CB242" s="71">
        <v>561048575</v>
      </c>
      <c r="CC242" s="71">
        <v>635389</v>
      </c>
      <c r="CD242" s="71">
        <v>1004347</v>
      </c>
      <c r="CE242" s="71">
        <v>1049305</v>
      </c>
    </row>
    <row r="243" spans="1:83" x14ac:dyDescent="0.35">
      <c r="A243" s="10" t="s">
        <v>1576</v>
      </c>
      <c r="B243" s="10" t="s">
        <v>226</v>
      </c>
      <c r="C243" s="42">
        <v>0.73</v>
      </c>
      <c r="D243" s="42">
        <v>0.67500000000000004</v>
      </c>
      <c r="E243" s="42">
        <v>0.73</v>
      </c>
      <c r="F243" s="42">
        <v>0.73</v>
      </c>
      <c r="G243" s="43">
        <v>1083</v>
      </c>
      <c r="H243" s="43">
        <v>391883409</v>
      </c>
      <c r="I243" s="43">
        <v>361849</v>
      </c>
      <c r="J243" s="43">
        <v>827824</v>
      </c>
      <c r="K243" s="43">
        <v>986766</v>
      </c>
      <c r="L243" s="42">
        <v>0.73199999999999998</v>
      </c>
      <c r="M243" s="42">
        <v>0.67300000000000004</v>
      </c>
      <c r="N243" s="42">
        <v>0.73199999999999998</v>
      </c>
      <c r="O243" s="42">
        <v>0.73199999999999998</v>
      </c>
      <c r="P243" s="43">
        <v>1073</v>
      </c>
      <c r="Q243" s="43">
        <v>397447479</v>
      </c>
      <c r="R243" s="43">
        <v>370407</v>
      </c>
      <c r="S243" s="43">
        <v>913832</v>
      </c>
      <c r="T243" s="43">
        <v>942880</v>
      </c>
      <c r="U243" s="42">
        <v>0.747</v>
      </c>
      <c r="V243" s="42">
        <v>0.67700000000000005</v>
      </c>
      <c r="W243" s="42">
        <v>0.747</v>
      </c>
      <c r="X243" s="42">
        <v>0.747</v>
      </c>
      <c r="Y243" s="43">
        <v>1084</v>
      </c>
      <c r="Z243" s="43">
        <v>399066859</v>
      </c>
      <c r="AA243" s="43">
        <v>368142</v>
      </c>
      <c r="AB243" s="43">
        <v>906111</v>
      </c>
      <c r="AC243" s="43">
        <v>911829</v>
      </c>
      <c r="AD243" s="42">
        <v>0.755</v>
      </c>
      <c r="AE243" s="42">
        <v>0.67300000000000004</v>
      </c>
      <c r="AF243" s="42">
        <v>0.755</v>
      </c>
      <c r="AG243" s="42">
        <v>0.755</v>
      </c>
      <c r="AH243" s="43">
        <v>1072</v>
      </c>
      <c r="AI243" s="43">
        <v>404121310</v>
      </c>
      <c r="AJ243" s="43">
        <v>376978</v>
      </c>
      <c r="AK243" s="43">
        <v>899207</v>
      </c>
      <c r="AL243" s="43">
        <v>952841</v>
      </c>
      <c r="AM243" s="42">
        <v>0.77100000000000002</v>
      </c>
      <c r="AN243" s="42">
        <v>0.67700000000000005</v>
      </c>
      <c r="AO243" s="42">
        <v>0.77100000000000002</v>
      </c>
      <c r="AP243" s="42">
        <v>0.77100000000000002</v>
      </c>
      <c r="AQ243" s="43">
        <v>1079</v>
      </c>
      <c r="AR243" s="43">
        <v>404915424</v>
      </c>
      <c r="AS243" s="43">
        <v>375269</v>
      </c>
      <c r="AT243" s="43">
        <v>1058046</v>
      </c>
      <c r="AU243" s="43">
        <v>1176014</v>
      </c>
      <c r="AV243" s="42">
        <v>0.78</v>
      </c>
      <c r="AW243" s="42">
        <v>0.66600000000000004</v>
      </c>
      <c r="AX243" s="42">
        <v>0.78</v>
      </c>
      <c r="AY243" s="42">
        <v>0.78</v>
      </c>
      <c r="AZ243" s="43">
        <v>1108</v>
      </c>
      <c r="BA243" s="43">
        <v>425793647</v>
      </c>
      <c r="BB243" s="43">
        <v>384290</v>
      </c>
      <c r="BC243" s="43">
        <v>960288</v>
      </c>
      <c r="BD243" s="43">
        <v>1127633</v>
      </c>
      <c r="BE243" s="46">
        <v>0.78400000000000003</v>
      </c>
      <c r="BF243" s="46">
        <v>0.66300000000000003</v>
      </c>
      <c r="BG243" s="46">
        <v>0.78400000000000003</v>
      </c>
      <c r="BH243" s="46">
        <v>0.78400000000000003</v>
      </c>
      <c r="BI243" s="47">
        <v>1046</v>
      </c>
      <c r="BJ243" s="47">
        <v>433230051</v>
      </c>
      <c r="BK243" s="47">
        <v>414177</v>
      </c>
      <c r="BL243" s="47">
        <v>1091897</v>
      </c>
      <c r="BM243" s="47">
        <v>1249371</v>
      </c>
      <c r="BN243" s="66">
        <v>0.78500000000000003</v>
      </c>
      <c r="BO243" s="66">
        <v>0.66200000000000003</v>
      </c>
      <c r="BP243" s="66">
        <v>0.78500000000000003</v>
      </c>
      <c r="BQ243" s="66">
        <v>0.78500000000000003</v>
      </c>
      <c r="BR243" s="67">
        <v>988</v>
      </c>
      <c r="BS243" s="67">
        <v>442767751</v>
      </c>
      <c r="BT243" s="67">
        <v>448145</v>
      </c>
      <c r="BU243" s="67">
        <v>1270172</v>
      </c>
      <c r="BV243" s="67">
        <v>1274845</v>
      </c>
      <c r="BW243" s="70">
        <v>0.752</v>
      </c>
      <c r="BX243" s="70">
        <v>0.63400000000000001</v>
      </c>
      <c r="BY243" s="70">
        <v>0.752</v>
      </c>
      <c r="BZ243" s="70">
        <v>0.752</v>
      </c>
      <c r="CA243" s="71">
        <v>956</v>
      </c>
      <c r="CB243" s="71">
        <v>484899588</v>
      </c>
      <c r="CC243" s="71">
        <v>507217</v>
      </c>
      <c r="CD243" s="71">
        <v>1397645</v>
      </c>
      <c r="CE243" s="71">
        <v>1310608</v>
      </c>
    </row>
    <row r="244" spans="1:83" x14ac:dyDescent="0.35">
      <c r="A244" s="10" t="s">
        <v>1577</v>
      </c>
      <c r="B244" s="10" t="s">
        <v>227</v>
      </c>
      <c r="C244" s="42">
        <v>0.71899999999999997</v>
      </c>
      <c r="D244" s="42">
        <v>0.61399999999999999</v>
      </c>
      <c r="E244" s="42">
        <v>0.71899999999999997</v>
      </c>
      <c r="F244" s="42">
        <v>0.71899999999999997</v>
      </c>
      <c r="G244" s="43">
        <v>884</v>
      </c>
      <c r="H244" s="43">
        <v>332932270</v>
      </c>
      <c r="I244" s="43">
        <v>376620</v>
      </c>
      <c r="J244" s="43">
        <v>1024970</v>
      </c>
      <c r="K244" s="43">
        <v>996832</v>
      </c>
      <c r="L244" s="42">
        <v>0.71199999999999997</v>
      </c>
      <c r="M244" s="42">
        <v>0.61599999999999999</v>
      </c>
      <c r="N244" s="42">
        <v>0.71199999999999997</v>
      </c>
      <c r="O244" s="42">
        <v>0.71199999999999997</v>
      </c>
      <c r="P244" s="43">
        <v>845</v>
      </c>
      <c r="Q244" s="43">
        <v>335701289</v>
      </c>
      <c r="R244" s="43">
        <v>397279</v>
      </c>
      <c r="S244" s="43">
        <v>847302</v>
      </c>
      <c r="T244" s="43">
        <v>1161285</v>
      </c>
      <c r="U244" s="42">
        <v>0.72399999999999998</v>
      </c>
      <c r="V244" s="42">
        <v>0.62</v>
      </c>
      <c r="W244" s="42">
        <v>0.72399999999999998</v>
      </c>
      <c r="X244" s="42">
        <v>0.72399999999999998</v>
      </c>
      <c r="Y244" s="43">
        <v>841</v>
      </c>
      <c r="Z244" s="43">
        <v>337418603</v>
      </c>
      <c r="AA244" s="43">
        <v>401211</v>
      </c>
      <c r="AB244" s="43">
        <v>943974</v>
      </c>
      <c r="AC244" s="43">
        <v>880065</v>
      </c>
      <c r="AD244" s="42">
        <v>0.72699999999999998</v>
      </c>
      <c r="AE244" s="42">
        <v>0.62</v>
      </c>
      <c r="AF244" s="42">
        <v>0.72699999999999998</v>
      </c>
      <c r="AG244" s="42">
        <v>0.72699999999999998</v>
      </c>
      <c r="AH244" s="43">
        <v>832</v>
      </c>
      <c r="AI244" s="43">
        <v>349869760</v>
      </c>
      <c r="AJ244" s="43">
        <v>420516</v>
      </c>
      <c r="AK244" s="43">
        <v>931019</v>
      </c>
      <c r="AL244" s="43">
        <v>1021239</v>
      </c>
      <c r="AM244" s="42">
        <v>0.73099999999999998</v>
      </c>
      <c r="AN244" s="42">
        <v>0.623</v>
      </c>
      <c r="AO244" s="42">
        <v>0.73099999999999998</v>
      </c>
      <c r="AP244" s="42">
        <v>0.73099999999999998</v>
      </c>
      <c r="AQ244" s="43">
        <v>803</v>
      </c>
      <c r="AR244" s="43">
        <v>353397172</v>
      </c>
      <c r="AS244" s="43">
        <v>440096</v>
      </c>
      <c r="AT244" s="43">
        <v>949610</v>
      </c>
      <c r="AU244" s="43">
        <v>940139</v>
      </c>
      <c r="AV244" s="42">
        <v>0.74099999999999999</v>
      </c>
      <c r="AW244" s="42">
        <v>0.60199999999999998</v>
      </c>
      <c r="AX244" s="42">
        <v>0.74099999999999999</v>
      </c>
      <c r="AY244" s="42">
        <v>0.74099999999999999</v>
      </c>
      <c r="AZ244" s="43">
        <v>828</v>
      </c>
      <c r="BA244" s="43">
        <v>374315680</v>
      </c>
      <c r="BB244" s="43">
        <v>452072</v>
      </c>
      <c r="BC244" s="43">
        <v>837723</v>
      </c>
      <c r="BD244" s="43">
        <v>1146091</v>
      </c>
      <c r="BE244" s="46">
        <v>0.76100000000000001</v>
      </c>
      <c r="BF244" s="46">
        <v>0.61</v>
      </c>
      <c r="BG244" s="46">
        <v>0.76100000000000001</v>
      </c>
      <c r="BH244" s="46">
        <v>0.76100000000000001</v>
      </c>
      <c r="BI244" s="47">
        <v>818</v>
      </c>
      <c r="BJ244" s="47">
        <v>374504610</v>
      </c>
      <c r="BK244" s="47">
        <v>457829</v>
      </c>
      <c r="BL244" s="47">
        <v>1175385</v>
      </c>
      <c r="BM244" s="47">
        <v>993175</v>
      </c>
      <c r="BN244" s="66">
        <v>0.76</v>
      </c>
      <c r="BO244" s="66">
        <v>0.59799999999999998</v>
      </c>
      <c r="BP244" s="66">
        <v>0.76</v>
      </c>
      <c r="BQ244" s="66">
        <v>0.76</v>
      </c>
      <c r="BR244" s="67">
        <v>786</v>
      </c>
      <c r="BS244" s="67">
        <v>391979771</v>
      </c>
      <c r="BT244" s="67">
        <v>498701</v>
      </c>
      <c r="BU244" s="67">
        <v>1217620</v>
      </c>
      <c r="BV244" s="67">
        <v>1062153</v>
      </c>
      <c r="BW244" s="70">
        <v>0.74</v>
      </c>
      <c r="BX244" s="70">
        <v>0.57699999999999996</v>
      </c>
      <c r="BY244" s="70">
        <v>0.74</v>
      </c>
      <c r="BZ244" s="70">
        <v>0.74</v>
      </c>
      <c r="CA244" s="71">
        <v>788</v>
      </c>
      <c r="CB244" s="71">
        <v>418497570</v>
      </c>
      <c r="CC244" s="71">
        <v>531088</v>
      </c>
      <c r="CD244" s="71">
        <v>1082315</v>
      </c>
      <c r="CE244" s="71">
        <v>1071105</v>
      </c>
    </row>
    <row r="245" spans="1:83" x14ac:dyDescent="0.35">
      <c r="A245" s="10" t="s">
        <v>1578</v>
      </c>
      <c r="B245" s="10" t="s">
        <v>228</v>
      </c>
      <c r="C245" s="42">
        <v>0.53300000000000003</v>
      </c>
      <c r="D245" s="42">
        <v>0.53</v>
      </c>
      <c r="E245" s="42">
        <v>0.53300000000000003</v>
      </c>
      <c r="F245" s="42">
        <v>0.53300000000000003</v>
      </c>
      <c r="G245" s="43">
        <v>966</v>
      </c>
      <c r="H245" s="43">
        <v>604297689</v>
      </c>
      <c r="I245" s="43">
        <v>625566</v>
      </c>
      <c r="J245" s="43">
        <v>479785</v>
      </c>
      <c r="K245" s="43">
        <v>574611</v>
      </c>
      <c r="L245" s="42">
        <v>0.53100000000000003</v>
      </c>
      <c r="M245" s="42">
        <v>0.53</v>
      </c>
      <c r="N245" s="42">
        <v>0.53100000000000003</v>
      </c>
      <c r="O245" s="42">
        <v>0.53100000000000003</v>
      </c>
      <c r="P245" s="43">
        <v>952</v>
      </c>
      <c r="Q245" s="43">
        <v>615229934</v>
      </c>
      <c r="R245" s="43">
        <v>646249</v>
      </c>
      <c r="S245" s="43">
        <v>557106</v>
      </c>
      <c r="T245" s="43">
        <v>546139</v>
      </c>
      <c r="U245" s="42">
        <v>0.54600000000000004</v>
      </c>
      <c r="V245" s="42">
        <v>0.53500000000000003</v>
      </c>
      <c r="W245" s="42">
        <v>0.54600000000000004</v>
      </c>
      <c r="X245" s="42">
        <v>0.54600000000000004</v>
      </c>
      <c r="Y245" s="43">
        <v>948</v>
      </c>
      <c r="Z245" s="43">
        <v>623842112</v>
      </c>
      <c r="AA245" s="43">
        <v>658061</v>
      </c>
      <c r="AB245" s="43">
        <v>512210</v>
      </c>
      <c r="AC245" s="43">
        <v>567069</v>
      </c>
      <c r="AD245" s="42">
        <v>0.56000000000000005</v>
      </c>
      <c r="AE245" s="42">
        <v>0.54100000000000004</v>
      </c>
      <c r="AF245" s="42">
        <v>0.56000000000000005</v>
      </c>
      <c r="AG245" s="42">
        <v>0.56000000000000005</v>
      </c>
      <c r="AH245" s="43">
        <v>942</v>
      </c>
      <c r="AI245" s="43">
        <v>636789363</v>
      </c>
      <c r="AJ245" s="43">
        <v>675997</v>
      </c>
      <c r="AK245" s="43">
        <v>545470</v>
      </c>
      <c r="AL245" s="43">
        <v>661839</v>
      </c>
      <c r="AM245" s="42">
        <v>0.56599999999999995</v>
      </c>
      <c r="AN245" s="42">
        <v>0.53500000000000003</v>
      </c>
      <c r="AO245" s="42">
        <v>0.56599999999999995</v>
      </c>
      <c r="AP245" s="42">
        <v>0.56599999999999995</v>
      </c>
      <c r="AQ245" s="43">
        <v>930</v>
      </c>
      <c r="AR245" s="43">
        <v>659407006</v>
      </c>
      <c r="AS245" s="43">
        <v>709039</v>
      </c>
      <c r="AT245" s="43">
        <v>609083</v>
      </c>
      <c r="AU245" s="43">
        <v>639016</v>
      </c>
      <c r="AV245" s="42">
        <v>0.56399999999999995</v>
      </c>
      <c r="AW245" s="42">
        <v>0.51</v>
      </c>
      <c r="AX245" s="42">
        <v>0.56399999999999995</v>
      </c>
      <c r="AY245" s="42">
        <v>0.56399999999999995</v>
      </c>
      <c r="AZ245" s="43">
        <v>931</v>
      </c>
      <c r="BA245" s="43">
        <v>706923684</v>
      </c>
      <c r="BB245" s="43">
        <v>759316</v>
      </c>
      <c r="BC245" s="43">
        <v>554428</v>
      </c>
      <c r="BD245" s="43">
        <v>734293</v>
      </c>
      <c r="BE245" s="46">
        <v>0.58899999999999997</v>
      </c>
      <c r="BF245" s="46">
        <v>0.51600000000000001</v>
      </c>
      <c r="BG245" s="46">
        <v>0.58899999999999997</v>
      </c>
      <c r="BH245" s="46">
        <v>0.58899999999999997</v>
      </c>
      <c r="BI245" s="47">
        <v>897</v>
      </c>
      <c r="BJ245" s="47">
        <v>705685308</v>
      </c>
      <c r="BK245" s="47">
        <v>786717</v>
      </c>
      <c r="BL245" s="47">
        <v>658835</v>
      </c>
      <c r="BM245" s="47">
        <v>1172241</v>
      </c>
      <c r="BN245" s="66">
        <v>0.61299999999999999</v>
      </c>
      <c r="BO245" s="66">
        <v>0.52100000000000002</v>
      </c>
      <c r="BP245" s="66">
        <v>0.61299999999999999</v>
      </c>
      <c r="BQ245" s="66">
        <v>0.61299999999999999</v>
      </c>
      <c r="BR245" s="67">
        <v>880</v>
      </c>
      <c r="BS245" s="67">
        <v>707968343</v>
      </c>
      <c r="BT245" s="67">
        <v>804509</v>
      </c>
      <c r="BU245" s="67">
        <v>1054291</v>
      </c>
      <c r="BV245" s="67">
        <v>955408</v>
      </c>
      <c r="BW245" s="70">
        <v>0.60399999999999998</v>
      </c>
      <c r="BX245" s="70">
        <v>0.5</v>
      </c>
      <c r="BY245" s="70">
        <v>0.60399999999999998</v>
      </c>
      <c r="BZ245" s="70">
        <v>0.60399999999999998</v>
      </c>
      <c r="CA245" s="71">
        <v>932</v>
      </c>
      <c r="CB245" s="71">
        <v>751795418</v>
      </c>
      <c r="CC245" s="71">
        <v>806647</v>
      </c>
      <c r="CD245" s="71">
        <v>1127555</v>
      </c>
      <c r="CE245" s="71">
        <v>1356112</v>
      </c>
    </row>
    <row r="246" spans="1:83" x14ac:dyDescent="0.35">
      <c r="A246" s="10" t="s">
        <v>1579</v>
      </c>
      <c r="B246" s="10" t="s">
        <v>229</v>
      </c>
      <c r="C246" s="42">
        <v>0.66200000000000003</v>
      </c>
      <c r="D246" s="42">
        <v>0.623</v>
      </c>
      <c r="E246" s="42">
        <v>0.66200000000000003</v>
      </c>
      <c r="F246" s="42">
        <v>0.66200000000000003</v>
      </c>
      <c r="G246" s="43">
        <v>1710</v>
      </c>
      <c r="H246" s="43">
        <v>773898892</v>
      </c>
      <c r="I246" s="43">
        <v>452572</v>
      </c>
      <c r="J246" s="43">
        <v>1262436</v>
      </c>
      <c r="K246" s="43">
        <v>1211949</v>
      </c>
      <c r="L246" s="42">
        <v>0.67</v>
      </c>
      <c r="M246" s="42">
        <v>0.628</v>
      </c>
      <c r="N246" s="42">
        <v>0.67</v>
      </c>
      <c r="O246" s="42">
        <v>0.67</v>
      </c>
      <c r="P246" s="43">
        <v>1701</v>
      </c>
      <c r="Q246" s="43">
        <v>775367968</v>
      </c>
      <c r="R246" s="43">
        <v>455830</v>
      </c>
      <c r="S246" s="43">
        <v>1377965</v>
      </c>
      <c r="T246" s="43">
        <v>1192854</v>
      </c>
      <c r="U246" s="42">
        <v>0.66900000000000004</v>
      </c>
      <c r="V246" s="42">
        <v>0.63200000000000001</v>
      </c>
      <c r="W246" s="42">
        <v>0.66900000000000004</v>
      </c>
      <c r="X246" s="42">
        <v>0.66900000000000004</v>
      </c>
      <c r="Y246" s="43">
        <v>1625</v>
      </c>
      <c r="Z246" s="43">
        <v>779763720</v>
      </c>
      <c r="AA246" s="43">
        <v>479854</v>
      </c>
      <c r="AB246" s="43">
        <v>1555846</v>
      </c>
      <c r="AC246" s="43">
        <v>1207090</v>
      </c>
      <c r="AD246" s="42">
        <v>0.67400000000000004</v>
      </c>
      <c r="AE246" s="42">
        <v>0.64</v>
      </c>
      <c r="AF246" s="42">
        <v>0.67400000000000004</v>
      </c>
      <c r="AG246" s="42">
        <v>0.67400000000000004</v>
      </c>
      <c r="AH246" s="43">
        <v>1564</v>
      </c>
      <c r="AI246" s="43">
        <v>785517777</v>
      </c>
      <c r="AJ246" s="43">
        <v>502249</v>
      </c>
      <c r="AK246" s="43">
        <v>1554036</v>
      </c>
      <c r="AL246" s="43">
        <v>1435826</v>
      </c>
      <c r="AM246" s="42">
        <v>0.67900000000000005</v>
      </c>
      <c r="AN246" s="42">
        <v>0.63700000000000001</v>
      </c>
      <c r="AO246" s="42">
        <v>0.67900000000000005</v>
      </c>
      <c r="AP246" s="42">
        <v>0.67900000000000005</v>
      </c>
      <c r="AQ246" s="43">
        <v>1540</v>
      </c>
      <c r="AR246" s="43">
        <v>809489422</v>
      </c>
      <c r="AS246" s="43">
        <v>525642</v>
      </c>
      <c r="AT246" s="43">
        <v>1745977</v>
      </c>
      <c r="AU246" s="43">
        <v>1226228</v>
      </c>
      <c r="AV246" s="42">
        <v>0.69199999999999995</v>
      </c>
      <c r="AW246" s="42">
        <v>0.64</v>
      </c>
      <c r="AX246" s="42">
        <v>0.69199999999999995</v>
      </c>
      <c r="AY246" s="42">
        <v>0.69199999999999995</v>
      </c>
      <c r="AZ246" s="43">
        <v>1537</v>
      </c>
      <c r="BA246" s="43">
        <v>826767724</v>
      </c>
      <c r="BB246" s="43">
        <v>537910</v>
      </c>
      <c r="BC246" s="43">
        <v>1322776</v>
      </c>
      <c r="BD246" s="43">
        <v>1381044</v>
      </c>
      <c r="BE246" s="46">
        <v>0.69899999999999995</v>
      </c>
      <c r="BF246" s="46">
        <v>0.63200000000000001</v>
      </c>
      <c r="BG246" s="46">
        <v>0.69899999999999995</v>
      </c>
      <c r="BH246" s="46">
        <v>0.69899999999999995</v>
      </c>
      <c r="BI246" s="47">
        <v>1487</v>
      </c>
      <c r="BJ246" s="47">
        <v>859693930</v>
      </c>
      <c r="BK246" s="47">
        <v>578139</v>
      </c>
      <c r="BL246" s="47">
        <v>1715793</v>
      </c>
      <c r="BM246" s="47">
        <v>1535061</v>
      </c>
      <c r="BN246" s="66">
        <v>0.71099999999999997</v>
      </c>
      <c r="BO246" s="66">
        <v>0.63500000000000001</v>
      </c>
      <c r="BP246" s="66">
        <v>0.71099999999999997</v>
      </c>
      <c r="BQ246" s="66">
        <v>0.71099999999999997</v>
      </c>
      <c r="BR246" s="67">
        <v>1452</v>
      </c>
      <c r="BS246" s="67">
        <v>873035578</v>
      </c>
      <c r="BT246" s="67">
        <v>601264</v>
      </c>
      <c r="BU246" s="67">
        <v>2113391</v>
      </c>
      <c r="BV246" s="67">
        <v>1666875</v>
      </c>
      <c r="BW246" s="70">
        <v>0.66600000000000004</v>
      </c>
      <c r="BX246" s="70">
        <v>0.61599999999999999</v>
      </c>
      <c r="BY246" s="70">
        <v>0.66600000000000004</v>
      </c>
      <c r="BZ246" s="70">
        <v>0.66600000000000004</v>
      </c>
      <c r="CA246" s="71">
        <v>1402</v>
      </c>
      <c r="CB246" s="71">
        <v>955785420</v>
      </c>
      <c r="CC246" s="71">
        <v>681729</v>
      </c>
      <c r="CD246" s="71">
        <v>1937721</v>
      </c>
      <c r="CE246" s="71">
        <v>2541125</v>
      </c>
    </row>
    <row r="247" spans="1:83" x14ac:dyDescent="0.35">
      <c r="A247" s="10" t="s">
        <v>1580</v>
      </c>
      <c r="B247" s="10" t="s">
        <v>230</v>
      </c>
      <c r="C247" s="42">
        <v>0.78900000000000003</v>
      </c>
      <c r="D247" s="42">
        <v>0.70899999999999996</v>
      </c>
      <c r="E247" s="42">
        <v>0.78900000000000003</v>
      </c>
      <c r="F247" s="42">
        <v>0.78900000000000003</v>
      </c>
      <c r="G247" s="43">
        <v>523</v>
      </c>
      <c r="H247" s="43">
        <v>147836992</v>
      </c>
      <c r="I247" s="43">
        <v>282671</v>
      </c>
      <c r="J247" s="43">
        <v>770936</v>
      </c>
      <c r="K247" s="43">
        <v>985200</v>
      </c>
      <c r="L247" s="42">
        <v>0.79200000000000004</v>
      </c>
      <c r="M247" s="42">
        <v>0.70399999999999996</v>
      </c>
      <c r="N247" s="42">
        <v>0.79200000000000004</v>
      </c>
      <c r="O247" s="42">
        <v>0.79200000000000004</v>
      </c>
      <c r="P247" s="43">
        <v>532</v>
      </c>
      <c r="Q247" s="43">
        <v>153042299</v>
      </c>
      <c r="R247" s="43">
        <v>287673</v>
      </c>
      <c r="S247" s="43">
        <v>900001</v>
      </c>
      <c r="T247" s="43">
        <v>989704</v>
      </c>
      <c r="U247" s="42">
        <v>0.80800000000000005</v>
      </c>
      <c r="V247" s="42">
        <v>0.70499999999999996</v>
      </c>
      <c r="W247" s="42">
        <v>0.80800000000000005</v>
      </c>
      <c r="X247" s="42">
        <v>0.80800000000000005</v>
      </c>
      <c r="Y247" s="43">
        <v>550</v>
      </c>
      <c r="Z247" s="43">
        <v>153750979</v>
      </c>
      <c r="AA247" s="43">
        <v>279547</v>
      </c>
      <c r="AB247" s="43">
        <v>849636</v>
      </c>
      <c r="AC247" s="43">
        <v>983095</v>
      </c>
      <c r="AD247" s="42">
        <v>0.82299999999999995</v>
      </c>
      <c r="AE247" s="42">
        <v>0.70299999999999996</v>
      </c>
      <c r="AF247" s="42">
        <v>0.82299999999999995</v>
      </c>
      <c r="AG247" s="42">
        <v>0.82299999999999995</v>
      </c>
      <c r="AH247" s="43">
        <v>568</v>
      </c>
      <c r="AI247" s="43">
        <v>155140074</v>
      </c>
      <c r="AJ247" s="43">
        <v>273133</v>
      </c>
      <c r="AK247" s="43">
        <v>912519</v>
      </c>
      <c r="AL247" s="43">
        <v>1078223</v>
      </c>
      <c r="AM247" s="42">
        <v>0.84</v>
      </c>
      <c r="AN247" s="42">
        <v>0.70599999999999996</v>
      </c>
      <c r="AO247" s="42">
        <v>0.84</v>
      </c>
      <c r="AP247" s="42">
        <v>0.84</v>
      </c>
      <c r="AQ247" s="43">
        <v>586</v>
      </c>
      <c r="AR247" s="43">
        <v>153263117</v>
      </c>
      <c r="AS247" s="43">
        <v>261541</v>
      </c>
      <c r="AT247" s="43">
        <v>926101</v>
      </c>
      <c r="AU247" s="43">
        <v>1039492</v>
      </c>
      <c r="AV247" s="42">
        <v>0.83799999999999997</v>
      </c>
      <c r="AW247" s="42">
        <v>0.69499999999999995</v>
      </c>
      <c r="AX247" s="42">
        <v>0.83799999999999997</v>
      </c>
      <c r="AY247" s="42">
        <v>0.83799999999999997</v>
      </c>
      <c r="AZ247" s="43">
        <v>558</v>
      </c>
      <c r="BA247" s="43">
        <v>158376812</v>
      </c>
      <c r="BB247" s="43">
        <v>283829</v>
      </c>
      <c r="BC247" s="43">
        <v>842524</v>
      </c>
      <c r="BD247" s="43">
        <v>1181327</v>
      </c>
      <c r="BE247" s="46">
        <v>0.84799999999999998</v>
      </c>
      <c r="BF247" s="46">
        <v>0.69399999999999995</v>
      </c>
      <c r="BG247" s="46">
        <v>0.84799999999999998</v>
      </c>
      <c r="BH247" s="46">
        <v>0.84799999999999998</v>
      </c>
      <c r="BI247" s="47">
        <v>546</v>
      </c>
      <c r="BJ247" s="47">
        <v>159386515</v>
      </c>
      <c r="BK247" s="47">
        <v>291916</v>
      </c>
      <c r="BL247" s="47">
        <v>1010440</v>
      </c>
      <c r="BM247" s="47">
        <v>1185525</v>
      </c>
      <c r="BN247" s="66">
        <v>0.86099999999999999</v>
      </c>
      <c r="BO247" s="66">
        <v>0.68200000000000005</v>
      </c>
      <c r="BP247" s="66">
        <v>0.86099999999999999</v>
      </c>
      <c r="BQ247" s="66">
        <v>0.86099999999999999</v>
      </c>
      <c r="BR247" s="67">
        <v>568</v>
      </c>
      <c r="BS247" s="67">
        <v>164167747</v>
      </c>
      <c r="BT247" s="67">
        <v>289027</v>
      </c>
      <c r="BU247" s="67">
        <v>1256979</v>
      </c>
      <c r="BV247" s="67">
        <v>1418742</v>
      </c>
      <c r="BW247" s="70">
        <v>0.84299999999999997</v>
      </c>
      <c r="BX247" s="70">
        <v>0.65700000000000003</v>
      </c>
      <c r="BY247" s="70">
        <v>0.84299999999999997</v>
      </c>
      <c r="BZ247" s="70">
        <v>0.84299999999999997</v>
      </c>
      <c r="CA247" s="71">
        <v>552</v>
      </c>
      <c r="CB247" s="71">
        <v>176605170</v>
      </c>
      <c r="CC247" s="71">
        <v>319936</v>
      </c>
      <c r="CD247" s="71">
        <v>1383700</v>
      </c>
      <c r="CE247" s="71">
        <v>1449328</v>
      </c>
    </row>
    <row r="248" spans="1:83" x14ac:dyDescent="0.35">
      <c r="A248" s="10" t="s">
        <v>1581</v>
      </c>
      <c r="B248" s="10" t="s">
        <v>231</v>
      </c>
      <c r="C248" s="42">
        <v>0.79200000000000004</v>
      </c>
      <c r="D248" s="42">
        <v>0.55100000000000005</v>
      </c>
      <c r="E248" s="42">
        <v>0.79200000000000004</v>
      </c>
      <c r="F248" s="42">
        <v>0.79200000000000004</v>
      </c>
      <c r="G248" s="43">
        <v>1607</v>
      </c>
      <c r="H248" s="43">
        <v>448043383</v>
      </c>
      <c r="I248" s="43">
        <v>278807</v>
      </c>
      <c r="J248" s="43">
        <v>1641392</v>
      </c>
      <c r="K248" s="43">
        <v>1604512</v>
      </c>
      <c r="L248" s="42">
        <v>0.78400000000000003</v>
      </c>
      <c r="M248" s="42">
        <v>0.53800000000000003</v>
      </c>
      <c r="N248" s="42">
        <v>0.78400000000000003</v>
      </c>
      <c r="O248" s="42">
        <v>0.78400000000000003</v>
      </c>
      <c r="P248" s="43">
        <v>1568</v>
      </c>
      <c r="Q248" s="43">
        <v>467212929</v>
      </c>
      <c r="R248" s="43">
        <v>297967</v>
      </c>
      <c r="S248" s="43">
        <v>1552539</v>
      </c>
      <c r="T248" s="43">
        <v>1809923</v>
      </c>
      <c r="U248" s="42">
        <v>0.78400000000000003</v>
      </c>
      <c r="V248" s="42">
        <v>0.54300000000000004</v>
      </c>
      <c r="W248" s="42">
        <v>0.78400000000000003</v>
      </c>
      <c r="X248" s="42">
        <v>0.78400000000000003</v>
      </c>
      <c r="Y248" s="43">
        <v>1499</v>
      </c>
      <c r="Z248" s="43">
        <v>470419776</v>
      </c>
      <c r="AA248" s="43">
        <v>313822</v>
      </c>
      <c r="AB248" s="43">
        <v>1699216</v>
      </c>
      <c r="AC248" s="43">
        <v>1842199</v>
      </c>
      <c r="AD248" s="42">
        <v>0.79</v>
      </c>
      <c r="AE248" s="42">
        <v>0.54600000000000004</v>
      </c>
      <c r="AF248" s="42">
        <v>0.79</v>
      </c>
      <c r="AG248" s="42">
        <v>0.79</v>
      </c>
      <c r="AH248" s="43">
        <v>1478</v>
      </c>
      <c r="AI248" s="43">
        <v>478542243</v>
      </c>
      <c r="AJ248" s="43">
        <v>323776</v>
      </c>
      <c r="AK248" s="43">
        <v>1740520</v>
      </c>
      <c r="AL248" s="43">
        <v>1899000</v>
      </c>
      <c r="AM248" s="42">
        <v>0.8</v>
      </c>
      <c r="AN248" s="42">
        <v>0.54900000000000004</v>
      </c>
      <c r="AO248" s="42">
        <v>0.8</v>
      </c>
      <c r="AP248" s="42">
        <v>0.8</v>
      </c>
      <c r="AQ248" s="43">
        <v>1471</v>
      </c>
      <c r="AR248" s="43">
        <v>481938840</v>
      </c>
      <c r="AS248" s="43">
        <v>327626</v>
      </c>
      <c r="AT248" s="43">
        <v>1723677</v>
      </c>
      <c r="AU248" s="43">
        <v>1837928</v>
      </c>
      <c r="AV248" s="42">
        <v>0.78900000000000003</v>
      </c>
      <c r="AW248" s="42">
        <v>0.52400000000000002</v>
      </c>
      <c r="AX248" s="42">
        <v>0.78900000000000003</v>
      </c>
      <c r="AY248" s="42">
        <v>0.78900000000000003</v>
      </c>
      <c r="AZ248" s="43">
        <v>1401</v>
      </c>
      <c r="BA248" s="43">
        <v>517153002</v>
      </c>
      <c r="BB248" s="43">
        <v>369131</v>
      </c>
      <c r="BC248" s="43">
        <v>1691875</v>
      </c>
      <c r="BD248" s="43">
        <v>1769347</v>
      </c>
      <c r="BE248" s="46">
        <v>0.79600000000000004</v>
      </c>
      <c r="BF248" s="46">
        <v>0.53</v>
      </c>
      <c r="BG248" s="46">
        <v>0.79600000000000004</v>
      </c>
      <c r="BH248" s="46">
        <v>0.79600000000000004</v>
      </c>
      <c r="BI248" s="47">
        <v>1335</v>
      </c>
      <c r="BJ248" s="47">
        <v>521118244</v>
      </c>
      <c r="BK248" s="47">
        <v>390350</v>
      </c>
      <c r="BL248" s="47">
        <v>1618963</v>
      </c>
      <c r="BM248" s="47">
        <v>1916705</v>
      </c>
      <c r="BN248" s="66">
        <v>0.8</v>
      </c>
      <c r="BO248" s="66">
        <v>0.53500000000000003</v>
      </c>
      <c r="BP248" s="66">
        <v>0.8</v>
      </c>
      <c r="BQ248" s="66">
        <v>0.8</v>
      </c>
      <c r="BR248" s="67">
        <v>1255</v>
      </c>
      <c r="BS248" s="67">
        <v>523688106</v>
      </c>
      <c r="BT248" s="67">
        <v>417281</v>
      </c>
      <c r="BU248" s="67">
        <v>1968965</v>
      </c>
      <c r="BV248" s="67">
        <v>2094910</v>
      </c>
      <c r="BW248" s="70">
        <v>0.79600000000000004</v>
      </c>
      <c r="BX248" s="70">
        <v>0.52700000000000002</v>
      </c>
      <c r="BY248" s="70">
        <v>0.79600000000000004</v>
      </c>
      <c r="BZ248" s="70">
        <v>0.79600000000000004</v>
      </c>
      <c r="CA248" s="71">
        <v>1290</v>
      </c>
      <c r="CB248" s="71">
        <v>537363514</v>
      </c>
      <c r="CC248" s="71">
        <v>416560</v>
      </c>
      <c r="CD248" s="71">
        <v>2087345</v>
      </c>
      <c r="CE248" s="71">
        <v>2168850</v>
      </c>
    </row>
    <row r="249" spans="1:83" x14ac:dyDescent="0.35">
      <c r="A249" s="10" t="s">
        <v>1582</v>
      </c>
      <c r="B249" s="10" t="s">
        <v>232</v>
      </c>
      <c r="C249" s="42">
        <v>0.78100000000000003</v>
      </c>
      <c r="D249" s="42">
        <v>0.61799999999999999</v>
      </c>
      <c r="E249" s="42">
        <v>0.78100000000000003</v>
      </c>
      <c r="F249" s="42">
        <v>0.78100000000000003</v>
      </c>
      <c r="G249" s="43">
        <v>767</v>
      </c>
      <c r="H249" s="43">
        <v>225664372</v>
      </c>
      <c r="I249" s="43">
        <v>294216</v>
      </c>
      <c r="J249" s="43">
        <v>1069375</v>
      </c>
      <c r="K249" s="43">
        <v>1185466</v>
      </c>
      <c r="L249" s="42">
        <v>0.76900000000000002</v>
      </c>
      <c r="M249" s="42">
        <v>0.60799999999999998</v>
      </c>
      <c r="N249" s="42">
        <v>0.76900000000000002</v>
      </c>
      <c r="O249" s="42">
        <v>0.76900000000000002</v>
      </c>
      <c r="P249" s="43">
        <v>728</v>
      </c>
      <c r="Q249" s="43">
        <v>232100695</v>
      </c>
      <c r="R249" s="43">
        <v>318819</v>
      </c>
      <c r="S249" s="43">
        <v>1039115</v>
      </c>
      <c r="T249" s="43">
        <v>1042850</v>
      </c>
      <c r="U249" s="42">
        <v>0.76500000000000001</v>
      </c>
      <c r="V249" s="42">
        <v>0.61</v>
      </c>
      <c r="W249" s="42">
        <v>0.76500000000000001</v>
      </c>
      <c r="X249" s="42">
        <v>0.76500000000000001</v>
      </c>
      <c r="Y249" s="43">
        <v>689</v>
      </c>
      <c r="Z249" s="43">
        <v>234629846</v>
      </c>
      <c r="AA249" s="43">
        <v>340536</v>
      </c>
      <c r="AB249" s="43">
        <v>972808</v>
      </c>
      <c r="AC249" s="43">
        <v>966062</v>
      </c>
      <c r="AD249" s="42">
        <v>0.76800000000000002</v>
      </c>
      <c r="AE249" s="42">
        <v>0.61399999999999999</v>
      </c>
      <c r="AF249" s="42">
        <v>0.76800000000000002</v>
      </c>
      <c r="AG249" s="42">
        <v>0.76800000000000002</v>
      </c>
      <c r="AH249" s="43">
        <v>665</v>
      </c>
      <c r="AI249" s="43">
        <v>237135069</v>
      </c>
      <c r="AJ249" s="43">
        <v>356594</v>
      </c>
      <c r="AK249" s="43">
        <v>861858</v>
      </c>
      <c r="AL249" s="43">
        <v>1034695</v>
      </c>
      <c r="AM249" s="42">
        <v>0.77</v>
      </c>
      <c r="AN249" s="42">
        <v>0.623</v>
      </c>
      <c r="AO249" s="42">
        <v>0.77</v>
      </c>
      <c r="AP249" s="42">
        <v>0.77</v>
      </c>
      <c r="AQ249" s="43">
        <v>631</v>
      </c>
      <c r="AR249" s="43">
        <v>237725201</v>
      </c>
      <c r="AS249" s="43">
        <v>376743</v>
      </c>
      <c r="AT249" s="43">
        <v>980877</v>
      </c>
      <c r="AU249" s="43">
        <v>895234</v>
      </c>
      <c r="AV249" s="42">
        <v>0.77400000000000002</v>
      </c>
      <c r="AW249" s="42">
        <v>0.61399999999999999</v>
      </c>
      <c r="AX249" s="42">
        <v>0.77400000000000002</v>
      </c>
      <c r="AY249" s="42">
        <v>0.77400000000000002</v>
      </c>
      <c r="AZ249" s="43">
        <v>627</v>
      </c>
      <c r="BA249" s="43">
        <v>247951903</v>
      </c>
      <c r="BB249" s="43">
        <v>395457</v>
      </c>
      <c r="BC249" s="43">
        <v>825620</v>
      </c>
      <c r="BD249" s="43">
        <v>884645</v>
      </c>
      <c r="BE249" s="46">
        <v>0.77800000000000002</v>
      </c>
      <c r="BF249" s="46">
        <v>0.61599999999999999</v>
      </c>
      <c r="BG249" s="46">
        <v>0.77800000000000002</v>
      </c>
      <c r="BH249" s="46">
        <v>0.77800000000000002</v>
      </c>
      <c r="BI249" s="47">
        <v>589</v>
      </c>
      <c r="BJ249" s="47">
        <v>251275880</v>
      </c>
      <c r="BK249" s="47">
        <v>426614</v>
      </c>
      <c r="BL249" s="47">
        <v>781789</v>
      </c>
      <c r="BM249" s="47">
        <v>1002856</v>
      </c>
      <c r="BN249" s="66">
        <v>0.78600000000000003</v>
      </c>
      <c r="BO249" s="66">
        <v>0.61</v>
      </c>
      <c r="BP249" s="66">
        <v>0.78600000000000003</v>
      </c>
      <c r="BQ249" s="66">
        <v>0.78600000000000003</v>
      </c>
      <c r="BR249" s="67">
        <v>589</v>
      </c>
      <c r="BS249" s="67">
        <v>262036917</v>
      </c>
      <c r="BT249" s="67">
        <v>444884</v>
      </c>
      <c r="BU249" s="67">
        <v>946766</v>
      </c>
      <c r="BV249" s="67">
        <v>924020</v>
      </c>
      <c r="BW249" s="70">
        <v>0.752</v>
      </c>
      <c r="BX249" s="70">
        <v>0.59199999999999997</v>
      </c>
      <c r="BY249" s="70">
        <v>0.752</v>
      </c>
      <c r="BZ249" s="70">
        <v>0.752</v>
      </c>
      <c r="CA249" s="71">
        <v>556</v>
      </c>
      <c r="CB249" s="71">
        <v>281093338</v>
      </c>
      <c r="CC249" s="71">
        <v>505563</v>
      </c>
      <c r="CD249" s="71">
        <v>1020205</v>
      </c>
      <c r="CE249" s="71">
        <v>1124234</v>
      </c>
    </row>
    <row r="250" spans="1:83" x14ac:dyDescent="0.35">
      <c r="A250" s="10" t="s">
        <v>1583</v>
      </c>
      <c r="B250" s="10" t="s">
        <v>233</v>
      </c>
      <c r="C250" s="42">
        <v>0.746</v>
      </c>
      <c r="D250" s="42">
        <v>0.623</v>
      </c>
      <c r="E250" s="42">
        <v>0.746</v>
      </c>
      <c r="F250" s="42">
        <v>0.746</v>
      </c>
      <c r="G250" s="43">
        <v>790</v>
      </c>
      <c r="H250" s="43">
        <v>268934553</v>
      </c>
      <c r="I250" s="43">
        <v>340423</v>
      </c>
      <c r="J250" s="43">
        <v>944453</v>
      </c>
      <c r="K250" s="43">
        <v>895670</v>
      </c>
      <c r="L250" s="42">
        <v>0.74299999999999999</v>
      </c>
      <c r="M250" s="42">
        <v>0.61799999999999999</v>
      </c>
      <c r="N250" s="42">
        <v>0.74299999999999999</v>
      </c>
      <c r="O250" s="42">
        <v>0.74299999999999999</v>
      </c>
      <c r="P250" s="43">
        <v>767</v>
      </c>
      <c r="Q250" s="43">
        <v>271908841</v>
      </c>
      <c r="R250" s="43">
        <v>354509</v>
      </c>
      <c r="S250" s="43">
        <v>844847</v>
      </c>
      <c r="T250" s="43">
        <v>839508</v>
      </c>
      <c r="U250" s="42">
        <v>0.76100000000000001</v>
      </c>
      <c r="V250" s="42">
        <v>0.61799999999999999</v>
      </c>
      <c r="W250" s="42">
        <v>0.76100000000000001</v>
      </c>
      <c r="X250" s="42">
        <v>0.76100000000000001</v>
      </c>
      <c r="Y250" s="43">
        <v>787</v>
      </c>
      <c r="Z250" s="43">
        <v>273068048</v>
      </c>
      <c r="AA250" s="43">
        <v>346973</v>
      </c>
      <c r="AB250" s="43">
        <v>809335</v>
      </c>
      <c r="AC250" s="43">
        <v>954348</v>
      </c>
      <c r="AD250" s="42">
        <v>0.753</v>
      </c>
      <c r="AE250" s="42">
        <v>0.60199999999999998</v>
      </c>
      <c r="AF250" s="42">
        <v>0.753</v>
      </c>
      <c r="AG250" s="42">
        <v>0.753</v>
      </c>
      <c r="AH250" s="43">
        <v>745</v>
      </c>
      <c r="AI250" s="43">
        <v>283951261</v>
      </c>
      <c r="AJ250" s="43">
        <v>381142</v>
      </c>
      <c r="AK250" s="43">
        <v>999089</v>
      </c>
      <c r="AL250" s="43">
        <v>966463</v>
      </c>
      <c r="AM250" s="42">
        <v>0.78100000000000003</v>
      </c>
      <c r="AN250" s="42">
        <v>0.61199999999999999</v>
      </c>
      <c r="AO250" s="42">
        <v>0.78100000000000003</v>
      </c>
      <c r="AP250" s="42">
        <v>0.78100000000000003</v>
      </c>
      <c r="AQ250" s="43">
        <v>783</v>
      </c>
      <c r="AR250" s="43">
        <v>281086825</v>
      </c>
      <c r="AS250" s="43">
        <v>358987</v>
      </c>
      <c r="AT250" s="43">
        <v>982580</v>
      </c>
      <c r="AU250" s="43">
        <v>1048491</v>
      </c>
      <c r="AV250" s="42">
        <v>0.76800000000000002</v>
      </c>
      <c r="AW250" s="42">
        <v>0.58799999999999997</v>
      </c>
      <c r="AX250" s="42">
        <v>0.76800000000000002</v>
      </c>
      <c r="AY250" s="42">
        <v>0.76800000000000002</v>
      </c>
      <c r="AZ250" s="43">
        <v>738</v>
      </c>
      <c r="BA250" s="43">
        <v>298360748</v>
      </c>
      <c r="BB250" s="43">
        <v>404282</v>
      </c>
      <c r="BC250" s="43">
        <v>1067591</v>
      </c>
      <c r="BD250" s="43">
        <v>915444</v>
      </c>
      <c r="BE250" s="46">
        <v>0.78</v>
      </c>
      <c r="BF250" s="46">
        <v>0.58799999999999997</v>
      </c>
      <c r="BG250" s="46">
        <v>0.78</v>
      </c>
      <c r="BH250" s="46">
        <v>0.78</v>
      </c>
      <c r="BI250" s="47">
        <v>715</v>
      </c>
      <c r="BJ250" s="47">
        <v>301732000</v>
      </c>
      <c r="BK250" s="47">
        <v>422002</v>
      </c>
      <c r="BL250" s="47">
        <v>996341</v>
      </c>
      <c r="BM250" s="47">
        <v>1019640</v>
      </c>
      <c r="BN250" s="66">
        <v>0.78800000000000003</v>
      </c>
      <c r="BO250" s="66">
        <v>0.59</v>
      </c>
      <c r="BP250" s="66">
        <v>0.78800000000000003</v>
      </c>
      <c r="BQ250" s="66">
        <v>0.78800000000000003</v>
      </c>
      <c r="BR250" s="67">
        <v>689</v>
      </c>
      <c r="BS250" s="67">
        <v>303387061</v>
      </c>
      <c r="BT250" s="67">
        <v>440329</v>
      </c>
      <c r="BU250" s="67">
        <v>1346850</v>
      </c>
      <c r="BV250" s="67">
        <v>1077275</v>
      </c>
      <c r="BW250" s="70">
        <v>0.77</v>
      </c>
      <c r="BX250" s="70">
        <v>0.56799999999999995</v>
      </c>
      <c r="BY250" s="70">
        <v>0.77</v>
      </c>
      <c r="BZ250" s="70">
        <v>0.77</v>
      </c>
      <c r="CA250" s="71">
        <v>684</v>
      </c>
      <c r="CB250" s="71">
        <v>320856225</v>
      </c>
      <c r="CC250" s="71">
        <v>469088</v>
      </c>
      <c r="CD250" s="71">
        <v>1393336</v>
      </c>
      <c r="CE250" s="71">
        <v>1335807</v>
      </c>
    </row>
    <row r="251" spans="1:83" x14ac:dyDescent="0.35">
      <c r="A251" s="10" t="s">
        <v>1584</v>
      </c>
      <c r="B251" s="10" t="s">
        <v>234</v>
      </c>
      <c r="C251" s="42">
        <v>0.72399999999999998</v>
      </c>
      <c r="D251" s="42">
        <v>0.53800000000000003</v>
      </c>
      <c r="E251" s="42">
        <v>0.72399999999999998</v>
      </c>
      <c r="F251" s="42">
        <v>0.72399999999999998</v>
      </c>
      <c r="G251" s="43">
        <v>210</v>
      </c>
      <c r="H251" s="43">
        <v>77820770</v>
      </c>
      <c r="I251" s="43">
        <v>370575</v>
      </c>
      <c r="J251" s="43">
        <v>546524</v>
      </c>
      <c r="K251" s="43">
        <v>449655</v>
      </c>
      <c r="L251" s="42">
        <v>0.71899999999999997</v>
      </c>
      <c r="M251" s="42">
        <v>0.55100000000000005</v>
      </c>
      <c r="N251" s="42">
        <v>0.71899999999999997</v>
      </c>
      <c r="O251" s="42">
        <v>0.71899999999999997</v>
      </c>
      <c r="P251" s="43">
        <v>206</v>
      </c>
      <c r="Q251" s="43">
        <v>79841742</v>
      </c>
      <c r="R251" s="43">
        <v>387581</v>
      </c>
      <c r="S251" s="43">
        <v>484561</v>
      </c>
      <c r="T251" s="43">
        <v>414144</v>
      </c>
      <c r="U251" s="42">
        <v>0.73899999999999999</v>
      </c>
      <c r="V251" s="42">
        <v>0.55600000000000005</v>
      </c>
      <c r="W251" s="42">
        <v>0.73899999999999999</v>
      </c>
      <c r="X251" s="42">
        <v>0.73899999999999999</v>
      </c>
      <c r="Y251" s="43">
        <v>216</v>
      </c>
      <c r="Z251" s="43">
        <v>81868456</v>
      </c>
      <c r="AA251" s="43">
        <v>379020</v>
      </c>
      <c r="AB251" s="43">
        <v>379632</v>
      </c>
      <c r="AC251" s="43">
        <v>409269</v>
      </c>
      <c r="AD251" s="42">
        <v>0.76300000000000001</v>
      </c>
      <c r="AE251" s="42">
        <v>0.56299999999999994</v>
      </c>
      <c r="AF251" s="42">
        <v>0.76300000000000001</v>
      </c>
      <c r="AG251" s="42">
        <v>0.76300000000000001</v>
      </c>
      <c r="AH251" s="43">
        <v>228</v>
      </c>
      <c r="AI251" s="43">
        <v>83331451</v>
      </c>
      <c r="AJ251" s="43">
        <v>365488</v>
      </c>
      <c r="AK251" s="43">
        <v>400570</v>
      </c>
      <c r="AL251" s="43">
        <v>450611</v>
      </c>
      <c r="AM251" s="42">
        <v>0.76400000000000001</v>
      </c>
      <c r="AN251" s="42">
        <v>0.56799999999999995</v>
      </c>
      <c r="AO251" s="42">
        <v>0.76400000000000001</v>
      </c>
      <c r="AP251" s="42">
        <v>0.76400000000000001</v>
      </c>
      <c r="AQ251" s="43">
        <v>219</v>
      </c>
      <c r="AR251" s="43">
        <v>84491147</v>
      </c>
      <c r="AS251" s="43">
        <v>385804</v>
      </c>
      <c r="AT251" s="43">
        <v>462747</v>
      </c>
      <c r="AU251" s="43">
        <v>540623</v>
      </c>
      <c r="AV251" s="42">
        <v>0.77400000000000002</v>
      </c>
      <c r="AW251" s="42">
        <v>0.56100000000000005</v>
      </c>
      <c r="AX251" s="42">
        <v>0.77400000000000002</v>
      </c>
      <c r="AY251" s="42">
        <v>0.77400000000000002</v>
      </c>
      <c r="AZ251" s="43">
        <v>217</v>
      </c>
      <c r="BA251" s="43">
        <v>85819154</v>
      </c>
      <c r="BB251" s="43">
        <v>395479</v>
      </c>
      <c r="BC251" s="43">
        <v>486697</v>
      </c>
      <c r="BD251" s="43">
        <v>577513</v>
      </c>
      <c r="BE251" s="46">
        <v>0.78600000000000003</v>
      </c>
      <c r="BF251" s="46">
        <v>0.56100000000000005</v>
      </c>
      <c r="BG251" s="46">
        <v>0.78600000000000003</v>
      </c>
      <c r="BH251" s="46">
        <v>0.78600000000000003</v>
      </c>
      <c r="BI251" s="47">
        <v>215</v>
      </c>
      <c r="BJ251" s="47">
        <v>88497305</v>
      </c>
      <c r="BK251" s="47">
        <v>411615</v>
      </c>
      <c r="BL251" s="47">
        <v>500557</v>
      </c>
      <c r="BM251" s="47">
        <v>671435</v>
      </c>
      <c r="BN251" s="66">
        <v>0.78600000000000003</v>
      </c>
      <c r="BO251" s="66">
        <v>0.54600000000000004</v>
      </c>
      <c r="BP251" s="66">
        <v>0.78600000000000003</v>
      </c>
      <c r="BQ251" s="66">
        <v>0.78600000000000003</v>
      </c>
      <c r="BR251" s="67">
        <v>205</v>
      </c>
      <c r="BS251" s="67">
        <v>91062260</v>
      </c>
      <c r="BT251" s="67">
        <v>444206</v>
      </c>
      <c r="BU251" s="67">
        <v>630162</v>
      </c>
      <c r="BV251" s="67">
        <v>558034</v>
      </c>
      <c r="BW251" s="70">
        <v>0.79100000000000004</v>
      </c>
      <c r="BX251" s="70">
        <v>0.57299999999999995</v>
      </c>
      <c r="BY251" s="70">
        <v>0.79100000000000004</v>
      </c>
      <c r="BZ251" s="70">
        <v>0.79100000000000004</v>
      </c>
      <c r="CA251" s="71">
        <v>210</v>
      </c>
      <c r="CB251" s="71">
        <v>89583766</v>
      </c>
      <c r="CC251" s="71">
        <v>426589</v>
      </c>
      <c r="CD251" s="71">
        <v>597361</v>
      </c>
      <c r="CE251" s="71">
        <v>670494</v>
      </c>
    </row>
    <row r="252" spans="1:83" x14ac:dyDescent="0.35">
      <c r="A252" s="10" t="s">
        <v>1585</v>
      </c>
      <c r="B252" s="10" t="s">
        <v>235</v>
      </c>
      <c r="C252" s="42">
        <v>0.55100000000000005</v>
      </c>
      <c r="D252" s="42">
        <v>0.55100000000000005</v>
      </c>
      <c r="E252" s="42">
        <v>0.55100000000000005</v>
      </c>
      <c r="F252" s="42">
        <v>0.55100000000000005</v>
      </c>
      <c r="G252" s="43">
        <v>1605</v>
      </c>
      <c r="H252" s="43">
        <v>964799180</v>
      </c>
      <c r="I252" s="43">
        <v>601120</v>
      </c>
      <c r="J252" s="43">
        <v>623591</v>
      </c>
      <c r="K252" s="43">
        <v>617910</v>
      </c>
      <c r="L252" s="42">
        <v>0.55400000000000005</v>
      </c>
      <c r="M252" s="42">
        <v>0.54600000000000004</v>
      </c>
      <c r="N252" s="42">
        <v>0.55400000000000005</v>
      </c>
      <c r="O252" s="42">
        <v>0.55400000000000005</v>
      </c>
      <c r="P252" s="43">
        <v>1587</v>
      </c>
      <c r="Q252" s="43">
        <v>977373379</v>
      </c>
      <c r="R252" s="43">
        <v>615862</v>
      </c>
      <c r="S252" s="43">
        <v>598266</v>
      </c>
      <c r="T252" s="43">
        <v>533605</v>
      </c>
      <c r="U252" s="42">
        <v>0.56799999999999995</v>
      </c>
      <c r="V252" s="42">
        <v>0.56299999999999994</v>
      </c>
      <c r="W252" s="42">
        <v>0.56799999999999995</v>
      </c>
      <c r="X252" s="42">
        <v>0.56799999999999995</v>
      </c>
      <c r="Y252" s="43">
        <v>1575</v>
      </c>
      <c r="Z252" s="43">
        <v>986746135</v>
      </c>
      <c r="AA252" s="43">
        <v>626505</v>
      </c>
      <c r="AB252" s="43">
        <v>445881</v>
      </c>
      <c r="AC252" s="43">
        <v>664378</v>
      </c>
      <c r="AD252" s="42">
        <v>0.57599999999999996</v>
      </c>
      <c r="AE252" s="42">
        <v>0.55900000000000005</v>
      </c>
      <c r="AF252" s="42">
        <v>0.57599999999999996</v>
      </c>
      <c r="AG252" s="42">
        <v>0.57599999999999996</v>
      </c>
      <c r="AH252" s="43">
        <v>1553</v>
      </c>
      <c r="AI252" s="43">
        <v>1013556100</v>
      </c>
      <c r="AJ252" s="43">
        <v>652643</v>
      </c>
      <c r="AK252" s="43">
        <v>582237</v>
      </c>
      <c r="AL252" s="43">
        <v>592309</v>
      </c>
      <c r="AM252" s="42">
        <v>0.58499999999999996</v>
      </c>
      <c r="AN252" s="42">
        <v>0.57499999999999996</v>
      </c>
      <c r="AO252" s="42">
        <v>0.58499999999999996</v>
      </c>
      <c r="AP252" s="42">
        <v>0.58499999999999996</v>
      </c>
      <c r="AQ252" s="43">
        <v>1512</v>
      </c>
      <c r="AR252" s="43">
        <v>1026225203</v>
      </c>
      <c r="AS252" s="43">
        <v>678720</v>
      </c>
      <c r="AT252" s="43">
        <v>526287</v>
      </c>
      <c r="AU252" s="43">
        <v>646990</v>
      </c>
      <c r="AV252" s="42">
        <v>0.59499999999999997</v>
      </c>
      <c r="AW252" s="42">
        <v>0.58599999999999997</v>
      </c>
      <c r="AX252" s="42">
        <v>0.59499999999999997</v>
      </c>
      <c r="AY252" s="42">
        <v>0.59499999999999997</v>
      </c>
      <c r="AZ252" s="43">
        <v>1453</v>
      </c>
      <c r="BA252" s="43">
        <v>1027338234</v>
      </c>
      <c r="BB252" s="43">
        <v>707046</v>
      </c>
      <c r="BC252" s="43">
        <v>572488</v>
      </c>
      <c r="BD252" s="43">
        <v>628390</v>
      </c>
      <c r="BE252" s="46">
        <v>0.59499999999999997</v>
      </c>
      <c r="BF252" s="46">
        <v>0.58399999999999996</v>
      </c>
      <c r="BG252" s="46">
        <v>0.59499999999999997</v>
      </c>
      <c r="BH252" s="46">
        <v>0.59499999999999997</v>
      </c>
      <c r="BI252" s="47">
        <v>1349</v>
      </c>
      <c r="BJ252" s="47">
        <v>1048358805</v>
      </c>
      <c r="BK252" s="47">
        <v>777137</v>
      </c>
      <c r="BL252" s="47">
        <v>547405</v>
      </c>
      <c r="BM252" s="47">
        <v>750078</v>
      </c>
      <c r="BN252" s="66">
        <v>0.63300000000000001</v>
      </c>
      <c r="BO252" s="66">
        <v>0.58599999999999997</v>
      </c>
      <c r="BP252" s="66">
        <v>0.63300000000000001</v>
      </c>
      <c r="BQ252" s="66">
        <v>0.63300000000000001</v>
      </c>
      <c r="BR252" s="67">
        <v>1395</v>
      </c>
      <c r="BS252" s="67">
        <v>1064191621</v>
      </c>
      <c r="BT252" s="67">
        <v>762861</v>
      </c>
      <c r="BU252" s="67">
        <v>684220</v>
      </c>
      <c r="BV252" s="67">
        <v>976996</v>
      </c>
      <c r="BW252" s="70">
        <v>0.61</v>
      </c>
      <c r="BX252" s="70">
        <v>0.60399999999999998</v>
      </c>
      <c r="BY252" s="70">
        <v>0.61</v>
      </c>
      <c r="BZ252" s="70">
        <v>0.61</v>
      </c>
      <c r="CA252" s="71">
        <v>1369</v>
      </c>
      <c r="CB252" s="71">
        <v>1086916682</v>
      </c>
      <c r="CC252" s="71">
        <v>793949</v>
      </c>
      <c r="CD252" s="71">
        <v>980415</v>
      </c>
      <c r="CE252" s="71">
        <v>964829</v>
      </c>
    </row>
    <row r="253" spans="1:83" x14ac:dyDescent="0.35">
      <c r="A253" s="10" t="s">
        <v>1586</v>
      </c>
      <c r="B253" s="10" t="s">
        <v>236</v>
      </c>
      <c r="C253" s="42">
        <v>0.68200000000000005</v>
      </c>
      <c r="D253" s="42">
        <v>0.58399999999999996</v>
      </c>
      <c r="E253" s="42">
        <v>0.68200000000000005</v>
      </c>
      <c r="F253" s="42">
        <v>0.68200000000000005</v>
      </c>
      <c r="G253" s="43">
        <v>430</v>
      </c>
      <c r="H253" s="43">
        <v>183277720</v>
      </c>
      <c r="I253" s="43">
        <v>426227</v>
      </c>
      <c r="J253" s="43">
        <v>494962</v>
      </c>
      <c r="K253" s="43">
        <v>507344</v>
      </c>
      <c r="L253" s="42">
        <v>0.67</v>
      </c>
      <c r="M253" s="42">
        <v>0.56599999999999995</v>
      </c>
      <c r="N253" s="42">
        <v>0.67</v>
      </c>
      <c r="O253" s="42">
        <v>0.67</v>
      </c>
      <c r="P253" s="43">
        <v>420</v>
      </c>
      <c r="Q253" s="43">
        <v>191263995</v>
      </c>
      <c r="R253" s="43">
        <v>455390</v>
      </c>
      <c r="S253" s="43">
        <v>479553</v>
      </c>
      <c r="T253" s="43">
        <v>497632</v>
      </c>
      <c r="U253" s="42">
        <v>0.67100000000000004</v>
      </c>
      <c r="V253" s="42">
        <v>0.60399999999999998</v>
      </c>
      <c r="W253" s="42">
        <v>0.67100000000000004</v>
      </c>
      <c r="X253" s="42">
        <v>0.67100000000000004</v>
      </c>
      <c r="Y253" s="43">
        <v>401</v>
      </c>
      <c r="Z253" s="43">
        <v>191437332</v>
      </c>
      <c r="AA253" s="43">
        <v>477399</v>
      </c>
      <c r="AB253" s="43">
        <v>465215</v>
      </c>
      <c r="AC253" s="43">
        <v>504976</v>
      </c>
      <c r="AD253" s="42">
        <v>0.66600000000000004</v>
      </c>
      <c r="AE253" s="42">
        <v>0.58799999999999997</v>
      </c>
      <c r="AF253" s="42">
        <v>0.66600000000000004</v>
      </c>
      <c r="AG253" s="42">
        <v>0.66600000000000004</v>
      </c>
      <c r="AH253" s="43">
        <v>378</v>
      </c>
      <c r="AI253" s="43">
        <v>194001795</v>
      </c>
      <c r="AJ253" s="43">
        <v>513232</v>
      </c>
      <c r="AK253" s="43">
        <v>444121</v>
      </c>
      <c r="AL253" s="43">
        <v>540913</v>
      </c>
      <c r="AM253" s="42">
        <v>0.67700000000000005</v>
      </c>
      <c r="AN253" s="42">
        <v>0.62</v>
      </c>
      <c r="AO253" s="42">
        <v>0.67700000000000005</v>
      </c>
      <c r="AP253" s="42">
        <v>0.67700000000000005</v>
      </c>
      <c r="AQ253" s="43">
        <v>367</v>
      </c>
      <c r="AR253" s="43">
        <v>193823583</v>
      </c>
      <c r="AS253" s="43">
        <v>528129</v>
      </c>
      <c r="AT253" s="43">
        <v>489223</v>
      </c>
      <c r="AU253" s="43">
        <v>529534</v>
      </c>
      <c r="AV253" s="42">
        <v>0.621</v>
      </c>
      <c r="AW253" s="42">
        <v>0.53800000000000003</v>
      </c>
      <c r="AX253" s="42">
        <v>0.621</v>
      </c>
      <c r="AY253" s="42">
        <v>0.621</v>
      </c>
      <c r="AZ253" s="43">
        <v>372</v>
      </c>
      <c r="BA253" s="43">
        <v>246079992</v>
      </c>
      <c r="BB253" s="43">
        <v>661505</v>
      </c>
      <c r="BC253" s="43">
        <v>472207</v>
      </c>
      <c r="BD253" s="43">
        <v>541069</v>
      </c>
      <c r="BE253" s="46">
        <v>0.61599999999999999</v>
      </c>
      <c r="BF253" s="46">
        <v>0.54600000000000004</v>
      </c>
      <c r="BG253" s="46">
        <v>0.61599999999999999</v>
      </c>
      <c r="BH253" s="46">
        <v>0.61599999999999999</v>
      </c>
      <c r="BI253" s="47">
        <v>343</v>
      </c>
      <c r="BJ253" s="47">
        <v>252124250</v>
      </c>
      <c r="BK253" s="47">
        <v>735056</v>
      </c>
      <c r="BL253" s="47">
        <v>470813</v>
      </c>
      <c r="BM253" s="47">
        <v>544815</v>
      </c>
      <c r="BN253" s="66">
        <v>0.60599999999999998</v>
      </c>
      <c r="BO253" s="66">
        <v>0.55100000000000005</v>
      </c>
      <c r="BP253" s="66">
        <v>0.60599999999999998</v>
      </c>
      <c r="BQ253" s="66">
        <v>0.60599999999999998</v>
      </c>
      <c r="BR253" s="67">
        <v>313</v>
      </c>
      <c r="BS253" s="67">
        <v>255970017</v>
      </c>
      <c r="BT253" s="67">
        <v>817795</v>
      </c>
      <c r="BU253" s="67">
        <v>481142</v>
      </c>
      <c r="BV253" s="67">
        <v>461611</v>
      </c>
      <c r="BW253" s="70">
        <v>0.60699999999999998</v>
      </c>
      <c r="BX253" s="70">
        <v>0.54300000000000004</v>
      </c>
      <c r="BY253" s="70">
        <v>0.60699999999999998</v>
      </c>
      <c r="BZ253" s="70">
        <v>0.60699999999999998</v>
      </c>
      <c r="CA253" s="71">
        <v>324</v>
      </c>
      <c r="CB253" s="71">
        <v>259735898</v>
      </c>
      <c r="CC253" s="71">
        <v>801654</v>
      </c>
      <c r="CD253" s="71">
        <v>431265</v>
      </c>
      <c r="CE253" s="71">
        <v>540260</v>
      </c>
    </row>
    <row r="254" spans="1:83" x14ac:dyDescent="0.35">
      <c r="A254" s="10" t="s">
        <v>1587</v>
      </c>
      <c r="B254" s="10" t="s">
        <v>237</v>
      </c>
      <c r="C254" s="42">
        <v>0.73199999999999998</v>
      </c>
      <c r="D254" s="42">
        <v>0.51900000000000002</v>
      </c>
      <c r="E254" s="42">
        <v>0.73199999999999998</v>
      </c>
      <c r="F254" s="42">
        <v>0.73199999999999998</v>
      </c>
      <c r="G254" s="43">
        <v>748</v>
      </c>
      <c r="H254" s="43">
        <v>268422069</v>
      </c>
      <c r="I254" s="43">
        <v>358853</v>
      </c>
      <c r="J254" s="43">
        <v>757941</v>
      </c>
      <c r="K254" s="43">
        <v>815438</v>
      </c>
      <c r="L254" s="42">
        <v>0.71499999999999997</v>
      </c>
      <c r="M254" s="42">
        <v>0.51</v>
      </c>
      <c r="N254" s="42">
        <v>0.71499999999999997</v>
      </c>
      <c r="O254" s="42">
        <v>0.71499999999999997</v>
      </c>
      <c r="P254" s="43">
        <v>687</v>
      </c>
      <c r="Q254" s="43">
        <v>270209488</v>
      </c>
      <c r="R254" s="43">
        <v>393318</v>
      </c>
      <c r="S254" s="43">
        <v>755236</v>
      </c>
      <c r="T254" s="43">
        <v>796797</v>
      </c>
      <c r="U254" s="42">
        <v>0.71599999999999997</v>
      </c>
      <c r="V254" s="42">
        <v>0.49399999999999999</v>
      </c>
      <c r="W254" s="42">
        <v>0.71599999999999997</v>
      </c>
      <c r="X254" s="42">
        <v>0.71599999999999997</v>
      </c>
      <c r="Y254" s="43">
        <v>697</v>
      </c>
      <c r="Z254" s="43">
        <v>287039961</v>
      </c>
      <c r="AA254" s="43">
        <v>411822</v>
      </c>
      <c r="AB254" s="43">
        <v>775302</v>
      </c>
      <c r="AC254" s="43">
        <v>844858</v>
      </c>
      <c r="AD254" s="42">
        <v>0.71299999999999997</v>
      </c>
      <c r="AE254" s="42">
        <v>0.497</v>
      </c>
      <c r="AF254" s="42">
        <v>0.71299999999999997</v>
      </c>
      <c r="AG254" s="42">
        <v>0.71299999999999997</v>
      </c>
      <c r="AH254" s="43">
        <v>667</v>
      </c>
      <c r="AI254" s="43">
        <v>294585622</v>
      </c>
      <c r="AJ254" s="43">
        <v>441657</v>
      </c>
      <c r="AK254" s="43">
        <v>807730</v>
      </c>
      <c r="AL254" s="43">
        <v>958501</v>
      </c>
      <c r="AM254" s="42">
        <v>0.73</v>
      </c>
      <c r="AN254" s="42">
        <v>0.51600000000000001</v>
      </c>
      <c r="AO254" s="42">
        <v>0.73</v>
      </c>
      <c r="AP254" s="42">
        <v>0.73</v>
      </c>
      <c r="AQ254" s="43">
        <v>655</v>
      </c>
      <c r="AR254" s="43">
        <v>289932894</v>
      </c>
      <c r="AS254" s="43">
        <v>442645</v>
      </c>
      <c r="AT254" s="43">
        <v>896297</v>
      </c>
      <c r="AU254" s="43">
        <v>959425</v>
      </c>
      <c r="AV254" s="42">
        <v>0.74199999999999999</v>
      </c>
      <c r="AW254" s="42">
        <v>0.53500000000000003</v>
      </c>
      <c r="AX254" s="42">
        <v>0.74199999999999999</v>
      </c>
      <c r="AY254" s="42">
        <v>0.74199999999999999</v>
      </c>
      <c r="AZ254" s="43">
        <v>645</v>
      </c>
      <c r="BA254" s="43">
        <v>290711125</v>
      </c>
      <c r="BB254" s="43">
        <v>450714</v>
      </c>
      <c r="BC254" s="43">
        <v>936963</v>
      </c>
      <c r="BD254" s="43">
        <v>1058204</v>
      </c>
      <c r="BE254" s="46">
        <v>0.73899999999999999</v>
      </c>
      <c r="BF254" s="46">
        <v>0.52400000000000002</v>
      </c>
      <c r="BG254" s="46">
        <v>0.73899999999999999</v>
      </c>
      <c r="BH254" s="46">
        <v>0.73899999999999999</v>
      </c>
      <c r="BI254" s="47">
        <v>608</v>
      </c>
      <c r="BJ254" s="47">
        <v>304375132</v>
      </c>
      <c r="BK254" s="47">
        <v>500616</v>
      </c>
      <c r="BL254" s="47">
        <v>934828</v>
      </c>
      <c r="BM254" s="47">
        <v>1262537</v>
      </c>
      <c r="BN254" s="66">
        <v>0.754</v>
      </c>
      <c r="BO254" s="66">
        <v>0.52700000000000002</v>
      </c>
      <c r="BP254" s="66">
        <v>0.754</v>
      </c>
      <c r="BQ254" s="66">
        <v>0.754</v>
      </c>
      <c r="BR254" s="67">
        <v>608</v>
      </c>
      <c r="BS254" s="67">
        <v>311056461</v>
      </c>
      <c r="BT254" s="67">
        <v>511606</v>
      </c>
      <c r="BU254" s="67">
        <v>1191250</v>
      </c>
      <c r="BV254" s="67">
        <v>1111728</v>
      </c>
      <c r="BW254" s="70">
        <v>0.745</v>
      </c>
      <c r="BX254" s="70">
        <v>0.54600000000000004</v>
      </c>
      <c r="BY254" s="70">
        <v>0.745</v>
      </c>
      <c r="BZ254" s="70">
        <v>0.745</v>
      </c>
      <c r="CA254" s="71">
        <v>601</v>
      </c>
      <c r="CB254" s="71">
        <v>312052452</v>
      </c>
      <c r="CC254" s="71">
        <v>519222</v>
      </c>
      <c r="CD254" s="71">
        <v>1064644</v>
      </c>
      <c r="CE254" s="71">
        <v>933956</v>
      </c>
    </row>
    <row r="255" spans="1:83" x14ac:dyDescent="0.35">
      <c r="A255" s="10" t="s">
        <v>1588</v>
      </c>
      <c r="B255" s="10" t="s">
        <v>238</v>
      </c>
      <c r="C255" s="42">
        <v>0.52700000000000002</v>
      </c>
      <c r="D255" s="42">
        <v>0.57499999999999996</v>
      </c>
      <c r="E255" s="42">
        <v>0.52700000000000002</v>
      </c>
      <c r="F255" s="42">
        <v>0.57499999999999996</v>
      </c>
      <c r="G255" s="43">
        <v>576</v>
      </c>
      <c r="H255" s="43">
        <v>365052470</v>
      </c>
      <c r="I255" s="43">
        <v>633771</v>
      </c>
      <c r="J255" s="43">
        <v>337074</v>
      </c>
      <c r="K255" s="43">
        <v>368261</v>
      </c>
      <c r="L255" s="42">
        <v>0.52700000000000002</v>
      </c>
      <c r="M255" s="42">
        <v>0.57699999999999996</v>
      </c>
      <c r="N255" s="42">
        <v>0.52700000000000002</v>
      </c>
      <c r="O255" s="42">
        <v>0.57699999999999996</v>
      </c>
      <c r="P255" s="43">
        <v>570</v>
      </c>
      <c r="Q255" s="43">
        <v>372252389</v>
      </c>
      <c r="R255" s="43">
        <v>653074</v>
      </c>
      <c r="S255" s="43">
        <v>387711</v>
      </c>
      <c r="T255" s="43">
        <v>411444</v>
      </c>
      <c r="U255" s="42">
        <v>0.53500000000000003</v>
      </c>
      <c r="V255" s="42">
        <v>0.57499999999999996</v>
      </c>
      <c r="W255" s="42">
        <v>0.53500000000000003</v>
      </c>
      <c r="X255" s="42">
        <v>0.57499999999999996</v>
      </c>
      <c r="Y255" s="43">
        <v>562</v>
      </c>
      <c r="Z255" s="43">
        <v>378997157</v>
      </c>
      <c r="AA255" s="43">
        <v>674372</v>
      </c>
      <c r="AB255" s="43">
        <v>434134</v>
      </c>
      <c r="AC255" s="43">
        <v>505602</v>
      </c>
      <c r="AD255" s="42">
        <v>0.58099999999999996</v>
      </c>
      <c r="AE255" s="42">
        <v>0.58799999999999997</v>
      </c>
      <c r="AF255" s="42">
        <v>0.58099999999999996</v>
      </c>
      <c r="AG255" s="42">
        <v>0.58799999999999997</v>
      </c>
      <c r="AH255" s="43">
        <v>585</v>
      </c>
      <c r="AI255" s="43">
        <v>377235244</v>
      </c>
      <c r="AJ255" s="43">
        <v>644846</v>
      </c>
      <c r="AK255" s="43">
        <v>465536</v>
      </c>
      <c r="AL255" s="43">
        <v>456569</v>
      </c>
      <c r="AM255" s="42">
        <v>0.58699999999999997</v>
      </c>
      <c r="AN255" s="42">
        <v>0.58799999999999997</v>
      </c>
      <c r="AO255" s="42">
        <v>0.58699999999999997</v>
      </c>
      <c r="AP255" s="42">
        <v>0.58799999999999997</v>
      </c>
      <c r="AQ255" s="43">
        <v>576</v>
      </c>
      <c r="AR255" s="43">
        <v>388403905</v>
      </c>
      <c r="AS255" s="43">
        <v>674312</v>
      </c>
      <c r="AT255" s="43">
        <v>447856</v>
      </c>
      <c r="AU255" s="43">
        <v>427698</v>
      </c>
      <c r="AV255" s="42">
        <v>0.60799999999999998</v>
      </c>
      <c r="AW255" s="42">
        <v>0.58399999999999996</v>
      </c>
      <c r="AX255" s="42">
        <v>0.60799999999999998</v>
      </c>
      <c r="AY255" s="42">
        <v>0.60799999999999998</v>
      </c>
      <c r="AZ255" s="43">
        <v>585</v>
      </c>
      <c r="BA255" s="43">
        <v>399972266</v>
      </c>
      <c r="BB255" s="43">
        <v>683713</v>
      </c>
      <c r="BC255" s="43">
        <v>404803</v>
      </c>
      <c r="BD255" s="43">
        <v>477663</v>
      </c>
      <c r="BE255" s="46">
        <v>0.63300000000000001</v>
      </c>
      <c r="BF255" s="46">
        <v>0.57499999999999996</v>
      </c>
      <c r="BG255" s="46">
        <v>0.63300000000000001</v>
      </c>
      <c r="BH255" s="46">
        <v>0.63300000000000001</v>
      </c>
      <c r="BI255" s="47">
        <v>589</v>
      </c>
      <c r="BJ255" s="47">
        <v>414779991</v>
      </c>
      <c r="BK255" s="47">
        <v>704210</v>
      </c>
      <c r="BL255" s="47">
        <v>422905</v>
      </c>
      <c r="BM255" s="47">
        <v>538025</v>
      </c>
      <c r="BN255" s="66">
        <v>0.65</v>
      </c>
      <c r="BO255" s="66">
        <v>0.57899999999999996</v>
      </c>
      <c r="BP255" s="66">
        <v>0.65</v>
      </c>
      <c r="BQ255" s="66">
        <v>0.65</v>
      </c>
      <c r="BR255" s="67">
        <v>581</v>
      </c>
      <c r="BS255" s="67">
        <v>422837106</v>
      </c>
      <c r="BT255" s="67">
        <v>727774</v>
      </c>
      <c r="BU255" s="67">
        <v>493132</v>
      </c>
      <c r="BV255" s="67">
        <v>516218</v>
      </c>
      <c r="BW255" s="70">
        <v>0.629</v>
      </c>
      <c r="BX255" s="70">
        <v>0.59</v>
      </c>
      <c r="BY255" s="70">
        <v>0.629</v>
      </c>
      <c r="BZ255" s="70">
        <v>0.629</v>
      </c>
      <c r="CA255" s="71">
        <v>569</v>
      </c>
      <c r="CB255" s="71">
        <v>430314434</v>
      </c>
      <c r="CC255" s="71">
        <v>756264</v>
      </c>
      <c r="CD255" s="71">
        <v>563445</v>
      </c>
      <c r="CE255" s="71">
        <v>482932</v>
      </c>
    </row>
    <row r="256" spans="1:83" x14ac:dyDescent="0.35">
      <c r="A256" s="10" t="s">
        <v>1589</v>
      </c>
      <c r="B256" s="10" t="s">
        <v>239</v>
      </c>
      <c r="C256" s="42">
        <v>0.75700000000000001</v>
      </c>
      <c r="D256" s="42">
        <v>0.65600000000000003</v>
      </c>
      <c r="E256" s="42">
        <v>0.75700000000000001</v>
      </c>
      <c r="F256" s="42">
        <v>0.75700000000000001</v>
      </c>
      <c r="G256" s="43">
        <v>1513</v>
      </c>
      <c r="H256" s="43">
        <v>493377141</v>
      </c>
      <c r="I256" s="43">
        <v>326091</v>
      </c>
      <c r="J256" s="43">
        <v>1476417</v>
      </c>
      <c r="K256" s="43">
        <v>1529812</v>
      </c>
      <c r="L256" s="42">
        <v>0.77</v>
      </c>
      <c r="M256" s="42">
        <v>0.66400000000000003</v>
      </c>
      <c r="N256" s="42">
        <v>0.77</v>
      </c>
      <c r="O256" s="42">
        <v>0.77</v>
      </c>
      <c r="P256" s="43">
        <v>1528</v>
      </c>
      <c r="Q256" s="43">
        <v>484514585</v>
      </c>
      <c r="R256" s="43">
        <v>317090</v>
      </c>
      <c r="S256" s="43">
        <v>1449831</v>
      </c>
      <c r="T256" s="43">
        <v>1581941</v>
      </c>
      <c r="U256" s="42">
        <v>0.77400000000000002</v>
      </c>
      <c r="V256" s="42">
        <v>0.66900000000000004</v>
      </c>
      <c r="W256" s="42">
        <v>0.77400000000000002</v>
      </c>
      <c r="X256" s="42">
        <v>0.77400000000000002</v>
      </c>
      <c r="Y256" s="43">
        <v>1484</v>
      </c>
      <c r="Z256" s="43">
        <v>486821113</v>
      </c>
      <c r="AA256" s="43">
        <v>328046</v>
      </c>
      <c r="AB256" s="43">
        <v>1467004</v>
      </c>
      <c r="AC256" s="43">
        <v>1689810</v>
      </c>
      <c r="AD256" s="42">
        <v>0.77300000000000002</v>
      </c>
      <c r="AE256" s="42">
        <v>0.67100000000000004</v>
      </c>
      <c r="AF256" s="42">
        <v>0.77300000000000002</v>
      </c>
      <c r="AG256" s="42">
        <v>0.77300000000000002</v>
      </c>
      <c r="AH256" s="43">
        <v>1402</v>
      </c>
      <c r="AI256" s="43">
        <v>491231845</v>
      </c>
      <c r="AJ256" s="43">
        <v>350379</v>
      </c>
      <c r="AK256" s="43">
        <v>1596949</v>
      </c>
      <c r="AL256" s="43">
        <v>1918225</v>
      </c>
      <c r="AM256" s="42">
        <v>0.78400000000000003</v>
      </c>
      <c r="AN256" s="42">
        <v>0.68200000000000005</v>
      </c>
      <c r="AO256" s="42">
        <v>0.78400000000000003</v>
      </c>
      <c r="AP256" s="42">
        <v>0.78400000000000003</v>
      </c>
      <c r="AQ256" s="43">
        <v>1393</v>
      </c>
      <c r="AR256" s="43">
        <v>491978708</v>
      </c>
      <c r="AS256" s="43">
        <v>353179</v>
      </c>
      <c r="AT256" s="43">
        <v>1845281</v>
      </c>
      <c r="AU256" s="43">
        <v>1891588</v>
      </c>
      <c r="AV256" s="42">
        <v>0.80200000000000005</v>
      </c>
      <c r="AW256" s="42">
        <v>0.69299999999999995</v>
      </c>
      <c r="AX256" s="42">
        <v>0.80200000000000005</v>
      </c>
      <c r="AY256" s="42">
        <v>0.80200000000000005</v>
      </c>
      <c r="AZ256" s="43">
        <v>1411</v>
      </c>
      <c r="BA256" s="43">
        <v>488501433</v>
      </c>
      <c r="BB256" s="43">
        <v>346209</v>
      </c>
      <c r="BC256" s="43">
        <v>1909794</v>
      </c>
      <c r="BD256" s="43">
        <v>1937122</v>
      </c>
      <c r="BE256" s="46">
        <v>0.80100000000000005</v>
      </c>
      <c r="BF256" s="46">
        <v>0.68600000000000005</v>
      </c>
      <c r="BG256" s="46">
        <v>0.80100000000000005</v>
      </c>
      <c r="BH256" s="46">
        <v>0.80100000000000005</v>
      </c>
      <c r="BI256" s="47">
        <v>1330</v>
      </c>
      <c r="BJ256" s="47">
        <v>508603478</v>
      </c>
      <c r="BK256" s="47">
        <v>382408</v>
      </c>
      <c r="BL256" s="47">
        <v>1803767</v>
      </c>
      <c r="BM256" s="47">
        <v>2245620</v>
      </c>
      <c r="BN256" s="66">
        <v>0.81</v>
      </c>
      <c r="BO256" s="66">
        <v>0.68899999999999995</v>
      </c>
      <c r="BP256" s="66">
        <v>0.81</v>
      </c>
      <c r="BQ256" s="66">
        <v>0.81</v>
      </c>
      <c r="BR256" s="67">
        <v>1293</v>
      </c>
      <c r="BS256" s="67">
        <v>511119099</v>
      </c>
      <c r="BT256" s="67">
        <v>395297</v>
      </c>
      <c r="BU256" s="67">
        <v>2309264</v>
      </c>
      <c r="BV256" s="67">
        <v>2570281</v>
      </c>
      <c r="BW256" s="70">
        <v>0.79100000000000004</v>
      </c>
      <c r="BX256" s="70">
        <v>0.67700000000000005</v>
      </c>
      <c r="BY256" s="70">
        <v>0.79100000000000004</v>
      </c>
      <c r="BZ256" s="70">
        <v>0.79100000000000004</v>
      </c>
      <c r="CA256" s="71">
        <v>1258</v>
      </c>
      <c r="CB256" s="71">
        <v>537041671</v>
      </c>
      <c r="CC256" s="71">
        <v>426901</v>
      </c>
      <c r="CD256" s="71">
        <v>2788928</v>
      </c>
      <c r="CE256" s="71">
        <v>2331391</v>
      </c>
    </row>
    <row r="257" spans="1:83" x14ac:dyDescent="0.35">
      <c r="A257" s="10" t="s">
        <v>1590</v>
      </c>
      <c r="B257" s="10" t="s">
        <v>240</v>
      </c>
      <c r="C257" s="42">
        <v>0.77400000000000002</v>
      </c>
      <c r="D257" s="42">
        <v>0.61199999999999999</v>
      </c>
      <c r="E257" s="42">
        <v>0.77400000000000002</v>
      </c>
      <c r="F257" s="42">
        <v>0.77400000000000002</v>
      </c>
      <c r="G257" s="43">
        <v>490</v>
      </c>
      <c r="H257" s="43">
        <v>148726617</v>
      </c>
      <c r="I257" s="43">
        <v>303523</v>
      </c>
      <c r="J257" s="43">
        <v>636806</v>
      </c>
      <c r="K257" s="43">
        <v>623362</v>
      </c>
      <c r="L257" s="42">
        <v>0.76700000000000002</v>
      </c>
      <c r="M257" s="42">
        <v>0.61</v>
      </c>
      <c r="N257" s="42">
        <v>0.76700000000000002</v>
      </c>
      <c r="O257" s="42">
        <v>0.76700000000000002</v>
      </c>
      <c r="P257" s="43">
        <v>476</v>
      </c>
      <c r="Q257" s="43">
        <v>153026889</v>
      </c>
      <c r="R257" s="43">
        <v>321485</v>
      </c>
      <c r="S257" s="43">
        <v>629579</v>
      </c>
      <c r="T257" s="43">
        <v>590176</v>
      </c>
      <c r="U257" s="42">
        <v>0.76200000000000001</v>
      </c>
      <c r="V257" s="42">
        <v>0.6</v>
      </c>
      <c r="W257" s="42">
        <v>0.76200000000000001</v>
      </c>
      <c r="X257" s="42">
        <v>0.76200000000000001</v>
      </c>
      <c r="Y257" s="43">
        <v>466</v>
      </c>
      <c r="Z257" s="43">
        <v>160891477</v>
      </c>
      <c r="AA257" s="43">
        <v>345260</v>
      </c>
      <c r="AB257" s="43">
        <v>574880</v>
      </c>
      <c r="AC257" s="43">
        <v>547759</v>
      </c>
      <c r="AD257" s="42">
        <v>0.76700000000000002</v>
      </c>
      <c r="AE257" s="42">
        <v>0.59</v>
      </c>
      <c r="AF257" s="42">
        <v>0.76700000000000002</v>
      </c>
      <c r="AG257" s="42">
        <v>0.76700000000000002</v>
      </c>
      <c r="AH257" s="43">
        <v>471</v>
      </c>
      <c r="AI257" s="43">
        <v>169173848</v>
      </c>
      <c r="AJ257" s="43">
        <v>359180</v>
      </c>
      <c r="AK257" s="43">
        <v>516085</v>
      </c>
      <c r="AL257" s="43">
        <v>601504</v>
      </c>
      <c r="AM257" s="42">
        <v>0.78</v>
      </c>
      <c r="AN257" s="42">
        <v>0.59199999999999997</v>
      </c>
      <c r="AO257" s="42">
        <v>0.78</v>
      </c>
      <c r="AP257" s="42">
        <v>0.78</v>
      </c>
      <c r="AQ257" s="43">
        <v>472</v>
      </c>
      <c r="AR257" s="43">
        <v>169890363</v>
      </c>
      <c r="AS257" s="43">
        <v>359937</v>
      </c>
      <c r="AT257" s="43">
        <v>521220</v>
      </c>
      <c r="AU257" s="43">
        <v>614733</v>
      </c>
      <c r="AV257" s="42">
        <v>0.79100000000000004</v>
      </c>
      <c r="AW257" s="42">
        <v>0.59</v>
      </c>
      <c r="AX257" s="42">
        <v>0.79100000000000004</v>
      </c>
      <c r="AY257" s="42">
        <v>0.79100000000000004</v>
      </c>
      <c r="AZ257" s="43">
        <v>479</v>
      </c>
      <c r="BA257" s="43">
        <v>174968925</v>
      </c>
      <c r="BB257" s="43">
        <v>365279</v>
      </c>
      <c r="BC257" s="43">
        <v>603992</v>
      </c>
      <c r="BD257" s="43">
        <v>537875</v>
      </c>
      <c r="BE257" s="46">
        <v>0.79100000000000004</v>
      </c>
      <c r="BF257" s="46">
        <v>0.57499999999999996</v>
      </c>
      <c r="BG257" s="46">
        <v>0.79100000000000004</v>
      </c>
      <c r="BH257" s="46">
        <v>0.79100000000000004</v>
      </c>
      <c r="BI257" s="47">
        <v>452</v>
      </c>
      <c r="BJ257" s="47">
        <v>181476109</v>
      </c>
      <c r="BK257" s="47">
        <v>401495</v>
      </c>
      <c r="BL257" s="47">
        <v>470133</v>
      </c>
      <c r="BM257" s="47">
        <v>589303</v>
      </c>
      <c r="BN257" s="66">
        <v>0.79300000000000004</v>
      </c>
      <c r="BO257" s="66">
        <v>0.57499999999999996</v>
      </c>
      <c r="BP257" s="66">
        <v>0.79300000000000004</v>
      </c>
      <c r="BQ257" s="66">
        <v>0.79300000000000004</v>
      </c>
      <c r="BR257" s="67">
        <v>436</v>
      </c>
      <c r="BS257" s="67">
        <v>187311822</v>
      </c>
      <c r="BT257" s="67">
        <v>429614</v>
      </c>
      <c r="BU257" s="67">
        <v>560200</v>
      </c>
      <c r="BV257" s="67">
        <v>600085</v>
      </c>
      <c r="BW257" s="70">
        <v>0.78100000000000003</v>
      </c>
      <c r="BX257" s="70">
        <v>0.59199999999999997</v>
      </c>
      <c r="BY257" s="70">
        <v>0.78100000000000003</v>
      </c>
      <c r="BZ257" s="70">
        <v>0.78100000000000003</v>
      </c>
      <c r="CA257" s="71">
        <v>424</v>
      </c>
      <c r="CB257" s="71">
        <v>189531329</v>
      </c>
      <c r="CC257" s="71">
        <v>447007</v>
      </c>
      <c r="CD257" s="71">
        <v>661583</v>
      </c>
      <c r="CE257" s="71">
        <v>582702</v>
      </c>
    </row>
    <row r="258" spans="1:83" x14ac:dyDescent="0.35">
      <c r="A258" s="10" t="s">
        <v>1591</v>
      </c>
      <c r="B258" s="10" t="s">
        <v>241</v>
      </c>
      <c r="C258" s="42">
        <v>0.76700000000000002</v>
      </c>
      <c r="D258" s="42">
        <v>0.64500000000000002</v>
      </c>
      <c r="E258" s="42">
        <v>0.76700000000000002</v>
      </c>
      <c r="F258" s="42">
        <v>0.76700000000000002</v>
      </c>
      <c r="G258" s="43">
        <v>2345</v>
      </c>
      <c r="H258" s="43">
        <v>731268902</v>
      </c>
      <c r="I258" s="43">
        <v>311841</v>
      </c>
      <c r="J258" s="43">
        <v>1774836</v>
      </c>
      <c r="K258" s="43">
        <v>1878266</v>
      </c>
      <c r="L258" s="42">
        <v>0.77200000000000002</v>
      </c>
      <c r="M258" s="42">
        <v>0.65900000000000003</v>
      </c>
      <c r="N258" s="42">
        <v>0.77200000000000002</v>
      </c>
      <c r="O258" s="42">
        <v>0.77200000000000002</v>
      </c>
      <c r="P258" s="43">
        <v>2250</v>
      </c>
      <c r="Q258" s="43">
        <v>710288321</v>
      </c>
      <c r="R258" s="43">
        <v>315683</v>
      </c>
      <c r="S258" s="43">
        <v>1783648</v>
      </c>
      <c r="T258" s="43">
        <v>2010850</v>
      </c>
      <c r="U258" s="42">
        <v>0.77700000000000002</v>
      </c>
      <c r="V258" s="42">
        <v>0.66300000000000003</v>
      </c>
      <c r="W258" s="42">
        <v>0.77700000000000002</v>
      </c>
      <c r="X258" s="42">
        <v>0.77700000000000002</v>
      </c>
      <c r="Y258" s="43">
        <v>2215</v>
      </c>
      <c r="Z258" s="43">
        <v>718105451</v>
      </c>
      <c r="AA258" s="43">
        <v>324201</v>
      </c>
      <c r="AB258" s="43">
        <v>1928287</v>
      </c>
      <c r="AC258" s="43">
        <v>2268752</v>
      </c>
      <c r="AD258" s="42">
        <v>0.78700000000000003</v>
      </c>
      <c r="AE258" s="42">
        <v>0.67400000000000004</v>
      </c>
      <c r="AF258" s="42">
        <v>0.78700000000000003</v>
      </c>
      <c r="AG258" s="42">
        <v>0.78700000000000003</v>
      </c>
      <c r="AH258" s="43">
        <v>2171</v>
      </c>
      <c r="AI258" s="43">
        <v>712865336</v>
      </c>
      <c r="AJ258" s="43">
        <v>328358</v>
      </c>
      <c r="AK258" s="43">
        <v>2166089</v>
      </c>
      <c r="AL258" s="43">
        <v>2503085</v>
      </c>
      <c r="AM258" s="42">
        <v>0.78400000000000003</v>
      </c>
      <c r="AN258" s="42">
        <v>0.67800000000000005</v>
      </c>
      <c r="AO258" s="42">
        <v>0.78400000000000003</v>
      </c>
      <c r="AP258" s="42">
        <v>0.78400000000000003</v>
      </c>
      <c r="AQ258" s="43">
        <v>2042</v>
      </c>
      <c r="AR258" s="43">
        <v>720805937</v>
      </c>
      <c r="AS258" s="43">
        <v>352990</v>
      </c>
      <c r="AT258" s="43">
        <v>2299842</v>
      </c>
      <c r="AU258" s="43">
        <v>2431642</v>
      </c>
      <c r="AV258" s="42">
        <v>0.79900000000000004</v>
      </c>
      <c r="AW258" s="42">
        <v>0.67900000000000005</v>
      </c>
      <c r="AX258" s="42">
        <v>0.79900000000000004</v>
      </c>
      <c r="AY258" s="42">
        <v>0.79900000000000004</v>
      </c>
      <c r="AZ258" s="43">
        <v>2066</v>
      </c>
      <c r="BA258" s="43">
        <v>726697750</v>
      </c>
      <c r="BB258" s="43">
        <v>351741</v>
      </c>
      <c r="BC258" s="43">
        <v>2402595</v>
      </c>
      <c r="BD258" s="43">
        <v>2251067</v>
      </c>
      <c r="BE258" s="46">
        <v>0.78</v>
      </c>
      <c r="BF258" s="46">
        <v>0.66600000000000004</v>
      </c>
      <c r="BG258" s="46">
        <v>0.78</v>
      </c>
      <c r="BH258" s="46">
        <v>0.78</v>
      </c>
      <c r="BI258" s="47">
        <v>1830</v>
      </c>
      <c r="BJ258" s="47">
        <v>772316251</v>
      </c>
      <c r="BK258" s="47">
        <v>422030</v>
      </c>
      <c r="BL258" s="47">
        <v>2051741</v>
      </c>
      <c r="BM258" s="47">
        <v>2245367</v>
      </c>
      <c r="BN258" s="66">
        <v>0.79400000000000004</v>
      </c>
      <c r="BO258" s="66">
        <v>0.67300000000000004</v>
      </c>
      <c r="BP258" s="66">
        <v>0.79400000000000004</v>
      </c>
      <c r="BQ258" s="66">
        <v>0.79400000000000004</v>
      </c>
      <c r="BR258" s="67">
        <v>1819</v>
      </c>
      <c r="BS258" s="67">
        <v>778618844</v>
      </c>
      <c r="BT258" s="67">
        <v>428047</v>
      </c>
      <c r="BU258" s="67">
        <v>2070951</v>
      </c>
      <c r="BV258" s="67">
        <v>2156497</v>
      </c>
      <c r="BW258" s="70">
        <v>0.77400000000000002</v>
      </c>
      <c r="BX258" s="70">
        <v>0.66600000000000004</v>
      </c>
      <c r="BY258" s="70">
        <v>0.77400000000000002</v>
      </c>
      <c r="BZ258" s="70">
        <v>0.77400000000000002</v>
      </c>
      <c r="CA258" s="71">
        <v>1777</v>
      </c>
      <c r="CB258" s="71">
        <v>819704107</v>
      </c>
      <c r="CC258" s="71">
        <v>461285</v>
      </c>
      <c r="CD258" s="71">
        <v>2341512</v>
      </c>
      <c r="CE258" s="71">
        <v>1974609</v>
      </c>
    </row>
    <row r="259" spans="1:83" x14ac:dyDescent="0.35">
      <c r="A259" s="10" t="s">
        <v>1592</v>
      </c>
      <c r="B259" s="10" t="s">
        <v>242</v>
      </c>
      <c r="C259" s="42">
        <v>0.81200000000000006</v>
      </c>
      <c r="D259" s="42">
        <v>0.56299999999999994</v>
      </c>
      <c r="E259" s="42">
        <v>0.81200000000000006</v>
      </c>
      <c r="F259" s="42">
        <v>0.81200000000000006</v>
      </c>
      <c r="G259" s="43">
        <v>471</v>
      </c>
      <c r="H259" s="43">
        <v>119064603</v>
      </c>
      <c r="I259" s="43">
        <v>252791</v>
      </c>
      <c r="J259" s="43">
        <v>851637</v>
      </c>
      <c r="K259" s="43">
        <v>903265</v>
      </c>
      <c r="L259" s="42">
        <v>0.81499999999999995</v>
      </c>
      <c r="M259" s="42">
        <v>0.59</v>
      </c>
      <c r="N259" s="42">
        <v>0.81499999999999995</v>
      </c>
      <c r="O259" s="42">
        <v>0.81499999999999995</v>
      </c>
      <c r="P259" s="43">
        <v>442</v>
      </c>
      <c r="Q259" s="43">
        <v>113270804</v>
      </c>
      <c r="R259" s="43">
        <v>256268</v>
      </c>
      <c r="S259" s="43">
        <v>879573</v>
      </c>
      <c r="T259" s="43">
        <v>875767</v>
      </c>
      <c r="U259" s="42">
        <v>0.82099999999999995</v>
      </c>
      <c r="V259" s="42">
        <v>0.58599999999999997</v>
      </c>
      <c r="W259" s="42">
        <v>0.82099999999999995</v>
      </c>
      <c r="X259" s="42">
        <v>0.82099999999999995</v>
      </c>
      <c r="Y259" s="43">
        <v>445</v>
      </c>
      <c r="Z259" s="43">
        <v>115806050</v>
      </c>
      <c r="AA259" s="43">
        <v>260238</v>
      </c>
      <c r="AB259" s="43">
        <v>853561</v>
      </c>
      <c r="AC259" s="43">
        <v>909788</v>
      </c>
      <c r="AD259" s="42">
        <v>0.82799999999999996</v>
      </c>
      <c r="AE259" s="42">
        <v>0.6</v>
      </c>
      <c r="AF259" s="42">
        <v>0.82799999999999996</v>
      </c>
      <c r="AG259" s="42">
        <v>0.82799999999999996</v>
      </c>
      <c r="AH259" s="43">
        <v>432</v>
      </c>
      <c r="AI259" s="43">
        <v>114405033</v>
      </c>
      <c r="AJ259" s="43">
        <v>264826</v>
      </c>
      <c r="AK259" s="43">
        <v>863084</v>
      </c>
      <c r="AL259" s="43">
        <v>1006946</v>
      </c>
      <c r="AM259" s="42">
        <v>0.83699999999999997</v>
      </c>
      <c r="AN259" s="42">
        <v>0.60399999999999998</v>
      </c>
      <c r="AO259" s="42">
        <v>0.83699999999999997</v>
      </c>
      <c r="AP259" s="42">
        <v>0.83699999999999997</v>
      </c>
      <c r="AQ259" s="43">
        <v>434</v>
      </c>
      <c r="AR259" s="43">
        <v>115633354</v>
      </c>
      <c r="AS259" s="43">
        <v>266436</v>
      </c>
      <c r="AT259" s="43">
        <v>889504</v>
      </c>
      <c r="AU259" s="43">
        <v>1029883</v>
      </c>
      <c r="AV259" s="42">
        <v>0.84799999999999998</v>
      </c>
      <c r="AW259" s="42">
        <v>0.61</v>
      </c>
      <c r="AX259" s="42">
        <v>0.84799999999999998</v>
      </c>
      <c r="AY259" s="42">
        <v>0.84799999999999998</v>
      </c>
      <c r="AZ259" s="43">
        <v>438</v>
      </c>
      <c r="BA259" s="43">
        <v>116547013</v>
      </c>
      <c r="BB259" s="43">
        <v>266089</v>
      </c>
      <c r="BC259" s="43">
        <v>1039159</v>
      </c>
      <c r="BD259" s="43">
        <v>999343</v>
      </c>
      <c r="BE259" s="46">
        <v>0.84299999999999997</v>
      </c>
      <c r="BF259" s="46">
        <v>0.6</v>
      </c>
      <c r="BG259" s="46">
        <v>0.84299999999999997</v>
      </c>
      <c r="BH259" s="46">
        <v>0.84299999999999997</v>
      </c>
      <c r="BI259" s="47">
        <v>407</v>
      </c>
      <c r="BJ259" s="47">
        <v>122540676</v>
      </c>
      <c r="BK259" s="47">
        <v>301082</v>
      </c>
      <c r="BL259" s="47">
        <v>926587</v>
      </c>
      <c r="BM259" s="47">
        <v>991561</v>
      </c>
      <c r="BN259" s="66">
        <v>0.85399999999999998</v>
      </c>
      <c r="BO259" s="66">
        <v>0.60399999999999998</v>
      </c>
      <c r="BP259" s="66">
        <v>0.85399999999999998</v>
      </c>
      <c r="BQ259" s="66">
        <v>0.85399999999999998</v>
      </c>
      <c r="BR259" s="67">
        <v>406</v>
      </c>
      <c r="BS259" s="67">
        <v>123762626</v>
      </c>
      <c r="BT259" s="67">
        <v>304834</v>
      </c>
      <c r="BU259" s="67">
        <v>960169</v>
      </c>
      <c r="BV259" s="67">
        <v>1024956</v>
      </c>
      <c r="BW259" s="70">
        <v>0.84299999999999997</v>
      </c>
      <c r="BX259" s="70">
        <v>0.59799999999999998</v>
      </c>
      <c r="BY259" s="70">
        <v>0.84299999999999997</v>
      </c>
      <c r="BZ259" s="70">
        <v>0.84299999999999997</v>
      </c>
      <c r="CA259" s="71">
        <v>401</v>
      </c>
      <c r="CB259" s="71">
        <v>128765528</v>
      </c>
      <c r="CC259" s="71">
        <v>321111</v>
      </c>
      <c r="CD259" s="71">
        <v>1078010</v>
      </c>
      <c r="CE259" s="71">
        <v>1101820</v>
      </c>
    </row>
    <row r="260" spans="1:83" x14ac:dyDescent="0.35">
      <c r="A260" s="10" t="s">
        <v>1593</v>
      </c>
      <c r="B260" s="10" t="s">
        <v>243</v>
      </c>
      <c r="C260" s="42">
        <v>0.73199999999999998</v>
      </c>
      <c r="D260" s="42">
        <v>0.65700000000000003</v>
      </c>
      <c r="E260" s="42">
        <v>0.73199999999999998</v>
      </c>
      <c r="F260" s="42">
        <v>0.73199999999999998</v>
      </c>
      <c r="G260" s="43">
        <v>2116</v>
      </c>
      <c r="H260" s="43">
        <v>759516997</v>
      </c>
      <c r="I260" s="43">
        <v>358939</v>
      </c>
      <c r="J260" s="43">
        <v>1450615</v>
      </c>
      <c r="K260" s="43">
        <v>1485448</v>
      </c>
      <c r="L260" s="42">
        <v>0.72899999999999998</v>
      </c>
      <c r="M260" s="42">
        <v>0.65</v>
      </c>
      <c r="N260" s="42">
        <v>0.72899999999999998</v>
      </c>
      <c r="O260" s="42">
        <v>0.72899999999999998</v>
      </c>
      <c r="P260" s="43">
        <v>2052</v>
      </c>
      <c r="Q260" s="43">
        <v>768569244</v>
      </c>
      <c r="R260" s="43">
        <v>374546</v>
      </c>
      <c r="S260" s="43">
        <v>1472414</v>
      </c>
      <c r="T260" s="43">
        <v>1374492</v>
      </c>
      <c r="U260" s="42">
        <v>0.73599999999999999</v>
      </c>
      <c r="V260" s="42">
        <v>0.64500000000000002</v>
      </c>
      <c r="W260" s="42">
        <v>0.73599999999999999</v>
      </c>
      <c r="X260" s="42">
        <v>0.73599999999999999</v>
      </c>
      <c r="Y260" s="43">
        <v>2036</v>
      </c>
      <c r="Z260" s="43">
        <v>780895638</v>
      </c>
      <c r="AA260" s="43">
        <v>383544</v>
      </c>
      <c r="AB260" s="43">
        <v>1312364</v>
      </c>
      <c r="AC260" s="43">
        <v>1369245</v>
      </c>
      <c r="AD260" s="42">
        <v>0.75900000000000001</v>
      </c>
      <c r="AE260" s="42">
        <v>0.65</v>
      </c>
      <c r="AF260" s="42">
        <v>0.75900000000000001</v>
      </c>
      <c r="AG260" s="42">
        <v>0.75900000000000001</v>
      </c>
      <c r="AH260" s="43">
        <v>2111</v>
      </c>
      <c r="AI260" s="43">
        <v>784234161</v>
      </c>
      <c r="AJ260" s="43">
        <v>371498</v>
      </c>
      <c r="AK260" s="43">
        <v>1251249</v>
      </c>
      <c r="AL260" s="43">
        <v>1414323</v>
      </c>
      <c r="AM260" s="42">
        <v>0.76500000000000001</v>
      </c>
      <c r="AN260" s="42">
        <v>0.64700000000000002</v>
      </c>
      <c r="AO260" s="42">
        <v>0.76500000000000001</v>
      </c>
      <c r="AP260" s="42">
        <v>0.76500000000000001</v>
      </c>
      <c r="AQ260" s="43">
        <v>2097</v>
      </c>
      <c r="AR260" s="43">
        <v>805228639</v>
      </c>
      <c r="AS260" s="43">
        <v>383990</v>
      </c>
      <c r="AT260" s="43">
        <v>1331840</v>
      </c>
      <c r="AU260" s="43">
        <v>1605434</v>
      </c>
      <c r="AV260" s="42">
        <v>0.77500000000000002</v>
      </c>
      <c r="AW260" s="42">
        <v>0.65</v>
      </c>
      <c r="AX260" s="42">
        <v>0.77500000000000002</v>
      </c>
      <c r="AY260" s="42">
        <v>0.77500000000000002</v>
      </c>
      <c r="AZ260" s="43">
        <v>2068</v>
      </c>
      <c r="BA260" s="43">
        <v>813809263</v>
      </c>
      <c r="BB260" s="43">
        <v>393524</v>
      </c>
      <c r="BC260" s="43">
        <v>1409649</v>
      </c>
      <c r="BD260" s="43">
        <v>1740512</v>
      </c>
      <c r="BE260" s="46">
        <v>0.76800000000000002</v>
      </c>
      <c r="BF260" s="46">
        <v>0.63</v>
      </c>
      <c r="BG260" s="46">
        <v>0.76800000000000002</v>
      </c>
      <c r="BH260" s="46">
        <v>0.76800000000000002</v>
      </c>
      <c r="BI260" s="47">
        <v>1960</v>
      </c>
      <c r="BJ260" s="47">
        <v>872218991</v>
      </c>
      <c r="BK260" s="47">
        <v>445009</v>
      </c>
      <c r="BL260" s="47">
        <v>1511879</v>
      </c>
      <c r="BM260" s="47">
        <v>1671936</v>
      </c>
      <c r="BN260" s="66">
        <v>0.78100000000000003</v>
      </c>
      <c r="BO260" s="66">
        <v>0.63500000000000001</v>
      </c>
      <c r="BP260" s="66">
        <v>0.78100000000000003</v>
      </c>
      <c r="BQ260" s="66">
        <v>0.78100000000000003</v>
      </c>
      <c r="BR260" s="67">
        <v>1935</v>
      </c>
      <c r="BS260" s="67">
        <v>879763345</v>
      </c>
      <c r="BT260" s="67">
        <v>454658</v>
      </c>
      <c r="BU260" s="67">
        <v>1413925</v>
      </c>
      <c r="BV260" s="67">
        <v>1661613</v>
      </c>
      <c r="BW260" s="70">
        <v>0.76</v>
      </c>
      <c r="BX260" s="70">
        <v>0.62</v>
      </c>
      <c r="BY260" s="70">
        <v>0.76</v>
      </c>
      <c r="BZ260" s="70">
        <v>0.76</v>
      </c>
      <c r="CA260" s="71">
        <v>1920</v>
      </c>
      <c r="CB260" s="71">
        <v>941509444</v>
      </c>
      <c r="CC260" s="71">
        <v>490369</v>
      </c>
      <c r="CD260" s="71">
        <v>1488590</v>
      </c>
      <c r="CE260" s="71">
        <v>1845306</v>
      </c>
    </row>
    <row r="261" spans="1:83" x14ac:dyDescent="0.35">
      <c r="A261" s="10" t="s">
        <v>1594</v>
      </c>
      <c r="B261" s="10" t="s">
        <v>244</v>
      </c>
      <c r="C261" s="42">
        <v>0.64600000000000002</v>
      </c>
      <c r="D261" s="42">
        <v>0.72599999999999998</v>
      </c>
      <c r="E261" s="42">
        <v>0.64600000000000002</v>
      </c>
      <c r="F261" s="42">
        <v>0.72599999999999998</v>
      </c>
      <c r="G261" s="43">
        <v>3847</v>
      </c>
      <c r="H261" s="43">
        <v>1825221895</v>
      </c>
      <c r="I261" s="43">
        <v>474453</v>
      </c>
      <c r="J261" s="43">
        <v>1612567</v>
      </c>
      <c r="K261" s="43">
        <v>1703780</v>
      </c>
      <c r="L261" s="42">
        <v>0.63500000000000001</v>
      </c>
      <c r="M261" s="42">
        <v>0.71799999999999997</v>
      </c>
      <c r="N261" s="42">
        <v>0.63500000000000001</v>
      </c>
      <c r="O261" s="42">
        <v>0.71799999999999997</v>
      </c>
      <c r="P261" s="43">
        <v>3731</v>
      </c>
      <c r="Q261" s="43">
        <v>1881086594</v>
      </c>
      <c r="R261" s="43">
        <v>504177</v>
      </c>
      <c r="S261" s="43">
        <v>1677456</v>
      </c>
      <c r="T261" s="43">
        <v>1770857</v>
      </c>
      <c r="U261" s="42">
        <v>0.65100000000000002</v>
      </c>
      <c r="V261" s="42">
        <v>0.71499999999999997</v>
      </c>
      <c r="W261" s="42">
        <v>0.65100000000000002</v>
      </c>
      <c r="X261" s="42">
        <v>0.71499999999999997</v>
      </c>
      <c r="Y261" s="43">
        <v>3819</v>
      </c>
      <c r="Z261" s="43">
        <v>1934967495</v>
      </c>
      <c r="AA261" s="43">
        <v>506668</v>
      </c>
      <c r="AB261" s="43">
        <v>1731040</v>
      </c>
      <c r="AC261" s="43">
        <v>1863608</v>
      </c>
      <c r="AD261" s="42">
        <v>0.66400000000000003</v>
      </c>
      <c r="AE261" s="42">
        <v>0.71599999999999997</v>
      </c>
      <c r="AF261" s="42">
        <v>0.66400000000000003</v>
      </c>
      <c r="AG261" s="42">
        <v>0.71599999999999997</v>
      </c>
      <c r="AH261" s="43">
        <v>3812</v>
      </c>
      <c r="AI261" s="43">
        <v>1971061558</v>
      </c>
      <c r="AJ261" s="43">
        <v>517067</v>
      </c>
      <c r="AK261" s="43">
        <v>1661291</v>
      </c>
      <c r="AL261" s="43">
        <v>2215121</v>
      </c>
      <c r="AM261" s="42">
        <v>0.66800000000000004</v>
      </c>
      <c r="AN261" s="42">
        <v>0.70899999999999996</v>
      </c>
      <c r="AO261" s="42">
        <v>0.66800000000000004</v>
      </c>
      <c r="AP261" s="42">
        <v>0.70899999999999996</v>
      </c>
      <c r="AQ261" s="43">
        <v>3835</v>
      </c>
      <c r="AR261" s="43">
        <v>2078740962</v>
      </c>
      <c r="AS261" s="43">
        <v>542044</v>
      </c>
      <c r="AT261" s="43">
        <v>1895184</v>
      </c>
      <c r="AU261" s="43">
        <v>2225591</v>
      </c>
      <c r="AV261" s="42">
        <v>0.67300000000000004</v>
      </c>
      <c r="AW261" s="42">
        <v>0.71199999999999997</v>
      </c>
      <c r="AX261" s="42">
        <v>0.67300000000000004</v>
      </c>
      <c r="AY261" s="42">
        <v>0.71199999999999997</v>
      </c>
      <c r="AZ261" s="43">
        <v>3708</v>
      </c>
      <c r="BA261" s="43">
        <v>2115140972</v>
      </c>
      <c r="BB261" s="43">
        <v>570426</v>
      </c>
      <c r="BC261" s="43">
        <v>2038192</v>
      </c>
      <c r="BD261" s="43">
        <v>2756745</v>
      </c>
      <c r="BE261" s="46">
        <v>0.68</v>
      </c>
      <c r="BF261" s="46">
        <v>0.71799999999999997</v>
      </c>
      <c r="BG261" s="46">
        <v>0.68</v>
      </c>
      <c r="BH261" s="46">
        <v>0.71799999999999997</v>
      </c>
      <c r="BI261" s="47">
        <v>3461</v>
      </c>
      <c r="BJ261" s="47">
        <v>2123613868</v>
      </c>
      <c r="BK261" s="47">
        <v>613583</v>
      </c>
      <c r="BL261" s="47">
        <v>2833121</v>
      </c>
      <c r="BM261" s="47">
        <v>2872096</v>
      </c>
      <c r="BN261" s="66">
        <v>0.71</v>
      </c>
      <c r="BO261" s="66">
        <v>0.72399999999999998</v>
      </c>
      <c r="BP261" s="66">
        <v>0.71</v>
      </c>
      <c r="BQ261" s="66">
        <v>0.72399999999999998</v>
      </c>
      <c r="BR261" s="67">
        <v>3549</v>
      </c>
      <c r="BS261" s="67">
        <v>2138034466</v>
      </c>
      <c r="BT261" s="67">
        <v>602432</v>
      </c>
      <c r="BU261" s="67">
        <v>2660948</v>
      </c>
      <c r="BV261" s="67">
        <v>2659121</v>
      </c>
      <c r="BW261" s="70">
        <v>0.69099999999999995</v>
      </c>
      <c r="BX261" s="70">
        <v>0.71499999999999997</v>
      </c>
      <c r="BY261" s="70">
        <v>0.69099999999999995</v>
      </c>
      <c r="BZ261" s="70">
        <v>0.71499999999999997</v>
      </c>
      <c r="CA261" s="71">
        <v>3570</v>
      </c>
      <c r="CB261" s="71">
        <v>2248708195</v>
      </c>
      <c r="CC261" s="71">
        <v>629890</v>
      </c>
      <c r="CD261" s="71">
        <v>2392574</v>
      </c>
      <c r="CE261" s="71">
        <v>2855693</v>
      </c>
    </row>
    <row r="262" spans="1:83" x14ac:dyDescent="0.35">
      <c r="A262" s="10" t="s">
        <v>1595</v>
      </c>
      <c r="B262" s="10" t="s">
        <v>245</v>
      </c>
      <c r="C262" s="42">
        <v>0.68700000000000006</v>
      </c>
      <c r="D262" s="42">
        <v>0.72299999999999998</v>
      </c>
      <c r="E262" s="42">
        <v>0.68700000000000006</v>
      </c>
      <c r="F262" s="42">
        <v>0.72299999999999998</v>
      </c>
      <c r="G262" s="43">
        <v>4483</v>
      </c>
      <c r="H262" s="43">
        <v>1881185885</v>
      </c>
      <c r="I262" s="43">
        <v>419626</v>
      </c>
      <c r="J262" s="43">
        <v>2904261</v>
      </c>
      <c r="K262" s="43">
        <v>4789177</v>
      </c>
      <c r="L262" s="42">
        <v>0.69</v>
      </c>
      <c r="M262" s="42">
        <v>0.72299999999999998</v>
      </c>
      <c r="N262" s="42">
        <v>0.69</v>
      </c>
      <c r="O262" s="42">
        <v>0.72299999999999998</v>
      </c>
      <c r="P262" s="43">
        <v>4412</v>
      </c>
      <c r="Q262" s="43">
        <v>1885908385</v>
      </c>
      <c r="R262" s="43">
        <v>427449</v>
      </c>
      <c r="S262" s="43">
        <v>4492330</v>
      </c>
      <c r="T262" s="43">
        <v>4515879</v>
      </c>
      <c r="U262" s="42">
        <v>0.69499999999999995</v>
      </c>
      <c r="V262" s="42">
        <v>0.72699999999999998</v>
      </c>
      <c r="W262" s="42">
        <v>0.69499999999999995</v>
      </c>
      <c r="X262" s="42">
        <v>0.72699999999999998</v>
      </c>
      <c r="Y262" s="43">
        <v>4307</v>
      </c>
      <c r="Z262" s="43">
        <v>1906224711</v>
      </c>
      <c r="AA262" s="43">
        <v>442587</v>
      </c>
      <c r="AB262" s="43">
        <v>3673553</v>
      </c>
      <c r="AC262" s="43">
        <v>3950208</v>
      </c>
      <c r="AD262" s="42">
        <v>0.70599999999999996</v>
      </c>
      <c r="AE262" s="42">
        <v>0.72899999999999998</v>
      </c>
      <c r="AF262" s="42">
        <v>0.70599999999999996</v>
      </c>
      <c r="AG262" s="42">
        <v>0.72899999999999998</v>
      </c>
      <c r="AH262" s="43">
        <v>4283</v>
      </c>
      <c r="AI262" s="43">
        <v>1936128077</v>
      </c>
      <c r="AJ262" s="43">
        <v>452049</v>
      </c>
      <c r="AK262" s="43">
        <v>3808080</v>
      </c>
      <c r="AL262" s="43">
        <v>3798759</v>
      </c>
      <c r="AM262" s="42">
        <v>0.70799999999999996</v>
      </c>
      <c r="AN262" s="42">
        <v>0.73699999999999999</v>
      </c>
      <c r="AO262" s="42">
        <v>0.70799999999999996</v>
      </c>
      <c r="AP262" s="42">
        <v>0.73699999999999999</v>
      </c>
      <c r="AQ262" s="43">
        <v>4066</v>
      </c>
      <c r="AR262" s="43">
        <v>1942885004</v>
      </c>
      <c r="AS262" s="43">
        <v>477836</v>
      </c>
      <c r="AT262" s="43">
        <v>3430087</v>
      </c>
      <c r="AU262" s="43">
        <v>3414621</v>
      </c>
      <c r="AV262" s="42">
        <v>0.71499999999999997</v>
      </c>
      <c r="AW262" s="42">
        <v>0.72899999999999998</v>
      </c>
      <c r="AX262" s="42">
        <v>0.71499999999999997</v>
      </c>
      <c r="AY262" s="42">
        <v>0.72899999999999998</v>
      </c>
      <c r="AZ262" s="43">
        <v>4037</v>
      </c>
      <c r="BA262" s="43">
        <v>2008851720</v>
      </c>
      <c r="BB262" s="43">
        <v>497610</v>
      </c>
      <c r="BC262" s="43">
        <v>3004333</v>
      </c>
      <c r="BD262" s="43">
        <v>3264955</v>
      </c>
      <c r="BE262" s="46">
        <v>0.71799999999999997</v>
      </c>
      <c r="BF262" s="46">
        <v>0.72699999999999998</v>
      </c>
      <c r="BG262" s="46">
        <v>0.71799999999999997</v>
      </c>
      <c r="BH262" s="46">
        <v>0.72699999999999998</v>
      </c>
      <c r="BI262" s="47">
        <v>3860</v>
      </c>
      <c r="BJ262" s="47">
        <v>2085744715</v>
      </c>
      <c r="BK262" s="47">
        <v>540348</v>
      </c>
      <c r="BL262" s="47">
        <v>3480236</v>
      </c>
      <c r="BM262" s="47">
        <v>4274444</v>
      </c>
      <c r="BN262" s="66">
        <v>0.71299999999999997</v>
      </c>
      <c r="BO262" s="66">
        <v>0.70899999999999996</v>
      </c>
      <c r="BP262" s="66">
        <v>0.71299999999999997</v>
      </c>
      <c r="BQ262" s="66">
        <v>0.71299999999999997</v>
      </c>
      <c r="BR262" s="67">
        <v>3808</v>
      </c>
      <c r="BS262" s="67">
        <v>2272898849</v>
      </c>
      <c r="BT262" s="67">
        <v>596874</v>
      </c>
      <c r="BU262" s="67">
        <v>4003841</v>
      </c>
      <c r="BV262" s="67">
        <v>4787657</v>
      </c>
      <c r="BW262" s="70">
        <v>0.69599999999999995</v>
      </c>
      <c r="BX262" s="70">
        <v>0.70499999999999996</v>
      </c>
      <c r="BY262" s="70">
        <v>0.69599999999999995</v>
      </c>
      <c r="BZ262" s="70">
        <v>0.70499999999999996</v>
      </c>
      <c r="CA262" s="71">
        <v>3813</v>
      </c>
      <c r="CB262" s="71">
        <v>2368782752</v>
      </c>
      <c r="CC262" s="71">
        <v>621238</v>
      </c>
      <c r="CD262" s="71">
        <v>5367262</v>
      </c>
      <c r="CE262" s="71">
        <v>4842328</v>
      </c>
    </row>
    <row r="263" spans="1:83" x14ac:dyDescent="0.35">
      <c r="A263" s="10" t="s">
        <v>1596</v>
      </c>
      <c r="B263" s="10" t="s">
        <v>246</v>
      </c>
      <c r="C263" s="42">
        <v>0.73399999999999999</v>
      </c>
      <c r="D263" s="42">
        <v>0.70099999999999996</v>
      </c>
      <c r="E263" s="42">
        <v>0.73399999999999999</v>
      </c>
      <c r="F263" s="42">
        <v>0.73399999999999999</v>
      </c>
      <c r="G263" s="43">
        <v>11900</v>
      </c>
      <c r="H263" s="43">
        <v>4235547594</v>
      </c>
      <c r="I263" s="43">
        <v>355928</v>
      </c>
      <c r="J263" s="43">
        <v>6991167</v>
      </c>
      <c r="K263" s="43">
        <v>10590283</v>
      </c>
      <c r="L263" s="42">
        <v>0.73599999999999999</v>
      </c>
      <c r="M263" s="42">
        <v>0.69699999999999995</v>
      </c>
      <c r="N263" s="42">
        <v>0.73599999999999999</v>
      </c>
      <c r="O263" s="42">
        <v>0.73599999999999999</v>
      </c>
      <c r="P263" s="43">
        <v>11860</v>
      </c>
      <c r="Q263" s="43">
        <v>4322611673</v>
      </c>
      <c r="R263" s="43">
        <v>364469</v>
      </c>
      <c r="S263" s="43">
        <v>11397792</v>
      </c>
      <c r="T263" s="43">
        <v>9076649</v>
      </c>
      <c r="U263" s="42">
        <v>0.74399999999999999</v>
      </c>
      <c r="V263" s="42">
        <v>0.70099999999999996</v>
      </c>
      <c r="W263" s="42">
        <v>0.74399999999999999</v>
      </c>
      <c r="X263" s="42">
        <v>0.74399999999999999</v>
      </c>
      <c r="Y263" s="43">
        <v>11730</v>
      </c>
      <c r="Z263" s="43">
        <v>4351156915</v>
      </c>
      <c r="AA263" s="43">
        <v>370942</v>
      </c>
      <c r="AB263" s="43">
        <v>8636818</v>
      </c>
      <c r="AC263" s="43">
        <v>7100711</v>
      </c>
      <c r="AD263" s="42">
        <v>0.747</v>
      </c>
      <c r="AE263" s="42">
        <v>0.70499999999999996</v>
      </c>
      <c r="AF263" s="42">
        <v>0.747</v>
      </c>
      <c r="AG263" s="42">
        <v>0.747</v>
      </c>
      <c r="AH263" s="43">
        <v>11228</v>
      </c>
      <c r="AI263" s="43">
        <v>4373022271</v>
      </c>
      <c r="AJ263" s="43">
        <v>389474</v>
      </c>
      <c r="AK263" s="43">
        <v>7023293</v>
      </c>
      <c r="AL263" s="43">
        <v>7609390</v>
      </c>
      <c r="AM263" s="42">
        <v>0.76100000000000001</v>
      </c>
      <c r="AN263" s="42">
        <v>0.71099999999999997</v>
      </c>
      <c r="AO263" s="42">
        <v>0.76100000000000001</v>
      </c>
      <c r="AP263" s="42">
        <v>0.76100000000000001</v>
      </c>
      <c r="AQ263" s="43">
        <v>11226</v>
      </c>
      <c r="AR263" s="43">
        <v>4382298285</v>
      </c>
      <c r="AS263" s="43">
        <v>390370</v>
      </c>
      <c r="AT263" s="43">
        <v>8110979</v>
      </c>
      <c r="AU263" s="43">
        <v>7842215</v>
      </c>
      <c r="AV263" s="42">
        <v>0.78100000000000003</v>
      </c>
      <c r="AW263" s="42">
        <v>0.71899999999999997</v>
      </c>
      <c r="AX263" s="42">
        <v>0.78100000000000003</v>
      </c>
      <c r="AY263" s="42">
        <v>0.78100000000000003</v>
      </c>
      <c r="AZ263" s="43">
        <v>11565</v>
      </c>
      <c r="BA263" s="43">
        <v>4427273874</v>
      </c>
      <c r="BB263" s="43">
        <v>382816</v>
      </c>
      <c r="BC263" s="43">
        <v>6927933</v>
      </c>
      <c r="BD263" s="43">
        <v>8462390</v>
      </c>
      <c r="BE263" s="46">
        <v>0.78800000000000003</v>
      </c>
      <c r="BF263" s="46">
        <v>0.71599999999999997</v>
      </c>
      <c r="BG263" s="46">
        <v>0.78800000000000003</v>
      </c>
      <c r="BH263" s="46">
        <v>0.78800000000000003</v>
      </c>
      <c r="BI263" s="47">
        <v>11145</v>
      </c>
      <c r="BJ263" s="47">
        <v>4525637486</v>
      </c>
      <c r="BK263" s="47">
        <v>406068</v>
      </c>
      <c r="BL263" s="47">
        <v>7943567</v>
      </c>
      <c r="BM263" s="47">
        <v>9059744</v>
      </c>
      <c r="BN263" s="66">
        <v>0.77800000000000002</v>
      </c>
      <c r="BO263" s="66">
        <v>0.71099999999999997</v>
      </c>
      <c r="BP263" s="66">
        <v>0.77800000000000002</v>
      </c>
      <c r="BQ263" s="66">
        <v>0.77800000000000002</v>
      </c>
      <c r="BR263" s="67">
        <v>10199</v>
      </c>
      <c r="BS263" s="67">
        <v>4706913209</v>
      </c>
      <c r="BT263" s="67">
        <v>461507</v>
      </c>
      <c r="BU263" s="67">
        <v>9041120</v>
      </c>
      <c r="BV263" s="67">
        <v>11469597</v>
      </c>
      <c r="BW263" s="70">
        <v>0.76900000000000002</v>
      </c>
      <c r="BX263" s="70">
        <v>0.71099999999999997</v>
      </c>
      <c r="BY263" s="70">
        <v>0.76900000000000002</v>
      </c>
      <c r="BZ263" s="70">
        <v>0.76900000000000002</v>
      </c>
      <c r="CA263" s="71">
        <v>10187</v>
      </c>
      <c r="CB263" s="71">
        <v>4790604152</v>
      </c>
      <c r="CC263" s="71">
        <v>470266</v>
      </c>
      <c r="CD263" s="71">
        <v>12352314</v>
      </c>
      <c r="CE263" s="71">
        <v>12663720</v>
      </c>
    </row>
    <row r="264" spans="1:83" x14ac:dyDescent="0.35">
      <c r="A264" s="10" t="s">
        <v>1597</v>
      </c>
      <c r="B264" s="10" t="s">
        <v>247</v>
      </c>
      <c r="C264" s="42">
        <v>0.68799999999999994</v>
      </c>
      <c r="D264" s="42">
        <v>0.755</v>
      </c>
      <c r="E264" s="42">
        <v>0.68799999999999994</v>
      </c>
      <c r="F264" s="42">
        <v>0.755</v>
      </c>
      <c r="G264" s="43">
        <v>3165</v>
      </c>
      <c r="H264" s="43">
        <v>1320509572</v>
      </c>
      <c r="I264" s="43">
        <v>417222</v>
      </c>
      <c r="J264" s="43">
        <v>3268081</v>
      </c>
      <c r="K264" s="43">
        <v>2636688</v>
      </c>
      <c r="L264" s="42">
        <v>0.69599999999999995</v>
      </c>
      <c r="M264" s="42">
        <v>0.75600000000000001</v>
      </c>
      <c r="N264" s="42">
        <v>0.69599999999999995</v>
      </c>
      <c r="O264" s="42">
        <v>0.75600000000000001</v>
      </c>
      <c r="P264" s="43">
        <v>3172</v>
      </c>
      <c r="Q264" s="43">
        <v>1330358333</v>
      </c>
      <c r="R264" s="43">
        <v>419406</v>
      </c>
      <c r="S264" s="43">
        <v>3082844</v>
      </c>
      <c r="T264" s="43">
        <v>2545904</v>
      </c>
      <c r="U264" s="42">
        <v>0.71299999999999997</v>
      </c>
      <c r="V264" s="42">
        <v>0.75900000000000001</v>
      </c>
      <c r="W264" s="42">
        <v>0.71299999999999997</v>
      </c>
      <c r="X264" s="42">
        <v>0.75900000000000001</v>
      </c>
      <c r="Y264" s="43">
        <v>3208</v>
      </c>
      <c r="Z264" s="43">
        <v>1333864576</v>
      </c>
      <c r="AA264" s="43">
        <v>415793</v>
      </c>
      <c r="AB264" s="43">
        <v>3624102</v>
      </c>
      <c r="AC264" s="43">
        <v>3332669</v>
      </c>
      <c r="AD264" s="42">
        <v>0.72899999999999998</v>
      </c>
      <c r="AE264" s="42">
        <v>0.76300000000000001</v>
      </c>
      <c r="AF264" s="42">
        <v>0.72899999999999998</v>
      </c>
      <c r="AG264" s="42">
        <v>0.76300000000000001</v>
      </c>
      <c r="AH264" s="43">
        <v>3205</v>
      </c>
      <c r="AI264" s="43">
        <v>1337124846</v>
      </c>
      <c r="AJ264" s="43">
        <v>417199</v>
      </c>
      <c r="AK264" s="43">
        <v>4350035</v>
      </c>
      <c r="AL264" s="43">
        <v>3370789</v>
      </c>
      <c r="AM264" s="42">
        <v>0.72599999999999998</v>
      </c>
      <c r="AN264" s="42">
        <v>0.75</v>
      </c>
      <c r="AO264" s="42">
        <v>0.72599999999999998</v>
      </c>
      <c r="AP264" s="42">
        <v>0.75</v>
      </c>
      <c r="AQ264" s="43">
        <v>3211</v>
      </c>
      <c r="AR264" s="43">
        <v>1442334726</v>
      </c>
      <c r="AS264" s="43">
        <v>449185</v>
      </c>
      <c r="AT264" s="43">
        <v>4641702</v>
      </c>
      <c r="AU264" s="43">
        <v>3670632</v>
      </c>
      <c r="AV264" s="42">
        <v>0.73599999999999999</v>
      </c>
      <c r="AW264" s="42">
        <v>0.747</v>
      </c>
      <c r="AX264" s="42">
        <v>0.73599999999999999</v>
      </c>
      <c r="AY264" s="42">
        <v>0.747</v>
      </c>
      <c r="AZ264" s="43">
        <v>3204</v>
      </c>
      <c r="BA264" s="43">
        <v>1473995948</v>
      </c>
      <c r="BB264" s="43">
        <v>460048</v>
      </c>
      <c r="BC264" s="43">
        <v>4198358</v>
      </c>
      <c r="BD264" s="43">
        <v>3799109</v>
      </c>
      <c r="BE264" s="46">
        <v>0.74399999999999999</v>
      </c>
      <c r="BF264" s="46">
        <v>0.746</v>
      </c>
      <c r="BG264" s="46">
        <v>0.74399999999999999</v>
      </c>
      <c r="BH264" s="46">
        <v>0.746</v>
      </c>
      <c r="BI264" s="47">
        <v>3083</v>
      </c>
      <c r="BJ264" s="47">
        <v>1513932218</v>
      </c>
      <c r="BK264" s="47">
        <v>491058</v>
      </c>
      <c r="BL264" s="47">
        <v>3734107</v>
      </c>
      <c r="BM264" s="47">
        <v>4505595</v>
      </c>
      <c r="BN264" s="66">
        <v>0.73399999999999999</v>
      </c>
      <c r="BO264" s="66">
        <v>0.74</v>
      </c>
      <c r="BP264" s="66">
        <v>0.73399999999999999</v>
      </c>
      <c r="BQ264" s="66">
        <v>0.74</v>
      </c>
      <c r="BR264" s="67">
        <v>2899</v>
      </c>
      <c r="BS264" s="67">
        <v>1602872335</v>
      </c>
      <c r="BT264" s="67">
        <v>552905</v>
      </c>
      <c r="BU264" s="67">
        <v>5341987</v>
      </c>
      <c r="BV264" s="67">
        <v>4056718</v>
      </c>
      <c r="BW264" s="70">
        <v>0.71299999999999997</v>
      </c>
      <c r="BX264" s="70">
        <v>0.73799999999999999</v>
      </c>
      <c r="BY264" s="70">
        <v>0.71299999999999997</v>
      </c>
      <c r="BZ264" s="70">
        <v>0.73799999999999999</v>
      </c>
      <c r="CA264" s="71">
        <v>2830</v>
      </c>
      <c r="CB264" s="71">
        <v>1658536867</v>
      </c>
      <c r="CC264" s="71">
        <v>586055</v>
      </c>
      <c r="CD264" s="71">
        <v>4453715</v>
      </c>
      <c r="CE264" s="71">
        <v>4114127</v>
      </c>
    </row>
    <row r="265" spans="1:83" x14ac:dyDescent="0.35">
      <c r="A265" s="10" t="s">
        <v>1598</v>
      </c>
      <c r="B265" s="10" t="s">
        <v>248</v>
      </c>
      <c r="C265" s="42">
        <v>0.74399999999999999</v>
      </c>
      <c r="D265" s="42">
        <v>0.73899999999999999</v>
      </c>
      <c r="E265" s="42">
        <v>0.74399999999999999</v>
      </c>
      <c r="F265" s="42">
        <v>0.74399999999999999</v>
      </c>
      <c r="G265" s="43">
        <v>3850</v>
      </c>
      <c r="H265" s="43">
        <v>1322237879</v>
      </c>
      <c r="I265" s="43">
        <v>343438</v>
      </c>
      <c r="J265" s="43">
        <v>2357210</v>
      </c>
      <c r="K265" s="43">
        <v>2981925</v>
      </c>
      <c r="L265" s="42">
        <v>0.746</v>
      </c>
      <c r="M265" s="42">
        <v>0.74199999999999999</v>
      </c>
      <c r="N265" s="42">
        <v>0.746</v>
      </c>
      <c r="O265" s="42">
        <v>0.746</v>
      </c>
      <c r="P265" s="43">
        <v>3756</v>
      </c>
      <c r="Q265" s="43">
        <v>1319003827</v>
      </c>
      <c r="R265" s="43">
        <v>351172</v>
      </c>
      <c r="S265" s="43">
        <v>2797631</v>
      </c>
      <c r="T265" s="43">
        <v>2988002</v>
      </c>
      <c r="U265" s="42">
        <v>0.76300000000000001</v>
      </c>
      <c r="V265" s="42">
        <v>0.74399999999999999</v>
      </c>
      <c r="W265" s="42">
        <v>0.76300000000000001</v>
      </c>
      <c r="X265" s="42">
        <v>0.76300000000000001</v>
      </c>
      <c r="Y265" s="43">
        <v>3849</v>
      </c>
      <c r="Z265" s="43">
        <v>1324080786</v>
      </c>
      <c r="AA265" s="43">
        <v>344006</v>
      </c>
      <c r="AB265" s="43">
        <v>2571859</v>
      </c>
      <c r="AC265" s="43">
        <v>3135949</v>
      </c>
      <c r="AD265" s="42">
        <v>0.77300000000000002</v>
      </c>
      <c r="AE265" s="42">
        <v>0.747</v>
      </c>
      <c r="AF265" s="42">
        <v>0.77300000000000002</v>
      </c>
      <c r="AG265" s="42">
        <v>0.77300000000000002</v>
      </c>
      <c r="AH265" s="43">
        <v>3810</v>
      </c>
      <c r="AI265" s="43">
        <v>1336304473</v>
      </c>
      <c r="AJ265" s="43">
        <v>350736</v>
      </c>
      <c r="AK265" s="43">
        <v>2831848</v>
      </c>
      <c r="AL265" s="43">
        <v>3620096</v>
      </c>
      <c r="AM265" s="42">
        <v>0.77800000000000002</v>
      </c>
      <c r="AN265" s="42">
        <v>0.74</v>
      </c>
      <c r="AO265" s="42">
        <v>0.77800000000000002</v>
      </c>
      <c r="AP265" s="42">
        <v>0.77800000000000002</v>
      </c>
      <c r="AQ265" s="43">
        <v>3892</v>
      </c>
      <c r="AR265" s="43">
        <v>1417989760</v>
      </c>
      <c r="AS265" s="43">
        <v>364334</v>
      </c>
      <c r="AT265" s="43">
        <v>3095166</v>
      </c>
      <c r="AU265" s="43">
        <v>2987001</v>
      </c>
      <c r="AV265" s="42">
        <v>0.78600000000000003</v>
      </c>
      <c r="AW265" s="42">
        <v>0.73399999999999999</v>
      </c>
      <c r="AX265" s="42">
        <v>0.78600000000000003</v>
      </c>
      <c r="AY265" s="42">
        <v>0.78600000000000003</v>
      </c>
      <c r="AZ265" s="43">
        <v>3917</v>
      </c>
      <c r="BA265" s="43">
        <v>1461358881</v>
      </c>
      <c r="BB265" s="43">
        <v>373081</v>
      </c>
      <c r="BC265" s="43">
        <v>2695332</v>
      </c>
      <c r="BD265" s="43">
        <v>3865662</v>
      </c>
      <c r="BE265" s="46">
        <v>0.79500000000000004</v>
      </c>
      <c r="BF265" s="46">
        <v>0.73199999999999998</v>
      </c>
      <c r="BG265" s="46">
        <v>0.79500000000000004</v>
      </c>
      <c r="BH265" s="46">
        <v>0.79500000000000004</v>
      </c>
      <c r="BI265" s="47">
        <v>3827</v>
      </c>
      <c r="BJ265" s="47">
        <v>1503737176</v>
      </c>
      <c r="BK265" s="47">
        <v>392928</v>
      </c>
      <c r="BL265" s="47">
        <v>3231213</v>
      </c>
      <c r="BM265" s="47">
        <v>4235821</v>
      </c>
      <c r="BN265" s="66">
        <v>0.79500000000000004</v>
      </c>
      <c r="BO265" s="66">
        <v>0.72399999999999998</v>
      </c>
      <c r="BP265" s="66">
        <v>0.79500000000000004</v>
      </c>
      <c r="BQ265" s="66">
        <v>0.79500000000000004</v>
      </c>
      <c r="BR265" s="67">
        <v>3749</v>
      </c>
      <c r="BS265" s="67">
        <v>1596586246</v>
      </c>
      <c r="BT265" s="67">
        <v>425869</v>
      </c>
      <c r="BU265" s="67">
        <v>3818620</v>
      </c>
      <c r="BV265" s="67">
        <v>2678080</v>
      </c>
      <c r="BW265" s="70">
        <v>0.78300000000000003</v>
      </c>
      <c r="BX265" s="70">
        <v>0.72099999999999997</v>
      </c>
      <c r="BY265" s="70">
        <v>0.78300000000000003</v>
      </c>
      <c r="BZ265" s="70">
        <v>0.78300000000000003</v>
      </c>
      <c r="CA265" s="71">
        <v>3725</v>
      </c>
      <c r="CB265" s="71">
        <v>1653132963</v>
      </c>
      <c r="CC265" s="71">
        <v>443794</v>
      </c>
      <c r="CD265" s="71">
        <v>3008441</v>
      </c>
      <c r="CE265" s="71">
        <v>3360409</v>
      </c>
    </row>
    <row r="266" spans="1:83" x14ac:dyDescent="0.35">
      <c r="A266" s="10" t="s">
        <v>1599</v>
      </c>
      <c r="B266" s="10" t="s">
        <v>957</v>
      </c>
      <c r="C266" s="42">
        <v>0.66500000000000004</v>
      </c>
      <c r="D266" s="42">
        <v>0.68400000000000005</v>
      </c>
      <c r="E266" s="42">
        <v>0.66500000000000004</v>
      </c>
      <c r="F266" s="42">
        <v>0.68400000000000005</v>
      </c>
      <c r="G266" s="43">
        <v>2502</v>
      </c>
      <c r="H266" s="43">
        <v>1123274452</v>
      </c>
      <c r="I266" s="43">
        <v>448950</v>
      </c>
      <c r="J266" s="43">
        <v>1422228</v>
      </c>
      <c r="K266" s="43">
        <v>1087347</v>
      </c>
      <c r="L266" s="42">
        <v>0.67</v>
      </c>
      <c r="M266" s="42">
        <v>0.68700000000000006</v>
      </c>
      <c r="N266" s="42">
        <v>0.67</v>
      </c>
      <c r="O266" s="42">
        <v>0.68700000000000006</v>
      </c>
      <c r="P266" s="43">
        <v>2475</v>
      </c>
      <c r="Q266" s="43">
        <v>1129631816</v>
      </c>
      <c r="R266" s="43">
        <v>456416</v>
      </c>
      <c r="S266" s="43">
        <v>1451526</v>
      </c>
      <c r="T266" s="43">
        <v>1477036</v>
      </c>
      <c r="U266" s="42">
        <v>0.68100000000000005</v>
      </c>
      <c r="V266" s="42">
        <v>0.68799999999999994</v>
      </c>
      <c r="W266" s="42">
        <v>0.68100000000000005</v>
      </c>
      <c r="X266" s="42">
        <v>0.68799999999999994</v>
      </c>
      <c r="Y266" s="43">
        <v>2463</v>
      </c>
      <c r="Z266" s="43">
        <v>1139348216</v>
      </c>
      <c r="AA266" s="43">
        <v>462585</v>
      </c>
      <c r="AB266" s="43">
        <v>1523975</v>
      </c>
      <c r="AC266" s="43">
        <v>1689909</v>
      </c>
      <c r="AD266" s="42">
        <v>0.68500000000000005</v>
      </c>
      <c r="AE266" s="42">
        <v>0.69299999999999995</v>
      </c>
      <c r="AF266" s="42">
        <v>0.68500000000000005</v>
      </c>
      <c r="AG266" s="42">
        <v>0.69299999999999995</v>
      </c>
      <c r="AH266" s="43">
        <v>2387</v>
      </c>
      <c r="AI266" s="43">
        <v>1157068543</v>
      </c>
      <c r="AJ266" s="43">
        <v>484737</v>
      </c>
      <c r="AK266" s="43">
        <v>1629991</v>
      </c>
      <c r="AL266" s="43">
        <v>1697069</v>
      </c>
      <c r="AM266" s="42">
        <v>0.69</v>
      </c>
      <c r="AN266" s="42">
        <v>0.69199999999999995</v>
      </c>
      <c r="AO266" s="42">
        <v>0.69</v>
      </c>
      <c r="AP266" s="42">
        <v>0.69199999999999995</v>
      </c>
      <c r="AQ266" s="43">
        <v>2357</v>
      </c>
      <c r="AR266" s="43">
        <v>1194728906</v>
      </c>
      <c r="AS266" s="43">
        <v>506885</v>
      </c>
      <c r="AT266" s="43">
        <v>1704304</v>
      </c>
      <c r="AU266" s="43">
        <v>2122632</v>
      </c>
      <c r="AV266" s="42">
        <v>0.70099999999999996</v>
      </c>
      <c r="AW266" s="42">
        <v>0.69399999999999995</v>
      </c>
      <c r="AX266" s="42">
        <v>0.70099999999999996</v>
      </c>
      <c r="AY266" s="42">
        <v>0.70099999999999996</v>
      </c>
      <c r="AZ266" s="43">
        <v>2324</v>
      </c>
      <c r="BA266" s="43">
        <v>1213180379</v>
      </c>
      <c r="BB266" s="43">
        <v>522022</v>
      </c>
      <c r="BC266" s="43">
        <v>2035736</v>
      </c>
      <c r="BD266" s="43">
        <v>2214376</v>
      </c>
      <c r="BE266" s="46">
        <v>0.71199999999999997</v>
      </c>
      <c r="BF266" s="46">
        <v>0.70299999999999996</v>
      </c>
      <c r="BG266" s="46">
        <v>0.71199999999999997</v>
      </c>
      <c r="BH266" s="46">
        <v>0.71199999999999997</v>
      </c>
      <c r="BI266" s="47">
        <v>2251</v>
      </c>
      <c r="BJ266" s="47">
        <v>1242377073</v>
      </c>
      <c r="BK266" s="47">
        <v>551922</v>
      </c>
      <c r="BL266" s="47">
        <v>1992550</v>
      </c>
      <c r="BM266" s="47">
        <v>2573301</v>
      </c>
      <c r="BN266" s="66">
        <v>0.70599999999999996</v>
      </c>
      <c r="BO266" s="66">
        <v>0.68799999999999994</v>
      </c>
      <c r="BP266" s="66">
        <v>0.70599999999999996</v>
      </c>
      <c r="BQ266" s="66">
        <v>0.70599999999999996</v>
      </c>
      <c r="BR266" s="67">
        <v>2109</v>
      </c>
      <c r="BS266" s="67">
        <v>1289152036</v>
      </c>
      <c r="BT266" s="67">
        <v>611262</v>
      </c>
      <c r="BU266" s="67">
        <v>2598385</v>
      </c>
      <c r="BV266" s="67">
        <v>2219230</v>
      </c>
      <c r="BW266" s="70">
        <v>0.69</v>
      </c>
      <c r="BX266" s="70">
        <v>0.68400000000000005</v>
      </c>
      <c r="BY266" s="70">
        <v>0.69</v>
      </c>
      <c r="BZ266" s="70">
        <v>0.69</v>
      </c>
      <c r="CA266" s="71">
        <v>2104</v>
      </c>
      <c r="CB266" s="71">
        <v>1329732605</v>
      </c>
      <c r="CC266" s="71">
        <v>632002</v>
      </c>
      <c r="CD266" s="71">
        <v>2143488</v>
      </c>
      <c r="CE266" s="71">
        <v>2225279</v>
      </c>
    </row>
    <row r="267" spans="1:83" x14ac:dyDescent="0.35">
      <c r="A267" s="10" t="s">
        <v>1600</v>
      </c>
      <c r="B267" s="10" t="s">
        <v>250</v>
      </c>
      <c r="C267" s="42">
        <v>0.74099999999999999</v>
      </c>
      <c r="D267" s="42">
        <v>0.70599999999999996</v>
      </c>
      <c r="E267" s="42">
        <v>0.74099999999999999</v>
      </c>
      <c r="F267" s="42">
        <v>0.74099999999999999</v>
      </c>
      <c r="G267" s="43">
        <v>4067</v>
      </c>
      <c r="H267" s="43">
        <v>1410369252</v>
      </c>
      <c r="I267" s="43">
        <v>346783</v>
      </c>
      <c r="J267" s="43">
        <v>2344464</v>
      </c>
      <c r="K267" s="43">
        <v>3615633</v>
      </c>
      <c r="L267" s="42">
        <v>0.73599999999999999</v>
      </c>
      <c r="M267" s="42">
        <v>0.70099999999999996</v>
      </c>
      <c r="N267" s="42">
        <v>0.73599999999999999</v>
      </c>
      <c r="O267" s="42">
        <v>0.73599999999999999</v>
      </c>
      <c r="P267" s="43">
        <v>3972</v>
      </c>
      <c r="Q267" s="43">
        <v>1446986708</v>
      </c>
      <c r="R267" s="43">
        <v>364296</v>
      </c>
      <c r="S267" s="43">
        <v>4237925</v>
      </c>
      <c r="T267" s="43">
        <v>3340453</v>
      </c>
      <c r="U267" s="42">
        <v>0.74399999999999999</v>
      </c>
      <c r="V267" s="42">
        <v>0.70299999999999996</v>
      </c>
      <c r="W267" s="42">
        <v>0.74399999999999999</v>
      </c>
      <c r="X267" s="42">
        <v>0.74399999999999999</v>
      </c>
      <c r="Y267" s="43">
        <v>3959</v>
      </c>
      <c r="Z267" s="43">
        <v>1466763538</v>
      </c>
      <c r="AA267" s="43">
        <v>370488</v>
      </c>
      <c r="AB267" s="43">
        <v>3418638</v>
      </c>
      <c r="AC267" s="43">
        <v>2785698</v>
      </c>
      <c r="AD267" s="42">
        <v>0.75700000000000001</v>
      </c>
      <c r="AE267" s="42">
        <v>0.71</v>
      </c>
      <c r="AF267" s="42">
        <v>0.75700000000000001</v>
      </c>
      <c r="AG267" s="42">
        <v>0.75700000000000001</v>
      </c>
      <c r="AH267" s="43">
        <v>3946</v>
      </c>
      <c r="AI267" s="43">
        <v>1477198733</v>
      </c>
      <c r="AJ267" s="43">
        <v>374353</v>
      </c>
      <c r="AK267" s="43">
        <v>3072230</v>
      </c>
      <c r="AL267" s="43">
        <v>2647127</v>
      </c>
      <c r="AM267" s="42">
        <v>0.76700000000000002</v>
      </c>
      <c r="AN267" s="42">
        <v>0.71299999999999997</v>
      </c>
      <c r="AO267" s="42">
        <v>0.76700000000000002</v>
      </c>
      <c r="AP267" s="42">
        <v>0.76700000000000002</v>
      </c>
      <c r="AQ267" s="43">
        <v>3920</v>
      </c>
      <c r="AR267" s="43">
        <v>1491745273</v>
      </c>
      <c r="AS267" s="43">
        <v>380547</v>
      </c>
      <c r="AT267" s="43">
        <v>2739378</v>
      </c>
      <c r="AU267" s="43">
        <v>3205039</v>
      </c>
      <c r="AV267" s="42">
        <v>0.76800000000000002</v>
      </c>
      <c r="AW267" s="42">
        <v>0.70499999999999996</v>
      </c>
      <c r="AX267" s="42">
        <v>0.76800000000000002</v>
      </c>
      <c r="AY267" s="42">
        <v>0.76800000000000002</v>
      </c>
      <c r="AZ267" s="43">
        <v>3887</v>
      </c>
      <c r="BA267" s="43">
        <v>1574242412</v>
      </c>
      <c r="BB267" s="43">
        <v>405001</v>
      </c>
      <c r="BC267" s="43">
        <v>2797444</v>
      </c>
      <c r="BD267" s="43">
        <v>2987381</v>
      </c>
      <c r="BE267" s="46">
        <v>0.77400000000000002</v>
      </c>
      <c r="BF267" s="46">
        <v>0.71099999999999997</v>
      </c>
      <c r="BG267" s="46">
        <v>0.77400000000000002</v>
      </c>
      <c r="BH267" s="46">
        <v>0.77400000000000002</v>
      </c>
      <c r="BI267" s="47">
        <v>3645</v>
      </c>
      <c r="BJ267" s="47">
        <v>1582974160</v>
      </c>
      <c r="BK267" s="47">
        <v>434286</v>
      </c>
      <c r="BL267" s="47">
        <v>2917175</v>
      </c>
      <c r="BM267" s="47">
        <v>3161068</v>
      </c>
      <c r="BN267" s="66">
        <v>0.77400000000000002</v>
      </c>
      <c r="BO267" s="66">
        <v>0.70399999999999996</v>
      </c>
      <c r="BP267" s="66">
        <v>0.77400000000000002</v>
      </c>
      <c r="BQ267" s="66">
        <v>0.77400000000000002</v>
      </c>
      <c r="BR267" s="67">
        <v>3576</v>
      </c>
      <c r="BS267" s="67">
        <v>1680973827</v>
      </c>
      <c r="BT267" s="67">
        <v>470070</v>
      </c>
      <c r="BU267" s="67">
        <v>3016437</v>
      </c>
      <c r="BV267" s="67">
        <v>3671276</v>
      </c>
      <c r="BW267" s="70">
        <v>0.75900000000000001</v>
      </c>
      <c r="BX267" s="70">
        <v>0.69699999999999995</v>
      </c>
      <c r="BY267" s="70">
        <v>0.75900000000000001</v>
      </c>
      <c r="BZ267" s="70">
        <v>0.75900000000000001</v>
      </c>
      <c r="CA267" s="71">
        <v>3605</v>
      </c>
      <c r="CB267" s="71">
        <v>1772345615</v>
      </c>
      <c r="CC267" s="71">
        <v>491635</v>
      </c>
      <c r="CD267" s="71">
        <v>3578637</v>
      </c>
      <c r="CE267" s="71">
        <v>3947408</v>
      </c>
    </row>
    <row r="268" spans="1:83" x14ac:dyDescent="0.35">
      <c r="A268" s="10" t="s">
        <v>1601</v>
      </c>
      <c r="B268" s="10" t="s">
        <v>251</v>
      </c>
      <c r="C268" s="42">
        <v>0.754</v>
      </c>
      <c r="D268" s="42">
        <v>0.69499999999999995</v>
      </c>
      <c r="E268" s="42">
        <v>0.754</v>
      </c>
      <c r="F268" s="42">
        <v>0.754</v>
      </c>
      <c r="G268" s="43">
        <v>4613</v>
      </c>
      <c r="H268" s="43">
        <v>1519474453</v>
      </c>
      <c r="I268" s="43">
        <v>329389</v>
      </c>
      <c r="J268" s="43">
        <v>2601269</v>
      </c>
      <c r="K268" s="43">
        <v>4561601</v>
      </c>
      <c r="L268" s="42">
        <v>0.75800000000000001</v>
      </c>
      <c r="M268" s="42">
        <v>0.69299999999999995</v>
      </c>
      <c r="N268" s="42">
        <v>0.75800000000000001</v>
      </c>
      <c r="O268" s="42">
        <v>0.75800000000000001</v>
      </c>
      <c r="P268" s="43">
        <v>4626</v>
      </c>
      <c r="Q268" s="43">
        <v>1549710640</v>
      </c>
      <c r="R268" s="43">
        <v>335000</v>
      </c>
      <c r="S268" s="43">
        <v>4826978</v>
      </c>
      <c r="T268" s="43">
        <v>4057691</v>
      </c>
      <c r="U268" s="42">
        <v>0.76300000000000001</v>
      </c>
      <c r="V268" s="42">
        <v>0.69199999999999995</v>
      </c>
      <c r="W268" s="42">
        <v>0.76300000000000001</v>
      </c>
      <c r="X268" s="42">
        <v>0.76300000000000001</v>
      </c>
      <c r="Y268" s="43">
        <v>4618</v>
      </c>
      <c r="Z268" s="43">
        <v>1588320028</v>
      </c>
      <c r="AA268" s="43">
        <v>343941</v>
      </c>
      <c r="AB268" s="43">
        <v>3768348</v>
      </c>
      <c r="AC268" s="43">
        <v>3578167</v>
      </c>
      <c r="AD268" s="42">
        <v>0.77400000000000002</v>
      </c>
      <c r="AE268" s="42">
        <v>0.69899999999999995</v>
      </c>
      <c r="AF268" s="42">
        <v>0.77400000000000002</v>
      </c>
      <c r="AG268" s="42">
        <v>0.77400000000000002</v>
      </c>
      <c r="AH268" s="43">
        <v>4616</v>
      </c>
      <c r="AI268" s="43">
        <v>1609618438</v>
      </c>
      <c r="AJ268" s="43">
        <v>348704</v>
      </c>
      <c r="AK268" s="43">
        <v>3429044</v>
      </c>
      <c r="AL268" s="43">
        <v>3348791</v>
      </c>
      <c r="AM268" s="42">
        <v>0.78400000000000003</v>
      </c>
      <c r="AN268" s="42">
        <v>0.70499999999999996</v>
      </c>
      <c r="AO268" s="42">
        <v>0.78400000000000003</v>
      </c>
      <c r="AP268" s="42">
        <v>0.78400000000000003</v>
      </c>
      <c r="AQ268" s="43">
        <v>4610</v>
      </c>
      <c r="AR268" s="43">
        <v>1626881391</v>
      </c>
      <c r="AS268" s="43">
        <v>352902</v>
      </c>
      <c r="AT268" s="43">
        <v>3960305</v>
      </c>
      <c r="AU268" s="43">
        <v>4005684</v>
      </c>
      <c r="AV268" s="42">
        <v>0.78800000000000003</v>
      </c>
      <c r="AW268" s="42">
        <v>0.69499999999999995</v>
      </c>
      <c r="AX268" s="42">
        <v>0.78800000000000003</v>
      </c>
      <c r="AY268" s="42">
        <v>0.78800000000000003</v>
      </c>
      <c r="AZ268" s="43">
        <v>4614</v>
      </c>
      <c r="BA268" s="43">
        <v>1711619017</v>
      </c>
      <c r="BB268" s="43">
        <v>370962</v>
      </c>
      <c r="BC268" s="43">
        <v>3359034</v>
      </c>
      <c r="BD268" s="43">
        <v>4367127</v>
      </c>
      <c r="BE268" s="46">
        <v>0.79400000000000004</v>
      </c>
      <c r="BF268" s="46">
        <v>0.69299999999999995</v>
      </c>
      <c r="BG268" s="46">
        <v>0.79400000000000004</v>
      </c>
      <c r="BH268" s="46">
        <v>0.79400000000000004</v>
      </c>
      <c r="BI268" s="47">
        <v>4437</v>
      </c>
      <c r="BJ268" s="47">
        <v>1752574364</v>
      </c>
      <c r="BK268" s="47">
        <v>394990</v>
      </c>
      <c r="BL268" s="47">
        <v>4326477</v>
      </c>
      <c r="BM268" s="47">
        <v>4100218</v>
      </c>
      <c r="BN268" s="66">
        <v>0.79600000000000004</v>
      </c>
      <c r="BO268" s="66">
        <v>0.69</v>
      </c>
      <c r="BP268" s="66">
        <v>0.79600000000000004</v>
      </c>
      <c r="BQ268" s="66">
        <v>0.79600000000000004</v>
      </c>
      <c r="BR268" s="67">
        <v>4248</v>
      </c>
      <c r="BS268" s="67">
        <v>1804670371</v>
      </c>
      <c r="BT268" s="67">
        <v>424828</v>
      </c>
      <c r="BU268" s="67">
        <v>4307980</v>
      </c>
      <c r="BV268" s="67">
        <v>5496969</v>
      </c>
      <c r="BW268" s="70">
        <v>0.77600000000000002</v>
      </c>
      <c r="BX268" s="70">
        <v>0.67300000000000004</v>
      </c>
      <c r="BY268" s="70">
        <v>0.77600000000000002</v>
      </c>
      <c r="BZ268" s="70">
        <v>0.77600000000000002</v>
      </c>
      <c r="CA268" s="71">
        <v>4181</v>
      </c>
      <c r="CB268" s="71">
        <v>1916941595</v>
      </c>
      <c r="CC268" s="71">
        <v>458488</v>
      </c>
      <c r="CD268" s="71">
        <v>5719602</v>
      </c>
      <c r="CE268" s="71">
        <v>4983198</v>
      </c>
    </row>
    <row r="269" spans="1:83" x14ac:dyDescent="0.35">
      <c r="A269" s="10" t="s">
        <v>1602</v>
      </c>
      <c r="B269" s="10" t="s">
        <v>252</v>
      </c>
      <c r="C269" s="42">
        <v>0.63900000000000001</v>
      </c>
      <c r="D269" s="42">
        <v>0.71399999999999997</v>
      </c>
      <c r="E269" s="42">
        <v>0.63900000000000001</v>
      </c>
      <c r="F269" s="42">
        <v>0.71399999999999997</v>
      </c>
      <c r="G269" s="43">
        <v>4700</v>
      </c>
      <c r="H269" s="43">
        <v>2273387285</v>
      </c>
      <c r="I269" s="43">
        <v>483699</v>
      </c>
      <c r="J269" s="43">
        <v>2940852</v>
      </c>
      <c r="K269" s="43">
        <v>3138579</v>
      </c>
      <c r="L269" s="42">
        <v>0.64700000000000002</v>
      </c>
      <c r="M269" s="42">
        <v>0.71399999999999997</v>
      </c>
      <c r="N269" s="42">
        <v>0.64700000000000002</v>
      </c>
      <c r="O269" s="42">
        <v>0.71399999999999997</v>
      </c>
      <c r="P269" s="43">
        <v>4717</v>
      </c>
      <c r="Q269" s="43">
        <v>2297103930</v>
      </c>
      <c r="R269" s="43">
        <v>486984</v>
      </c>
      <c r="S269" s="43">
        <v>2677560</v>
      </c>
      <c r="T269" s="43">
        <v>3010317</v>
      </c>
      <c r="U269" s="42">
        <v>0.66200000000000003</v>
      </c>
      <c r="V269" s="42">
        <v>0.71399999999999997</v>
      </c>
      <c r="W269" s="42">
        <v>0.66200000000000003</v>
      </c>
      <c r="X269" s="42">
        <v>0.71399999999999997</v>
      </c>
      <c r="Y269" s="43">
        <v>4779</v>
      </c>
      <c r="Z269" s="43">
        <v>2341602659</v>
      </c>
      <c r="AA269" s="43">
        <v>489977</v>
      </c>
      <c r="AB269" s="43">
        <v>3287172</v>
      </c>
      <c r="AC269" s="43">
        <v>2946103</v>
      </c>
      <c r="AD269" s="42">
        <v>0.67800000000000005</v>
      </c>
      <c r="AE269" s="42">
        <v>0.71699999999999997</v>
      </c>
      <c r="AF269" s="42">
        <v>0.67800000000000005</v>
      </c>
      <c r="AG269" s="42">
        <v>0.71699999999999997</v>
      </c>
      <c r="AH269" s="43">
        <v>4794</v>
      </c>
      <c r="AI269" s="43">
        <v>2375940644</v>
      </c>
      <c r="AJ269" s="43">
        <v>495607</v>
      </c>
      <c r="AK269" s="43">
        <v>3089192</v>
      </c>
      <c r="AL269" s="43">
        <v>3070270</v>
      </c>
      <c r="AM269" s="42">
        <v>0.69299999999999995</v>
      </c>
      <c r="AN269" s="42">
        <v>0.71899999999999997</v>
      </c>
      <c r="AO269" s="42">
        <v>0.69299999999999995</v>
      </c>
      <c r="AP269" s="42">
        <v>0.71899999999999997</v>
      </c>
      <c r="AQ269" s="43">
        <v>4836</v>
      </c>
      <c r="AR269" s="43">
        <v>2424994474</v>
      </c>
      <c r="AS269" s="43">
        <v>501446</v>
      </c>
      <c r="AT269" s="43">
        <v>3318143</v>
      </c>
      <c r="AU269" s="43">
        <v>2754287</v>
      </c>
      <c r="AV269" s="42">
        <v>0.70099999999999996</v>
      </c>
      <c r="AW269" s="42">
        <v>0.71</v>
      </c>
      <c r="AX269" s="42">
        <v>0.70099999999999996</v>
      </c>
      <c r="AY269" s="42">
        <v>0.71</v>
      </c>
      <c r="AZ269" s="43">
        <v>4913</v>
      </c>
      <c r="BA269" s="43">
        <v>2560067154</v>
      </c>
      <c r="BB269" s="43">
        <v>521080</v>
      </c>
      <c r="BC269" s="43">
        <v>2936511</v>
      </c>
      <c r="BD269" s="43">
        <v>4066894</v>
      </c>
      <c r="BE269" s="46">
        <v>0.7</v>
      </c>
      <c r="BF269" s="46">
        <v>0.69399999999999995</v>
      </c>
      <c r="BG269" s="46">
        <v>0.7</v>
      </c>
      <c r="BH269" s="46">
        <v>0.7</v>
      </c>
      <c r="BI269" s="47">
        <v>4702</v>
      </c>
      <c r="BJ269" s="47">
        <v>2707787961</v>
      </c>
      <c r="BK269" s="47">
        <v>575880</v>
      </c>
      <c r="BL269" s="47">
        <v>4311983</v>
      </c>
      <c r="BM269" s="47">
        <v>3381998</v>
      </c>
      <c r="BN269" s="66">
        <v>0.70499999999999996</v>
      </c>
      <c r="BO269" s="66">
        <v>0.69</v>
      </c>
      <c r="BP269" s="66">
        <v>0.70499999999999996</v>
      </c>
      <c r="BQ269" s="66">
        <v>0.70499999999999996</v>
      </c>
      <c r="BR269" s="67">
        <v>4599</v>
      </c>
      <c r="BS269" s="67">
        <v>2815848029</v>
      </c>
      <c r="BT269" s="67">
        <v>612273</v>
      </c>
      <c r="BU269" s="67">
        <v>3748476</v>
      </c>
      <c r="BV269" s="67">
        <v>3050162</v>
      </c>
      <c r="BW269" s="70">
        <v>0.70099999999999996</v>
      </c>
      <c r="BX269" s="70">
        <v>0.68200000000000005</v>
      </c>
      <c r="BY269" s="70">
        <v>0.70099999999999996</v>
      </c>
      <c r="BZ269" s="70">
        <v>0.70099999999999996</v>
      </c>
      <c r="CA269" s="71">
        <v>4756</v>
      </c>
      <c r="CB269" s="71">
        <v>2902358557</v>
      </c>
      <c r="CC269" s="71">
        <v>610252</v>
      </c>
      <c r="CD269" s="71">
        <v>3421832</v>
      </c>
      <c r="CE269" s="71">
        <v>3025938</v>
      </c>
    </row>
    <row r="270" spans="1:83" x14ac:dyDescent="0.35">
      <c r="A270" s="10" t="s">
        <v>1603</v>
      </c>
      <c r="B270" s="10" t="s">
        <v>253</v>
      </c>
      <c r="C270" s="42">
        <v>0.65900000000000003</v>
      </c>
      <c r="D270" s="42">
        <v>0.68</v>
      </c>
      <c r="E270" s="42">
        <v>0.65900000000000003</v>
      </c>
      <c r="F270" s="42">
        <v>0.68</v>
      </c>
      <c r="G270" s="43">
        <v>6627</v>
      </c>
      <c r="H270" s="43">
        <v>3023921035</v>
      </c>
      <c r="I270" s="43">
        <v>456303</v>
      </c>
      <c r="J270" s="43">
        <v>3301100</v>
      </c>
      <c r="K270" s="43">
        <v>2795402</v>
      </c>
      <c r="L270" s="42">
        <v>0.66300000000000003</v>
      </c>
      <c r="M270" s="42">
        <v>0.69299999999999995</v>
      </c>
      <c r="N270" s="42">
        <v>0.66300000000000003</v>
      </c>
      <c r="O270" s="42">
        <v>0.69299999999999995</v>
      </c>
      <c r="P270" s="43">
        <v>6563</v>
      </c>
      <c r="Q270" s="43">
        <v>3050019574</v>
      </c>
      <c r="R270" s="43">
        <v>464729</v>
      </c>
      <c r="S270" s="43">
        <v>3298108</v>
      </c>
      <c r="T270" s="43">
        <v>3677627</v>
      </c>
      <c r="U270" s="42">
        <v>0.67300000000000004</v>
      </c>
      <c r="V270" s="42">
        <v>0.68600000000000005</v>
      </c>
      <c r="W270" s="42">
        <v>0.67300000000000004</v>
      </c>
      <c r="X270" s="42">
        <v>0.68600000000000005</v>
      </c>
      <c r="Y270" s="43">
        <v>6491</v>
      </c>
      <c r="Z270" s="43">
        <v>3084410687</v>
      </c>
      <c r="AA270" s="43">
        <v>475182</v>
      </c>
      <c r="AB270" s="43">
        <v>3463323</v>
      </c>
      <c r="AC270" s="43">
        <v>3457743</v>
      </c>
      <c r="AD270" s="42">
        <v>0.67900000000000005</v>
      </c>
      <c r="AE270" s="42">
        <v>0.69</v>
      </c>
      <c r="AF270" s="42">
        <v>0.67900000000000005</v>
      </c>
      <c r="AG270" s="42">
        <v>0.69</v>
      </c>
      <c r="AH270" s="43">
        <v>6339</v>
      </c>
      <c r="AI270" s="43">
        <v>3135903198</v>
      </c>
      <c r="AJ270" s="43">
        <v>494699</v>
      </c>
      <c r="AK270" s="43">
        <v>3195884</v>
      </c>
      <c r="AL270" s="43">
        <v>3561441</v>
      </c>
      <c r="AM270" s="42">
        <v>0.68899999999999995</v>
      </c>
      <c r="AN270" s="42">
        <v>0.69599999999999995</v>
      </c>
      <c r="AO270" s="42">
        <v>0.68899999999999995</v>
      </c>
      <c r="AP270" s="42">
        <v>0.69599999999999995</v>
      </c>
      <c r="AQ270" s="43">
        <v>6224</v>
      </c>
      <c r="AR270" s="43">
        <v>3167919839</v>
      </c>
      <c r="AS270" s="43">
        <v>508984</v>
      </c>
      <c r="AT270" s="43">
        <v>3460671</v>
      </c>
      <c r="AU270" s="43">
        <v>3843089</v>
      </c>
      <c r="AV270" s="42">
        <v>0.68300000000000005</v>
      </c>
      <c r="AW270" s="42">
        <v>0.67500000000000004</v>
      </c>
      <c r="AX270" s="42">
        <v>0.68300000000000005</v>
      </c>
      <c r="AY270" s="42">
        <v>0.68300000000000005</v>
      </c>
      <c r="AZ270" s="43">
        <v>6188</v>
      </c>
      <c r="BA270" s="43">
        <v>3417314295</v>
      </c>
      <c r="BB270" s="43">
        <v>552248</v>
      </c>
      <c r="BC270" s="43">
        <v>3658031</v>
      </c>
      <c r="BD270" s="43">
        <v>4508454</v>
      </c>
      <c r="BE270" s="46">
        <v>0.70099999999999996</v>
      </c>
      <c r="BF270" s="46">
        <v>0.68</v>
      </c>
      <c r="BG270" s="46">
        <v>0.70099999999999996</v>
      </c>
      <c r="BH270" s="46">
        <v>0.70099999999999996</v>
      </c>
      <c r="BI270" s="47">
        <v>5988</v>
      </c>
      <c r="BJ270" s="47">
        <v>3437053612</v>
      </c>
      <c r="BK270" s="47">
        <v>573990</v>
      </c>
      <c r="BL270" s="47">
        <v>3739313</v>
      </c>
      <c r="BM270" s="47">
        <v>4624556</v>
      </c>
      <c r="BN270" s="66">
        <v>0.68899999999999995</v>
      </c>
      <c r="BO270" s="66">
        <v>0.66400000000000003</v>
      </c>
      <c r="BP270" s="66">
        <v>0.68899999999999995</v>
      </c>
      <c r="BQ270" s="66">
        <v>0.68899999999999995</v>
      </c>
      <c r="BR270" s="67">
        <v>5763</v>
      </c>
      <c r="BS270" s="67">
        <v>3727010719</v>
      </c>
      <c r="BT270" s="67">
        <v>646713</v>
      </c>
      <c r="BU270" s="67">
        <v>4129493</v>
      </c>
      <c r="BV270" s="67">
        <v>4810403</v>
      </c>
      <c r="BW270" s="70">
        <v>0.67700000000000005</v>
      </c>
      <c r="BX270" s="70">
        <v>0.67300000000000004</v>
      </c>
      <c r="BY270" s="70">
        <v>0.67700000000000005</v>
      </c>
      <c r="BZ270" s="70">
        <v>0.67700000000000005</v>
      </c>
      <c r="CA270" s="71">
        <v>5675</v>
      </c>
      <c r="CB270" s="71">
        <v>3743095754</v>
      </c>
      <c r="CC270" s="71">
        <v>659576</v>
      </c>
      <c r="CD270" s="71">
        <v>4337797</v>
      </c>
      <c r="CE270" s="71">
        <v>4193740</v>
      </c>
    </row>
    <row r="271" spans="1:83" x14ac:dyDescent="0.35">
      <c r="A271" s="10" t="s">
        <v>1604</v>
      </c>
      <c r="B271" s="10" t="s">
        <v>254</v>
      </c>
      <c r="C271" s="42">
        <v>0.64800000000000002</v>
      </c>
      <c r="D271" s="42">
        <v>0.71599999999999997</v>
      </c>
      <c r="E271" s="42">
        <v>0.64800000000000002</v>
      </c>
      <c r="F271" s="42">
        <v>0.71599999999999997</v>
      </c>
      <c r="G271" s="43">
        <v>1078</v>
      </c>
      <c r="H271" s="43">
        <v>508129664</v>
      </c>
      <c r="I271" s="43">
        <v>471363</v>
      </c>
      <c r="J271" s="43">
        <v>866486</v>
      </c>
      <c r="K271" s="43">
        <v>1078054</v>
      </c>
      <c r="L271" s="42">
        <v>0.66400000000000003</v>
      </c>
      <c r="M271" s="42">
        <v>0.71399999999999997</v>
      </c>
      <c r="N271" s="42">
        <v>0.66400000000000003</v>
      </c>
      <c r="O271" s="42">
        <v>0.71399999999999997</v>
      </c>
      <c r="P271" s="43">
        <v>1109</v>
      </c>
      <c r="Q271" s="43">
        <v>513493328</v>
      </c>
      <c r="R271" s="43">
        <v>463023</v>
      </c>
      <c r="S271" s="43">
        <v>978545</v>
      </c>
      <c r="T271" s="43">
        <v>1021382</v>
      </c>
      <c r="U271" s="42">
        <v>0.64800000000000002</v>
      </c>
      <c r="V271" s="42">
        <v>0.71699999999999997</v>
      </c>
      <c r="W271" s="42">
        <v>0.64800000000000002</v>
      </c>
      <c r="X271" s="42">
        <v>0.71699999999999997</v>
      </c>
      <c r="Y271" s="43">
        <v>1010</v>
      </c>
      <c r="Z271" s="43">
        <v>516209046</v>
      </c>
      <c r="AA271" s="43">
        <v>511098</v>
      </c>
      <c r="AB271" s="43">
        <v>954906</v>
      </c>
      <c r="AC271" s="43">
        <v>1105933</v>
      </c>
      <c r="AD271" s="42">
        <v>0.66800000000000004</v>
      </c>
      <c r="AE271" s="42">
        <v>0.72</v>
      </c>
      <c r="AF271" s="42">
        <v>0.66800000000000004</v>
      </c>
      <c r="AG271" s="42">
        <v>0.72</v>
      </c>
      <c r="AH271" s="43">
        <v>1021</v>
      </c>
      <c r="AI271" s="43">
        <v>520936273</v>
      </c>
      <c r="AJ271" s="43">
        <v>510221</v>
      </c>
      <c r="AK271" s="43">
        <v>1059305</v>
      </c>
      <c r="AL271" s="43">
        <v>1113668</v>
      </c>
      <c r="AM271" s="42">
        <v>0.68</v>
      </c>
      <c r="AN271" s="42">
        <v>0.72599999999999998</v>
      </c>
      <c r="AO271" s="42">
        <v>0.68</v>
      </c>
      <c r="AP271" s="42">
        <v>0.72599999999999998</v>
      </c>
      <c r="AQ271" s="43">
        <v>995</v>
      </c>
      <c r="AR271" s="43">
        <v>520643220</v>
      </c>
      <c r="AS271" s="43">
        <v>523259</v>
      </c>
      <c r="AT271" s="43">
        <v>1120588</v>
      </c>
      <c r="AU271" s="43">
        <v>1011253</v>
      </c>
      <c r="AV271" s="42">
        <v>0.69299999999999995</v>
      </c>
      <c r="AW271" s="42">
        <v>0.72299999999999998</v>
      </c>
      <c r="AX271" s="42">
        <v>0.69299999999999995</v>
      </c>
      <c r="AY271" s="42">
        <v>0.72299999999999998</v>
      </c>
      <c r="AZ271" s="43">
        <v>1012</v>
      </c>
      <c r="BA271" s="43">
        <v>542040453</v>
      </c>
      <c r="BB271" s="43">
        <v>535613</v>
      </c>
      <c r="BC271" s="43">
        <v>1041956</v>
      </c>
      <c r="BD271" s="43">
        <v>1242518</v>
      </c>
      <c r="BE271" s="46">
        <v>0.70599999999999996</v>
      </c>
      <c r="BF271" s="46">
        <v>0.72799999999999998</v>
      </c>
      <c r="BG271" s="46">
        <v>0.70599999999999996</v>
      </c>
      <c r="BH271" s="46">
        <v>0.72799999999999998</v>
      </c>
      <c r="BI271" s="47">
        <v>953</v>
      </c>
      <c r="BJ271" s="47">
        <v>536803687</v>
      </c>
      <c r="BK271" s="47">
        <v>563277</v>
      </c>
      <c r="BL271" s="47">
        <v>1322988</v>
      </c>
      <c r="BM271" s="47">
        <v>1219246</v>
      </c>
      <c r="BN271" s="66">
        <v>0.70699999999999996</v>
      </c>
      <c r="BO271" s="66">
        <v>0.72499999999999998</v>
      </c>
      <c r="BP271" s="66">
        <v>0.70699999999999996</v>
      </c>
      <c r="BQ271" s="66">
        <v>0.72499999999999998</v>
      </c>
      <c r="BR271" s="67">
        <v>910</v>
      </c>
      <c r="BS271" s="67">
        <v>554790795</v>
      </c>
      <c r="BT271" s="67">
        <v>609660</v>
      </c>
      <c r="BU271" s="67">
        <v>1191669</v>
      </c>
      <c r="BV271" s="67">
        <v>1308046</v>
      </c>
      <c r="BW271" s="70">
        <v>0.69699999999999995</v>
      </c>
      <c r="BX271" s="70">
        <v>0.72099999999999997</v>
      </c>
      <c r="BY271" s="70">
        <v>0.69699999999999995</v>
      </c>
      <c r="BZ271" s="70">
        <v>0.72099999999999997</v>
      </c>
      <c r="CA271" s="71">
        <v>923</v>
      </c>
      <c r="CB271" s="71">
        <v>570224599</v>
      </c>
      <c r="CC271" s="71">
        <v>617794</v>
      </c>
      <c r="CD271" s="71">
        <v>1182193</v>
      </c>
      <c r="CE271" s="71">
        <v>1230173</v>
      </c>
    </row>
    <row r="272" spans="1:83" x14ac:dyDescent="0.35">
      <c r="A272" s="10" t="s">
        <v>1605</v>
      </c>
      <c r="B272" s="10" t="s">
        <v>255</v>
      </c>
      <c r="C272" s="42">
        <v>0.55300000000000005</v>
      </c>
      <c r="D272" s="42">
        <v>0.71</v>
      </c>
      <c r="E272" s="42">
        <v>0.55300000000000005</v>
      </c>
      <c r="F272" s="42">
        <v>0.71</v>
      </c>
      <c r="G272" s="43">
        <v>6058</v>
      </c>
      <c r="H272" s="43">
        <v>3628457789</v>
      </c>
      <c r="I272" s="43">
        <v>598953</v>
      </c>
      <c r="J272" s="43">
        <v>2321606</v>
      </c>
      <c r="K272" s="43">
        <v>2530717</v>
      </c>
      <c r="L272" s="42">
        <v>0.55300000000000005</v>
      </c>
      <c r="M272" s="42">
        <v>0.70699999999999996</v>
      </c>
      <c r="N272" s="42">
        <v>0.55300000000000005</v>
      </c>
      <c r="O272" s="42">
        <v>0.70699999999999996</v>
      </c>
      <c r="P272" s="43">
        <v>5963</v>
      </c>
      <c r="Q272" s="43">
        <v>3673938842</v>
      </c>
      <c r="R272" s="43">
        <v>616122</v>
      </c>
      <c r="S272" s="43">
        <v>2443051</v>
      </c>
      <c r="T272" s="43">
        <v>2535643</v>
      </c>
      <c r="U272" s="42">
        <v>0.56699999999999995</v>
      </c>
      <c r="V272" s="42">
        <v>0.71299999999999997</v>
      </c>
      <c r="W272" s="42">
        <v>0.56699999999999995</v>
      </c>
      <c r="X272" s="42">
        <v>0.71299999999999997</v>
      </c>
      <c r="Y272" s="43">
        <v>5901</v>
      </c>
      <c r="Z272" s="43">
        <v>3703836953</v>
      </c>
      <c r="AA272" s="43">
        <v>627662</v>
      </c>
      <c r="AB272" s="43">
        <v>2343531</v>
      </c>
      <c r="AC272" s="43">
        <v>2298431</v>
      </c>
      <c r="AD272" s="42">
        <v>0.58899999999999997</v>
      </c>
      <c r="AE272" s="42">
        <v>0.71799999999999997</v>
      </c>
      <c r="AF272" s="42">
        <v>0.58899999999999997</v>
      </c>
      <c r="AG272" s="42">
        <v>0.71799999999999997</v>
      </c>
      <c r="AH272" s="43">
        <v>5908</v>
      </c>
      <c r="AI272" s="43">
        <v>3732522496</v>
      </c>
      <c r="AJ272" s="43">
        <v>631774</v>
      </c>
      <c r="AK272" s="43">
        <v>2295890</v>
      </c>
      <c r="AL272" s="43">
        <v>3343961</v>
      </c>
      <c r="AM272" s="42">
        <v>0.62</v>
      </c>
      <c r="AN272" s="42">
        <v>0.72299999999999998</v>
      </c>
      <c r="AO272" s="42">
        <v>0.62</v>
      </c>
      <c r="AP272" s="42">
        <v>0.72299999999999998</v>
      </c>
      <c r="AQ272" s="43">
        <v>6067</v>
      </c>
      <c r="AR272" s="43">
        <v>3768578396</v>
      </c>
      <c r="AS272" s="43">
        <v>621160</v>
      </c>
      <c r="AT272" s="43">
        <v>3763702</v>
      </c>
      <c r="AU272" s="43">
        <v>3369710</v>
      </c>
      <c r="AV272" s="42">
        <v>0.624</v>
      </c>
      <c r="AW272" s="42">
        <v>0.71799999999999997</v>
      </c>
      <c r="AX272" s="42">
        <v>0.624</v>
      </c>
      <c r="AY272" s="42">
        <v>0.71799999999999997</v>
      </c>
      <c r="AZ272" s="43">
        <v>6049</v>
      </c>
      <c r="BA272" s="43">
        <v>3968281027</v>
      </c>
      <c r="BB272" s="43">
        <v>656022</v>
      </c>
      <c r="BC272" s="43">
        <v>3116523</v>
      </c>
      <c r="BD272" s="43">
        <v>4883481</v>
      </c>
      <c r="BE272" s="46">
        <v>0.64900000000000002</v>
      </c>
      <c r="BF272" s="46">
        <v>0.72199999999999998</v>
      </c>
      <c r="BG272" s="46">
        <v>0.64900000000000002</v>
      </c>
      <c r="BH272" s="46">
        <v>0.72199999999999998</v>
      </c>
      <c r="BI272" s="47">
        <v>5937</v>
      </c>
      <c r="BJ272" s="47">
        <v>3997707924</v>
      </c>
      <c r="BK272" s="47">
        <v>673354</v>
      </c>
      <c r="BL272" s="47">
        <v>3622477</v>
      </c>
      <c r="BM272" s="47">
        <v>4392712</v>
      </c>
      <c r="BN272" s="66">
        <v>0.64900000000000002</v>
      </c>
      <c r="BO272" s="66">
        <v>0.71499999999999997</v>
      </c>
      <c r="BP272" s="66">
        <v>0.64900000000000002</v>
      </c>
      <c r="BQ272" s="66">
        <v>0.71499999999999997</v>
      </c>
      <c r="BR272" s="67">
        <v>5794</v>
      </c>
      <c r="BS272" s="67">
        <v>4221696192</v>
      </c>
      <c r="BT272" s="67">
        <v>728632</v>
      </c>
      <c r="BU272" s="67">
        <v>4468310</v>
      </c>
      <c r="BV272" s="67">
        <v>4192361</v>
      </c>
      <c r="BW272" s="70">
        <v>0.626</v>
      </c>
      <c r="BX272" s="70">
        <v>0.70299999999999996</v>
      </c>
      <c r="BY272" s="70">
        <v>0.626</v>
      </c>
      <c r="BZ272" s="70">
        <v>0.70299999999999996</v>
      </c>
      <c r="CA272" s="71">
        <v>5780</v>
      </c>
      <c r="CB272" s="71">
        <v>4404622134</v>
      </c>
      <c r="CC272" s="71">
        <v>762045</v>
      </c>
      <c r="CD272" s="71">
        <v>4231056</v>
      </c>
      <c r="CE272" s="71">
        <v>3705166</v>
      </c>
    </row>
    <row r="273" spans="1:83" x14ac:dyDescent="0.35">
      <c r="A273" s="10" t="s">
        <v>1606</v>
      </c>
      <c r="B273" s="10" t="s">
        <v>256</v>
      </c>
      <c r="C273" s="42">
        <v>0.75</v>
      </c>
      <c r="D273" s="42">
        <v>0.70099999999999996</v>
      </c>
      <c r="E273" s="42">
        <v>0.75</v>
      </c>
      <c r="F273" s="42">
        <v>0.75</v>
      </c>
      <c r="G273" s="43">
        <v>4233</v>
      </c>
      <c r="H273" s="43">
        <v>1419108629</v>
      </c>
      <c r="I273" s="43">
        <v>335248</v>
      </c>
      <c r="J273" s="43">
        <v>2674483</v>
      </c>
      <c r="K273" s="43">
        <v>4154741</v>
      </c>
      <c r="L273" s="42">
        <v>0.75700000000000001</v>
      </c>
      <c r="M273" s="42">
        <v>0.69699999999999995</v>
      </c>
      <c r="N273" s="42">
        <v>0.75700000000000001</v>
      </c>
      <c r="O273" s="42">
        <v>0.75700000000000001</v>
      </c>
      <c r="P273" s="43">
        <v>4295</v>
      </c>
      <c r="Q273" s="43">
        <v>1444637627</v>
      </c>
      <c r="R273" s="43">
        <v>336353</v>
      </c>
      <c r="S273" s="43">
        <v>4017908</v>
      </c>
      <c r="T273" s="43">
        <v>3563114</v>
      </c>
      <c r="U273" s="42">
        <v>0.76400000000000001</v>
      </c>
      <c r="V273" s="42">
        <v>0.70199999999999996</v>
      </c>
      <c r="W273" s="42">
        <v>0.76400000000000001</v>
      </c>
      <c r="X273" s="42">
        <v>0.76400000000000001</v>
      </c>
      <c r="Y273" s="43">
        <v>4260</v>
      </c>
      <c r="Z273" s="43">
        <v>1456917670</v>
      </c>
      <c r="AA273" s="43">
        <v>341999</v>
      </c>
      <c r="AB273" s="43">
        <v>3266370</v>
      </c>
      <c r="AC273" s="43">
        <v>2916468</v>
      </c>
      <c r="AD273" s="42">
        <v>0.77300000000000002</v>
      </c>
      <c r="AE273" s="42">
        <v>0.70699999999999996</v>
      </c>
      <c r="AF273" s="42">
        <v>0.77300000000000002</v>
      </c>
      <c r="AG273" s="42">
        <v>0.77300000000000002</v>
      </c>
      <c r="AH273" s="43">
        <v>4212</v>
      </c>
      <c r="AI273" s="43">
        <v>1476607617</v>
      </c>
      <c r="AJ273" s="43">
        <v>350571</v>
      </c>
      <c r="AK273" s="43">
        <v>2876493</v>
      </c>
      <c r="AL273" s="43">
        <v>3366681</v>
      </c>
      <c r="AM273" s="42">
        <v>0.77900000000000003</v>
      </c>
      <c r="AN273" s="42">
        <v>0.71099999999999997</v>
      </c>
      <c r="AO273" s="42">
        <v>0.77900000000000003</v>
      </c>
      <c r="AP273" s="42">
        <v>0.77900000000000003</v>
      </c>
      <c r="AQ273" s="43">
        <v>4151</v>
      </c>
      <c r="AR273" s="43">
        <v>1504546176</v>
      </c>
      <c r="AS273" s="43">
        <v>362453</v>
      </c>
      <c r="AT273" s="43">
        <v>3550612</v>
      </c>
      <c r="AU273" s="43">
        <v>3330041</v>
      </c>
      <c r="AV273" s="42">
        <v>0.78</v>
      </c>
      <c r="AW273" s="42">
        <v>0.69299999999999995</v>
      </c>
      <c r="AX273" s="42">
        <v>0.78</v>
      </c>
      <c r="AY273" s="42">
        <v>0.78</v>
      </c>
      <c r="AZ273" s="43">
        <v>4129</v>
      </c>
      <c r="BA273" s="43">
        <v>1583703904</v>
      </c>
      <c r="BB273" s="43">
        <v>383556</v>
      </c>
      <c r="BC273" s="43">
        <v>2765754</v>
      </c>
      <c r="BD273" s="43">
        <v>3236636</v>
      </c>
      <c r="BE273" s="46">
        <v>0.78900000000000003</v>
      </c>
      <c r="BF273" s="46">
        <v>0.68700000000000006</v>
      </c>
      <c r="BG273" s="46">
        <v>0.78900000000000003</v>
      </c>
      <c r="BH273" s="46">
        <v>0.78900000000000003</v>
      </c>
      <c r="BI273" s="47">
        <v>4072</v>
      </c>
      <c r="BJ273" s="47">
        <v>1649952968</v>
      </c>
      <c r="BK273" s="47">
        <v>405194</v>
      </c>
      <c r="BL273" s="47">
        <v>3327821</v>
      </c>
      <c r="BM273" s="47">
        <v>3221693</v>
      </c>
      <c r="BN273" s="66">
        <v>0.78800000000000003</v>
      </c>
      <c r="BO273" s="66">
        <v>0.67700000000000005</v>
      </c>
      <c r="BP273" s="66">
        <v>0.78800000000000003</v>
      </c>
      <c r="BQ273" s="66">
        <v>0.78800000000000003</v>
      </c>
      <c r="BR273" s="67">
        <v>3957</v>
      </c>
      <c r="BS273" s="67">
        <v>1742432996</v>
      </c>
      <c r="BT273" s="67">
        <v>440341</v>
      </c>
      <c r="BU273" s="67">
        <v>3755236</v>
      </c>
      <c r="BV273" s="67">
        <v>3865516</v>
      </c>
      <c r="BW273" s="70">
        <v>0.76300000000000001</v>
      </c>
      <c r="BX273" s="70">
        <v>0.65100000000000002</v>
      </c>
      <c r="BY273" s="70">
        <v>0.76300000000000001</v>
      </c>
      <c r="BZ273" s="70">
        <v>0.76300000000000001</v>
      </c>
      <c r="CA273" s="71">
        <v>3985</v>
      </c>
      <c r="CB273" s="71">
        <v>1928761463</v>
      </c>
      <c r="CC273" s="71">
        <v>484005</v>
      </c>
      <c r="CD273" s="71">
        <v>3625660</v>
      </c>
      <c r="CE273" s="71">
        <v>4486621</v>
      </c>
    </row>
    <row r="274" spans="1:83" x14ac:dyDescent="0.35">
      <c r="A274" s="10" t="s">
        <v>1607</v>
      </c>
      <c r="B274" s="10" t="s">
        <v>257</v>
      </c>
      <c r="C274" s="42">
        <v>0.86199999999999999</v>
      </c>
      <c r="D274" s="42">
        <v>0.64500000000000002</v>
      </c>
      <c r="E274" s="42">
        <v>0.86199999999999999</v>
      </c>
      <c r="F274" s="42">
        <v>0</v>
      </c>
      <c r="G274" s="43">
        <v>32086</v>
      </c>
      <c r="H274" s="43">
        <v>5931350041</v>
      </c>
      <c r="I274" s="43">
        <v>184857</v>
      </c>
      <c r="J274" s="43">
        <v>0</v>
      </c>
      <c r="K274" s="43">
        <v>0</v>
      </c>
      <c r="L274" s="42">
        <v>0.86499999999999999</v>
      </c>
      <c r="M274" s="42">
        <v>0.61599999999999999</v>
      </c>
      <c r="N274" s="42">
        <v>0.86499999999999999</v>
      </c>
      <c r="O274" s="42">
        <v>0</v>
      </c>
      <c r="P274" s="43">
        <v>31915</v>
      </c>
      <c r="Q274" s="43">
        <v>5956989367</v>
      </c>
      <c r="R274" s="43">
        <v>186651</v>
      </c>
      <c r="S274" s="43">
        <v>0</v>
      </c>
      <c r="T274" s="43">
        <v>0</v>
      </c>
      <c r="U274" s="42">
        <v>0.871</v>
      </c>
      <c r="V274" s="42">
        <v>0.65</v>
      </c>
      <c r="W274" s="42">
        <v>0.871</v>
      </c>
      <c r="X274" s="42">
        <v>0</v>
      </c>
      <c r="Y274" s="43">
        <v>31888</v>
      </c>
      <c r="Z274" s="43">
        <v>5983716044</v>
      </c>
      <c r="AA274" s="43">
        <v>187647</v>
      </c>
      <c r="AB274" s="43">
        <v>0</v>
      </c>
      <c r="AC274" s="43">
        <v>0</v>
      </c>
      <c r="AD274" s="42">
        <v>0.86699999999999999</v>
      </c>
      <c r="AE274" s="42">
        <v>0.66900000000000004</v>
      </c>
      <c r="AF274" s="42">
        <v>0.86699999999999999</v>
      </c>
      <c r="AG274" s="42">
        <v>0</v>
      </c>
      <c r="AH274" s="43">
        <v>31687</v>
      </c>
      <c r="AI274" s="43">
        <v>6489230147</v>
      </c>
      <c r="AJ274" s="43">
        <v>204791</v>
      </c>
      <c r="AK274" s="43">
        <v>0</v>
      </c>
      <c r="AL274" s="43">
        <v>0</v>
      </c>
      <c r="AM274" s="42">
        <v>0.874</v>
      </c>
      <c r="AN274" s="42">
        <v>0.59399999999999997</v>
      </c>
      <c r="AO274" s="42">
        <v>0.874</v>
      </c>
      <c r="AP274" s="42">
        <v>0</v>
      </c>
      <c r="AQ274" s="43">
        <v>31177</v>
      </c>
      <c r="AR274" s="43">
        <v>6460534698</v>
      </c>
      <c r="AS274" s="43">
        <v>207221</v>
      </c>
      <c r="AT274" s="43">
        <v>0</v>
      </c>
      <c r="AU274" s="43">
        <v>0</v>
      </c>
      <c r="AV274" s="42">
        <v>0.88100000000000001</v>
      </c>
      <c r="AW274" s="42">
        <v>0.56100000000000005</v>
      </c>
      <c r="AX274" s="42">
        <v>0.88100000000000001</v>
      </c>
      <c r="AY274" s="42">
        <v>0</v>
      </c>
      <c r="AZ274" s="43">
        <v>31246</v>
      </c>
      <c r="BA274" s="43">
        <v>6526496553</v>
      </c>
      <c r="BB274" s="43">
        <v>208874</v>
      </c>
      <c r="BC274" s="43">
        <v>0</v>
      </c>
      <c r="BD274" s="43">
        <v>0</v>
      </c>
      <c r="BE274" s="46">
        <v>0.88100000000000001</v>
      </c>
      <c r="BF274" s="46">
        <v>0.53300000000000003</v>
      </c>
      <c r="BG274" s="46">
        <v>0.88100000000000001</v>
      </c>
      <c r="BH274" s="46">
        <v>0</v>
      </c>
      <c r="BI274" s="47">
        <v>30171</v>
      </c>
      <c r="BJ274" s="47">
        <v>6945886484</v>
      </c>
      <c r="BK274" s="47">
        <v>230217</v>
      </c>
      <c r="BL274" s="47">
        <v>0</v>
      </c>
      <c r="BM274" s="47">
        <v>0</v>
      </c>
      <c r="BN274" s="66">
        <v>0.86799999999999999</v>
      </c>
      <c r="BO274" s="66">
        <v>0.53300000000000003</v>
      </c>
      <c r="BP274" s="66">
        <v>0.86799999999999999</v>
      </c>
      <c r="BQ274" s="66">
        <v>0</v>
      </c>
      <c r="BR274" s="67">
        <v>27529</v>
      </c>
      <c r="BS274" s="67">
        <v>7544076329</v>
      </c>
      <c r="BT274" s="67">
        <v>274041</v>
      </c>
      <c r="BU274" s="67">
        <v>0</v>
      </c>
      <c r="BV274" s="67">
        <v>0</v>
      </c>
      <c r="BW274" s="70">
        <v>0.86399999999999999</v>
      </c>
      <c r="BX274" s="70">
        <v>0.51900000000000002</v>
      </c>
      <c r="BY274" s="70">
        <v>0.86399999999999999</v>
      </c>
      <c r="BZ274" s="70">
        <v>0</v>
      </c>
      <c r="CA274" s="71">
        <v>27210</v>
      </c>
      <c r="CB274" s="71">
        <v>7550440766</v>
      </c>
      <c r="CC274" s="71">
        <v>277487</v>
      </c>
      <c r="CD274" s="71">
        <v>0</v>
      </c>
      <c r="CE274" s="71">
        <v>0</v>
      </c>
    </row>
    <row r="275" spans="1:83" x14ac:dyDescent="0.35">
      <c r="A275" s="10" t="s">
        <v>1608</v>
      </c>
      <c r="B275" s="10" t="s">
        <v>258</v>
      </c>
      <c r="C275" s="42">
        <v>0.52900000000000003</v>
      </c>
      <c r="D275" s="42">
        <v>0.628</v>
      </c>
      <c r="E275" s="42">
        <v>0.52900000000000003</v>
      </c>
      <c r="F275" s="42">
        <v>0.628</v>
      </c>
      <c r="G275" s="43">
        <v>5499</v>
      </c>
      <c r="H275" s="43">
        <v>3470333439</v>
      </c>
      <c r="I275" s="43">
        <v>631084</v>
      </c>
      <c r="J275" s="43">
        <v>3148118</v>
      </c>
      <c r="K275" s="43">
        <v>2930910</v>
      </c>
      <c r="L275" s="42">
        <v>0.55200000000000005</v>
      </c>
      <c r="M275" s="42">
        <v>0.64</v>
      </c>
      <c r="N275" s="42">
        <v>0.55200000000000005</v>
      </c>
      <c r="O275" s="42">
        <v>0.64</v>
      </c>
      <c r="P275" s="43">
        <v>5579</v>
      </c>
      <c r="Q275" s="43">
        <v>3450580386</v>
      </c>
      <c r="R275" s="43">
        <v>618494</v>
      </c>
      <c r="S275" s="43">
        <v>2908744</v>
      </c>
      <c r="T275" s="43">
        <v>2862700</v>
      </c>
      <c r="U275" s="42">
        <v>0.55500000000000005</v>
      </c>
      <c r="V275" s="42">
        <v>0.64200000000000002</v>
      </c>
      <c r="W275" s="42">
        <v>0.55500000000000005</v>
      </c>
      <c r="X275" s="42">
        <v>0.64200000000000002</v>
      </c>
      <c r="Y275" s="43">
        <v>5533</v>
      </c>
      <c r="Z275" s="43">
        <v>3568926695</v>
      </c>
      <c r="AA275" s="43">
        <v>645025</v>
      </c>
      <c r="AB275" s="43">
        <v>3049631</v>
      </c>
      <c r="AC275" s="43">
        <v>3268492</v>
      </c>
      <c r="AD275" s="42">
        <v>0.57999999999999996</v>
      </c>
      <c r="AE275" s="42">
        <v>0.64300000000000002</v>
      </c>
      <c r="AF275" s="42">
        <v>0.57999999999999996</v>
      </c>
      <c r="AG275" s="42">
        <v>0.64300000000000002</v>
      </c>
      <c r="AH275" s="43">
        <v>5678</v>
      </c>
      <c r="AI275" s="43">
        <v>3664235027</v>
      </c>
      <c r="AJ275" s="43">
        <v>645339</v>
      </c>
      <c r="AK275" s="43">
        <v>3418416</v>
      </c>
      <c r="AL275" s="43">
        <v>2853681</v>
      </c>
      <c r="AM275" s="42">
        <v>0.59899999999999998</v>
      </c>
      <c r="AN275" s="42">
        <v>0.64700000000000002</v>
      </c>
      <c r="AO275" s="42">
        <v>0.59899999999999998</v>
      </c>
      <c r="AP275" s="42">
        <v>0.64700000000000002</v>
      </c>
      <c r="AQ275" s="43">
        <v>5709</v>
      </c>
      <c r="AR275" s="43">
        <v>3741080248</v>
      </c>
      <c r="AS275" s="43">
        <v>655295</v>
      </c>
      <c r="AT275" s="43">
        <v>3316736</v>
      </c>
      <c r="AU275" s="43">
        <v>3044830</v>
      </c>
      <c r="AV275" s="42">
        <v>0.622</v>
      </c>
      <c r="AW275" s="42">
        <v>0.64700000000000002</v>
      </c>
      <c r="AX275" s="42">
        <v>0.622</v>
      </c>
      <c r="AY275" s="42">
        <v>0.64700000000000002</v>
      </c>
      <c r="AZ275" s="43">
        <v>5861</v>
      </c>
      <c r="BA275" s="43">
        <v>3865107216</v>
      </c>
      <c r="BB275" s="43">
        <v>659462</v>
      </c>
      <c r="BC275" s="43">
        <v>3284745</v>
      </c>
      <c r="BD275" s="43">
        <v>3937425</v>
      </c>
      <c r="BE275" s="46">
        <v>0.63600000000000001</v>
      </c>
      <c r="BF275" s="46">
        <v>0.64</v>
      </c>
      <c r="BG275" s="46">
        <v>0.63600000000000001</v>
      </c>
      <c r="BH275" s="46">
        <v>0.64</v>
      </c>
      <c r="BI275" s="47">
        <v>5767</v>
      </c>
      <c r="BJ275" s="47">
        <v>4027166731</v>
      </c>
      <c r="BK275" s="47">
        <v>698312</v>
      </c>
      <c r="BL275" s="47">
        <v>3782567</v>
      </c>
      <c r="BM275" s="47">
        <v>4628549</v>
      </c>
      <c r="BN275" s="66">
        <v>0.629</v>
      </c>
      <c r="BO275" s="66">
        <v>0.623</v>
      </c>
      <c r="BP275" s="66">
        <v>0.629</v>
      </c>
      <c r="BQ275" s="66">
        <v>0.629</v>
      </c>
      <c r="BR275" s="67">
        <v>5642</v>
      </c>
      <c r="BS275" s="67">
        <v>4342807622</v>
      </c>
      <c r="BT275" s="67">
        <v>769728</v>
      </c>
      <c r="BU275" s="67">
        <v>4136374</v>
      </c>
      <c r="BV275" s="67">
        <v>3801140</v>
      </c>
      <c r="BW275" s="70">
        <v>0.623</v>
      </c>
      <c r="BX275" s="70">
        <v>0.625</v>
      </c>
      <c r="BY275" s="70">
        <v>0.623</v>
      </c>
      <c r="BZ275" s="70">
        <v>0.625</v>
      </c>
      <c r="CA275" s="71">
        <v>5797</v>
      </c>
      <c r="CB275" s="71">
        <v>4462184292</v>
      </c>
      <c r="CC275" s="71">
        <v>769740</v>
      </c>
      <c r="CD275" s="71">
        <v>4029761</v>
      </c>
      <c r="CE275" s="71">
        <v>3749441</v>
      </c>
    </row>
    <row r="276" spans="1:83" x14ac:dyDescent="0.35">
      <c r="A276" s="10" t="s">
        <v>1609</v>
      </c>
      <c r="B276" s="10" t="s">
        <v>259</v>
      </c>
      <c r="C276" s="42">
        <v>0.76500000000000001</v>
      </c>
      <c r="D276" s="42">
        <v>0.71699999999999997</v>
      </c>
      <c r="E276" s="42">
        <v>0.76500000000000001</v>
      </c>
      <c r="F276" s="42">
        <v>0.76500000000000001</v>
      </c>
      <c r="G276" s="43">
        <v>3752</v>
      </c>
      <c r="H276" s="43">
        <v>1180805212</v>
      </c>
      <c r="I276" s="43">
        <v>314713</v>
      </c>
      <c r="J276" s="43">
        <v>2388907</v>
      </c>
      <c r="K276" s="43">
        <v>4025300</v>
      </c>
      <c r="L276" s="42">
        <v>0.76300000000000001</v>
      </c>
      <c r="M276" s="42">
        <v>0.71299999999999997</v>
      </c>
      <c r="N276" s="42">
        <v>0.76300000000000001</v>
      </c>
      <c r="O276" s="42">
        <v>0.76300000000000001</v>
      </c>
      <c r="P276" s="43">
        <v>3652</v>
      </c>
      <c r="Q276" s="43">
        <v>1197656770</v>
      </c>
      <c r="R276" s="43">
        <v>327945</v>
      </c>
      <c r="S276" s="43">
        <v>4154690</v>
      </c>
      <c r="T276" s="43">
        <v>3750849</v>
      </c>
      <c r="U276" s="42">
        <v>0.76500000000000001</v>
      </c>
      <c r="V276" s="42">
        <v>0.71299999999999997</v>
      </c>
      <c r="W276" s="42">
        <v>0.76500000000000001</v>
      </c>
      <c r="X276" s="42">
        <v>0.76500000000000001</v>
      </c>
      <c r="Y276" s="43">
        <v>3568</v>
      </c>
      <c r="Z276" s="43">
        <v>1217392679</v>
      </c>
      <c r="AA276" s="43">
        <v>341197</v>
      </c>
      <c r="AB276" s="43">
        <v>3995033</v>
      </c>
      <c r="AC276" s="43">
        <v>3247687</v>
      </c>
      <c r="AD276" s="42">
        <v>0.77100000000000002</v>
      </c>
      <c r="AE276" s="42">
        <v>0.71399999999999997</v>
      </c>
      <c r="AF276" s="42">
        <v>0.77100000000000002</v>
      </c>
      <c r="AG276" s="42">
        <v>0.77100000000000002</v>
      </c>
      <c r="AH276" s="43">
        <v>3520</v>
      </c>
      <c r="AI276" s="43">
        <v>1241465001</v>
      </c>
      <c r="AJ276" s="43">
        <v>352688</v>
      </c>
      <c r="AK276" s="43">
        <v>3460494</v>
      </c>
      <c r="AL276" s="43">
        <v>3799855</v>
      </c>
      <c r="AM276" s="42">
        <v>0.77900000000000003</v>
      </c>
      <c r="AN276" s="42">
        <v>0.71899999999999997</v>
      </c>
      <c r="AO276" s="42">
        <v>0.77900000000000003</v>
      </c>
      <c r="AP276" s="42">
        <v>0.77900000000000003</v>
      </c>
      <c r="AQ276" s="43">
        <v>3469</v>
      </c>
      <c r="AR276" s="43">
        <v>1257391603</v>
      </c>
      <c r="AS276" s="43">
        <v>362465</v>
      </c>
      <c r="AT276" s="43">
        <v>4091128</v>
      </c>
      <c r="AU276" s="43">
        <v>4048262</v>
      </c>
      <c r="AV276" s="42">
        <v>0.77800000000000002</v>
      </c>
      <c r="AW276" s="42">
        <v>0.70399999999999996</v>
      </c>
      <c r="AX276" s="42">
        <v>0.77800000000000002</v>
      </c>
      <c r="AY276" s="42">
        <v>0.77800000000000002</v>
      </c>
      <c r="AZ276" s="43">
        <v>3446</v>
      </c>
      <c r="BA276" s="43">
        <v>1333983319</v>
      </c>
      <c r="BB276" s="43">
        <v>387110</v>
      </c>
      <c r="BC276" s="43">
        <v>4027111</v>
      </c>
      <c r="BD276" s="43">
        <v>3877245</v>
      </c>
      <c r="BE276" s="46">
        <v>0.78500000000000003</v>
      </c>
      <c r="BF276" s="46">
        <v>0.70399999999999996</v>
      </c>
      <c r="BG276" s="46">
        <v>0.78500000000000003</v>
      </c>
      <c r="BH276" s="46">
        <v>0.78500000000000003</v>
      </c>
      <c r="BI276" s="47">
        <v>3337</v>
      </c>
      <c r="BJ276" s="47">
        <v>1377028932</v>
      </c>
      <c r="BK276" s="47">
        <v>412654</v>
      </c>
      <c r="BL276" s="47">
        <v>4188092</v>
      </c>
      <c r="BM276" s="47">
        <v>4047717</v>
      </c>
      <c r="BN276" s="66">
        <v>0.77</v>
      </c>
      <c r="BO276" s="66">
        <v>0.7</v>
      </c>
      <c r="BP276" s="66">
        <v>0.77</v>
      </c>
      <c r="BQ276" s="66">
        <v>0.77</v>
      </c>
      <c r="BR276" s="67">
        <v>3022</v>
      </c>
      <c r="BS276" s="67">
        <v>1443043294</v>
      </c>
      <c r="BT276" s="67">
        <v>477512</v>
      </c>
      <c r="BU276" s="67">
        <v>4423622</v>
      </c>
      <c r="BV276" s="67">
        <v>4473238</v>
      </c>
      <c r="BW276" s="70">
        <v>0.76100000000000001</v>
      </c>
      <c r="BX276" s="70">
        <v>0.69299999999999995</v>
      </c>
      <c r="BY276" s="70">
        <v>0.76100000000000001</v>
      </c>
      <c r="BZ276" s="70">
        <v>0.76100000000000001</v>
      </c>
      <c r="CA276" s="71">
        <v>3089</v>
      </c>
      <c r="CB276" s="71">
        <v>1505643097</v>
      </c>
      <c r="CC276" s="71">
        <v>487420</v>
      </c>
      <c r="CD276" s="71">
        <v>4452602</v>
      </c>
      <c r="CE276" s="71">
        <v>4758034</v>
      </c>
    </row>
    <row r="277" spans="1:83" x14ac:dyDescent="0.35">
      <c r="A277" s="10" t="s">
        <v>1610</v>
      </c>
      <c r="B277" s="10" t="s">
        <v>260</v>
      </c>
      <c r="C277" s="42">
        <v>0.64700000000000002</v>
      </c>
      <c r="D277" s="42">
        <v>0.67300000000000004</v>
      </c>
      <c r="E277" s="42">
        <v>0.64700000000000002</v>
      </c>
      <c r="F277" s="42">
        <v>0.67300000000000004</v>
      </c>
      <c r="G277" s="43">
        <v>9075</v>
      </c>
      <c r="H277" s="43">
        <v>4293833409</v>
      </c>
      <c r="I277" s="43">
        <v>473149</v>
      </c>
      <c r="J277" s="43">
        <v>4785695</v>
      </c>
      <c r="K277" s="43">
        <v>4302707</v>
      </c>
      <c r="L277" s="42">
        <v>0.64300000000000002</v>
      </c>
      <c r="M277" s="42">
        <v>0.66600000000000004</v>
      </c>
      <c r="N277" s="42">
        <v>0.64300000000000002</v>
      </c>
      <c r="O277" s="42">
        <v>0.66600000000000004</v>
      </c>
      <c r="P277" s="43">
        <v>9010</v>
      </c>
      <c r="Q277" s="43">
        <v>4439482252</v>
      </c>
      <c r="R277" s="43">
        <v>492728</v>
      </c>
      <c r="S277" s="43">
        <v>5345617</v>
      </c>
      <c r="T277" s="43">
        <v>4398179</v>
      </c>
      <c r="U277" s="42">
        <v>0.64700000000000002</v>
      </c>
      <c r="V277" s="42">
        <v>0.66900000000000004</v>
      </c>
      <c r="W277" s="42">
        <v>0.64700000000000002</v>
      </c>
      <c r="X277" s="42">
        <v>0.66900000000000004</v>
      </c>
      <c r="Y277" s="43">
        <v>8777</v>
      </c>
      <c r="Z277" s="43">
        <v>4495310204</v>
      </c>
      <c r="AA277" s="43">
        <v>512169</v>
      </c>
      <c r="AB277" s="43">
        <v>5426016</v>
      </c>
      <c r="AC277" s="43">
        <v>5260411</v>
      </c>
      <c r="AD277" s="42">
        <v>0.66400000000000003</v>
      </c>
      <c r="AE277" s="42">
        <v>0.66900000000000004</v>
      </c>
      <c r="AF277" s="42">
        <v>0.66400000000000003</v>
      </c>
      <c r="AG277" s="42">
        <v>0.66900000000000004</v>
      </c>
      <c r="AH277" s="43">
        <v>8916</v>
      </c>
      <c r="AI277" s="43">
        <v>4612775594</v>
      </c>
      <c r="AJ277" s="43">
        <v>517359</v>
      </c>
      <c r="AK277" s="43">
        <v>6379843</v>
      </c>
      <c r="AL277" s="43">
        <v>4829025</v>
      </c>
      <c r="AM277" s="42">
        <v>0.67200000000000004</v>
      </c>
      <c r="AN277" s="42">
        <v>0.67</v>
      </c>
      <c r="AO277" s="42">
        <v>0.67200000000000004</v>
      </c>
      <c r="AP277" s="42">
        <v>0.67200000000000004</v>
      </c>
      <c r="AQ277" s="43">
        <v>8816</v>
      </c>
      <c r="AR277" s="43">
        <v>4739166628</v>
      </c>
      <c r="AS277" s="43">
        <v>537564</v>
      </c>
      <c r="AT277" s="43">
        <v>6506562</v>
      </c>
      <c r="AU277" s="43">
        <v>4800726</v>
      </c>
      <c r="AV277" s="42">
        <v>0.66700000000000004</v>
      </c>
      <c r="AW277" s="42">
        <v>0.65700000000000003</v>
      </c>
      <c r="AX277" s="42">
        <v>0.66700000000000004</v>
      </c>
      <c r="AY277" s="42">
        <v>0.66700000000000004</v>
      </c>
      <c r="AZ277" s="43">
        <v>8743</v>
      </c>
      <c r="BA277" s="43">
        <v>5082441804</v>
      </c>
      <c r="BB277" s="43">
        <v>581315</v>
      </c>
      <c r="BC277" s="43">
        <v>6080998</v>
      </c>
      <c r="BD277" s="43">
        <v>6764749</v>
      </c>
      <c r="BE277" s="46">
        <v>0.66500000000000004</v>
      </c>
      <c r="BF277" s="46">
        <v>0.64700000000000002</v>
      </c>
      <c r="BG277" s="46">
        <v>0.66500000000000004</v>
      </c>
      <c r="BH277" s="46">
        <v>0.66500000000000004</v>
      </c>
      <c r="BI277" s="47">
        <v>8481</v>
      </c>
      <c r="BJ277" s="47">
        <v>5446107664</v>
      </c>
      <c r="BK277" s="47">
        <v>642153</v>
      </c>
      <c r="BL277" s="47">
        <v>6687814</v>
      </c>
      <c r="BM277" s="47">
        <v>7598914</v>
      </c>
      <c r="BN277" s="66">
        <v>0.66400000000000003</v>
      </c>
      <c r="BO277" s="66">
        <v>0.63400000000000001</v>
      </c>
      <c r="BP277" s="66">
        <v>0.66400000000000003</v>
      </c>
      <c r="BQ277" s="66">
        <v>0.66400000000000003</v>
      </c>
      <c r="BR277" s="67">
        <v>8202</v>
      </c>
      <c r="BS277" s="67">
        <v>5725878649</v>
      </c>
      <c r="BT277" s="67">
        <v>698107</v>
      </c>
      <c r="BU277" s="67">
        <v>8064411</v>
      </c>
      <c r="BV277" s="67">
        <v>6737979</v>
      </c>
      <c r="BW277" s="70">
        <v>0.64700000000000002</v>
      </c>
      <c r="BX277" s="70">
        <v>0.63500000000000001</v>
      </c>
      <c r="BY277" s="70">
        <v>0.64700000000000002</v>
      </c>
      <c r="BZ277" s="70">
        <v>0.64700000000000002</v>
      </c>
      <c r="CA277" s="71">
        <v>8252</v>
      </c>
      <c r="CB277" s="71">
        <v>5939515412</v>
      </c>
      <c r="CC277" s="71">
        <v>719766</v>
      </c>
      <c r="CD277" s="71">
        <v>7813099</v>
      </c>
      <c r="CE277" s="71">
        <v>7259524</v>
      </c>
    </row>
    <row r="278" spans="1:83" x14ac:dyDescent="0.35">
      <c r="A278" s="10" t="s">
        <v>1611</v>
      </c>
      <c r="B278" s="10" t="s">
        <v>261</v>
      </c>
      <c r="C278" s="42">
        <v>0.60799999999999998</v>
      </c>
      <c r="D278" s="42">
        <v>0.69199999999999995</v>
      </c>
      <c r="E278" s="42">
        <v>0.60799999999999998</v>
      </c>
      <c r="F278" s="42">
        <v>0.69199999999999995</v>
      </c>
      <c r="G278" s="43">
        <v>712</v>
      </c>
      <c r="H278" s="43">
        <v>373800094</v>
      </c>
      <c r="I278" s="43">
        <v>525000</v>
      </c>
      <c r="J278" s="43">
        <v>860246</v>
      </c>
      <c r="K278" s="43">
        <v>1051534</v>
      </c>
      <c r="L278" s="42">
        <v>0.61399999999999999</v>
      </c>
      <c r="M278" s="42">
        <v>0.68899999999999995</v>
      </c>
      <c r="N278" s="42">
        <v>0.61399999999999999</v>
      </c>
      <c r="O278" s="42">
        <v>0.68899999999999995</v>
      </c>
      <c r="P278" s="43">
        <v>713</v>
      </c>
      <c r="Q278" s="43">
        <v>379246116</v>
      </c>
      <c r="R278" s="43">
        <v>531901</v>
      </c>
      <c r="S278" s="43">
        <v>1019291</v>
      </c>
      <c r="T278" s="43">
        <v>983936</v>
      </c>
      <c r="U278" s="42">
        <v>0.61699999999999999</v>
      </c>
      <c r="V278" s="42">
        <v>0.68700000000000006</v>
      </c>
      <c r="W278" s="42">
        <v>0.61699999999999999</v>
      </c>
      <c r="X278" s="42">
        <v>0.68700000000000006</v>
      </c>
      <c r="Y278" s="43">
        <v>697</v>
      </c>
      <c r="Z278" s="43">
        <v>386552376</v>
      </c>
      <c r="AA278" s="43">
        <v>554594</v>
      </c>
      <c r="AB278" s="43">
        <v>1026985</v>
      </c>
      <c r="AC278" s="43">
        <v>1084982</v>
      </c>
      <c r="AD278" s="42">
        <v>0.64100000000000001</v>
      </c>
      <c r="AE278" s="42">
        <v>0.68899999999999995</v>
      </c>
      <c r="AF278" s="42">
        <v>0.64100000000000001</v>
      </c>
      <c r="AG278" s="42">
        <v>0.68899999999999995</v>
      </c>
      <c r="AH278" s="43">
        <v>712</v>
      </c>
      <c r="AI278" s="43">
        <v>392516107</v>
      </c>
      <c r="AJ278" s="43">
        <v>551286</v>
      </c>
      <c r="AK278" s="43">
        <v>1121295</v>
      </c>
      <c r="AL278" s="43">
        <v>1478840</v>
      </c>
      <c r="AM278" s="42">
        <v>0.64600000000000002</v>
      </c>
      <c r="AN278" s="42">
        <v>0.68700000000000006</v>
      </c>
      <c r="AO278" s="42">
        <v>0.64600000000000002</v>
      </c>
      <c r="AP278" s="42">
        <v>0.68700000000000006</v>
      </c>
      <c r="AQ278" s="43">
        <v>684</v>
      </c>
      <c r="AR278" s="43">
        <v>396735667</v>
      </c>
      <c r="AS278" s="43">
        <v>580022</v>
      </c>
      <c r="AT278" s="43">
        <v>1398739</v>
      </c>
      <c r="AU278" s="43">
        <v>1158838</v>
      </c>
      <c r="AV278" s="42">
        <v>0.64900000000000002</v>
      </c>
      <c r="AW278" s="42">
        <v>0.67400000000000004</v>
      </c>
      <c r="AX278" s="42">
        <v>0.64900000000000002</v>
      </c>
      <c r="AY278" s="42">
        <v>0.67400000000000004</v>
      </c>
      <c r="AZ278" s="43">
        <v>680</v>
      </c>
      <c r="BA278" s="43">
        <v>416838020</v>
      </c>
      <c r="BB278" s="43">
        <v>612997</v>
      </c>
      <c r="BC278" s="43">
        <v>1102906</v>
      </c>
      <c r="BD278" s="43">
        <v>1154895</v>
      </c>
      <c r="BE278" s="46">
        <v>0.66200000000000003</v>
      </c>
      <c r="BF278" s="46">
        <v>0.67900000000000005</v>
      </c>
      <c r="BG278" s="46">
        <v>0.66200000000000003</v>
      </c>
      <c r="BH278" s="46">
        <v>0.67900000000000005</v>
      </c>
      <c r="BI278" s="47">
        <v>649</v>
      </c>
      <c r="BJ278" s="47">
        <v>420201167</v>
      </c>
      <c r="BK278" s="47">
        <v>647459</v>
      </c>
      <c r="BL278" s="47">
        <v>1213114</v>
      </c>
      <c r="BM278" s="47">
        <v>1106866</v>
      </c>
      <c r="BN278" s="66">
        <v>0.68</v>
      </c>
      <c r="BO278" s="66">
        <v>0.67</v>
      </c>
      <c r="BP278" s="66">
        <v>0.68</v>
      </c>
      <c r="BQ278" s="66">
        <v>0.68</v>
      </c>
      <c r="BR278" s="67">
        <v>665</v>
      </c>
      <c r="BS278" s="67">
        <v>442591623</v>
      </c>
      <c r="BT278" s="67">
        <v>665551</v>
      </c>
      <c r="BU278" s="67">
        <v>1057328</v>
      </c>
      <c r="BV278" s="67">
        <v>1192167</v>
      </c>
      <c r="BW278" s="70">
        <v>0.64900000000000002</v>
      </c>
      <c r="BX278" s="70">
        <v>0.64300000000000002</v>
      </c>
      <c r="BY278" s="70">
        <v>0.64900000000000002</v>
      </c>
      <c r="BZ278" s="70">
        <v>0.64900000000000002</v>
      </c>
      <c r="CA278" s="71">
        <v>683</v>
      </c>
      <c r="CB278" s="71">
        <v>489353420</v>
      </c>
      <c r="CC278" s="71">
        <v>716476</v>
      </c>
      <c r="CD278" s="71">
        <v>1095865</v>
      </c>
      <c r="CE278" s="71">
        <v>1164910</v>
      </c>
    </row>
    <row r="279" spans="1:83" x14ac:dyDescent="0.35">
      <c r="A279" s="10" t="s">
        <v>1612</v>
      </c>
      <c r="B279" s="10" t="s">
        <v>262</v>
      </c>
      <c r="C279" s="42">
        <v>0.78900000000000003</v>
      </c>
      <c r="D279" s="42">
        <v>0.61</v>
      </c>
      <c r="E279" s="42">
        <v>0.78900000000000003</v>
      </c>
      <c r="F279" s="42">
        <v>0.78900000000000003</v>
      </c>
      <c r="G279" s="43">
        <v>3655</v>
      </c>
      <c r="H279" s="43">
        <v>1032547406</v>
      </c>
      <c r="I279" s="43">
        <v>282502</v>
      </c>
      <c r="J279" s="43">
        <v>1859751</v>
      </c>
      <c r="K279" s="43">
        <v>2576572</v>
      </c>
      <c r="L279" s="42">
        <v>0.80600000000000005</v>
      </c>
      <c r="M279" s="42">
        <v>0.623</v>
      </c>
      <c r="N279" s="42">
        <v>0.80600000000000005</v>
      </c>
      <c r="O279" s="42">
        <v>0.80600000000000005</v>
      </c>
      <c r="P279" s="43">
        <v>3702</v>
      </c>
      <c r="Q279" s="43">
        <v>992719370</v>
      </c>
      <c r="R279" s="43">
        <v>268157</v>
      </c>
      <c r="S279" s="43">
        <v>2464967</v>
      </c>
      <c r="T279" s="43">
        <v>3240535</v>
      </c>
      <c r="U279" s="42">
        <v>0.81100000000000005</v>
      </c>
      <c r="V279" s="42">
        <v>0.61399999999999999</v>
      </c>
      <c r="W279" s="42">
        <v>0.81100000000000005</v>
      </c>
      <c r="X279" s="42">
        <v>0.81100000000000005</v>
      </c>
      <c r="Y279" s="43">
        <v>3702</v>
      </c>
      <c r="Z279" s="43">
        <v>1016475156</v>
      </c>
      <c r="AA279" s="43">
        <v>274574</v>
      </c>
      <c r="AB279" s="43">
        <v>2981448</v>
      </c>
      <c r="AC279" s="43">
        <v>3464573</v>
      </c>
      <c r="AD279" s="42">
        <v>0.80800000000000005</v>
      </c>
      <c r="AE279" s="42">
        <v>0.6</v>
      </c>
      <c r="AF279" s="42">
        <v>0.80800000000000005</v>
      </c>
      <c r="AG279" s="42">
        <v>0.80800000000000005</v>
      </c>
      <c r="AH279" s="43">
        <v>3536</v>
      </c>
      <c r="AI279" s="43">
        <v>1046115618</v>
      </c>
      <c r="AJ279" s="43">
        <v>295847</v>
      </c>
      <c r="AK279" s="43">
        <v>3275838</v>
      </c>
      <c r="AL279" s="43">
        <v>4057455</v>
      </c>
      <c r="AM279" s="42">
        <v>0.82399999999999995</v>
      </c>
      <c r="AN279" s="42">
        <v>0.63200000000000001</v>
      </c>
      <c r="AO279" s="42">
        <v>0.82399999999999995</v>
      </c>
      <c r="AP279" s="42">
        <v>0.82399999999999995</v>
      </c>
      <c r="AQ279" s="43">
        <v>3685</v>
      </c>
      <c r="AR279" s="43">
        <v>1065564015</v>
      </c>
      <c r="AS279" s="43">
        <v>289162</v>
      </c>
      <c r="AT279" s="43">
        <v>3507260</v>
      </c>
      <c r="AU279" s="43">
        <v>3897761</v>
      </c>
      <c r="AV279" s="42">
        <v>0.82899999999999996</v>
      </c>
      <c r="AW279" s="42">
        <v>0.61</v>
      </c>
      <c r="AX279" s="42">
        <v>0.82899999999999996</v>
      </c>
      <c r="AY279" s="42">
        <v>0.82899999999999996</v>
      </c>
      <c r="AZ279" s="43">
        <v>3628</v>
      </c>
      <c r="BA279" s="43">
        <v>1086192569</v>
      </c>
      <c r="BB279" s="43">
        <v>299391</v>
      </c>
      <c r="BC279" s="43">
        <v>3420955</v>
      </c>
      <c r="BD279" s="43">
        <v>3685246</v>
      </c>
      <c r="BE279" s="46">
        <v>0.82099999999999995</v>
      </c>
      <c r="BF279" s="46">
        <v>0.59399999999999997</v>
      </c>
      <c r="BG279" s="46">
        <v>0.82099999999999995</v>
      </c>
      <c r="BH279" s="46">
        <v>0.82099999999999995</v>
      </c>
      <c r="BI279" s="47">
        <v>3513</v>
      </c>
      <c r="BJ279" s="47">
        <v>1203726155</v>
      </c>
      <c r="BK279" s="47">
        <v>342649</v>
      </c>
      <c r="BL279" s="47">
        <v>3459757</v>
      </c>
      <c r="BM279" s="47">
        <v>3980556</v>
      </c>
      <c r="BN279" s="66">
        <v>0.81799999999999995</v>
      </c>
      <c r="BO279" s="66">
        <v>0.55400000000000005</v>
      </c>
      <c r="BP279" s="66">
        <v>0.81799999999999995</v>
      </c>
      <c r="BQ279" s="66">
        <v>0.81799999999999995</v>
      </c>
      <c r="BR279" s="67">
        <v>3291</v>
      </c>
      <c r="BS279" s="67">
        <v>1243235600</v>
      </c>
      <c r="BT279" s="67">
        <v>377768</v>
      </c>
      <c r="BU279" s="67">
        <v>3533561</v>
      </c>
      <c r="BV279" s="67">
        <v>4508515</v>
      </c>
      <c r="BW279" s="70">
        <v>0.81200000000000006</v>
      </c>
      <c r="BX279" s="70">
        <v>0.54300000000000004</v>
      </c>
      <c r="BY279" s="70">
        <v>0.81200000000000006</v>
      </c>
      <c r="BZ279" s="70">
        <v>0.81200000000000006</v>
      </c>
      <c r="CA279" s="71">
        <v>3299</v>
      </c>
      <c r="CB279" s="71">
        <v>1263329507</v>
      </c>
      <c r="CC279" s="71">
        <v>382943</v>
      </c>
      <c r="CD279" s="71">
        <v>3692534</v>
      </c>
      <c r="CE279" s="71">
        <v>4205624</v>
      </c>
    </row>
    <row r="280" spans="1:83" x14ac:dyDescent="0.35">
      <c r="A280" s="10" t="s">
        <v>1613</v>
      </c>
      <c r="B280" s="10" t="s">
        <v>263</v>
      </c>
      <c r="C280" s="42">
        <v>0.73899999999999999</v>
      </c>
      <c r="D280" s="42">
        <v>0.59599999999999997</v>
      </c>
      <c r="E280" s="42">
        <v>0.73899999999999999</v>
      </c>
      <c r="F280" s="42">
        <v>0.73899999999999999</v>
      </c>
      <c r="G280" s="43">
        <v>1006</v>
      </c>
      <c r="H280" s="43">
        <v>352025440</v>
      </c>
      <c r="I280" s="43">
        <v>349925</v>
      </c>
      <c r="J280" s="43">
        <v>1167225</v>
      </c>
      <c r="K280" s="43">
        <v>992598</v>
      </c>
      <c r="L280" s="42">
        <v>0.73199999999999998</v>
      </c>
      <c r="M280" s="42">
        <v>0.59399999999999997</v>
      </c>
      <c r="N280" s="42">
        <v>0.73199999999999998</v>
      </c>
      <c r="O280" s="42">
        <v>0.73199999999999998</v>
      </c>
      <c r="P280" s="43">
        <v>961</v>
      </c>
      <c r="Q280" s="43">
        <v>355935956</v>
      </c>
      <c r="R280" s="43">
        <v>370380</v>
      </c>
      <c r="S280" s="43">
        <v>1181176</v>
      </c>
      <c r="T280" s="43">
        <v>1097123</v>
      </c>
      <c r="U280" s="42">
        <v>0.74399999999999999</v>
      </c>
      <c r="V280" s="42">
        <v>0.59399999999999997</v>
      </c>
      <c r="W280" s="42">
        <v>0.74399999999999999</v>
      </c>
      <c r="X280" s="42">
        <v>0.74399999999999999</v>
      </c>
      <c r="Y280" s="43">
        <v>969</v>
      </c>
      <c r="Z280" s="43">
        <v>359551426</v>
      </c>
      <c r="AA280" s="43">
        <v>371054</v>
      </c>
      <c r="AB280" s="43">
        <v>1071130</v>
      </c>
      <c r="AC280" s="43">
        <v>1257963</v>
      </c>
      <c r="AD280" s="42">
        <v>0.745</v>
      </c>
      <c r="AE280" s="42">
        <v>0.59399999999999997</v>
      </c>
      <c r="AF280" s="42">
        <v>0.745</v>
      </c>
      <c r="AG280" s="42">
        <v>0.745</v>
      </c>
      <c r="AH280" s="43">
        <v>922</v>
      </c>
      <c r="AI280" s="43">
        <v>361536310</v>
      </c>
      <c r="AJ280" s="43">
        <v>392121</v>
      </c>
      <c r="AK280" s="43">
        <v>1225656</v>
      </c>
      <c r="AL280" s="43">
        <v>1297299</v>
      </c>
      <c r="AM280" s="42">
        <v>0.76</v>
      </c>
      <c r="AN280" s="42">
        <v>0.61599999999999999</v>
      </c>
      <c r="AO280" s="42">
        <v>0.76</v>
      </c>
      <c r="AP280" s="42">
        <v>0.76</v>
      </c>
      <c r="AQ280" s="43">
        <v>900</v>
      </c>
      <c r="AR280" s="43">
        <v>353848953</v>
      </c>
      <c r="AS280" s="43">
        <v>393165</v>
      </c>
      <c r="AT280" s="43">
        <v>1151933</v>
      </c>
      <c r="AU280" s="43">
        <v>1227353</v>
      </c>
      <c r="AV280" s="42">
        <v>0.77200000000000002</v>
      </c>
      <c r="AW280" s="42">
        <v>0.61799999999999999</v>
      </c>
      <c r="AX280" s="42">
        <v>0.77200000000000002</v>
      </c>
      <c r="AY280" s="42">
        <v>0.77200000000000002</v>
      </c>
      <c r="AZ280" s="43">
        <v>904</v>
      </c>
      <c r="BA280" s="43">
        <v>360717028</v>
      </c>
      <c r="BB280" s="43">
        <v>399023</v>
      </c>
      <c r="BC280" s="43">
        <v>1067765</v>
      </c>
      <c r="BD280" s="43">
        <v>1287567</v>
      </c>
      <c r="BE280" s="46">
        <v>0.76900000000000002</v>
      </c>
      <c r="BF280" s="46">
        <v>0.60599999999999998</v>
      </c>
      <c r="BG280" s="46">
        <v>0.76900000000000002</v>
      </c>
      <c r="BH280" s="46">
        <v>0.76900000000000002</v>
      </c>
      <c r="BI280" s="47">
        <v>839</v>
      </c>
      <c r="BJ280" s="47">
        <v>371794733</v>
      </c>
      <c r="BK280" s="47">
        <v>443140</v>
      </c>
      <c r="BL280" s="47">
        <v>1279796</v>
      </c>
      <c r="BM280" s="47">
        <v>1298927</v>
      </c>
      <c r="BN280" s="66">
        <v>0.79800000000000004</v>
      </c>
      <c r="BO280" s="66">
        <v>0.623</v>
      </c>
      <c r="BP280" s="66">
        <v>0.79800000000000004</v>
      </c>
      <c r="BQ280" s="66">
        <v>0.79800000000000004</v>
      </c>
      <c r="BR280" s="67">
        <v>876</v>
      </c>
      <c r="BS280" s="67">
        <v>369307738</v>
      </c>
      <c r="BT280" s="67">
        <v>421584</v>
      </c>
      <c r="BU280" s="67">
        <v>1201909</v>
      </c>
      <c r="BV280" s="67">
        <v>1436137</v>
      </c>
      <c r="BW280" s="70">
        <v>0.78200000000000003</v>
      </c>
      <c r="BX280" s="70">
        <v>0.61399999999999999</v>
      </c>
      <c r="BY280" s="70">
        <v>0.78200000000000003</v>
      </c>
      <c r="BZ280" s="70">
        <v>0.78200000000000003</v>
      </c>
      <c r="CA280" s="71">
        <v>857</v>
      </c>
      <c r="CB280" s="71">
        <v>381228480</v>
      </c>
      <c r="CC280" s="71">
        <v>444840</v>
      </c>
      <c r="CD280" s="71">
        <v>1347343</v>
      </c>
      <c r="CE280" s="71">
        <v>1410613</v>
      </c>
    </row>
    <row r="281" spans="1:83" x14ac:dyDescent="0.35">
      <c r="A281" s="10" t="s">
        <v>1614</v>
      </c>
      <c r="B281" s="10" t="s">
        <v>264</v>
      </c>
      <c r="C281" s="42">
        <v>0.70399999999999996</v>
      </c>
      <c r="D281" s="42">
        <v>0.55100000000000005</v>
      </c>
      <c r="E281" s="42">
        <v>0.70399999999999996</v>
      </c>
      <c r="F281" s="42">
        <v>0.70399999999999996</v>
      </c>
      <c r="G281" s="43">
        <v>1435</v>
      </c>
      <c r="H281" s="43">
        <v>568410380</v>
      </c>
      <c r="I281" s="43">
        <v>396104</v>
      </c>
      <c r="J281" s="43">
        <v>1088067</v>
      </c>
      <c r="K281" s="43">
        <v>1145577</v>
      </c>
      <c r="L281" s="42">
        <v>0.70199999999999996</v>
      </c>
      <c r="M281" s="42">
        <v>0.53300000000000003</v>
      </c>
      <c r="N281" s="42">
        <v>0.70199999999999996</v>
      </c>
      <c r="O281" s="42">
        <v>0.70199999999999996</v>
      </c>
      <c r="P281" s="43">
        <v>1434</v>
      </c>
      <c r="Q281" s="43">
        <v>590775463</v>
      </c>
      <c r="R281" s="43">
        <v>411977</v>
      </c>
      <c r="S281" s="43">
        <v>1137735</v>
      </c>
      <c r="T281" s="43">
        <v>1191838</v>
      </c>
      <c r="U281" s="42">
        <v>0.71399999999999997</v>
      </c>
      <c r="V281" s="42">
        <v>0.54600000000000004</v>
      </c>
      <c r="W281" s="42">
        <v>0.71399999999999997</v>
      </c>
      <c r="X281" s="42">
        <v>0.71399999999999997</v>
      </c>
      <c r="Y281" s="43">
        <v>1413</v>
      </c>
      <c r="Z281" s="43">
        <v>586862763</v>
      </c>
      <c r="AA281" s="43">
        <v>415331</v>
      </c>
      <c r="AB281" s="43">
        <v>1141636</v>
      </c>
      <c r="AC281" s="43">
        <v>1371619</v>
      </c>
      <c r="AD281" s="42">
        <v>0.72799999999999998</v>
      </c>
      <c r="AE281" s="42">
        <v>0.54600000000000004</v>
      </c>
      <c r="AF281" s="42">
        <v>0.72799999999999998</v>
      </c>
      <c r="AG281" s="42">
        <v>0.72799999999999998</v>
      </c>
      <c r="AH281" s="43">
        <v>1404</v>
      </c>
      <c r="AI281" s="43">
        <v>588545968</v>
      </c>
      <c r="AJ281" s="43">
        <v>419192</v>
      </c>
      <c r="AK281" s="43">
        <v>1397702</v>
      </c>
      <c r="AL281" s="43">
        <v>1326968</v>
      </c>
      <c r="AM281" s="42">
        <v>0.72699999999999998</v>
      </c>
      <c r="AN281" s="42">
        <v>0.54100000000000004</v>
      </c>
      <c r="AO281" s="42">
        <v>0.72699999999999998</v>
      </c>
      <c r="AP281" s="42">
        <v>0.72699999999999998</v>
      </c>
      <c r="AQ281" s="43">
        <v>1347</v>
      </c>
      <c r="AR281" s="43">
        <v>601692160</v>
      </c>
      <c r="AS281" s="43">
        <v>446690</v>
      </c>
      <c r="AT281" s="43">
        <v>1247412</v>
      </c>
      <c r="AU281" s="43">
        <v>1446944</v>
      </c>
      <c r="AV281" s="42">
        <v>0.73299999999999998</v>
      </c>
      <c r="AW281" s="42">
        <v>0.53800000000000003</v>
      </c>
      <c r="AX281" s="42">
        <v>0.73299999999999998</v>
      </c>
      <c r="AY281" s="42">
        <v>0.73299999999999998</v>
      </c>
      <c r="AZ281" s="43">
        <v>1345</v>
      </c>
      <c r="BA281" s="43">
        <v>626110999</v>
      </c>
      <c r="BB281" s="43">
        <v>465510</v>
      </c>
      <c r="BC281" s="43">
        <v>1185411</v>
      </c>
      <c r="BD281" s="43">
        <v>1406059</v>
      </c>
      <c r="BE281" s="46">
        <v>0.745</v>
      </c>
      <c r="BF281" s="46">
        <v>0.52700000000000002</v>
      </c>
      <c r="BG281" s="46">
        <v>0.745</v>
      </c>
      <c r="BH281" s="46">
        <v>0.745</v>
      </c>
      <c r="BI281" s="47">
        <v>1321</v>
      </c>
      <c r="BJ281" s="47">
        <v>646475828</v>
      </c>
      <c r="BK281" s="47">
        <v>489383</v>
      </c>
      <c r="BL281" s="47">
        <v>1186425</v>
      </c>
      <c r="BM281" s="47">
        <v>1492736</v>
      </c>
      <c r="BN281" s="66">
        <v>0.76100000000000001</v>
      </c>
      <c r="BO281" s="66">
        <v>0.53300000000000003</v>
      </c>
      <c r="BP281" s="66">
        <v>0.76100000000000001</v>
      </c>
      <c r="BQ281" s="66">
        <v>0.76100000000000001</v>
      </c>
      <c r="BR281" s="67">
        <v>1307</v>
      </c>
      <c r="BS281" s="67">
        <v>650065024</v>
      </c>
      <c r="BT281" s="67">
        <v>497371</v>
      </c>
      <c r="BU281" s="67">
        <v>1372746</v>
      </c>
      <c r="BV281" s="67">
        <v>1804459</v>
      </c>
      <c r="BW281" s="70">
        <v>0.745</v>
      </c>
      <c r="BX281" s="70">
        <v>0.52400000000000002</v>
      </c>
      <c r="BY281" s="70">
        <v>0.745</v>
      </c>
      <c r="BZ281" s="70">
        <v>0.745</v>
      </c>
      <c r="CA281" s="71">
        <v>1302</v>
      </c>
      <c r="CB281" s="71">
        <v>675799892</v>
      </c>
      <c r="CC281" s="71">
        <v>519047</v>
      </c>
      <c r="CD281" s="71">
        <v>1489425</v>
      </c>
      <c r="CE281" s="71">
        <v>1714625</v>
      </c>
    </row>
    <row r="282" spans="1:83" x14ac:dyDescent="0.35">
      <c r="A282" s="10" t="s">
        <v>1615</v>
      </c>
      <c r="B282" s="10" t="s">
        <v>265</v>
      </c>
      <c r="C282" s="42">
        <v>0.79</v>
      </c>
      <c r="D282" s="42">
        <v>0.67900000000000005</v>
      </c>
      <c r="E282" s="42">
        <v>0.79</v>
      </c>
      <c r="F282" s="42">
        <v>0.79</v>
      </c>
      <c r="G282" s="43">
        <v>781</v>
      </c>
      <c r="H282" s="43">
        <v>219724298</v>
      </c>
      <c r="I282" s="43">
        <v>281337</v>
      </c>
      <c r="J282" s="43">
        <v>801917</v>
      </c>
      <c r="K282" s="43">
        <v>883172</v>
      </c>
      <c r="L282" s="42">
        <v>0.79300000000000004</v>
      </c>
      <c r="M282" s="42">
        <v>0.67900000000000005</v>
      </c>
      <c r="N282" s="42">
        <v>0.79300000000000004</v>
      </c>
      <c r="O282" s="42">
        <v>0.79300000000000004</v>
      </c>
      <c r="P282" s="43">
        <v>770</v>
      </c>
      <c r="Q282" s="43">
        <v>220255919</v>
      </c>
      <c r="R282" s="43">
        <v>286046</v>
      </c>
      <c r="S282" s="43">
        <v>1001672</v>
      </c>
      <c r="T282" s="43">
        <v>1005046</v>
      </c>
      <c r="U282" s="42">
        <v>0.80900000000000005</v>
      </c>
      <c r="V282" s="42">
        <v>0.68300000000000005</v>
      </c>
      <c r="W282" s="42">
        <v>0.80900000000000005</v>
      </c>
      <c r="X282" s="42">
        <v>0.80900000000000005</v>
      </c>
      <c r="Y282" s="43">
        <v>797</v>
      </c>
      <c r="Z282" s="43">
        <v>221628876</v>
      </c>
      <c r="AA282" s="43">
        <v>278078</v>
      </c>
      <c r="AB282" s="43">
        <v>968011</v>
      </c>
      <c r="AC282" s="43">
        <v>1122806</v>
      </c>
      <c r="AD282" s="42">
        <v>0.79800000000000004</v>
      </c>
      <c r="AE282" s="42">
        <v>0.67300000000000004</v>
      </c>
      <c r="AF282" s="42">
        <v>0.79800000000000004</v>
      </c>
      <c r="AG282" s="42">
        <v>0.79800000000000004</v>
      </c>
      <c r="AH282" s="43">
        <v>732</v>
      </c>
      <c r="AI282" s="43">
        <v>228436565</v>
      </c>
      <c r="AJ282" s="43">
        <v>312071</v>
      </c>
      <c r="AK282" s="43">
        <v>1094045</v>
      </c>
      <c r="AL282" s="43">
        <v>1115533</v>
      </c>
      <c r="AM282" s="42">
        <v>0.81599999999999995</v>
      </c>
      <c r="AN282" s="42">
        <v>0.68700000000000006</v>
      </c>
      <c r="AO282" s="42">
        <v>0.81599999999999995</v>
      </c>
      <c r="AP282" s="42">
        <v>0.81599999999999995</v>
      </c>
      <c r="AQ282" s="43">
        <v>739</v>
      </c>
      <c r="AR282" s="43">
        <v>222159366</v>
      </c>
      <c r="AS282" s="43">
        <v>300621</v>
      </c>
      <c r="AT282" s="43">
        <v>1059496</v>
      </c>
      <c r="AU282" s="43">
        <v>1282138</v>
      </c>
      <c r="AV282" s="42">
        <v>0.78800000000000003</v>
      </c>
      <c r="AW282" s="42">
        <v>0.61199999999999999</v>
      </c>
      <c r="AX282" s="42">
        <v>0.78800000000000003</v>
      </c>
      <c r="AY282" s="42">
        <v>0.78800000000000003</v>
      </c>
      <c r="AZ282" s="43">
        <v>757</v>
      </c>
      <c r="BA282" s="43">
        <v>279585655</v>
      </c>
      <c r="BB282" s="43">
        <v>369333</v>
      </c>
      <c r="BC282" s="43">
        <v>1097728</v>
      </c>
      <c r="BD282" s="43">
        <v>1329868</v>
      </c>
      <c r="BE282" s="46">
        <v>0.78700000000000003</v>
      </c>
      <c r="BF282" s="46">
        <v>0.61199999999999999</v>
      </c>
      <c r="BG282" s="46">
        <v>0.78700000000000003</v>
      </c>
      <c r="BH282" s="46">
        <v>0.78700000000000003</v>
      </c>
      <c r="BI282" s="47">
        <v>686</v>
      </c>
      <c r="BJ282" s="47">
        <v>280416374</v>
      </c>
      <c r="BK282" s="47">
        <v>408770</v>
      </c>
      <c r="BL282" s="47">
        <v>1176515</v>
      </c>
      <c r="BM282" s="47">
        <v>1286017</v>
      </c>
      <c r="BN282" s="66">
        <v>0.78500000000000003</v>
      </c>
      <c r="BO282" s="66">
        <v>0.61199999999999999</v>
      </c>
      <c r="BP282" s="66">
        <v>0.78500000000000003</v>
      </c>
      <c r="BQ282" s="66">
        <v>0.78500000000000003</v>
      </c>
      <c r="BR282" s="67">
        <v>634</v>
      </c>
      <c r="BS282" s="67">
        <v>283363215</v>
      </c>
      <c r="BT282" s="67">
        <v>446945</v>
      </c>
      <c r="BU282" s="67">
        <v>1188768</v>
      </c>
      <c r="BV282" s="67">
        <v>1457395</v>
      </c>
      <c r="BW282" s="70">
        <v>0.78</v>
      </c>
      <c r="BX282" s="70">
        <v>0.60599999999999998</v>
      </c>
      <c r="BY282" s="70">
        <v>0.78</v>
      </c>
      <c r="BZ282" s="70">
        <v>0.78</v>
      </c>
      <c r="CA282" s="71">
        <v>650</v>
      </c>
      <c r="CB282" s="71">
        <v>291565793</v>
      </c>
      <c r="CC282" s="71">
        <v>448562</v>
      </c>
      <c r="CD282" s="71">
        <v>1287771</v>
      </c>
      <c r="CE282" s="71">
        <v>1407213</v>
      </c>
    </row>
    <row r="283" spans="1:83" x14ac:dyDescent="0.35">
      <c r="A283" s="10" t="s">
        <v>1616</v>
      </c>
      <c r="B283" s="10" t="s">
        <v>2054</v>
      </c>
      <c r="C283" s="42">
        <v>0</v>
      </c>
      <c r="D283" s="42">
        <v>0</v>
      </c>
      <c r="E283" s="42">
        <v>0</v>
      </c>
      <c r="F283" s="42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2">
        <v>0</v>
      </c>
      <c r="M283" s="42">
        <v>0</v>
      </c>
      <c r="N283" s="42">
        <v>0</v>
      </c>
      <c r="O283" s="42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2">
        <v>0</v>
      </c>
      <c r="V283" s="42">
        <v>0</v>
      </c>
      <c r="W283" s="42">
        <v>0</v>
      </c>
      <c r="X283" s="42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2">
        <v>0</v>
      </c>
      <c r="AE283" s="42">
        <v>0</v>
      </c>
      <c r="AF283" s="42">
        <v>0</v>
      </c>
      <c r="AG283" s="42">
        <v>0</v>
      </c>
      <c r="AH283" s="43">
        <v>0</v>
      </c>
      <c r="AI283" s="43">
        <v>0</v>
      </c>
      <c r="AJ283" s="43">
        <v>0</v>
      </c>
      <c r="AK283" s="43">
        <v>0</v>
      </c>
      <c r="AL283" s="43">
        <v>0</v>
      </c>
      <c r="AM283" s="42">
        <v>0</v>
      </c>
      <c r="AN283" s="42">
        <v>0</v>
      </c>
      <c r="AO283" s="42">
        <v>0</v>
      </c>
      <c r="AP283" s="42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2">
        <v>0</v>
      </c>
      <c r="AW283" s="42">
        <v>0</v>
      </c>
      <c r="AX283" s="42">
        <v>0</v>
      </c>
      <c r="AY283" s="42">
        <v>0</v>
      </c>
      <c r="AZ283" s="43">
        <v>0</v>
      </c>
      <c r="BA283" s="43">
        <v>0</v>
      </c>
      <c r="BB283" s="43">
        <v>0</v>
      </c>
      <c r="BC283" s="43">
        <v>0</v>
      </c>
      <c r="BD283" s="43">
        <v>0</v>
      </c>
      <c r="BE283" s="46">
        <v>0</v>
      </c>
      <c r="BF283" s="46">
        <v>0</v>
      </c>
      <c r="BG283" s="46">
        <v>0</v>
      </c>
      <c r="BH283" s="46">
        <v>0</v>
      </c>
      <c r="BI283" s="47">
        <v>0</v>
      </c>
      <c r="BJ283" s="47">
        <v>0</v>
      </c>
      <c r="BK283" s="47">
        <v>0</v>
      </c>
      <c r="BL283" s="47">
        <v>0</v>
      </c>
      <c r="BM283" s="47">
        <v>0</v>
      </c>
      <c r="BN283" s="66">
        <v>0</v>
      </c>
      <c r="BO283" s="66">
        <v>0</v>
      </c>
      <c r="BP283" s="66">
        <v>0</v>
      </c>
      <c r="BQ283" s="66">
        <v>0</v>
      </c>
      <c r="BR283" s="67">
        <v>0</v>
      </c>
      <c r="BS283" s="67">
        <v>0</v>
      </c>
      <c r="BT283" s="67">
        <v>0</v>
      </c>
      <c r="BU283" s="67">
        <v>0</v>
      </c>
      <c r="BV283" s="67">
        <v>0</v>
      </c>
      <c r="BW283" s="70">
        <v>0</v>
      </c>
      <c r="BX283" s="70">
        <v>0</v>
      </c>
      <c r="BY283" s="70">
        <v>0</v>
      </c>
      <c r="BZ283" s="70">
        <v>0</v>
      </c>
      <c r="CA283" s="71">
        <v>0</v>
      </c>
      <c r="CB283" s="71">
        <v>0</v>
      </c>
      <c r="CC283" s="71">
        <v>0</v>
      </c>
      <c r="CD283" s="71">
        <v>0</v>
      </c>
      <c r="CE283" s="71">
        <v>0</v>
      </c>
    </row>
    <row r="284" spans="1:83" x14ac:dyDescent="0.35">
      <c r="A284" s="10" t="s">
        <v>1617</v>
      </c>
      <c r="B284" s="10" t="s">
        <v>266</v>
      </c>
      <c r="C284" s="42">
        <v>0.76200000000000001</v>
      </c>
      <c r="D284" s="42">
        <v>0.51600000000000001</v>
      </c>
      <c r="E284" s="42">
        <v>0.76200000000000001</v>
      </c>
      <c r="F284" s="42">
        <v>0.76200000000000001</v>
      </c>
      <c r="G284" s="43">
        <v>911</v>
      </c>
      <c r="H284" s="43">
        <v>290233533</v>
      </c>
      <c r="I284" s="43">
        <v>318587</v>
      </c>
      <c r="J284" s="43">
        <v>752557</v>
      </c>
      <c r="K284" s="43">
        <v>690586</v>
      </c>
      <c r="L284" s="42">
        <v>0.75900000000000001</v>
      </c>
      <c r="M284" s="42">
        <v>0.51600000000000001</v>
      </c>
      <c r="N284" s="42">
        <v>0.75900000000000001</v>
      </c>
      <c r="O284" s="42">
        <v>0.75900000000000001</v>
      </c>
      <c r="P284" s="43">
        <v>888</v>
      </c>
      <c r="Q284" s="43">
        <v>295212673</v>
      </c>
      <c r="R284" s="43">
        <v>332446</v>
      </c>
      <c r="S284" s="43">
        <v>692208</v>
      </c>
      <c r="T284" s="43">
        <v>758961</v>
      </c>
      <c r="U284" s="42">
        <v>0.76300000000000001</v>
      </c>
      <c r="V284" s="42">
        <v>0.5</v>
      </c>
      <c r="W284" s="42">
        <v>0.76300000000000001</v>
      </c>
      <c r="X284" s="42">
        <v>0.76300000000000001</v>
      </c>
      <c r="Y284" s="43">
        <v>871</v>
      </c>
      <c r="Z284" s="43">
        <v>299263795</v>
      </c>
      <c r="AA284" s="43">
        <v>343586</v>
      </c>
      <c r="AB284" s="43">
        <v>882050</v>
      </c>
      <c r="AC284" s="43">
        <v>947017</v>
      </c>
      <c r="AD284" s="42">
        <v>0.75700000000000001</v>
      </c>
      <c r="AE284" s="42">
        <v>0.48799999999999999</v>
      </c>
      <c r="AF284" s="42">
        <v>0.75700000000000001</v>
      </c>
      <c r="AG284" s="42">
        <v>0.75700000000000001</v>
      </c>
      <c r="AH284" s="43">
        <v>826</v>
      </c>
      <c r="AI284" s="43">
        <v>308621374</v>
      </c>
      <c r="AJ284" s="43">
        <v>373633</v>
      </c>
      <c r="AK284" s="43">
        <v>1028682</v>
      </c>
      <c r="AL284" s="43">
        <v>1087480</v>
      </c>
      <c r="AM284" s="42">
        <v>0.76400000000000001</v>
      </c>
      <c r="AN284" s="42">
        <v>0.51900000000000002</v>
      </c>
      <c r="AO284" s="42">
        <v>0.76400000000000001</v>
      </c>
      <c r="AP284" s="42">
        <v>0.76400000000000001</v>
      </c>
      <c r="AQ284" s="43">
        <v>777</v>
      </c>
      <c r="AR284" s="43">
        <v>300373824</v>
      </c>
      <c r="AS284" s="43">
        <v>386581</v>
      </c>
      <c r="AT284" s="43">
        <v>1032393</v>
      </c>
      <c r="AU284" s="43">
        <v>1021806</v>
      </c>
      <c r="AV284" s="42">
        <v>0.80700000000000005</v>
      </c>
      <c r="AW284" s="42">
        <v>0.48799999999999999</v>
      </c>
      <c r="AX284" s="42">
        <v>0.80700000000000005</v>
      </c>
      <c r="AY284" s="42">
        <v>0.80700000000000005</v>
      </c>
      <c r="AZ284" s="43">
        <v>947</v>
      </c>
      <c r="BA284" s="43">
        <v>319934576</v>
      </c>
      <c r="BB284" s="43">
        <v>337840</v>
      </c>
      <c r="BC284" s="43">
        <v>881307</v>
      </c>
      <c r="BD284" s="43">
        <v>1009960</v>
      </c>
      <c r="BE284" s="46">
        <v>0.80600000000000005</v>
      </c>
      <c r="BF284" s="46">
        <v>0.48099999999999998</v>
      </c>
      <c r="BG284" s="46">
        <v>0.80600000000000005</v>
      </c>
      <c r="BH284" s="46">
        <v>0.80600000000000005</v>
      </c>
      <c r="BI284" s="47">
        <v>873</v>
      </c>
      <c r="BJ284" s="47">
        <v>324988016</v>
      </c>
      <c r="BK284" s="47">
        <v>372265</v>
      </c>
      <c r="BL284" s="47">
        <v>873964</v>
      </c>
      <c r="BM284" s="47">
        <v>1052506</v>
      </c>
      <c r="BN284" s="66">
        <v>0.81100000000000005</v>
      </c>
      <c r="BO284" s="66">
        <v>0.48799999999999999</v>
      </c>
      <c r="BP284" s="66">
        <v>0.81100000000000005</v>
      </c>
      <c r="BQ284" s="66">
        <v>0.81100000000000005</v>
      </c>
      <c r="BR284" s="67">
        <v>830</v>
      </c>
      <c r="BS284" s="67">
        <v>326655507</v>
      </c>
      <c r="BT284" s="67">
        <v>393560</v>
      </c>
      <c r="BU284" s="67">
        <v>902642</v>
      </c>
      <c r="BV284" s="67">
        <v>1155172</v>
      </c>
      <c r="BW284" s="70">
        <v>0.79800000000000004</v>
      </c>
      <c r="BX284" s="70">
        <v>0.48399999999999999</v>
      </c>
      <c r="BY284" s="70">
        <v>0.79800000000000004</v>
      </c>
      <c r="BZ284" s="70">
        <v>0.79800000000000004</v>
      </c>
      <c r="CA284" s="71">
        <v>817</v>
      </c>
      <c r="CB284" s="71">
        <v>337833194</v>
      </c>
      <c r="CC284" s="71">
        <v>413504</v>
      </c>
      <c r="CD284" s="71">
        <v>1025073</v>
      </c>
      <c r="CE284" s="71">
        <v>1129350</v>
      </c>
    </row>
    <row r="285" spans="1:83" x14ac:dyDescent="0.35">
      <c r="A285" s="10" t="s">
        <v>1618</v>
      </c>
      <c r="B285" s="10" t="s">
        <v>267</v>
      </c>
      <c r="C285" s="42">
        <v>0.214</v>
      </c>
      <c r="D285" s="42">
        <v>0.56299999999999994</v>
      </c>
      <c r="E285" s="42">
        <v>0.214</v>
      </c>
      <c r="F285" s="42">
        <v>0.56299999999999994</v>
      </c>
      <c r="G285" s="43">
        <v>3498</v>
      </c>
      <c r="H285" s="43">
        <v>3680072719</v>
      </c>
      <c r="I285" s="43">
        <v>1052050</v>
      </c>
      <c r="J285" s="43">
        <v>685065</v>
      </c>
      <c r="K285" s="43">
        <v>842163</v>
      </c>
      <c r="L285" s="42">
        <v>0.23699999999999999</v>
      </c>
      <c r="M285" s="42">
        <v>0.56100000000000005</v>
      </c>
      <c r="N285" s="42">
        <v>0.23699999999999999</v>
      </c>
      <c r="O285" s="42">
        <v>0.56100000000000005</v>
      </c>
      <c r="P285" s="43">
        <v>3518</v>
      </c>
      <c r="Q285" s="43">
        <v>3700378555</v>
      </c>
      <c r="R285" s="43">
        <v>1051841</v>
      </c>
      <c r="S285" s="43">
        <v>775057</v>
      </c>
      <c r="T285" s="43">
        <v>914390</v>
      </c>
      <c r="U285" s="42">
        <v>0.29399999999999998</v>
      </c>
      <c r="V285" s="42">
        <v>0.57299999999999995</v>
      </c>
      <c r="W285" s="42">
        <v>0.29399999999999998</v>
      </c>
      <c r="X285" s="42">
        <v>0.57299999999999995</v>
      </c>
      <c r="Y285" s="43">
        <v>3563</v>
      </c>
      <c r="Z285" s="43">
        <v>3644772301</v>
      </c>
      <c r="AA285" s="43">
        <v>1022950</v>
      </c>
      <c r="AB285" s="43">
        <v>887751</v>
      </c>
      <c r="AC285" s="43">
        <v>1061157</v>
      </c>
      <c r="AD285" s="42">
        <v>0.28799999999999998</v>
      </c>
      <c r="AE285" s="42">
        <v>0.56799999999999995</v>
      </c>
      <c r="AF285" s="42">
        <v>0.28799999999999998</v>
      </c>
      <c r="AG285" s="42">
        <v>0.56799999999999995</v>
      </c>
      <c r="AH285" s="43">
        <v>3434</v>
      </c>
      <c r="AI285" s="43">
        <v>3758393164</v>
      </c>
      <c r="AJ285" s="43">
        <v>1094465</v>
      </c>
      <c r="AK285" s="43">
        <v>919392</v>
      </c>
      <c r="AL285" s="43">
        <v>1047209</v>
      </c>
      <c r="AM285" s="42">
        <v>0.307</v>
      </c>
      <c r="AN285" s="42">
        <v>0.55100000000000005</v>
      </c>
      <c r="AO285" s="42">
        <v>0.307</v>
      </c>
      <c r="AP285" s="42">
        <v>0.55100000000000005</v>
      </c>
      <c r="AQ285" s="43">
        <v>3515</v>
      </c>
      <c r="AR285" s="43">
        <v>3980501401</v>
      </c>
      <c r="AS285" s="43">
        <v>1132432</v>
      </c>
      <c r="AT285" s="43">
        <v>984778</v>
      </c>
      <c r="AU285" s="43">
        <v>984868</v>
      </c>
      <c r="AV285" s="42">
        <v>0.30499999999999999</v>
      </c>
      <c r="AW285" s="42">
        <v>0.53</v>
      </c>
      <c r="AX285" s="42">
        <v>0.30499999999999999</v>
      </c>
      <c r="AY285" s="42">
        <v>0.53</v>
      </c>
      <c r="AZ285" s="43">
        <v>3514</v>
      </c>
      <c r="BA285" s="43">
        <v>4254104865</v>
      </c>
      <c r="BB285" s="43">
        <v>1210616</v>
      </c>
      <c r="BC285" s="43">
        <v>894248</v>
      </c>
      <c r="BD285" s="43">
        <v>1033059</v>
      </c>
      <c r="BE285" s="46">
        <v>0.33600000000000002</v>
      </c>
      <c r="BF285" s="46">
        <v>0.53500000000000003</v>
      </c>
      <c r="BG285" s="46">
        <v>0.33600000000000002</v>
      </c>
      <c r="BH285" s="46">
        <v>0.53500000000000003</v>
      </c>
      <c r="BI285" s="47">
        <v>3342</v>
      </c>
      <c r="BJ285" s="47">
        <v>4248910713</v>
      </c>
      <c r="BK285" s="47">
        <v>1271367</v>
      </c>
      <c r="BL285" s="47">
        <v>921272</v>
      </c>
      <c r="BM285" s="47">
        <v>1026948</v>
      </c>
      <c r="BN285" s="66">
        <v>0.316</v>
      </c>
      <c r="BO285" s="66">
        <v>0.51900000000000002</v>
      </c>
      <c r="BP285" s="66">
        <v>0.316</v>
      </c>
      <c r="BQ285" s="66">
        <v>0.51900000000000002</v>
      </c>
      <c r="BR285" s="67">
        <v>3159</v>
      </c>
      <c r="BS285" s="67">
        <v>4484251964</v>
      </c>
      <c r="BT285" s="67">
        <v>1419516</v>
      </c>
      <c r="BU285" s="67">
        <v>1004202</v>
      </c>
      <c r="BV285" s="67">
        <v>1142166</v>
      </c>
      <c r="BW285" s="70">
        <v>0.33600000000000002</v>
      </c>
      <c r="BX285" s="70">
        <v>0.53800000000000003</v>
      </c>
      <c r="BY285" s="70">
        <v>0.33600000000000002</v>
      </c>
      <c r="BZ285" s="70">
        <v>0.53800000000000003</v>
      </c>
      <c r="CA285" s="71">
        <v>3271</v>
      </c>
      <c r="CB285" s="71">
        <v>4421823532</v>
      </c>
      <c r="CC285" s="71">
        <v>1351826</v>
      </c>
      <c r="CD285" s="71">
        <v>1056584</v>
      </c>
      <c r="CE285" s="71">
        <v>1212264</v>
      </c>
    </row>
    <row r="286" spans="1:83" x14ac:dyDescent="0.35">
      <c r="A286" s="10" t="s">
        <v>1619</v>
      </c>
      <c r="B286" s="10" t="s">
        <v>268</v>
      </c>
      <c r="C286" s="42">
        <v>0.83799999999999997</v>
      </c>
      <c r="D286" s="42">
        <v>0.80100000000000005</v>
      </c>
      <c r="E286" s="42">
        <v>0.83799999999999997</v>
      </c>
      <c r="F286" s="42">
        <v>0.83799999999999997</v>
      </c>
      <c r="G286" s="43">
        <v>8674</v>
      </c>
      <c r="H286" s="43">
        <v>1885424615</v>
      </c>
      <c r="I286" s="43">
        <v>217365</v>
      </c>
      <c r="J286" s="43">
        <v>4329451</v>
      </c>
      <c r="K286" s="43">
        <v>4225018</v>
      </c>
      <c r="L286" s="42">
        <v>0.85299999999999998</v>
      </c>
      <c r="M286" s="42">
        <v>0.80900000000000005</v>
      </c>
      <c r="N286" s="42">
        <v>0.85299999999999998</v>
      </c>
      <c r="O286" s="42">
        <v>0.85299999999999998</v>
      </c>
      <c r="P286" s="43">
        <v>8913</v>
      </c>
      <c r="Q286" s="43">
        <v>1811627962</v>
      </c>
      <c r="R286" s="43">
        <v>203256</v>
      </c>
      <c r="S286" s="43">
        <v>3921261</v>
      </c>
      <c r="T286" s="43">
        <v>4593472</v>
      </c>
      <c r="U286" s="42">
        <v>0.871</v>
      </c>
      <c r="V286" s="42">
        <v>0.81299999999999994</v>
      </c>
      <c r="W286" s="42">
        <v>0.871</v>
      </c>
      <c r="X286" s="42">
        <v>0.871</v>
      </c>
      <c r="Y286" s="43">
        <v>9540</v>
      </c>
      <c r="Z286" s="43">
        <v>1783650576</v>
      </c>
      <c r="AA286" s="43">
        <v>186965</v>
      </c>
      <c r="AB286" s="43">
        <v>4204524</v>
      </c>
      <c r="AC286" s="43">
        <v>4451182</v>
      </c>
      <c r="AD286" s="42">
        <v>0.89600000000000002</v>
      </c>
      <c r="AE286" s="42">
        <v>0.82199999999999995</v>
      </c>
      <c r="AF286" s="42">
        <v>0.89600000000000002</v>
      </c>
      <c r="AG286" s="42">
        <v>0.89600000000000002</v>
      </c>
      <c r="AH286" s="43">
        <v>10605</v>
      </c>
      <c r="AI286" s="43">
        <v>1695365882</v>
      </c>
      <c r="AJ286" s="43">
        <v>159864</v>
      </c>
      <c r="AK286" s="43">
        <v>6687725</v>
      </c>
      <c r="AL286" s="43">
        <v>4920242</v>
      </c>
      <c r="AM286" s="42">
        <v>0.88</v>
      </c>
      <c r="AN286" s="42">
        <v>0.81299999999999994</v>
      </c>
      <c r="AO286" s="42">
        <v>0.88</v>
      </c>
      <c r="AP286" s="42">
        <v>0.88</v>
      </c>
      <c r="AQ286" s="43">
        <v>9027</v>
      </c>
      <c r="AR286" s="43">
        <v>1780742128</v>
      </c>
      <c r="AS286" s="43">
        <v>197268</v>
      </c>
      <c r="AT286" s="43">
        <v>4877499</v>
      </c>
      <c r="AU286" s="43">
        <v>4461968</v>
      </c>
      <c r="AV286" s="42">
        <v>0.872</v>
      </c>
      <c r="AW286" s="42">
        <v>0.79200000000000004</v>
      </c>
      <c r="AX286" s="42">
        <v>0.872</v>
      </c>
      <c r="AY286" s="42">
        <v>0.872</v>
      </c>
      <c r="AZ286" s="43">
        <v>8869</v>
      </c>
      <c r="BA286" s="43">
        <v>1976898837</v>
      </c>
      <c r="BB286" s="43">
        <v>222899</v>
      </c>
      <c r="BC286" s="43">
        <v>4202198</v>
      </c>
      <c r="BD286" s="43">
        <v>3650248</v>
      </c>
      <c r="BE286" s="46">
        <v>0.86399999999999999</v>
      </c>
      <c r="BF286" s="46">
        <v>0.76600000000000001</v>
      </c>
      <c r="BG286" s="46">
        <v>0.86399999999999999</v>
      </c>
      <c r="BH286" s="46">
        <v>0.86399999999999999</v>
      </c>
      <c r="BI286" s="47">
        <v>8505</v>
      </c>
      <c r="BJ286" s="47">
        <v>2227070270</v>
      </c>
      <c r="BK286" s="47">
        <v>261854</v>
      </c>
      <c r="BL286" s="47">
        <v>3416614</v>
      </c>
      <c r="BM286" s="47">
        <v>4243201</v>
      </c>
      <c r="BN286" s="66">
        <v>0.877</v>
      </c>
      <c r="BO286" s="66">
        <v>0.76700000000000002</v>
      </c>
      <c r="BP286" s="66">
        <v>0.877</v>
      </c>
      <c r="BQ286" s="66">
        <v>0.877</v>
      </c>
      <c r="BR286" s="67">
        <v>8643</v>
      </c>
      <c r="BS286" s="67">
        <v>2222301667</v>
      </c>
      <c r="BT286" s="67">
        <v>257121</v>
      </c>
      <c r="BU286" s="67">
        <v>4438949</v>
      </c>
      <c r="BV286" s="67">
        <v>4507767</v>
      </c>
      <c r="BW286" s="70">
        <v>0.877</v>
      </c>
      <c r="BX286" s="70">
        <v>0.75700000000000001</v>
      </c>
      <c r="BY286" s="70">
        <v>0.877</v>
      </c>
      <c r="BZ286" s="70">
        <v>0.877</v>
      </c>
      <c r="CA286" s="71">
        <v>9149</v>
      </c>
      <c r="CB286" s="71">
        <v>2307484872</v>
      </c>
      <c r="CC286" s="71">
        <v>252211</v>
      </c>
      <c r="CD286" s="71">
        <v>4679712</v>
      </c>
      <c r="CE286" s="71">
        <v>4816400</v>
      </c>
    </row>
    <row r="287" spans="1:83" x14ac:dyDescent="0.35">
      <c r="A287" s="10" t="s">
        <v>1620</v>
      </c>
      <c r="B287" s="10" t="s">
        <v>269</v>
      </c>
      <c r="C287" s="42">
        <v>0.53600000000000003</v>
      </c>
      <c r="D287" s="42">
        <v>0.70599999999999996</v>
      </c>
      <c r="E287" s="42">
        <v>0.53600000000000003</v>
      </c>
      <c r="F287" s="42">
        <v>0.70599999999999996</v>
      </c>
      <c r="G287" s="43">
        <v>7152</v>
      </c>
      <c r="H287" s="43">
        <v>4442972321</v>
      </c>
      <c r="I287" s="43">
        <v>621220</v>
      </c>
      <c r="J287" s="43">
        <v>3041495</v>
      </c>
      <c r="K287" s="43">
        <v>3219098</v>
      </c>
      <c r="L287" s="42">
        <v>0.57399999999999995</v>
      </c>
      <c r="M287" s="42">
        <v>0.7</v>
      </c>
      <c r="N287" s="42">
        <v>0.57399999999999995</v>
      </c>
      <c r="O287" s="42">
        <v>0.7</v>
      </c>
      <c r="P287" s="43">
        <v>7647</v>
      </c>
      <c r="Q287" s="43">
        <v>4491324444</v>
      </c>
      <c r="R287" s="43">
        <v>587331</v>
      </c>
      <c r="S287" s="43">
        <v>2963710</v>
      </c>
      <c r="T287" s="43">
        <v>3030093</v>
      </c>
      <c r="U287" s="42">
        <v>0.627</v>
      </c>
      <c r="V287" s="42">
        <v>0.72199999999999998</v>
      </c>
      <c r="W287" s="42">
        <v>0.627</v>
      </c>
      <c r="X287" s="42">
        <v>0.72199999999999998</v>
      </c>
      <c r="Y287" s="43">
        <v>7801</v>
      </c>
      <c r="Z287" s="43">
        <v>4225159811</v>
      </c>
      <c r="AA287" s="43">
        <v>541617</v>
      </c>
      <c r="AB287" s="43">
        <v>3339756</v>
      </c>
      <c r="AC287" s="43">
        <v>3624076</v>
      </c>
      <c r="AD287" s="42">
        <v>0.61399999999999999</v>
      </c>
      <c r="AE287" s="42">
        <v>0.71</v>
      </c>
      <c r="AF287" s="42">
        <v>0.61399999999999999</v>
      </c>
      <c r="AG287" s="42">
        <v>0.71</v>
      </c>
      <c r="AH287" s="43">
        <v>7404</v>
      </c>
      <c r="AI287" s="43">
        <v>4392683750</v>
      </c>
      <c r="AJ287" s="43">
        <v>593285</v>
      </c>
      <c r="AK287" s="43">
        <v>3407757</v>
      </c>
      <c r="AL287" s="43">
        <v>3599424</v>
      </c>
      <c r="AM287" s="42">
        <v>0.61799999999999999</v>
      </c>
      <c r="AN287" s="42">
        <v>0.69499999999999995</v>
      </c>
      <c r="AO287" s="42">
        <v>0.61799999999999999</v>
      </c>
      <c r="AP287" s="42">
        <v>0.69499999999999995</v>
      </c>
      <c r="AQ287" s="43">
        <v>7528</v>
      </c>
      <c r="AR287" s="43">
        <v>4704362045</v>
      </c>
      <c r="AS287" s="43">
        <v>624915</v>
      </c>
      <c r="AT287" s="43">
        <v>3567296</v>
      </c>
      <c r="AU287" s="43">
        <v>3935489</v>
      </c>
      <c r="AV287" s="42">
        <v>0.61299999999999999</v>
      </c>
      <c r="AW287" s="42">
        <v>0.67700000000000005</v>
      </c>
      <c r="AX287" s="42">
        <v>0.61299999999999999</v>
      </c>
      <c r="AY287" s="42">
        <v>0.67700000000000005</v>
      </c>
      <c r="AZ287" s="43">
        <v>7561</v>
      </c>
      <c r="BA287" s="43">
        <v>5104154286</v>
      </c>
      <c r="BB287" s="43">
        <v>675063</v>
      </c>
      <c r="BC287" s="43">
        <v>3602479</v>
      </c>
      <c r="BD287" s="43">
        <v>3511148</v>
      </c>
      <c r="BE287" s="46">
        <v>0.60299999999999998</v>
      </c>
      <c r="BF287" s="46">
        <v>0.65300000000000002</v>
      </c>
      <c r="BG287" s="46">
        <v>0.60299999999999998</v>
      </c>
      <c r="BH287" s="46">
        <v>0.65300000000000002</v>
      </c>
      <c r="BI287" s="47">
        <v>7182</v>
      </c>
      <c r="BJ287" s="47">
        <v>5470779474</v>
      </c>
      <c r="BK287" s="47">
        <v>761734</v>
      </c>
      <c r="BL287" s="47">
        <v>3269137</v>
      </c>
      <c r="BM287" s="47">
        <v>3507507</v>
      </c>
      <c r="BN287" s="66">
        <v>0.61699999999999999</v>
      </c>
      <c r="BO287" s="66">
        <v>0.66700000000000004</v>
      </c>
      <c r="BP287" s="66">
        <v>0.61699999999999999</v>
      </c>
      <c r="BQ287" s="66">
        <v>0.66700000000000004</v>
      </c>
      <c r="BR287" s="67">
        <v>6705</v>
      </c>
      <c r="BS287" s="67">
        <v>5336828974</v>
      </c>
      <c r="BT287" s="67">
        <v>795947</v>
      </c>
      <c r="BU287" s="67">
        <v>3513039</v>
      </c>
      <c r="BV287" s="67">
        <v>4294496</v>
      </c>
      <c r="BW287" s="70">
        <v>0.60499999999999998</v>
      </c>
      <c r="BX287" s="70">
        <v>0.66600000000000004</v>
      </c>
      <c r="BY287" s="70">
        <v>0.60499999999999998</v>
      </c>
      <c r="BZ287" s="70">
        <v>0.66600000000000004</v>
      </c>
      <c r="CA287" s="71">
        <v>6765</v>
      </c>
      <c r="CB287" s="71">
        <v>5447434047</v>
      </c>
      <c r="CC287" s="71">
        <v>805237</v>
      </c>
      <c r="CD287" s="71">
        <v>4204404</v>
      </c>
      <c r="CE287" s="71">
        <v>4524246</v>
      </c>
    </row>
    <row r="288" spans="1:83" x14ac:dyDescent="0.35">
      <c r="A288" s="10" t="s">
        <v>1621</v>
      </c>
      <c r="B288" s="10" t="s">
        <v>270</v>
      </c>
      <c r="C288" s="42">
        <v>0.48599999999999999</v>
      </c>
      <c r="D288" s="42">
        <v>0.69</v>
      </c>
      <c r="E288" s="42">
        <v>0.48599999999999999</v>
      </c>
      <c r="F288" s="42">
        <v>0.69</v>
      </c>
      <c r="G288" s="43">
        <v>7741</v>
      </c>
      <c r="H288" s="43">
        <v>5327324848</v>
      </c>
      <c r="I288" s="43">
        <v>688195</v>
      </c>
      <c r="J288" s="43">
        <v>3413038</v>
      </c>
      <c r="K288" s="43">
        <v>3666448</v>
      </c>
      <c r="L288" s="42">
        <v>0.49199999999999999</v>
      </c>
      <c r="M288" s="42">
        <v>0.65700000000000003</v>
      </c>
      <c r="N288" s="42">
        <v>0.49199999999999999</v>
      </c>
      <c r="O288" s="42">
        <v>0.65700000000000003</v>
      </c>
      <c r="P288" s="43">
        <v>7952</v>
      </c>
      <c r="Q288" s="43">
        <v>5577702580</v>
      </c>
      <c r="R288" s="43">
        <v>701421</v>
      </c>
      <c r="S288" s="43">
        <v>3404013</v>
      </c>
      <c r="T288" s="43">
        <v>3255917</v>
      </c>
      <c r="U288" s="42">
        <v>0.52400000000000002</v>
      </c>
      <c r="V288" s="42">
        <v>0.67100000000000004</v>
      </c>
      <c r="W288" s="42">
        <v>0.52400000000000002</v>
      </c>
      <c r="X288" s="42">
        <v>0.67100000000000004</v>
      </c>
      <c r="Y288" s="43">
        <v>7902</v>
      </c>
      <c r="Z288" s="43">
        <v>5449171034</v>
      </c>
      <c r="AA288" s="43">
        <v>689593</v>
      </c>
      <c r="AB288" s="43">
        <v>3238673</v>
      </c>
      <c r="AC288" s="43">
        <v>3646871</v>
      </c>
      <c r="AD288" s="42">
        <v>0.56200000000000006</v>
      </c>
      <c r="AE288" s="42">
        <v>0.68400000000000005</v>
      </c>
      <c r="AF288" s="42">
        <v>0.56200000000000006</v>
      </c>
      <c r="AG288" s="42">
        <v>0.68400000000000005</v>
      </c>
      <c r="AH288" s="43">
        <v>8002</v>
      </c>
      <c r="AI288" s="43">
        <v>5388577857</v>
      </c>
      <c r="AJ288" s="43">
        <v>673403</v>
      </c>
      <c r="AK288" s="43">
        <v>3763926</v>
      </c>
      <c r="AL288" s="43">
        <v>4297107</v>
      </c>
      <c r="AM288" s="42">
        <v>0.56999999999999995</v>
      </c>
      <c r="AN288" s="42">
        <v>0.67700000000000005</v>
      </c>
      <c r="AO288" s="42">
        <v>0.56999999999999995</v>
      </c>
      <c r="AP288" s="42">
        <v>0.67700000000000005</v>
      </c>
      <c r="AQ288" s="43">
        <v>8026</v>
      </c>
      <c r="AR288" s="43">
        <v>5638429231</v>
      </c>
      <c r="AS288" s="43">
        <v>702520</v>
      </c>
      <c r="AT288" s="43">
        <v>4083358</v>
      </c>
      <c r="AU288" s="43">
        <v>4061196</v>
      </c>
      <c r="AV288" s="42">
        <v>0.57099999999999995</v>
      </c>
      <c r="AW288" s="42">
        <v>0.66400000000000003</v>
      </c>
      <c r="AX288" s="42">
        <v>0.57099999999999995</v>
      </c>
      <c r="AY288" s="42">
        <v>0.66400000000000003</v>
      </c>
      <c r="AZ288" s="43">
        <v>8020</v>
      </c>
      <c r="BA288" s="43">
        <v>6006351250</v>
      </c>
      <c r="BB288" s="43">
        <v>748921</v>
      </c>
      <c r="BC288" s="43">
        <v>3800300</v>
      </c>
      <c r="BD288" s="43">
        <v>4834457</v>
      </c>
      <c r="BE288" s="46">
        <v>0.55300000000000005</v>
      </c>
      <c r="BF288" s="46">
        <v>0.64700000000000002</v>
      </c>
      <c r="BG288" s="46">
        <v>0.55300000000000005</v>
      </c>
      <c r="BH288" s="46">
        <v>0.64700000000000002</v>
      </c>
      <c r="BI288" s="47">
        <v>7487</v>
      </c>
      <c r="BJ288" s="47">
        <v>6420213182</v>
      </c>
      <c r="BK288" s="47">
        <v>857514</v>
      </c>
      <c r="BL288" s="47">
        <v>4524800</v>
      </c>
      <c r="BM288" s="47">
        <v>4210903</v>
      </c>
      <c r="BN288" s="66">
        <v>0.59199999999999997</v>
      </c>
      <c r="BO288" s="66">
        <v>0.64</v>
      </c>
      <c r="BP288" s="66">
        <v>0.59199999999999997</v>
      </c>
      <c r="BQ288" s="66">
        <v>0.64</v>
      </c>
      <c r="BR288" s="67">
        <v>7839</v>
      </c>
      <c r="BS288" s="67">
        <v>6644194444</v>
      </c>
      <c r="BT288" s="67">
        <v>847581</v>
      </c>
      <c r="BU288" s="67">
        <v>4359901</v>
      </c>
      <c r="BV288" s="67">
        <v>4376167</v>
      </c>
      <c r="BW288" s="70">
        <v>0.61699999999999999</v>
      </c>
      <c r="BX288" s="70">
        <v>0.66200000000000003</v>
      </c>
      <c r="BY288" s="70">
        <v>0.61699999999999999</v>
      </c>
      <c r="BZ288" s="70">
        <v>0.66200000000000003</v>
      </c>
      <c r="CA288" s="71">
        <v>8250</v>
      </c>
      <c r="CB288" s="71">
        <v>6437141053</v>
      </c>
      <c r="CC288" s="71">
        <v>780259</v>
      </c>
      <c r="CD288" s="71">
        <v>4887896</v>
      </c>
      <c r="CE288" s="71">
        <v>4864661</v>
      </c>
    </row>
    <row r="289" spans="1:83" x14ac:dyDescent="0.35">
      <c r="A289" s="10" t="s">
        <v>1622</v>
      </c>
      <c r="B289" s="10" t="s">
        <v>271</v>
      </c>
      <c r="C289" s="42">
        <v>0.57199999999999995</v>
      </c>
      <c r="D289" s="42">
        <v>0.79200000000000004</v>
      </c>
      <c r="E289" s="42">
        <v>0.57199999999999995</v>
      </c>
      <c r="F289" s="42">
        <v>0.79200000000000004</v>
      </c>
      <c r="G289" s="43">
        <v>4433</v>
      </c>
      <c r="H289" s="43">
        <v>2539582424</v>
      </c>
      <c r="I289" s="43">
        <v>572881</v>
      </c>
      <c r="J289" s="43">
        <v>766517</v>
      </c>
      <c r="K289" s="43">
        <v>836934</v>
      </c>
      <c r="L289" s="42">
        <v>0.56299999999999994</v>
      </c>
      <c r="M289" s="42">
        <v>0.78</v>
      </c>
      <c r="N289" s="42">
        <v>0.56299999999999994</v>
      </c>
      <c r="O289" s="42">
        <v>0.78</v>
      </c>
      <c r="P289" s="43">
        <v>4410</v>
      </c>
      <c r="Q289" s="43">
        <v>2658710967</v>
      </c>
      <c r="R289" s="43">
        <v>602882</v>
      </c>
      <c r="S289" s="43">
        <v>856607</v>
      </c>
      <c r="T289" s="43">
        <v>918183</v>
      </c>
      <c r="U289" s="42">
        <v>0.57299999999999995</v>
      </c>
      <c r="V289" s="42">
        <v>0.78</v>
      </c>
      <c r="W289" s="42">
        <v>0.57299999999999995</v>
      </c>
      <c r="X289" s="42">
        <v>0.78</v>
      </c>
      <c r="Y289" s="43">
        <v>4389</v>
      </c>
      <c r="Z289" s="43">
        <v>2715403448</v>
      </c>
      <c r="AA289" s="43">
        <v>618683</v>
      </c>
      <c r="AB289" s="43">
        <v>838108</v>
      </c>
      <c r="AC289" s="43">
        <v>830403</v>
      </c>
      <c r="AD289" s="42">
        <v>0.60099999999999998</v>
      </c>
      <c r="AE289" s="42">
        <v>0.78800000000000003</v>
      </c>
      <c r="AF289" s="42">
        <v>0.60099999999999998</v>
      </c>
      <c r="AG289" s="42">
        <v>0.78800000000000003</v>
      </c>
      <c r="AH289" s="43">
        <v>4394</v>
      </c>
      <c r="AI289" s="43">
        <v>2700312857</v>
      </c>
      <c r="AJ289" s="43">
        <v>614545</v>
      </c>
      <c r="AK289" s="43">
        <v>798708</v>
      </c>
      <c r="AL289" s="43">
        <v>879706</v>
      </c>
      <c r="AM289" s="42">
        <v>0.59499999999999997</v>
      </c>
      <c r="AN289" s="42">
        <v>0.78500000000000003</v>
      </c>
      <c r="AO289" s="42">
        <v>0.59499999999999997</v>
      </c>
      <c r="AP289" s="42">
        <v>0.78500000000000003</v>
      </c>
      <c r="AQ289" s="43">
        <v>4260</v>
      </c>
      <c r="AR289" s="43">
        <v>2825448077</v>
      </c>
      <c r="AS289" s="43">
        <v>663250</v>
      </c>
      <c r="AT289" s="43">
        <v>749016</v>
      </c>
      <c r="AU289" s="43">
        <v>854843</v>
      </c>
      <c r="AV289" s="42">
        <v>0.59099999999999997</v>
      </c>
      <c r="AW289" s="42">
        <v>0.77800000000000002</v>
      </c>
      <c r="AX289" s="42">
        <v>0.59099999999999997</v>
      </c>
      <c r="AY289" s="42">
        <v>0.77800000000000002</v>
      </c>
      <c r="AZ289" s="43">
        <v>4194</v>
      </c>
      <c r="BA289" s="43">
        <v>2993159167</v>
      </c>
      <c r="BB289" s="43">
        <v>713676</v>
      </c>
      <c r="BC289" s="43">
        <v>722671</v>
      </c>
      <c r="BD289" s="43">
        <v>940390</v>
      </c>
      <c r="BE289" s="46">
        <v>0.60399999999999998</v>
      </c>
      <c r="BF289" s="46">
        <v>0.76800000000000002</v>
      </c>
      <c r="BG289" s="46">
        <v>0.60399999999999998</v>
      </c>
      <c r="BH289" s="46">
        <v>0.76800000000000002</v>
      </c>
      <c r="BI289" s="47">
        <v>4185</v>
      </c>
      <c r="BJ289" s="47">
        <v>3173344091</v>
      </c>
      <c r="BK289" s="47">
        <v>758266</v>
      </c>
      <c r="BL289" s="47">
        <v>1489275</v>
      </c>
      <c r="BM289" s="47">
        <v>1043382</v>
      </c>
      <c r="BN289" s="66">
        <v>0.63600000000000001</v>
      </c>
      <c r="BO289" s="66">
        <v>0.77800000000000002</v>
      </c>
      <c r="BP289" s="66">
        <v>0.63600000000000001</v>
      </c>
      <c r="BQ289" s="66">
        <v>0.77800000000000002</v>
      </c>
      <c r="BR289" s="67">
        <v>4097</v>
      </c>
      <c r="BS289" s="67">
        <v>3099211667</v>
      </c>
      <c r="BT289" s="67">
        <v>756458</v>
      </c>
      <c r="BU289" s="67">
        <v>1213897</v>
      </c>
      <c r="BV289" s="67">
        <v>1041829</v>
      </c>
      <c r="BW289" s="70">
        <v>0.64800000000000002</v>
      </c>
      <c r="BX289" s="70">
        <v>0.79100000000000004</v>
      </c>
      <c r="BY289" s="70">
        <v>0.64800000000000002</v>
      </c>
      <c r="BZ289" s="70">
        <v>0.79100000000000004</v>
      </c>
      <c r="CA289" s="71">
        <v>4160</v>
      </c>
      <c r="CB289" s="71">
        <v>2991293684</v>
      </c>
      <c r="CC289" s="71">
        <v>719060</v>
      </c>
      <c r="CD289" s="71">
        <v>1294298</v>
      </c>
      <c r="CE289" s="71">
        <v>1166406</v>
      </c>
    </row>
    <row r="290" spans="1:83" x14ac:dyDescent="0.35">
      <c r="A290" s="10" t="s">
        <v>1623</v>
      </c>
      <c r="B290" s="10" t="s">
        <v>272</v>
      </c>
      <c r="C290" s="42">
        <v>0.61</v>
      </c>
      <c r="D290" s="42">
        <v>0.76500000000000001</v>
      </c>
      <c r="E290" s="42">
        <v>0.61</v>
      </c>
      <c r="F290" s="42">
        <v>0.76500000000000001</v>
      </c>
      <c r="G290" s="43">
        <v>7663</v>
      </c>
      <c r="H290" s="43">
        <v>4005808484</v>
      </c>
      <c r="I290" s="43">
        <v>522746</v>
      </c>
      <c r="J290" s="43">
        <v>2832869</v>
      </c>
      <c r="K290" s="43">
        <v>2868973</v>
      </c>
      <c r="L290" s="42">
        <v>0.60299999999999998</v>
      </c>
      <c r="M290" s="42">
        <v>0.753</v>
      </c>
      <c r="N290" s="42">
        <v>0.60299999999999998</v>
      </c>
      <c r="O290" s="42">
        <v>0.753</v>
      </c>
      <c r="P290" s="43">
        <v>7611</v>
      </c>
      <c r="Q290" s="43">
        <v>4167953870</v>
      </c>
      <c r="R290" s="43">
        <v>547622</v>
      </c>
      <c r="S290" s="43">
        <v>2764661</v>
      </c>
      <c r="T290" s="43">
        <v>2687690</v>
      </c>
      <c r="U290" s="42">
        <v>0.621</v>
      </c>
      <c r="V290" s="42">
        <v>0.753</v>
      </c>
      <c r="W290" s="42">
        <v>0.621</v>
      </c>
      <c r="X290" s="42">
        <v>0.753</v>
      </c>
      <c r="Y290" s="43">
        <v>7675</v>
      </c>
      <c r="Z290" s="43">
        <v>4216735517</v>
      </c>
      <c r="AA290" s="43">
        <v>549411</v>
      </c>
      <c r="AB290" s="43">
        <v>2609667</v>
      </c>
      <c r="AC290" s="43">
        <v>2744274</v>
      </c>
      <c r="AD290" s="42">
        <v>0.63100000000000001</v>
      </c>
      <c r="AE290" s="42">
        <v>0.76300000000000001</v>
      </c>
      <c r="AF290" s="42">
        <v>0.63100000000000001</v>
      </c>
      <c r="AG290" s="42">
        <v>0.76300000000000001</v>
      </c>
      <c r="AH290" s="43">
        <v>7373</v>
      </c>
      <c r="AI290" s="43">
        <v>4185512143</v>
      </c>
      <c r="AJ290" s="43">
        <v>567681</v>
      </c>
      <c r="AK290" s="43">
        <v>2782691</v>
      </c>
      <c r="AL290" s="43">
        <v>2929155</v>
      </c>
      <c r="AM290" s="42">
        <v>0.64600000000000002</v>
      </c>
      <c r="AN290" s="42">
        <v>0.755</v>
      </c>
      <c r="AO290" s="42">
        <v>0.64600000000000002</v>
      </c>
      <c r="AP290" s="42">
        <v>0.755</v>
      </c>
      <c r="AQ290" s="43">
        <v>7513</v>
      </c>
      <c r="AR290" s="43">
        <v>4350211538</v>
      </c>
      <c r="AS290" s="43">
        <v>579024</v>
      </c>
      <c r="AT290" s="43">
        <v>3231006</v>
      </c>
      <c r="AU290" s="43">
        <v>4939782</v>
      </c>
      <c r="AV290" s="42">
        <v>0.65800000000000003</v>
      </c>
      <c r="AW290" s="42">
        <v>0.75</v>
      </c>
      <c r="AX290" s="42">
        <v>0.65800000000000003</v>
      </c>
      <c r="AY290" s="42">
        <v>0.75</v>
      </c>
      <c r="AZ290" s="43">
        <v>7688</v>
      </c>
      <c r="BA290" s="43">
        <v>4585485417</v>
      </c>
      <c r="BB290" s="43">
        <v>596447</v>
      </c>
      <c r="BC290" s="43">
        <v>4250691</v>
      </c>
      <c r="BD290" s="43">
        <v>4842962</v>
      </c>
      <c r="BE290" s="46">
        <v>0.66800000000000004</v>
      </c>
      <c r="BF290" s="46">
        <v>0.77100000000000002</v>
      </c>
      <c r="BG290" s="46">
        <v>0.66800000000000004</v>
      </c>
      <c r="BH290" s="46">
        <v>0.77100000000000002</v>
      </c>
      <c r="BI290" s="47">
        <v>7665</v>
      </c>
      <c r="BJ290" s="47">
        <v>4883799091</v>
      </c>
      <c r="BK290" s="47">
        <v>637155</v>
      </c>
      <c r="BL290" s="47">
        <v>4473655</v>
      </c>
      <c r="BM290" s="47">
        <v>5350365</v>
      </c>
      <c r="BN290" s="66">
        <v>0.69599999999999995</v>
      </c>
      <c r="BO290" s="66">
        <v>0.76200000000000001</v>
      </c>
      <c r="BP290" s="66">
        <v>0.69599999999999995</v>
      </c>
      <c r="BQ290" s="66">
        <v>0.76200000000000001</v>
      </c>
      <c r="BR290" s="67">
        <v>7587</v>
      </c>
      <c r="BS290" s="67">
        <v>4798868889</v>
      </c>
      <c r="BT290" s="67">
        <v>632512</v>
      </c>
      <c r="BU290" s="67">
        <v>4909074</v>
      </c>
      <c r="BV290" s="67">
        <v>5570260</v>
      </c>
      <c r="BW290" s="70">
        <v>0.69799999999999995</v>
      </c>
      <c r="BX290" s="70">
        <v>0.75900000000000001</v>
      </c>
      <c r="BY290" s="70">
        <v>0.69799999999999995</v>
      </c>
      <c r="BZ290" s="70">
        <v>0.75900000000000001</v>
      </c>
      <c r="CA290" s="71">
        <v>7547</v>
      </c>
      <c r="CB290" s="71">
        <v>4657971053</v>
      </c>
      <c r="CC290" s="71">
        <v>617195</v>
      </c>
      <c r="CD290" s="71">
        <v>5393620</v>
      </c>
      <c r="CE290" s="71">
        <v>5698312</v>
      </c>
    </row>
    <row r="291" spans="1:83" x14ac:dyDescent="0.35">
      <c r="A291" s="10" t="s">
        <v>1624</v>
      </c>
      <c r="B291" s="10" t="s">
        <v>273</v>
      </c>
      <c r="C291" s="42">
        <v>0.45100000000000001</v>
      </c>
      <c r="D291" s="42">
        <v>0.68899999999999995</v>
      </c>
      <c r="E291" s="42">
        <v>0.45100000000000001</v>
      </c>
      <c r="F291" s="42">
        <v>0.68899999999999995</v>
      </c>
      <c r="G291" s="43">
        <v>2577</v>
      </c>
      <c r="H291" s="43">
        <v>1892590909</v>
      </c>
      <c r="I291" s="43">
        <v>734416</v>
      </c>
      <c r="J291" s="43">
        <v>1056510</v>
      </c>
      <c r="K291" s="43">
        <v>1150313</v>
      </c>
      <c r="L291" s="42">
        <v>0.434</v>
      </c>
      <c r="M291" s="42">
        <v>0.68200000000000005</v>
      </c>
      <c r="N291" s="42">
        <v>0.434</v>
      </c>
      <c r="O291" s="42">
        <v>0.68200000000000005</v>
      </c>
      <c r="P291" s="43">
        <v>2518</v>
      </c>
      <c r="Q291" s="43">
        <v>1965951935</v>
      </c>
      <c r="R291" s="43">
        <v>780759</v>
      </c>
      <c r="S291" s="43">
        <v>1154546</v>
      </c>
      <c r="T291" s="43">
        <v>1153167</v>
      </c>
      <c r="U291" s="42">
        <v>0.45300000000000001</v>
      </c>
      <c r="V291" s="42">
        <v>0.68700000000000006</v>
      </c>
      <c r="W291" s="42">
        <v>0.45300000000000001</v>
      </c>
      <c r="X291" s="42">
        <v>0.68700000000000006</v>
      </c>
      <c r="Y291" s="43">
        <v>2484</v>
      </c>
      <c r="Z291" s="43">
        <v>1968987241</v>
      </c>
      <c r="AA291" s="43">
        <v>792667</v>
      </c>
      <c r="AB291" s="43">
        <v>1257022</v>
      </c>
      <c r="AC291" s="43">
        <v>1469140</v>
      </c>
      <c r="AD291" s="42">
        <v>0.46500000000000002</v>
      </c>
      <c r="AE291" s="42">
        <v>0.69499999999999995</v>
      </c>
      <c r="AF291" s="42">
        <v>0.46500000000000002</v>
      </c>
      <c r="AG291" s="42">
        <v>0.69499999999999995</v>
      </c>
      <c r="AH291" s="43">
        <v>2399</v>
      </c>
      <c r="AI291" s="43">
        <v>1972369643</v>
      </c>
      <c r="AJ291" s="43">
        <v>822163</v>
      </c>
      <c r="AK291" s="43">
        <v>1540113</v>
      </c>
      <c r="AL291" s="43">
        <v>1866368</v>
      </c>
      <c r="AM291" s="42">
        <v>0.499</v>
      </c>
      <c r="AN291" s="42">
        <v>0.69299999999999995</v>
      </c>
      <c r="AO291" s="42">
        <v>0.499</v>
      </c>
      <c r="AP291" s="42">
        <v>0.69299999999999995</v>
      </c>
      <c r="AQ291" s="43">
        <v>2492</v>
      </c>
      <c r="AR291" s="43">
        <v>2041038077</v>
      </c>
      <c r="AS291" s="43">
        <v>819036</v>
      </c>
      <c r="AT291" s="43">
        <v>1678927</v>
      </c>
      <c r="AU291" s="43">
        <v>1982364</v>
      </c>
      <c r="AV291" s="42">
        <v>0.48499999999999999</v>
      </c>
      <c r="AW291" s="42">
        <v>0.68200000000000005</v>
      </c>
      <c r="AX291" s="42">
        <v>0.48499999999999999</v>
      </c>
      <c r="AY291" s="42">
        <v>0.68200000000000005</v>
      </c>
      <c r="AZ291" s="43">
        <v>2440</v>
      </c>
      <c r="BA291" s="43">
        <v>2191295000</v>
      </c>
      <c r="BB291" s="43">
        <v>898071</v>
      </c>
      <c r="BC291" s="43">
        <v>1677989</v>
      </c>
      <c r="BD291" s="43">
        <v>2125935</v>
      </c>
      <c r="BE291" s="46">
        <v>0.49</v>
      </c>
      <c r="BF291" s="46">
        <v>0.66300000000000003</v>
      </c>
      <c r="BG291" s="46">
        <v>0.49</v>
      </c>
      <c r="BH291" s="46">
        <v>0.66300000000000003</v>
      </c>
      <c r="BI291" s="47">
        <v>2418</v>
      </c>
      <c r="BJ291" s="47">
        <v>2359709091</v>
      </c>
      <c r="BK291" s="47">
        <v>975892</v>
      </c>
      <c r="BL291" s="47">
        <v>1898705</v>
      </c>
      <c r="BM291" s="47">
        <v>2044987</v>
      </c>
      <c r="BN291" s="66">
        <v>0.49199999999999999</v>
      </c>
      <c r="BO291" s="66">
        <v>0.66700000000000004</v>
      </c>
      <c r="BP291" s="66">
        <v>0.49199999999999999</v>
      </c>
      <c r="BQ291" s="66">
        <v>0.66700000000000004</v>
      </c>
      <c r="BR291" s="67">
        <v>2263</v>
      </c>
      <c r="BS291" s="67">
        <v>2386898889</v>
      </c>
      <c r="BT291" s="67">
        <v>1054749</v>
      </c>
      <c r="BU291" s="67">
        <v>2046652</v>
      </c>
      <c r="BV291" s="67">
        <v>1987441</v>
      </c>
      <c r="BW291" s="70">
        <v>0.51800000000000002</v>
      </c>
      <c r="BX291" s="70">
        <v>0.69199999999999995</v>
      </c>
      <c r="BY291" s="70">
        <v>0.51800000000000002</v>
      </c>
      <c r="BZ291" s="70">
        <v>0.69199999999999995</v>
      </c>
      <c r="CA291" s="71">
        <v>2298</v>
      </c>
      <c r="CB291" s="71">
        <v>2259764210</v>
      </c>
      <c r="CC291" s="71">
        <v>983361</v>
      </c>
      <c r="CD291" s="71">
        <v>1997279</v>
      </c>
      <c r="CE291" s="71">
        <v>2276848</v>
      </c>
    </row>
    <row r="292" spans="1:83" x14ac:dyDescent="0.35">
      <c r="A292" s="10" t="s">
        <v>1625</v>
      </c>
      <c r="B292" s="10" t="s">
        <v>274</v>
      </c>
      <c r="C292" s="42">
        <v>0.36599999999999999</v>
      </c>
      <c r="D292" s="42">
        <v>0.77100000000000002</v>
      </c>
      <c r="E292" s="42">
        <v>0.36599999999999999</v>
      </c>
      <c r="F292" s="42">
        <v>0.77100000000000002</v>
      </c>
      <c r="G292" s="43">
        <v>2169</v>
      </c>
      <c r="H292" s="43">
        <v>1840048787</v>
      </c>
      <c r="I292" s="43">
        <v>848339</v>
      </c>
      <c r="J292" s="43">
        <v>853197</v>
      </c>
      <c r="K292" s="43">
        <v>801534</v>
      </c>
      <c r="L292" s="42">
        <v>0.36399999999999999</v>
      </c>
      <c r="M292" s="42">
        <v>0.76400000000000001</v>
      </c>
      <c r="N292" s="42">
        <v>0.36399999999999999</v>
      </c>
      <c r="O292" s="42">
        <v>0.76400000000000001</v>
      </c>
      <c r="P292" s="43">
        <v>2178</v>
      </c>
      <c r="Q292" s="43">
        <v>1909610645</v>
      </c>
      <c r="R292" s="43">
        <v>876772</v>
      </c>
      <c r="S292" s="43">
        <v>1038257</v>
      </c>
      <c r="T292" s="43">
        <v>782380</v>
      </c>
      <c r="U292" s="42">
        <v>0.39</v>
      </c>
      <c r="V292" s="42">
        <v>0.76600000000000001</v>
      </c>
      <c r="W292" s="42">
        <v>0.39</v>
      </c>
      <c r="X292" s="42">
        <v>0.76600000000000001</v>
      </c>
      <c r="Y292" s="43">
        <v>2129</v>
      </c>
      <c r="Z292" s="43">
        <v>1882738965</v>
      </c>
      <c r="AA292" s="43">
        <v>884330</v>
      </c>
      <c r="AB292" s="43">
        <v>947571</v>
      </c>
      <c r="AC292" s="43">
        <v>879809</v>
      </c>
      <c r="AD292" s="42">
        <v>0.40899999999999997</v>
      </c>
      <c r="AE292" s="42">
        <v>0.77800000000000002</v>
      </c>
      <c r="AF292" s="42">
        <v>0.40899999999999997</v>
      </c>
      <c r="AG292" s="42">
        <v>0.77800000000000002</v>
      </c>
      <c r="AH292" s="43">
        <v>2027</v>
      </c>
      <c r="AI292" s="43">
        <v>1839729643</v>
      </c>
      <c r="AJ292" s="43">
        <v>907612</v>
      </c>
      <c r="AK292" s="43">
        <v>967363</v>
      </c>
      <c r="AL292" s="43">
        <v>840762</v>
      </c>
      <c r="AM292" s="42">
        <v>0.41199999999999998</v>
      </c>
      <c r="AN292" s="42">
        <v>0.77700000000000002</v>
      </c>
      <c r="AO292" s="42">
        <v>0.41199999999999998</v>
      </c>
      <c r="AP292" s="42">
        <v>0.77700000000000002</v>
      </c>
      <c r="AQ292" s="43">
        <v>1984</v>
      </c>
      <c r="AR292" s="43">
        <v>1906485769</v>
      </c>
      <c r="AS292" s="43">
        <v>960930</v>
      </c>
      <c r="AT292" s="43">
        <v>975651</v>
      </c>
      <c r="AU292" s="43">
        <v>912950</v>
      </c>
      <c r="AV292" s="42">
        <v>0.39800000000000002</v>
      </c>
      <c r="AW292" s="42">
        <v>0.76600000000000001</v>
      </c>
      <c r="AX292" s="42">
        <v>0.39800000000000002</v>
      </c>
      <c r="AY292" s="42">
        <v>0.76600000000000001</v>
      </c>
      <c r="AZ292" s="43">
        <v>1958</v>
      </c>
      <c r="BA292" s="43">
        <v>2052729583</v>
      </c>
      <c r="BB292" s="43">
        <v>1048380</v>
      </c>
      <c r="BC292" s="43">
        <v>990036</v>
      </c>
      <c r="BD292" s="43">
        <v>1089788</v>
      </c>
      <c r="BE292" s="46">
        <v>0.42</v>
      </c>
      <c r="BF292" s="46">
        <v>0.75700000000000001</v>
      </c>
      <c r="BG292" s="46">
        <v>0.42</v>
      </c>
      <c r="BH292" s="46">
        <v>0.75700000000000001</v>
      </c>
      <c r="BI292" s="47">
        <v>1949</v>
      </c>
      <c r="BJ292" s="47">
        <v>2164601364</v>
      </c>
      <c r="BK292" s="47">
        <v>1110621</v>
      </c>
      <c r="BL292" s="47">
        <v>927390</v>
      </c>
      <c r="BM292" s="47">
        <v>948917</v>
      </c>
      <c r="BN292" s="66">
        <v>0.45500000000000002</v>
      </c>
      <c r="BO292" s="66">
        <v>0.76</v>
      </c>
      <c r="BP292" s="66">
        <v>0.45500000000000002</v>
      </c>
      <c r="BQ292" s="66">
        <v>0.76</v>
      </c>
      <c r="BR292" s="67">
        <v>1907</v>
      </c>
      <c r="BS292" s="67">
        <v>2157035000</v>
      </c>
      <c r="BT292" s="67">
        <v>1131114</v>
      </c>
      <c r="BU292" s="67">
        <v>972460</v>
      </c>
      <c r="BV292" s="67">
        <v>893579</v>
      </c>
      <c r="BW292" s="70">
        <v>0.47699999999999998</v>
      </c>
      <c r="BX292" s="70">
        <v>0.77100000000000002</v>
      </c>
      <c r="BY292" s="70">
        <v>0.47699999999999998</v>
      </c>
      <c r="BZ292" s="70">
        <v>0.77100000000000002</v>
      </c>
      <c r="CA292" s="71">
        <v>1980</v>
      </c>
      <c r="CB292" s="71">
        <v>2110194211</v>
      </c>
      <c r="CC292" s="71">
        <v>1065754</v>
      </c>
      <c r="CD292" s="71">
        <v>988108</v>
      </c>
      <c r="CE292" s="71">
        <v>954490</v>
      </c>
    </row>
    <row r="293" spans="1:83" x14ac:dyDescent="0.35">
      <c r="A293" s="10" t="s">
        <v>1626</v>
      </c>
      <c r="B293" s="10" t="s">
        <v>275</v>
      </c>
      <c r="C293" s="42">
        <v>0.79600000000000004</v>
      </c>
      <c r="D293" s="42">
        <v>0.64</v>
      </c>
      <c r="E293" s="42">
        <v>0.79600000000000004</v>
      </c>
      <c r="F293" s="42">
        <v>0.79600000000000004</v>
      </c>
      <c r="G293" s="43">
        <v>3616</v>
      </c>
      <c r="H293" s="43">
        <v>987935333</v>
      </c>
      <c r="I293" s="43">
        <v>273212</v>
      </c>
      <c r="J293" s="43">
        <v>1713979</v>
      </c>
      <c r="K293" s="43">
        <v>1841446</v>
      </c>
      <c r="L293" s="42">
        <v>0.79400000000000004</v>
      </c>
      <c r="M293" s="42">
        <v>0.64300000000000002</v>
      </c>
      <c r="N293" s="42">
        <v>0.79400000000000004</v>
      </c>
      <c r="O293" s="42">
        <v>0.79400000000000004</v>
      </c>
      <c r="P293" s="43">
        <v>3354</v>
      </c>
      <c r="Q293" s="43">
        <v>955522258</v>
      </c>
      <c r="R293" s="43">
        <v>284890</v>
      </c>
      <c r="S293" s="43">
        <v>1557976</v>
      </c>
      <c r="T293" s="43">
        <v>1814940</v>
      </c>
      <c r="U293" s="42">
        <v>0.82699999999999996</v>
      </c>
      <c r="V293" s="42">
        <v>0.67100000000000004</v>
      </c>
      <c r="W293" s="42">
        <v>0.82699999999999996</v>
      </c>
      <c r="X293" s="42">
        <v>0.82699999999999996</v>
      </c>
      <c r="Y293" s="43">
        <v>3573</v>
      </c>
      <c r="Z293" s="43">
        <v>898513437</v>
      </c>
      <c r="AA293" s="43">
        <v>251473</v>
      </c>
      <c r="AB293" s="43">
        <v>1588836</v>
      </c>
      <c r="AC293" s="43">
        <v>1923465</v>
      </c>
      <c r="AD293" s="42">
        <v>0.84199999999999997</v>
      </c>
      <c r="AE293" s="42">
        <v>0.68400000000000005</v>
      </c>
      <c r="AF293" s="42">
        <v>0.84199999999999997</v>
      </c>
      <c r="AG293" s="42">
        <v>0.84199999999999997</v>
      </c>
      <c r="AH293" s="43">
        <v>3615</v>
      </c>
      <c r="AI293" s="43">
        <v>879372500</v>
      </c>
      <c r="AJ293" s="43">
        <v>243256</v>
      </c>
      <c r="AK293" s="43">
        <v>1722421</v>
      </c>
      <c r="AL293" s="43">
        <v>2097077</v>
      </c>
      <c r="AM293" s="42">
        <v>0.82799999999999996</v>
      </c>
      <c r="AN293" s="42">
        <v>0.63500000000000001</v>
      </c>
      <c r="AO293" s="42">
        <v>0.82799999999999996</v>
      </c>
      <c r="AP293" s="42">
        <v>0.82799999999999996</v>
      </c>
      <c r="AQ293" s="43">
        <v>3683</v>
      </c>
      <c r="AR293" s="43">
        <v>1040095556</v>
      </c>
      <c r="AS293" s="43">
        <v>282404</v>
      </c>
      <c r="AT293" s="43">
        <v>1811201</v>
      </c>
      <c r="AU293" s="43">
        <v>1955816</v>
      </c>
      <c r="AV293" s="42">
        <v>0.82799999999999996</v>
      </c>
      <c r="AW293" s="42">
        <v>0.62</v>
      </c>
      <c r="AX293" s="42">
        <v>0.82799999999999996</v>
      </c>
      <c r="AY293" s="42">
        <v>0.82799999999999996</v>
      </c>
      <c r="AZ293" s="43">
        <v>3691</v>
      </c>
      <c r="BA293" s="43">
        <v>1109888400</v>
      </c>
      <c r="BB293" s="43">
        <v>300701</v>
      </c>
      <c r="BC293" s="43">
        <v>1713680</v>
      </c>
      <c r="BD293" s="43">
        <v>1858880</v>
      </c>
      <c r="BE293" s="46">
        <v>0.82799999999999996</v>
      </c>
      <c r="BF293" s="46">
        <v>0.57299999999999995</v>
      </c>
      <c r="BG293" s="46">
        <v>0.82799999999999996</v>
      </c>
      <c r="BH293" s="46">
        <v>0.82799999999999996</v>
      </c>
      <c r="BI293" s="47">
        <v>3793</v>
      </c>
      <c r="BJ293" s="47">
        <v>1254954545</v>
      </c>
      <c r="BK293" s="47">
        <v>330860</v>
      </c>
      <c r="BL293" s="47">
        <v>1655630</v>
      </c>
      <c r="BM293" s="47">
        <v>2451420</v>
      </c>
      <c r="BN293" s="66">
        <v>0.78400000000000003</v>
      </c>
      <c r="BO293" s="66">
        <v>0.441</v>
      </c>
      <c r="BP293" s="66">
        <v>0.78400000000000003</v>
      </c>
      <c r="BQ293" s="66">
        <v>0.78400000000000003</v>
      </c>
      <c r="BR293" s="67">
        <v>3694</v>
      </c>
      <c r="BS293" s="67">
        <v>1661166471</v>
      </c>
      <c r="BT293" s="67">
        <v>449693</v>
      </c>
      <c r="BU293" s="67">
        <v>2518097</v>
      </c>
      <c r="BV293" s="67">
        <v>2404344</v>
      </c>
      <c r="BW293" s="70">
        <v>0.81699999999999995</v>
      </c>
      <c r="BX293" s="70">
        <v>0.54100000000000004</v>
      </c>
      <c r="BY293" s="70">
        <v>0.81699999999999995</v>
      </c>
      <c r="BZ293" s="70">
        <v>0.81699999999999995</v>
      </c>
      <c r="CA293" s="71">
        <v>3684</v>
      </c>
      <c r="CB293" s="71">
        <v>1378866471</v>
      </c>
      <c r="CC293" s="71">
        <v>374285</v>
      </c>
      <c r="CD293" s="71">
        <v>2707795</v>
      </c>
      <c r="CE293" s="71">
        <v>2945807</v>
      </c>
    </row>
    <row r="294" spans="1:83" x14ac:dyDescent="0.35">
      <c r="A294" s="10" t="s">
        <v>1627</v>
      </c>
      <c r="B294" s="10" t="s">
        <v>276</v>
      </c>
      <c r="C294" s="42">
        <v>0.69099999999999995</v>
      </c>
      <c r="D294" s="42">
        <v>0.72599999999999998</v>
      </c>
      <c r="E294" s="42">
        <v>0.69099999999999995</v>
      </c>
      <c r="F294" s="42">
        <v>0.72599999999999998</v>
      </c>
      <c r="G294" s="43">
        <v>7291</v>
      </c>
      <c r="H294" s="43">
        <v>3015102325</v>
      </c>
      <c r="I294" s="43">
        <v>413537</v>
      </c>
      <c r="J294" s="43">
        <v>3116594</v>
      </c>
      <c r="K294" s="43">
        <v>3707902</v>
      </c>
      <c r="L294" s="42">
        <v>0.71899999999999997</v>
      </c>
      <c r="M294" s="42">
        <v>0.73699999999999999</v>
      </c>
      <c r="N294" s="42">
        <v>0.71899999999999997</v>
      </c>
      <c r="O294" s="42">
        <v>0.73699999999999999</v>
      </c>
      <c r="P294" s="43">
        <v>7430</v>
      </c>
      <c r="Q294" s="43">
        <v>2878095454</v>
      </c>
      <c r="R294" s="43">
        <v>387361</v>
      </c>
      <c r="S294" s="43">
        <v>4147621</v>
      </c>
      <c r="T294" s="43">
        <v>4064038</v>
      </c>
      <c r="U294" s="42">
        <v>0.745</v>
      </c>
      <c r="V294" s="42">
        <v>0.75</v>
      </c>
      <c r="W294" s="42">
        <v>0.745</v>
      </c>
      <c r="X294" s="42">
        <v>0.75</v>
      </c>
      <c r="Y294" s="43">
        <v>7355</v>
      </c>
      <c r="Z294" s="43">
        <v>2724043111</v>
      </c>
      <c r="AA294" s="43">
        <v>370366</v>
      </c>
      <c r="AB294" s="43">
        <v>5269630</v>
      </c>
      <c r="AC294" s="43">
        <v>4005070</v>
      </c>
      <c r="AD294" s="42">
        <v>0.747</v>
      </c>
      <c r="AE294" s="42">
        <v>0.74199999999999999</v>
      </c>
      <c r="AF294" s="42">
        <v>0.747</v>
      </c>
      <c r="AG294" s="42">
        <v>0.747</v>
      </c>
      <c r="AH294" s="43">
        <v>7210</v>
      </c>
      <c r="AI294" s="43">
        <v>2812079756</v>
      </c>
      <c r="AJ294" s="43">
        <v>390024</v>
      </c>
      <c r="AK294" s="43">
        <v>4708928</v>
      </c>
      <c r="AL294" s="43">
        <v>4243392</v>
      </c>
      <c r="AM294" s="42">
        <v>0.74299999999999999</v>
      </c>
      <c r="AN294" s="42">
        <v>0.72099999999999997</v>
      </c>
      <c r="AO294" s="42">
        <v>0.74299999999999999</v>
      </c>
      <c r="AP294" s="42">
        <v>0.74299999999999999</v>
      </c>
      <c r="AQ294" s="43">
        <v>7245</v>
      </c>
      <c r="AR294" s="43">
        <v>3039413784</v>
      </c>
      <c r="AS294" s="43">
        <v>419518</v>
      </c>
      <c r="AT294" s="43">
        <v>4917397</v>
      </c>
      <c r="AU294" s="43">
        <v>3863059</v>
      </c>
      <c r="AV294" s="42">
        <v>0.73199999999999998</v>
      </c>
      <c r="AW294" s="42">
        <v>0.7</v>
      </c>
      <c r="AX294" s="42">
        <v>0.73199999999999998</v>
      </c>
      <c r="AY294" s="42">
        <v>0.73199999999999998</v>
      </c>
      <c r="AZ294" s="43">
        <v>7199</v>
      </c>
      <c r="BA294" s="43">
        <v>3361948824</v>
      </c>
      <c r="BB294" s="43">
        <v>467002</v>
      </c>
      <c r="BC294" s="43">
        <v>5090308</v>
      </c>
      <c r="BD294" s="43">
        <v>3567836</v>
      </c>
      <c r="BE294" s="46">
        <v>0.72299999999999998</v>
      </c>
      <c r="BF294" s="46">
        <v>0.66900000000000004</v>
      </c>
      <c r="BG294" s="46">
        <v>0.72299999999999998</v>
      </c>
      <c r="BH294" s="46">
        <v>0.72299999999999998</v>
      </c>
      <c r="BI294" s="47">
        <v>6980</v>
      </c>
      <c r="BJ294" s="47">
        <v>3710153871</v>
      </c>
      <c r="BK294" s="47">
        <v>531540</v>
      </c>
      <c r="BL294" s="47">
        <v>4402794</v>
      </c>
      <c r="BM294" s="47">
        <v>4249049</v>
      </c>
      <c r="BN294" s="66">
        <v>0.76800000000000002</v>
      </c>
      <c r="BO294" s="66">
        <v>0.70599999999999996</v>
      </c>
      <c r="BP294" s="66">
        <v>0.76800000000000002</v>
      </c>
      <c r="BQ294" s="66">
        <v>0.76800000000000002</v>
      </c>
      <c r="BR294" s="67">
        <v>6876</v>
      </c>
      <c r="BS294" s="67">
        <v>3311586129</v>
      </c>
      <c r="BT294" s="67">
        <v>481615</v>
      </c>
      <c r="BU294" s="67">
        <v>5345864</v>
      </c>
      <c r="BV294" s="67">
        <v>4868922</v>
      </c>
      <c r="BW294" s="70">
        <v>0.74099999999999999</v>
      </c>
      <c r="BX294" s="70">
        <v>0.67800000000000005</v>
      </c>
      <c r="BY294" s="70">
        <v>0.74099999999999999</v>
      </c>
      <c r="BZ294" s="70">
        <v>0.74099999999999999</v>
      </c>
      <c r="CA294" s="71">
        <v>6866</v>
      </c>
      <c r="CB294" s="71">
        <v>3623818788</v>
      </c>
      <c r="CC294" s="71">
        <v>527791</v>
      </c>
      <c r="CD294" s="71">
        <v>5885437</v>
      </c>
      <c r="CE294" s="71">
        <v>5087249</v>
      </c>
    </row>
    <row r="295" spans="1:83" x14ac:dyDescent="0.35">
      <c r="A295" s="10" t="s">
        <v>1628</v>
      </c>
      <c r="B295" s="10" t="s">
        <v>277</v>
      </c>
      <c r="C295" s="42">
        <v>0.56399999999999995</v>
      </c>
      <c r="D295" s="42">
        <v>0.73799999999999999</v>
      </c>
      <c r="E295" s="42">
        <v>0.56399999999999995</v>
      </c>
      <c r="F295" s="42">
        <v>0.73799999999999999</v>
      </c>
      <c r="G295" s="43">
        <v>5157</v>
      </c>
      <c r="H295" s="43">
        <v>3012421212</v>
      </c>
      <c r="I295" s="43">
        <v>584142</v>
      </c>
      <c r="J295" s="43">
        <v>1878645</v>
      </c>
      <c r="K295" s="43">
        <v>2136266</v>
      </c>
      <c r="L295" s="42">
        <v>0.55500000000000005</v>
      </c>
      <c r="M295" s="42">
        <v>0.72099999999999997</v>
      </c>
      <c r="N295" s="42">
        <v>0.55500000000000005</v>
      </c>
      <c r="O295" s="42">
        <v>0.72099999999999997</v>
      </c>
      <c r="P295" s="43">
        <v>5141</v>
      </c>
      <c r="Q295" s="43">
        <v>3155263225</v>
      </c>
      <c r="R295" s="43">
        <v>613745</v>
      </c>
      <c r="S295" s="43">
        <v>2532399</v>
      </c>
      <c r="T295" s="43">
        <v>2394750</v>
      </c>
      <c r="U295" s="42">
        <v>0.55700000000000005</v>
      </c>
      <c r="V295" s="42">
        <v>0.72</v>
      </c>
      <c r="W295" s="42">
        <v>0.55700000000000005</v>
      </c>
      <c r="X295" s="42">
        <v>0.72</v>
      </c>
      <c r="Y295" s="43">
        <v>5023</v>
      </c>
      <c r="Z295" s="43">
        <v>3224057586</v>
      </c>
      <c r="AA295" s="43">
        <v>641858</v>
      </c>
      <c r="AB295" s="43">
        <v>3312851</v>
      </c>
      <c r="AC295" s="43">
        <v>2812421</v>
      </c>
      <c r="AD295" s="42">
        <v>0.57799999999999996</v>
      </c>
      <c r="AE295" s="42">
        <v>0.72599999999999998</v>
      </c>
      <c r="AF295" s="42">
        <v>0.57799999999999996</v>
      </c>
      <c r="AG295" s="42">
        <v>0.72599999999999998</v>
      </c>
      <c r="AH295" s="43">
        <v>4950</v>
      </c>
      <c r="AI295" s="43">
        <v>3209827143</v>
      </c>
      <c r="AJ295" s="43">
        <v>648449</v>
      </c>
      <c r="AK295" s="43">
        <v>3024346</v>
      </c>
      <c r="AL295" s="43">
        <v>2967972</v>
      </c>
      <c r="AM295" s="42">
        <v>0.58599999999999997</v>
      </c>
      <c r="AN295" s="42">
        <v>0.71899999999999997</v>
      </c>
      <c r="AO295" s="42">
        <v>0.58599999999999997</v>
      </c>
      <c r="AP295" s="42">
        <v>0.71899999999999997</v>
      </c>
      <c r="AQ295" s="43">
        <v>4973</v>
      </c>
      <c r="AR295" s="43">
        <v>3366713077</v>
      </c>
      <c r="AS295" s="43">
        <v>676998</v>
      </c>
      <c r="AT295" s="43">
        <v>3518899</v>
      </c>
      <c r="AU295" s="43">
        <v>2998465</v>
      </c>
      <c r="AV295" s="42">
        <v>0.58299999999999996</v>
      </c>
      <c r="AW295" s="42">
        <v>0.70899999999999996</v>
      </c>
      <c r="AX295" s="42">
        <v>0.58299999999999996</v>
      </c>
      <c r="AY295" s="42">
        <v>0.70899999999999996</v>
      </c>
      <c r="AZ295" s="43">
        <v>4947</v>
      </c>
      <c r="BA295" s="43">
        <v>3592499167</v>
      </c>
      <c r="BB295" s="43">
        <v>726197</v>
      </c>
      <c r="BC295" s="43">
        <v>3234555</v>
      </c>
      <c r="BD295" s="43">
        <v>2984663</v>
      </c>
      <c r="BE295" s="46">
        <v>0.60199999999999998</v>
      </c>
      <c r="BF295" s="46">
        <v>0.69499999999999995</v>
      </c>
      <c r="BG295" s="46">
        <v>0.60199999999999998</v>
      </c>
      <c r="BH295" s="46">
        <v>0.69499999999999995</v>
      </c>
      <c r="BI295" s="47">
        <v>4994</v>
      </c>
      <c r="BJ295" s="47">
        <v>3815669091</v>
      </c>
      <c r="BK295" s="47">
        <v>764050</v>
      </c>
      <c r="BL295" s="47">
        <v>2431955</v>
      </c>
      <c r="BM295" s="47">
        <v>2780363</v>
      </c>
      <c r="BN295" s="66">
        <v>0.61299999999999999</v>
      </c>
      <c r="BO295" s="66">
        <v>0.7</v>
      </c>
      <c r="BP295" s="66">
        <v>0.61299999999999999</v>
      </c>
      <c r="BQ295" s="66">
        <v>0.7</v>
      </c>
      <c r="BR295" s="67">
        <v>4781</v>
      </c>
      <c r="BS295" s="67">
        <v>3837458889</v>
      </c>
      <c r="BT295" s="67">
        <v>802647</v>
      </c>
      <c r="BU295" s="67">
        <v>2480822</v>
      </c>
      <c r="BV295" s="67">
        <v>2910741</v>
      </c>
      <c r="BW295" s="70">
        <v>0.61</v>
      </c>
      <c r="BX295" s="70">
        <v>0.71099999999999997</v>
      </c>
      <c r="BY295" s="70">
        <v>0.61</v>
      </c>
      <c r="BZ295" s="70">
        <v>0.71099999999999997</v>
      </c>
      <c r="CA295" s="71">
        <v>4747</v>
      </c>
      <c r="CB295" s="71">
        <v>3770864737</v>
      </c>
      <c r="CC295" s="71">
        <v>794367</v>
      </c>
      <c r="CD295" s="71">
        <v>2920688</v>
      </c>
      <c r="CE295" s="71">
        <v>2953969</v>
      </c>
    </row>
    <row r="296" spans="1:83" x14ac:dyDescent="0.35">
      <c r="A296" s="10" t="s">
        <v>1629</v>
      </c>
      <c r="B296" s="10" t="s">
        <v>278</v>
      </c>
      <c r="C296" s="42">
        <v>0.34399999999999997</v>
      </c>
      <c r="D296" s="42">
        <v>0.63</v>
      </c>
      <c r="E296" s="42">
        <v>0.34399999999999997</v>
      </c>
      <c r="F296" s="42">
        <v>0.63</v>
      </c>
      <c r="G296" s="43">
        <v>6273</v>
      </c>
      <c r="H296" s="43">
        <v>5504385151</v>
      </c>
      <c r="I296" s="43">
        <v>877472</v>
      </c>
      <c r="J296" s="43">
        <v>1320475</v>
      </c>
      <c r="K296" s="43">
        <v>1490013</v>
      </c>
      <c r="L296" s="42">
        <v>0.32200000000000001</v>
      </c>
      <c r="M296" s="42">
        <v>0.61</v>
      </c>
      <c r="N296" s="42">
        <v>0.32200000000000001</v>
      </c>
      <c r="O296" s="42">
        <v>0.61</v>
      </c>
      <c r="P296" s="43">
        <v>6110</v>
      </c>
      <c r="Q296" s="43">
        <v>5715564516</v>
      </c>
      <c r="R296" s="43">
        <v>935444</v>
      </c>
      <c r="S296" s="43">
        <v>1327979</v>
      </c>
      <c r="T296" s="43">
        <v>1449704</v>
      </c>
      <c r="U296" s="42">
        <v>0.35399999999999998</v>
      </c>
      <c r="V296" s="42">
        <v>0.61399999999999999</v>
      </c>
      <c r="W296" s="42">
        <v>0.35399999999999998</v>
      </c>
      <c r="X296" s="42">
        <v>0.61399999999999999</v>
      </c>
      <c r="Y296" s="43">
        <v>6189</v>
      </c>
      <c r="Z296" s="43">
        <v>5792094827</v>
      </c>
      <c r="AA296" s="43">
        <v>935869</v>
      </c>
      <c r="AB296" s="43">
        <v>1336254</v>
      </c>
      <c r="AC296" s="43">
        <v>1501937</v>
      </c>
      <c r="AD296" s="42">
        <v>0.38100000000000001</v>
      </c>
      <c r="AE296" s="42">
        <v>0.628</v>
      </c>
      <c r="AF296" s="42">
        <v>0.38100000000000001</v>
      </c>
      <c r="AG296" s="42">
        <v>0.628</v>
      </c>
      <c r="AH296" s="43">
        <v>6005</v>
      </c>
      <c r="AI296" s="43">
        <v>5714976429</v>
      </c>
      <c r="AJ296" s="43">
        <v>951702</v>
      </c>
      <c r="AK296" s="43">
        <v>1443255</v>
      </c>
      <c r="AL296" s="43">
        <v>1651733</v>
      </c>
      <c r="AM296" s="42">
        <v>0.38400000000000001</v>
      </c>
      <c r="AN296" s="42">
        <v>0.623</v>
      </c>
      <c r="AO296" s="42">
        <v>0.38400000000000001</v>
      </c>
      <c r="AP296" s="42">
        <v>0.623</v>
      </c>
      <c r="AQ296" s="43">
        <v>5900</v>
      </c>
      <c r="AR296" s="43">
        <v>5936851538</v>
      </c>
      <c r="AS296" s="43">
        <v>1006246</v>
      </c>
      <c r="AT296" s="43">
        <v>1511526</v>
      </c>
      <c r="AU296" s="43">
        <v>1656522</v>
      </c>
      <c r="AV296" s="42">
        <v>0.35399999999999998</v>
      </c>
      <c r="AW296" s="42">
        <v>0.60599999999999998</v>
      </c>
      <c r="AX296" s="42">
        <v>0.35399999999999998</v>
      </c>
      <c r="AY296" s="42">
        <v>0.60599999999999998</v>
      </c>
      <c r="AZ296" s="43">
        <v>5710</v>
      </c>
      <c r="BA296" s="43">
        <v>6422406667</v>
      </c>
      <c r="BB296" s="43">
        <v>1124764</v>
      </c>
      <c r="BC296" s="43">
        <v>1523623</v>
      </c>
      <c r="BD296" s="43">
        <v>1921237</v>
      </c>
      <c r="BE296" s="46">
        <v>0.38500000000000001</v>
      </c>
      <c r="BF296" s="46">
        <v>0.58599999999999997</v>
      </c>
      <c r="BG296" s="46">
        <v>0.38500000000000001</v>
      </c>
      <c r="BH296" s="46">
        <v>0.58599999999999997</v>
      </c>
      <c r="BI296" s="47">
        <v>5828</v>
      </c>
      <c r="BJ296" s="47">
        <v>6865121364</v>
      </c>
      <c r="BK296" s="47">
        <v>1177954</v>
      </c>
      <c r="BL296" s="47">
        <v>1536147</v>
      </c>
      <c r="BM296" s="47">
        <v>1629220</v>
      </c>
      <c r="BN296" s="66">
        <v>0.35699999999999998</v>
      </c>
      <c r="BO296" s="66">
        <v>0.53500000000000003</v>
      </c>
      <c r="BP296" s="66">
        <v>0.35699999999999998</v>
      </c>
      <c r="BQ296" s="66">
        <v>0.53500000000000003</v>
      </c>
      <c r="BR296" s="67">
        <v>5780</v>
      </c>
      <c r="BS296" s="67">
        <v>7713322777</v>
      </c>
      <c r="BT296" s="67">
        <v>1334484</v>
      </c>
      <c r="BU296" s="67">
        <v>1549671</v>
      </c>
      <c r="BV296" s="67">
        <v>1578569</v>
      </c>
      <c r="BW296" s="70">
        <v>0.33800000000000002</v>
      </c>
      <c r="BX296" s="70">
        <v>0.55600000000000005</v>
      </c>
      <c r="BY296" s="70">
        <v>0.33800000000000002</v>
      </c>
      <c r="BZ296" s="70">
        <v>0.55600000000000005</v>
      </c>
      <c r="CA296" s="71">
        <v>5604</v>
      </c>
      <c r="CB296" s="71">
        <v>7556732632</v>
      </c>
      <c r="CC296" s="71">
        <v>1348453</v>
      </c>
      <c r="CD296" s="71">
        <v>1656111</v>
      </c>
      <c r="CE296" s="71">
        <v>1832426</v>
      </c>
    </row>
    <row r="297" spans="1:83" x14ac:dyDescent="0.35">
      <c r="A297" s="10" t="s">
        <v>1630</v>
      </c>
      <c r="B297" s="10" t="s">
        <v>279</v>
      </c>
      <c r="C297" s="42">
        <v>0.42</v>
      </c>
      <c r="D297" s="42">
        <v>0.72699999999999998</v>
      </c>
      <c r="E297" s="42">
        <v>0.42</v>
      </c>
      <c r="F297" s="42">
        <v>0.72699999999999998</v>
      </c>
      <c r="G297" s="43">
        <v>1835</v>
      </c>
      <c r="H297" s="43">
        <v>1423848484</v>
      </c>
      <c r="I297" s="43">
        <v>775939</v>
      </c>
      <c r="J297" s="43">
        <v>773734</v>
      </c>
      <c r="K297" s="43">
        <v>943531</v>
      </c>
      <c r="L297" s="42">
        <v>0.42099999999999999</v>
      </c>
      <c r="M297" s="42">
        <v>0.71099999999999997</v>
      </c>
      <c r="N297" s="42">
        <v>0.42099999999999999</v>
      </c>
      <c r="O297" s="42">
        <v>0.71099999999999997</v>
      </c>
      <c r="P297" s="43">
        <v>1873</v>
      </c>
      <c r="Q297" s="43">
        <v>1497090322</v>
      </c>
      <c r="R297" s="43">
        <v>799300</v>
      </c>
      <c r="S297" s="43">
        <v>948725</v>
      </c>
      <c r="T297" s="43">
        <v>823794</v>
      </c>
      <c r="U297" s="42">
        <v>0.42899999999999999</v>
      </c>
      <c r="V297" s="42">
        <v>0.70699999999999996</v>
      </c>
      <c r="W297" s="42">
        <v>0.42899999999999999</v>
      </c>
      <c r="X297" s="42">
        <v>0.70699999999999996</v>
      </c>
      <c r="Y297" s="43">
        <v>1858</v>
      </c>
      <c r="Z297" s="43">
        <v>1536450344</v>
      </c>
      <c r="AA297" s="43">
        <v>826937</v>
      </c>
      <c r="AB297" s="43">
        <v>840857</v>
      </c>
      <c r="AC297" s="43">
        <v>820731</v>
      </c>
      <c r="AD297" s="42">
        <v>0.46899999999999997</v>
      </c>
      <c r="AE297" s="42">
        <v>0.70899999999999996</v>
      </c>
      <c r="AF297" s="42">
        <v>0.46899999999999997</v>
      </c>
      <c r="AG297" s="42">
        <v>0.70899999999999996</v>
      </c>
      <c r="AH297" s="43">
        <v>1926</v>
      </c>
      <c r="AI297" s="43">
        <v>1571694286</v>
      </c>
      <c r="AJ297" s="43">
        <v>816040</v>
      </c>
      <c r="AK297" s="43">
        <v>914002</v>
      </c>
      <c r="AL297" s="43">
        <v>850347</v>
      </c>
      <c r="AM297" s="42">
        <v>0.48199999999999998</v>
      </c>
      <c r="AN297" s="42">
        <v>0.70399999999999996</v>
      </c>
      <c r="AO297" s="42">
        <v>0.48199999999999998</v>
      </c>
      <c r="AP297" s="42">
        <v>0.70399999999999996</v>
      </c>
      <c r="AQ297" s="43">
        <v>1945</v>
      </c>
      <c r="AR297" s="43">
        <v>1644790000</v>
      </c>
      <c r="AS297" s="43">
        <v>845650</v>
      </c>
      <c r="AT297" s="43">
        <v>838303</v>
      </c>
      <c r="AU297" s="43">
        <v>822599</v>
      </c>
      <c r="AV297" s="42">
        <v>0.47</v>
      </c>
      <c r="AW297" s="42">
        <v>0.68700000000000006</v>
      </c>
      <c r="AX297" s="42">
        <v>0.47</v>
      </c>
      <c r="AY297" s="42">
        <v>0.68700000000000006</v>
      </c>
      <c r="AZ297" s="43">
        <v>1915</v>
      </c>
      <c r="BA297" s="43">
        <v>1771237083</v>
      </c>
      <c r="BB297" s="43">
        <v>924927</v>
      </c>
      <c r="BC297" s="43">
        <v>820059</v>
      </c>
      <c r="BD297" s="43">
        <v>744256</v>
      </c>
      <c r="BE297" s="46">
        <v>0.48299999999999998</v>
      </c>
      <c r="BF297" s="46">
        <v>0.67400000000000004</v>
      </c>
      <c r="BG297" s="46">
        <v>0.48299999999999998</v>
      </c>
      <c r="BH297" s="46">
        <v>0.67400000000000004</v>
      </c>
      <c r="BI297" s="47">
        <v>1895</v>
      </c>
      <c r="BJ297" s="47">
        <v>1876550000</v>
      </c>
      <c r="BK297" s="47">
        <v>990263</v>
      </c>
      <c r="BL297" s="47">
        <v>758606</v>
      </c>
      <c r="BM297" s="47">
        <v>839028</v>
      </c>
      <c r="BN297" s="66">
        <v>0.51300000000000001</v>
      </c>
      <c r="BO297" s="66">
        <v>0.66900000000000004</v>
      </c>
      <c r="BP297" s="66">
        <v>0.51300000000000001</v>
      </c>
      <c r="BQ297" s="66">
        <v>0.66900000000000004</v>
      </c>
      <c r="BR297" s="67">
        <v>1927</v>
      </c>
      <c r="BS297" s="67">
        <v>1946250556</v>
      </c>
      <c r="BT297" s="67">
        <v>1009989</v>
      </c>
      <c r="BU297" s="67">
        <v>774726</v>
      </c>
      <c r="BV297" s="67">
        <v>974723</v>
      </c>
      <c r="BW297" s="70">
        <v>0.51200000000000001</v>
      </c>
      <c r="BX297" s="70">
        <v>0.67100000000000004</v>
      </c>
      <c r="BY297" s="70">
        <v>0.51200000000000001</v>
      </c>
      <c r="BZ297" s="70">
        <v>0.67100000000000004</v>
      </c>
      <c r="CA297" s="71">
        <v>1973</v>
      </c>
      <c r="CB297" s="71">
        <v>1961258421</v>
      </c>
      <c r="CC297" s="71">
        <v>994048</v>
      </c>
      <c r="CD297" s="71">
        <v>945735</v>
      </c>
      <c r="CE297" s="71">
        <v>1093013</v>
      </c>
    </row>
    <row r="298" spans="1:83" x14ac:dyDescent="0.35">
      <c r="A298" s="10" t="s">
        <v>1631</v>
      </c>
      <c r="B298" s="10" t="s">
        <v>280</v>
      </c>
      <c r="C298" s="42">
        <v>0.56100000000000005</v>
      </c>
      <c r="D298" s="42">
        <v>0.78</v>
      </c>
      <c r="E298" s="42">
        <v>0.56100000000000005</v>
      </c>
      <c r="F298" s="42">
        <v>0.78</v>
      </c>
      <c r="G298" s="43">
        <v>4390</v>
      </c>
      <c r="H298" s="43">
        <v>2580672121</v>
      </c>
      <c r="I298" s="43">
        <v>587852</v>
      </c>
      <c r="J298" s="43">
        <v>373286</v>
      </c>
      <c r="K298" s="43">
        <v>382207</v>
      </c>
      <c r="L298" s="42">
        <v>0.55400000000000005</v>
      </c>
      <c r="M298" s="42">
        <v>0.76800000000000002</v>
      </c>
      <c r="N298" s="42">
        <v>0.55400000000000005</v>
      </c>
      <c r="O298" s="42">
        <v>0.76800000000000002</v>
      </c>
      <c r="P298" s="43">
        <v>4388</v>
      </c>
      <c r="Q298" s="43">
        <v>2698539354</v>
      </c>
      <c r="R298" s="43">
        <v>614981</v>
      </c>
      <c r="S298" s="43">
        <v>385033</v>
      </c>
      <c r="T298" s="43">
        <v>472927</v>
      </c>
      <c r="U298" s="42">
        <v>0.56399999999999995</v>
      </c>
      <c r="V298" s="42">
        <v>0.76800000000000002</v>
      </c>
      <c r="W298" s="42">
        <v>0.56399999999999995</v>
      </c>
      <c r="X298" s="42">
        <v>0.76800000000000002</v>
      </c>
      <c r="Y298" s="43">
        <v>4361</v>
      </c>
      <c r="Z298" s="43">
        <v>2753688965</v>
      </c>
      <c r="AA298" s="43">
        <v>631435</v>
      </c>
      <c r="AB298" s="43">
        <v>486597</v>
      </c>
      <c r="AC298" s="43">
        <v>798627</v>
      </c>
      <c r="AD298" s="42">
        <v>0.58899999999999997</v>
      </c>
      <c r="AE298" s="42">
        <v>0.77300000000000002</v>
      </c>
      <c r="AF298" s="42">
        <v>0.58899999999999997</v>
      </c>
      <c r="AG298" s="42">
        <v>0.77300000000000002</v>
      </c>
      <c r="AH298" s="43">
        <v>4356</v>
      </c>
      <c r="AI298" s="43">
        <v>2750614643</v>
      </c>
      <c r="AJ298" s="43">
        <v>631454</v>
      </c>
      <c r="AK298" s="43">
        <v>769121</v>
      </c>
      <c r="AL298" s="43">
        <v>777774</v>
      </c>
      <c r="AM298" s="42">
        <v>0.59199999999999997</v>
      </c>
      <c r="AN298" s="42">
        <v>0.77500000000000002</v>
      </c>
      <c r="AO298" s="42">
        <v>0.59199999999999997</v>
      </c>
      <c r="AP298" s="42">
        <v>0.77500000000000002</v>
      </c>
      <c r="AQ298" s="43">
        <v>4348</v>
      </c>
      <c r="AR298" s="43">
        <v>2895944615</v>
      </c>
      <c r="AS298" s="43">
        <v>666040</v>
      </c>
      <c r="AT298" s="43">
        <v>749295</v>
      </c>
      <c r="AU298" s="43">
        <v>704632</v>
      </c>
      <c r="AV298" s="42">
        <v>0.59499999999999997</v>
      </c>
      <c r="AW298" s="42">
        <v>0.75700000000000001</v>
      </c>
      <c r="AX298" s="42">
        <v>0.59499999999999997</v>
      </c>
      <c r="AY298" s="42">
        <v>0.75700000000000001</v>
      </c>
      <c r="AZ298" s="43">
        <v>4336</v>
      </c>
      <c r="BA298" s="43">
        <v>3064192917</v>
      </c>
      <c r="BB298" s="43">
        <v>706686</v>
      </c>
      <c r="BC298" s="43">
        <v>661789</v>
      </c>
      <c r="BD298" s="43">
        <v>769929</v>
      </c>
      <c r="BE298" s="46">
        <v>0.60099999999999998</v>
      </c>
      <c r="BF298" s="46">
        <v>0.74399999999999999</v>
      </c>
      <c r="BG298" s="46">
        <v>0.60099999999999998</v>
      </c>
      <c r="BH298" s="46">
        <v>0.74399999999999999</v>
      </c>
      <c r="BI298" s="47">
        <v>4262</v>
      </c>
      <c r="BJ298" s="47">
        <v>3258932727</v>
      </c>
      <c r="BK298" s="47">
        <v>764648</v>
      </c>
      <c r="BL298" s="47">
        <v>712341</v>
      </c>
      <c r="BM298" s="47">
        <v>762003</v>
      </c>
      <c r="BN298" s="66">
        <v>0.64600000000000002</v>
      </c>
      <c r="BO298" s="66">
        <v>0.755</v>
      </c>
      <c r="BP298" s="66">
        <v>0.64600000000000002</v>
      </c>
      <c r="BQ298" s="66">
        <v>0.755</v>
      </c>
      <c r="BR298" s="67">
        <v>4291</v>
      </c>
      <c r="BS298" s="67">
        <v>3155391112</v>
      </c>
      <c r="BT298" s="67">
        <v>735350</v>
      </c>
      <c r="BU298" s="67">
        <v>768943</v>
      </c>
      <c r="BV298" s="67">
        <v>845885</v>
      </c>
      <c r="BW298" s="70">
        <v>0.65600000000000003</v>
      </c>
      <c r="BX298" s="70">
        <v>0.76</v>
      </c>
      <c r="BY298" s="70">
        <v>0.65600000000000003</v>
      </c>
      <c r="BZ298" s="70">
        <v>0.76</v>
      </c>
      <c r="CA298" s="71">
        <v>4418</v>
      </c>
      <c r="CB298" s="71">
        <v>3099296842</v>
      </c>
      <c r="CC298" s="71">
        <v>701515</v>
      </c>
      <c r="CD298" s="71">
        <v>847972</v>
      </c>
      <c r="CE298" s="71">
        <v>841351</v>
      </c>
    </row>
    <row r="299" spans="1:83" x14ac:dyDescent="0.35">
      <c r="A299" s="10" t="s">
        <v>1632</v>
      </c>
      <c r="B299" s="10" t="s">
        <v>281</v>
      </c>
      <c r="C299" s="42">
        <v>0.28199999999999997</v>
      </c>
      <c r="D299" s="42">
        <v>0.75600000000000001</v>
      </c>
      <c r="E299" s="42">
        <v>0.28199999999999997</v>
      </c>
      <c r="F299" s="42">
        <v>0.75600000000000001</v>
      </c>
      <c r="G299" s="43">
        <v>3198</v>
      </c>
      <c r="H299" s="43">
        <v>3071598787</v>
      </c>
      <c r="I299" s="43">
        <v>960474</v>
      </c>
      <c r="J299" s="43">
        <v>917554</v>
      </c>
      <c r="K299" s="43">
        <v>1051134</v>
      </c>
      <c r="L299" s="42">
        <v>0.28399999999999997</v>
      </c>
      <c r="M299" s="42">
        <v>0.748</v>
      </c>
      <c r="N299" s="42">
        <v>0.28399999999999997</v>
      </c>
      <c r="O299" s="42">
        <v>0.748</v>
      </c>
      <c r="P299" s="43">
        <v>3213</v>
      </c>
      <c r="Q299" s="43">
        <v>3168568064</v>
      </c>
      <c r="R299" s="43">
        <v>986171</v>
      </c>
      <c r="S299" s="43">
        <v>931564</v>
      </c>
      <c r="T299" s="43">
        <v>1123719</v>
      </c>
      <c r="U299" s="42">
        <v>0.33100000000000002</v>
      </c>
      <c r="V299" s="42">
        <v>0.75</v>
      </c>
      <c r="W299" s="42">
        <v>0.33100000000000002</v>
      </c>
      <c r="X299" s="42">
        <v>0.75</v>
      </c>
      <c r="Y299" s="43">
        <v>3248</v>
      </c>
      <c r="Z299" s="43">
        <v>3145449655</v>
      </c>
      <c r="AA299" s="43">
        <v>968426</v>
      </c>
      <c r="AB299" s="43">
        <v>1202335</v>
      </c>
      <c r="AC299" s="43">
        <v>1518902</v>
      </c>
      <c r="AD299" s="42">
        <v>0.373</v>
      </c>
      <c r="AE299" s="42">
        <v>0.76200000000000001</v>
      </c>
      <c r="AF299" s="42">
        <v>0.373</v>
      </c>
      <c r="AG299" s="42">
        <v>0.76200000000000001</v>
      </c>
      <c r="AH299" s="43">
        <v>3186</v>
      </c>
      <c r="AI299" s="43">
        <v>3072773929</v>
      </c>
      <c r="AJ299" s="43">
        <v>964461</v>
      </c>
      <c r="AK299" s="43">
        <v>1459692</v>
      </c>
      <c r="AL299" s="43">
        <v>1545938</v>
      </c>
      <c r="AM299" s="42">
        <v>0.36899999999999999</v>
      </c>
      <c r="AN299" s="42">
        <v>0.753</v>
      </c>
      <c r="AO299" s="42">
        <v>0.36899999999999999</v>
      </c>
      <c r="AP299" s="42">
        <v>0.753</v>
      </c>
      <c r="AQ299" s="43">
        <v>3103</v>
      </c>
      <c r="AR299" s="43">
        <v>3201900385</v>
      </c>
      <c r="AS299" s="43">
        <v>1031872</v>
      </c>
      <c r="AT299" s="43">
        <v>1852455</v>
      </c>
      <c r="AU299" s="43">
        <v>1622826</v>
      </c>
      <c r="AV299" s="42">
        <v>0.35799999999999998</v>
      </c>
      <c r="AW299" s="42">
        <v>0.74199999999999999</v>
      </c>
      <c r="AX299" s="42">
        <v>0.35799999999999998</v>
      </c>
      <c r="AY299" s="42">
        <v>0.74199999999999999</v>
      </c>
      <c r="AZ299" s="43">
        <v>3110</v>
      </c>
      <c r="BA299" s="43">
        <v>3477843333</v>
      </c>
      <c r="BB299" s="43">
        <v>1118277</v>
      </c>
      <c r="BC299" s="43">
        <v>1547790</v>
      </c>
      <c r="BD299" s="43">
        <v>1816616</v>
      </c>
      <c r="BE299" s="46">
        <v>0.36399999999999999</v>
      </c>
      <c r="BF299" s="46">
        <v>0.73299999999999998</v>
      </c>
      <c r="BG299" s="46">
        <v>0.36399999999999999</v>
      </c>
      <c r="BH299" s="46">
        <v>0.73299999999999998</v>
      </c>
      <c r="BI299" s="47">
        <v>3051</v>
      </c>
      <c r="BJ299" s="47">
        <v>3720435000</v>
      </c>
      <c r="BK299" s="47">
        <v>1219414</v>
      </c>
      <c r="BL299" s="47">
        <v>1735240</v>
      </c>
      <c r="BM299" s="47">
        <v>1577921</v>
      </c>
      <c r="BN299" s="66">
        <v>0.318</v>
      </c>
      <c r="BO299" s="66">
        <v>0.70099999999999996</v>
      </c>
      <c r="BP299" s="66">
        <v>0.318</v>
      </c>
      <c r="BQ299" s="66">
        <v>0.70099999999999996</v>
      </c>
      <c r="BR299" s="67">
        <v>2945</v>
      </c>
      <c r="BS299" s="67">
        <v>4169978889</v>
      </c>
      <c r="BT299" s="67">
        <v>1415952</v>
      </c>
      <c r="BU299" s="67">
        <v>1924284</v>
      </c>
      <c r="BV299" s="67">
        <v>1888974</v>
      </c>
      <c r="BW299" s="70">
        <v>0.32100000000000001</v>
      </c>
      <c r="BX299" s="70">
        <v>0.70499999999999996</v>
      </c>
      <c r="BY299" s="70">
        <v>0.32100000000000001</v>
      </c>
      <c r="BZ299" s="70">
        <v>0.70499999999999996</v>
      </c>
      <c r="CA299" s="71">
        <v>2964</v>
      </c>
      <c r="CB299" s="71">
        <v>4097127369</v>
      </c>
      <c r="CC299" s="71">
        <v>1382296</v>
      </c>
      <c r="CD299" s="71">
        <v>2047288</v>
      </c>
      <c r="CE299" s="71">
        <v>1952622</v>
      </c>
    </row>
    <row r="300" spans="1:83" x14ac:dyDescent="0.35">
      <c r="A300" s="10" t="s">
        <v>1633</v>
      </c>
      <c r="B300" s="10" t="s">
        <v>282</v>
      </c>
      <c r="C300" s="42">
        <v>0</v>
      </c>
      <c r="D300" s="42">
        <v>0.40799999999999997</v>
      </c>
      <c r="E300" s="42">
        <v>0</v>
      </c>
      <c r="F300" s="42">
        <v>0.40799999999999997</v>
      </c>
      <c r="G300" s="43">
        <v>2892</v>
      </c>
      <c r="H300" s="43">
        <v>6281502424</v>
      </c>
      <c r="I300" s="43">
        <v>2172027</v>
      </c>
      <c r="J300" s="43">
        <v>276434</v>
      </c>
      <c r="K300" s="43">
        <v>285885</v>
      </c>
      <c r="L300" s="42">
        <v>0</v>
      </c>
      <c r="M300" s="42">
        <v>0.371</v>
      </c>
      <c r="N300" s="42">
        <v>0</v>
      </c>
      <c r="O300" s="42">
        <v>0.371</v>
      </c>
      <c r="P300" s="43">
        <v>2807</v>
      </c>
      <c r="Q300" s="43">
        <v>6595153225</v>
      </c>
      <c r="R300" s="43">
        <v>2349538</v>
      </c>
      <c r="S300" s="43">
        <v>302382</v>
      </c>
      <c r="T300" s="43">
        <v>255579</v>
      </c>
      <c r="U300" s="42">
        <v>0</v>
      </c>
      <c r="V300" s="42">
        <v>0.36599999999999999</v>
      </c>
      <c r="W300" s="42">
        <v>0</v>
      </c>
      <c r="X300" s="42">
        <v>0.36599999999999999</v>
      </c>
      <c r="Y300" s="43">
        <v>2763</v>
      </c>
      <c r="Z300" s="43">
        <v>6782673103</v>
      </c>
      <c r="AA300" s="43">
        <v>2454821</v>
      </c>
      <c r="AB300" s="43">
        <v>235735</v>
      </c>
      <c r="AC300" s="43">
        <v>308826</v>
      </c>
      <c r="AD300" s="42">
        <v>0</v>
      </c>
      <c r="AE300" s="42">
        <v>0.38</v>
      </c>
      <c r="AF300" s="42">
        <v>0</v>
      </c>
      <c r="AG300" s="42">
        <v>0.38</v>
      </c>
      <c r="AH300" s="43">
        <v>2680</v>
      </c>
      <c r="AI300" s="43">
        <v>6660894643</v>
      </c>
      <c r="AJ300" s="43">
        <v>2485408</v>
      </c>
      <c r="AK300" s="43">
        <v>299557</v>
      </c>
      <c r="AL300" s="43">
        <v>404434</v>
      </c>
      <c r="AM300" s="42">
        <v>0</v>
      </c>
      <c r="AN300" s="42">
        <v>0.35</v>
      </c>
      <c r="AO300" s="42">
        <v>0</v>
      </c>
      <c r="AP300" s="42">
        <v>0.36</v>
      </c>
      <c r="AQ300" s="43">
        <v>2605</v>
      </c>
      <c r="AR300" s="43">
        <v>6963965385</v>
      </c>
      <c r="AS300" s="43">
        <v>2673307</v>
      </c>
      <c r="AT300" s="43">
        <v>384119</v>
      </c>
      <c r="AU300" s="43">
        <v>386217</v>
      </c>
      <c r="AV300" s="42">
        <v>0</v>
      </c>
      <c r="AW300" s="42">
        <v>0.28000000000000003</v>
      </c>
      <c r="AX300" s="42">
        <v>0</v>
      </c>
      <c r="AY300" s="42">
        <v>0.36</v>
      </c>
      <c r="AZ300" s="43">
        <v>2536</v>
      </c>
      <c r="BA300" s="43">
        <v>7712170000</v>
      </c>
      <c r="BB300" s="43">
        <v>3041076</v>
      </c>
      <c r="BC300" s="43">
        <v>351884</v>
      </c>
      <c r="BD300" s="43">
        <v>360078</v>
      </c>
      <c r="BE300" s="46">
        <v>0</v>
      </c>
      <c r="BF300" s="46">
        <v>0.23899999999999999</v>
      </c>
      <c r="BG300" s="46">
        <v>0</v>
      </c>
      <c r="BH300" s="46">
        <v>0.36</v>
      </c>
      <c r="BI300" s="47">
        <v>2352</v>
      </c>
      <c r="BJ300" s="47">
        <v>8174211364</v>
      </c>
      <c r="BK300" s="47">
        <v>3475430</v>
      </c>
      <c r="BL300" s="47">
        <v>331187</v>
      </c>
      <c r="BM300" s="47">
        <v>493285</v>
      </c>
      <c r="BN300" s="66">
        <v>0</v>
      </c>
      <c r="BO300" s="66">
        <v>0.121</v>
      </c>
      <c r="BP300" s="66">
        <v>0</v>
      </c>
      <c r="BQ300" s="66">
        <v>0.36</v>
      </c>
      <c r="BR300" s="67">
        <v>2231</v>
      </c>
      <c r="BS300" s="67">
        <v>9423101112</v>
      </c>
      <c r="BT300" s="67">
        <v>4223711</v>
      </c>
      <c r="BU300" s="67">
        <v>580936</v>
      </c>
      <c r="BV300" s="67">
        <v>472822</v>
      </c>
      <c r="BW300" s="70">
        <v>0</v>
      </c>
      <c r="BX300" s="70">
        <v>0.13100000000000001</v>
      </c>
      <c r="BY300" s="70">
        <v>0</v>
      </c>
      <c r="BZ300" s="70">
        <v>0.36</v>
      </c>
      <c r="CA300" s="71">
        <v>2254</v>
      </c>
      <c r="CB300" s="71">
        <v>9379432632</v>
      </c>
      <c r="CC300" s="71">
        <v>4161238</v>
      </c>
      <c r="CD300" s="71">
        <v>458615</v>
      </c>
      <c r="CE300" s="71">
        <v>521547</v>
      </c>
    </row>
    <row r="301" spans="1:83" x14ac:dyDescent="0.35">
      <c r="A301" s="10" t="s">
        <v>1634</v>
      </c>
      <c r="B301" s="10" t="s">
        <v>283</v>
      </c>
      <c r="C301" s="42">
        <v>0.60699999999999998</v>
      </c>
      <c r="D301" s="42">
        <v>0.78300000000000003</v>
      </c>
      <c r="E301" s="42">
        <v>0.60699999999999998</v>
      </c>
      <c r="F301" s="42">
        <v>0.78300000000000003</v>
      </c>
      <c r="G301" s="43">
        <v>7540</v>
      </c>
      <c r="H301" s="43">
        <v>3968906666</v>
      </c>
      <c r="I301" s="43">
        <v>526380</v>
      </c>
      <c r="J301" s="43">
        <v>1114879</v>
      </c>
      <c r="K301" s="43">
        <v>1285111</v>
      </c>
      <c r="L301" s="42">
        <v>0.59499999999999997</v>
      </c>
      <c r="M301" s="42">
        <v>0.77100000000000002</v>
      </c>
      <c r="N301" s="42">
        <v>0.59499999999999997</v>
      </c>
      <c r="O301" s="42">
        <v>0.77100000000000002</v>
      </c>
      <c r="P301" s="43">
        <v>7458</v>
      </c>
      <c r="Q301" s="43">
        <v>4165171935</v>
      </c>
      <c r="R301" s="43">
        <v>558483</v>
      </c>
      <c r="S301" s="43">
        <v>1214209</v>
      </c>
      <c r="T301" s="43">
        <v>1325299</v>
      </c>
      <c r="U301" s="42">
        <v>0.60099999999999998</v>
      </c>
      <c r="V301" s="42">
        <v>0.75900000000000001</v>
      </c>
      <c r="W301" s="42">
        <v>0.60099999999999998</v>
      </c>
      <c r="X301" s="42">
        <v>0.75900000000000001</v>
      </c>
      <c r="Y301" s="43">
        <v>7413</v>
      </c>
      <c r="Z301" s="43">
        <v>4287542758</v>
      </c>
      <c r="AA301" s="43">
        <v>578381</v>
      </c>
      <c r="AB301" s="43">
        <v>1520090</v>
      </c>
      <c r="AC301" s="43">
        <v>1526396</v>
      </c>
      <c r="AD301" s="42">
        <v>0.625</v>
      </c>
      <c r="AE301" s="42">
        <v>0.76800000000000002</v>
      </c>
      <c r="AF301" s="42">
        <v>0.625</v>
      </c>
      <c r="AG301" s="42">
        <v>0.76800000000000002</v>
      </c>
      <c r="AH301" s="43">
        <v>7457</v>
      </c>
      <c r="AI301" s="43">
        <v>4299193571</v>
      </c>
      <c r="AJ301" s="43">
        <v>576531</v>
      </c>
      <c r="AK301" s="43">
        <v>1388521</v>
      </c>
      <c r="AL301" s="43">
        <v>1697548</v>
      </c>
      <c r="AM301" s="42">
        <v>0.62</v>
      </c>
      <c r="AN301" s="42">
        <v>0.76</v>
      </c>
      <c r="AO301" s="42">
        <v>0.62</v>
      </c>
      <c r="AP301" s="42">
        <v>0.76</v>
      </c>
      <c r="AQ301" s="43">
        <v>7300</v>
      </c>
      <c r="AR301" s="43">
        <v>4542321538</v>
      </c>
      <c r="AS301" s="43">
        <v>622235</v>
      </c>
      <c r="AT301" s="43">
        <v>1633878</v>
      </c>
      <c r="AU301" s="43">
        <v>1455643</v>
      </c>
      <c r="AV301" s="42">
        <v>0.61299999999999999</v>
      </c>
      <c r="AW301" s="42">
        <v>0.74199999999999999</v>
      </c>
      <c r="AX301" s="42">
        <v>0.61299999999999999</v>
      </c>
      <c r="AY301" s="42">
        <v>0.74199999999999999</v>
      </c>
      <c r="AZ301" s="43">
        <v>7234</v>
      </c>
      <c r="BA301" s="43">
        <v>4876303333</v>
      </c>
      <c r="BB301" s="43">
        <v>674081</v>
      </c>
      <c r="BC301" s="43">
        <v>2040721</v>
      </c>
      <c r="BD301" s="43">
        <v>1524745</v>
      </c>
      <c r="BE301" s="46">
        <v>0.61099999999999999</v>
      </c>
      <c r="BF301" s="46">
        <v>0.72499999999999998</v>
      </c>
      <c r="BG301" s="46">
        <v>0.61099999999999999</v>
      </c>
      <c r="BH301" s="46">
        <v>0.72499999999999998</v>
      </c>
      <c r="BI301" s="47">
        <v>6985</v>
      </c>
      <c r="BJ301" s="47">
        <v>5208938182</v>
      </c>
      <c r="BK301" s="47">
        <v>745732</v>
      </c>
      <c r="BL301" s="47">
        <v>2097834</v>
      </c>
      <c r="BM301" s="47">
        <v>1532042</v>
      </c>
      <c r="BN301" s="66">
        <v>0.61699999999999999</v>
      </c>
      <c r="BO301" s="66">
        <v>0.71699999999999997</v>
      </c>
      <c r="BP301" s="66">
        <v>0.61699999999999999</v>
      </c>
      <c r="BQ301" s="66">
        <v>0.71699999999999997</v>
      </c>
      <c r="BR301" s="67">
        <v>6696</v>
      </c>
      <c r="BS301" s="67">
        <v>5327783889</v>
      </c>
      <c r="BT301" s="67">
        <v>795666</v>
      </c>
      <c r="BU301" s="67">
        <v>2337938</v>
      </c>
      <c r="BV301" s="67">
        <v>1598978</v>
      </c>
      <c r="BW301" s="70">
        <v>0.58899999999999997</v>
      </c>
      <c r="BX301" s="70">
        <v>0.71199999999999997</v>
      </c>
      <c r="BY301" s="70">
        <v>0.58899999999999997</v>
      </c>
      <c r="BZ301" s="70">
        <v>0.71199999999999997</v>
      </c>
      <c r="CA301" s="71">
        <v>6504</v>
      </c>
      <c r="CB301" s="71">
        <v>5445826843</v>
      </c>
      <c r="CC301" s="71">
        <v>837304</v>
      </c>
      <c r="CD301" s="71">
        <v>2074069</v>
      </c>
      <c r="CE301" s="71">
        <v>2013129</v>
      </c>
    </row>
    <row r="302" spans="1:83" x14ac:dyDescent="0.35">
      <c r="A302" s="10" t="s">
        <v>1635</v>
      </c>
      <c r="B302" s="10" t="s">
        <v>284</v>
      </c>
      <c r="C302" s="42">
        <v>0.47499999999999998</v>
      </c>
      <c r="D302" s="42">
        <v>0.71199999999999997</v>
      </c>
      <c r="E302" s="42">
        <v>0.47499999999999998</v>
      </c>
      <c r="F302" s="42">
        <v>0.71199999999999997</v>
      </c>
      <c r="G302" s="43">
        <v>3741</v>
      </c>
      <c r="H302" s="43">
        <v>2630361818</v>
      </c>
      <c r="I302" s="43">
        <v>703117</v>
      </c>
      <c r="J302" s="43">
        <v>276890</v>
      </c>
      <c r="K302" s="43">
        <v>359803</v>
      </c>
      <c r="L302" s="42">
        <v>0.47</v>
      </c>
      <c r="M302" s="42">
        <v>0.69399999999999995</v>
      </c>
      <c r="N302" s="42">
        <v>0.47</v>
      </c>
      <c r="O302" s="42">
        <v>0.69399999999999995</v>
      </c>
      <c r="P302" s="43">
        <v>3756</v>
      </c>
      <c r="Q302" s="43">
        <v>2747329032</v>
      </c>
      <c r="R302" s="43">
        <v>731450</v>
      </c>
      <c r="S302" s="43">
        <v>346062</v>
      </c>
      <c r="T302" s="43">
        <v>382943</v>
      </c>
      <c r="U302" s="42">
        <v>0.48299999999999998</v>
      </c>
      <c r="V302" s="42">
        <v>0.68799999999999994</v>
      </c>
      <c r="W302" s="42">
        <v>0.48299999999999998</v>
      </c>
      <c r="X302" s="42">
        <v>0.68799999999999994</v>
      </c>
      <c r="Y302" s="43">
        <v>3752</v>
      </c>
      <c r="Z302" s="43">
        <v>2812503103</v>
      </c>
      <c r="AA302" s="43">
        <v>749601</v>
      </c>
      <c r="AB302" s="43">
        <v>345931</v>
      </c>
      <c r="AC302" s="43">
        <v>364219</v>
      </c>
      <c r="AD302" s="42">
        <v>0.52200000000000002</v>
      </c>
      <c r="AE302" s="42">
        <v>0.7</v>
      </c>
      <c r="AF302" s="42">
        <v>0.52200000000000002</v>
      </c>
      <c r="AG302" s="42">
        <v>0.7</v>
      </c>
      <c r="AH302" s="43">
        <v>3784</v>
      </c>
      <c r="AI302" s="43">
        <v>2779771786</v>
      </c>
      <c r="AJ302" s="43">
        <v>734611</v>
      </c>
      <c r="AK302" s="43">
        <v>309796</v>
      </c>
      <c r="AL302" s="43">
        <v>344088</v>
      </c>
      <c r="AM302" s="42">
        <v>0.52400000000000002</v>
      </c>
      <c r="AN302" s="42">
        <v>0.69399999999999995</v>
      </c>
      <c r="AO302" s="42">
        <v>0.52400000000000002</v>
      </c>
      <c r="AP302" s="42">
        <v>0.69399999999999995</v>
      </c>
      <c r="AQ302" s="43">
        <v>3724</v>
      </c>
      <c r="AR302" s="43">
        <v>2898148077</v>
      </c>
      <c r="AS302" s="43">
        <v>778235</v>
      </c>
      <c r="AT302" s="43">
        <v>328043</v>
      </c>
      <c r="AU302" s="43">
        <v>350665</v>
      </c>
      <c r="AV302" s="42">
        <v>0.51300000000000001</v>
      </c>
      <c r="AW302" s="42">
        <v>0.67800000000000005</v>
      </c>
      <c r="AX302" s="42">
        <v>0.51300000000000001</v>
      </c>
      <c r="AY302" s="42">
        <v>0.67800000000000005</v>
      </c>
      <c r="AZ302" s="43">
        <v>3672</v>
      </c>
      <c r="BA302" s="43">
        <v>3113710417</v>
      </c>
      <c r="BB302" s="43">
        <v>847960</v>
      </c>
      <c r="BC302" s="43">
        <v>340018</v>
      </c>
      <c r="BD302" s="43">
        <v>413528</v>
      </c>
      <c r="BE302" s="46">
        <v>0.53700000000000003</v>
      </c>
      <c r="BF302" s="46">
        <v>0.66300000000000003</v>
      </c>
      <c r="BG302" s="46">
        <v>0.53700000000000003</v>
      </c>
      <c r="BH302" s="46">
        <v>0.66300000000000003</v>
      </c>
      <c r="BI302" s="47">
        <v>3709</v>
      </c>
      <c r="BJ302" s="47">
        <v>3288017273</v>
      </c>
      <c r="BK302" s="47">
        <v>886496</v>
      </c>
      <c r="BL302" s="47">
        <v>401200</v>
      </c>
      <c r="BM302" s="47">
        <v>600285</v>
      </c>
      <c r="BN302" s="66">
        <v>0.54600000000000004</v>
      </c>
      <c r="BO302" s="66">
        <v>0.66300000000000003</v>
      </c>
      <c r="BP302" s="66">
        <v>0.54600000000000004</v>
      </c>
      <c r="BQ302" s="66">
        <v>0.66300000000000003</v>
      </c>
      <c r="BR302" s="67">
        <v>3574</v>
      </c>
      <c r="BS302" s="67">
        <v>3373339444</v>
      </c>
      <c r="BT302" s="67">
        <v>943855</v>
      </c>
      <c r="BU302" s="67">
        <v>601689</v>
      </c>
      <c r="BV302" s="67">
        <v>684807</v>
      </c>
      <c r="BW302" s="70">
        <v>0.54</v>
      </c>
      <c r="BX302" s="70">
        <v>0.68100000000000005</v>
      </c>
      <c r="BY302" s="70">
        <v>0.54</v>
      </c>
      <c r="BZ302" s="70">
        <v>0.68100000000000005</v>
      </c>
      <c r="CA302" s="71">
        <v>3519</v>
      </c>
      <c r="CB302" s="71">
        <v>3295395789</v>
      </c>
      <c r="CC302" s="71">
        <v>936458</v>
      </c>
      <c r="CD302" s="71">
        <v>850366</v>
      </c>
      <c r="CE302" s="71">
        <v>1035608</v>
      </c>
    </row>
    <row r="303" spans="1:83" x14ac:dyDescent="0.35">
      <c r="A303" s="10" t="s">
        <v>1636</v>
      </c>
      <c r="B303" s="10" t="s">
        <v>285</v>
      </c>
      <c r="C303" s="42">
        <v>0</v>
      </c>
      <c r="D303" s="42">
        <v>0.52100000000000002</v>
      </c>
      <c r="E303" s="42">
        <v>0</v>
      </c>
      <c r="F303" s="42">
        <v>0.52100000000000002</v>
      </c>
      <c r="G303" s="43">
        <v>4194</v>
      </c>
      <c r="H303" s="43">
        <v>5943320303</v>
      </c>
      <c r="I303" s="43">
        <v>1417100</v>
      </c>
      <c r="J303" s="43">
        <v>474669</v>
      </c>
      <c r="K303" s="43">
        <v>494998</v>
      </c>
      <c r="L303" s="42">
        <v>0</v>
      </c>
      <c r="M303" s="42">
        <v>0.47799999999999998</v>
      </c>
      <c r="N303" s="42">
        <v>0</v>
      </c>
      <c r="O303" s="42">
        <v>0.47799999999999998</v>
      </c>
      <c r="P303" s="43">
        <v>4161</v>
      </c>
      <c r="Q303" s="43">
        <v>6260816774</v>
      </c>
      <c r="R303" s="43">
        <v>1504642</v>
      </c>
      <c r="S303" s="43">
        <v>448369</v>
      </c>
      <c r="T303" s="43">
        <v>461591</v>
      </c>
      <c r="U303" s="42">
        <v>0</v>
      </c>
      <c r="V303" s="42">
        <v>0.48399999999999999</v>
      </c>
      <c r="W303" s="42">
        <v>0</v>
      </c>
      <c r="X303" s="42">
        <v>0.48399999999999999</v>
      </c>
      <c r="Y303" s="43">
        <v>4118</v>
      </c>
      <c r="Z303" s="43">
        <v>6254625862</v>
      </c>
      <c r="AA303" s="43">
        <v>1518850</v>
      </c>
      <c r="AB303" s="43">
        <v>449600</v>
      </c>
      <c r="AC303" s="43">
        <v>457188</v>
      </c>
      <c r="AD303" s="42">
        <v>4.2999999999999997E-2</v>
      </c>
      <c r="AE303" s="42">
        <v>0.51600000000000001</v>
      </c>
      <c r="AF303" s="42">
        <v>4.2999999999999997E-2</v>
      </c>
      <c r="AG303" s="42">
        <v>0.51600000000000001</v>
      </c>
      <c r="AH303" s="43">
        <v>4156</v>
      </c>
      <c r="AI303" s="43">
        <v>6111968214</v>
      </c>
      <c r="AJ303" s="43">
        <v>1470637</v>
      </c>
      <c r="AK303" s="43">
        <v>451707</v>
      </c>
      <c r="AL303" s="43">
        <v>538906</v>
      </c>
      <c r="AM303" s="42">
        <v>6.6000000000000003E-2</v>
      </c>
      <c r="AN303" s="42">
        <v>0.504</v>
      </c>
      <c r="AO303" s="42">
        <v>6.6000000000000003E-2</v>
      </c>
      <c r="AP303" s="42">
        <v>0.504</v>
      </c>
      <c r="AQ303" s="43">
        <v>4179</v>
      </c>
      <c r="AR303" s="43">
        <v>6377268846</v>
      </c>
      <c r="AS303" s="43">
        <v>1526027</v>
      </c>
      <c r="AT303" s="43">
        <v>503564</v>
      </c>
      <c r="AU303" s="43">
        <v>616420</v>
      </c>
      <c r="AV303" s="42">
        <v>6.5000000000000002E-2</v>
      </c>
      <c r="AW303" s="42">
        <v>0.46400000000000002</v>
      </c>
      <c r="AX303" s="42">
        <v>6.5000000000000002E-2</v>
      </c>
      <c r="AY303" s="42">
        <v>0.46400000000000002</v>
      </c>
      <c r="AZ303" s="43">
        <v>4297</v>
      </c>
      <c r="BA303" s="43">
        <v>6997971667</v>
      </c>
      <c r="BB303" s="43">
        <v>1628571</v>
      </c>
      <c r="BC303" s="43">
        <v>543209</v>
      </c>
      <c r="BD303" s="43">
        <v>603658</v>
      </c>
      <c r="BE303" s="46">
        <v>0.112</v>
      </c>
      <c r="BF303" s="46">
        <v>0.44900000000000001</v>
      </c>
      <c r="BG303" s="46">
        <v>0.112</v>
      </c>
      <c r="BH303" s="46">
        <v>0.44900000000000001</v>
      </c>
      <c r="BI303" s="47">
        <v>4260</v>
      </c>
      <c r="BJ303" s="47">
        <v>7248357727</v>
      </c>
      <c r="BK303" s="47">
        <v>1701492</v>
      </c>
      <c r="BL303" s="47">
        <v>574483</v>
      </c>
      <c r="BM303" s="47">
        <v>671369</v>
      </c>
      <c r="BN303" s="66">
        <v>0.125</v>
      </c>
      <c r="BO303" s="66">
        <v>0.42899999999999999</v>
      </c>
      <c r="BP303" s="66">
        <v>0.125</v>
      </c>
      <c r="BQ303" s="66">
        <v>0.42899999999999999</v>
      </c>
      <c r="BR303" s="67">
        <v>4188</v>
      </c>
      <c r="BS303" s="67">
        <v>7600725000</v>
      </c>
      <c r="BT303" s="67">
        <v>1814881</v>
      </c>
      <c r="BU303" s="67">
        <v>717820</v>
      </c>
      <c r="BV303" s="67">
        <v>749063</v>
      </c>
      <c r="BW303" s="70">
        <v>0.10299999999999999</v>
      </c>
      <c r="BX303" s="70">
        <v>0.441</v>
      </c>
      <c r="BY303" s="70">
        <v>0.10299999999999999</v>
      </c>
      <c r="BZ303" s="70">
        <v>0.441</v>
      </c>
      <c r="CA303" s="71">
        <v>4176</v>
      </c>
      <c r="CB303" s="71">
        <v>7624025789</v>
      </c>
      <c r="CC303" s="71">
        <v>1825676</v>
      </c>
      <c r="CD303" s="71">
        <v>785344</v>
      </c>
      <c r="CE303" s="71">
        <v>777011</v>
      </c>
    </row>
    <row r="304" spans="1:83" x14ac:dyDescent="0.35">
      <c r="A304" s="10" t="s">
        <v>1637</v>
      </c>
      <c r="B304" s="10" t="s">
        <v>984</v>
      </c>
      <c r="C304" s="42">
        <v>0.371</v>
      </c>
      <c r="D304" s="42">
        <v>0.70499999999999996</v>
      </c>
      <c r="E304" s="42">
        <v>0.371</v>
      </c>
      <c r="F304" s="42">
        <v>0.70499999999999996</v>
      </c>
      <c r="G304" s="43">
        <v>1279</v>
      </c>
      <c r="H304" s="43">
        <v>1077622727</v>
      </c>
      <c r="I304" s="43">
        <v>842550</v>
      </c>
      <c r="J304" s="43">
        <v>633065</v>
      </c>
      <c r="K304" s="43">
        <v>696886</v>
      </c>
      <c r="L304" s="42">
        <v>0.35499999999999998</v>
      </c>
      <c r="M304" s="42">
        <v>0.69199999999999995</v>
      </c>
      <c r="N304" s="42">
        <v>0.35499999999999998</v>
      </c>
      <c r="O304" s="42">
        <v>0.69199999999999995</v>
      </c>
      <c r="P304" s="43">
        <v>1254</v>
      </c>
      <c r="Q304" s="43">
        <v>1114456774</v>
      </c>
      <c r="R304" s="43">
        <v>888721</v>
      </c>
      <c r="S304" s="43">
        <v>687762</v>
      </c>
      <c r="T304" s="43">
        <v>745361</v>
      </c>
      <c r="U304" s="42">
        <v>0.36399999999999999</v>
      </c>
      <c r="V304" s="42">
        <v>0.69</v>
      </c>
      <c r="W304" s="42">
        <v>0.36399999999999999</v>
      </c>
      <c r="X304" s="42">
        <v>0.69</v>
      </c>
      <c r="Y304" s="43">
        <v>1226</v>
      </c>
      <c r="Z304" s="43">
        <v>1129410000</v>
      </c>
      <c r="AA304" s="43">
        <v>921215</v>
      </c>
      <c r="AB304" s="43">
        <v>708408</v>
      </c>
      <c r="AC304" s="43">
        <v>960982</v>
      </c>
      <c r="AD304" s="42">
        <v>0.41399999999999998</v>
      </c>
      <c r="AE304" s="42">
        <v>0.69699999999999995</v>
      </c>
      <c r="AF304" s="42">
        <v>0.41399999999999998</v>
      </c>
      <c r="AG304" s="42">
        <v>0.69699999999999995</v>
      </c>
      <c r="AH304" s="43">
        <v>1254</v>
      </c>
      <c r="AI304" s="43">
        <v>1129240714</v>
      </c>
      <c r="AJ304" s="43">
        <v>900510</v>
      </c>
      <c r="AK304" s="43">
        <v>882584</v>
      </c>
      <c r="AL304" s="43">
        <v>950466</v>
      </c>
      <c r="AM304" s="42">
        <v>0.42799999999999999</v>
      </c>
      <c r="AN304" s="42">
        <v>0.69499999999999995</v>
      </c>
      <c r="AO304" s="42">
        <v>0.42799999999999999</v>
      </c>
      <c r="AP304" s="42">
        <v>0.69499999999999995</v>
      </c>
      <c r="AQ304" s="43">
        <v>1251</v>
      </c>
      <c r="AR304" s="43">
        <v>1169543846</v>
      </c>
      <c r="AS304" s="43">
        <v>934887</v>
      </c>
      <c r="AT304" s="43">
        <v>899080</v>
      </c>
      <c r="AU304" s="43">
        <v>964897</v>
      </c>
      <c r="AV304" s="42">
        <v>0.439</v>
      </c>
      <c r="AW304" s="42">
        <v>0.68400000000000005</v>
      </c>
      <c r="AX304" s="42">
        <v>0.439</v>
      </c>
      <c r="AY304" s="42">
        <v>0.68400000000000005</v>
      </c>
      <c r="AZ304" s="43">
        <v>1270</v>
      </c>
      <c r="BA304" s="43">
        <v>1240560833</v>
      </c>
      <c r="BB304" s="43">
        <v>976819</v>
      </c>
      <c r="BC304" s="43">
        <v>948967</v>
      </c>
      <c r="BD304" s="43">
        <v>801341</v>
      </c>
      <c r="BE304" s="46">
        <v>0.42299999999999999</v>
      </c>
      <c r="BF304" s="46">
        <v>0.67100000000000004</v>
      </c>
      <c r="BG304" s="46">
        <v>0.42299999999999999</v>
      </c>
      <c r="BH304" s="46">
        <v>0.67100000000000004</v>
      </c>
      <c r="BI304" s="47">
        <v>1184</v>
      </c>
      <c r="BJ304" s="47">
        <v>1309385455</v>
      </c>
      <c r="BK304" s="47">
        <v>1105899</v>
      </c>
      <c r="BL304" s="47">
        <v>867600</v>
      </c>
      <c r="BM304" s="47">
        <v>1004137</v>
      </c>
      <c r="BN304" s="66">
        <v>0.40200000000000002</v>
      </c>
      <c r="BO304" s="66">
        <v>0.63900000000000001</v>
      </c>
      <c r="BP304" s="66">
        <v>0.40200000000000002</v>
      </c>
      <c r="BQ304" s="66">
        <v>0.63900000000000001</v>
      </c>
      <c r="BR304" s="67">
        <v>1174</v>
      </c>
      <c r="BS304" s="67">
        <v>1456247778</v>
      </c>
      <c r="BT304" s="67">
        <v>1240415</v>
      </c>
      <c r="BU304" s="67">
        <v>1161022</v>
      </c>
      <c r="BV304" s="67">
        <v>952677</v>
      </c>
      <c r="BW304" s="70">
        <v>0.40899999999999997</v>
      </c>
      <c r="BX304" s="70">
        <v>0.65</v>
      </c>
      <c r="BY304" s="70">
        <v>0.40899999999999997</v>
      </c>
      <c r="BZ304" s="70">
        <v>0.65</v>
      </c>
      <c r="CA304" s="71">
        <v>1194</v>
      </c>
      <c r="CB304" s="71">
        <v>1436466842</v>
      </c>
      <c r="CC304" s="71">
        <v>1203071</v>
      </c>
      <c r="CD304" s="71">
        <v>1073857</v>
      </c>
      <c r="CE304" s="71">
        <v>1019127</v>
      </c>
    </row>
    <row r="305" spans="1:83" x14ac:dyDescent="0.35">
      <c r="A305" s="10" t="s">
        <v>1638</v>
      </c>
      <c r="B305" s="10" t="s">
        <v>287</v>
      </c>
      <c r="C305" s="42">
        <v>0.36499999999999999</v>
      </c>
      <c r="D305" s="42">
        <v>0.69599999999999995</v>
      </c>
      <c r="E305" s="42">
        <v>0.36499999999999999</v>
      </c>
      <c r="F305" s="42">
        <v>0.69599999999999995</v>
      </c>
      <c r="G305" s="43">
        <v>3015</v>
      </c>
      <c r="H305" s="43">
        <v>2563418484</v>
      </c>
      <c r="I305" s="43">
        <v>850221</v>
      </c>
      <c r="J305" s="43">
        <v>1039723</v>
      </c>
      <c r="K305" s="43">
        <v>1240810</v>
      </c>
      <c r="L305" s="42">
        <v>0.35799999999999998</v>
      </c>
      <c r="M305" s="42">
        <v>0.67300000000000004</v>
      </c>
      <c r="N305" s="42">
        <v>0.35799999999999998</v>
      </c>
      <c r="O305" s="42">
        <v>0.67300000000000004</v>
      </c>
      <c r="P305" s="43">
        <v>3001</v>
      </c>
      <c r="Q305" s="43">
        <v>2657312580</v>
      </c>
      <c r="R305" s="43">
        <v>885475</v>
      </c>
      <c r="S305" s="43">
        <v>1062454</v>
      </c>
      <c r="T305" s="43">
        <v>1348987</v>
      </c>
      <c r="U305" s="42">
        <v>0.39400000000000002</v>
      </c>
      <c r="V305" s="42">
        <v>0.68</v>
      </c>
      <c r="W305" s="42">
        <v>0.39400000000000002</v>
      </c>
      <c r="X305" s="42">
        <v>0.68</v>
      </c>
      <c r="Y305" s="43">
        <v>2994</v>
      </c>
      <c r="Z305" s="43">
        <v>2629368620</v>
      </c>
      <c r="AA305" s="43">
        <v>878212</v>
      </c>
      <c r="AB305" s="43">
        <v>1203801</v>
      </c>
      <c r="AC305" s="43">
        <v>1315485</v>
      </c>
      <c r="AD305" s="42">
        <v>0.45600000000000002</v>
      </c>
      <c r="AE305" s="42">
        <v>0.69899999999999995</v>
      </c>
      <c r="AF305" s="42">
        <v>0.45600000000000002</v>
      </c>
      <c r="AG305" s="42">
        <v>0.69899999999999995</v>
      </c>
      <c r="AH305" s="43">
        <v>3039</v>
      </c>
      <c r="AI305" s="43">
        <v>2542629286</v>
      </c>
      <c r="AJ305" s="43">
        <v>836666</v>
      </c>
      <c r="AK305" s="43">
        <v>1208607</v>
      </c>
      <c r="AL305" s="43">
        <v>1451317</v>
      </c>
      <c r="AM305" s="42">
        <v>0.47399999999999998</v>
      </c>
      <c r="AN305" s="42">
        <v>0.69599999999999995</v>
      </c>
      <c r="AO305" s="42">
        <v>0.47399999999999998</v>
      </c>
      <c r="AP305" s="42">
        <v>0.69599999999999995</v>
      </c>
      <c r="AQ305" s="43">
        <v>3045</v>
      </c>
      <c r="AR305" s="43">
        <v>2619666538</v>
      </c>
      <c r="AS305" s="43">
        <v>860317</v>
      </c>
      <c r="AT305" s="43">
        <v>1310596</v>
      </c>
      <c r="AU305" s="43">
        <v>1479077</v>
      </c>
      <c r="AV305" s="42">
        <v>0.46200000000000002</v>
      </c>
      <c r="AW305" s="42">
        <v>0.68300000000000005</v>
      </c>
      <c r="AX305" s="42">
        <v>0.46200000000000002</v>
      </c>
      <c r="AY305" s="42">
        <v>0.68300000000000005</v>
      </c>
      <c r="AZ305" s="43">
        <v>3020</v>
      </c>
      <c r="BA305" s="43">
        <v>2831936667</v>
      </c>
      <c r="BB305" s="43">
        <v>937727</v>
      </c>
      <c r="BC305" s="43">
        <v>1231563</v>
      </c>
      <c r="BD305" s="43">
        <v>1451006</v>
      </c>
      <c r="BE305" s="46">
        <v>0.48099999999999998</v>
      </c>
      <c r="BF305" s="46">
        <v>0.66900000000000004</v>
      </c>
      <c r="BG305" s="46">
        <v>0.48099999999999998</v>
      </c>
      <c r="BH305" s="46">
        <v>0.66900000000000004</v>
      </c>
      <c r="BI305" s="47">
        <v>2997</v>
      </c>
      <c r="BJ305" s="47">
        <v>2982405909</v>
      </c>
      <c r="BK305" s="47">
        <v>995130</v>
      </c>
      <c r="BL305" s="47">
        <v>1296119</v>
      </c>
      <c r="BM305" s="47">
        <v>1423123</v>
      </c>
      <c r="BN305" s="66">
        <v>0.43</v>
      </c>
      <c r="BO305" s="66">
        <v>0.625</v>
      </c>
      <c r="BP305" s="66">
        <v>0.43</v>
      </c>
      <c r="BQ305" s="66">
        <v>0.625</v>
      </c>
      <c r="BR305" s="67">
        <v>2896</v>
      </c>
      <c r="BS305" s="67">
        <v>3428486667</v>
      </c>
      <c r="BT305" s="67">
        <v>1183869</v>
      </c>
      <c r="BU305" s="67">
        <v>1439480</v>
      </c>
      <c r="BV305" s="67">
        <v>1664025</v>
      </c>
      <c r="BW305" s="70">
        <v>0.42399999999999999</v>
      </c>
      <c r="BX305" s="70">
        <v>0.63500000000000001</v>
      </c>
      <c r="BY305" s="70">
        <v>0.42399999999999999</v>
      </c>
      <c r="BZ305" s="70">
        <v>0.63500000000000001</v>
      </c>
      <c r="CA305" s="71">
        <v>2914</v>
      </c>
      <c r="CB305" s="71">
        <v>3417957895</v>
      </c>
      <c r="CC305" s="71">
        <v>1172943</v>
      </c>
      <c r="CD305" s="71">
        <v>1773801</v>
      </c>
      <c r="CE305" s="71">
        <v>1717190</v>
      </c>
    </row>
    <row r="306" spans="1:83" x14ac:dyDescent="0.35">
      <c r="A306" s="10" t="s">
        <v>1639</v>
      </c>
      <c r="B306" s="10" t="s">
        <v>288</v>
      </c>
      <c r="C306" s="42">
        <v>0.29699999999999999</v>
      </c>
      <c r="D306" s="42">
        <v>0.69499999999999995</v>
      </c>
      <c r="E306" s="42">
        <v>0.29699999999999999</v>
      </c>
      <c r="F306" s="42">
        <v>0.69499999999999995</v>
      </c>
      <c r="G306" s="43">
        <v>3706</v>
      </c>
      <c r="H306" s="43">
        <v>3486417878</v>
      </c>
      <c r="I306" s="43">
        <v>940749</v>
      </c>
      <c r="J306" s="43">
        <v>1969711</v>
      </c>
      <c r="K306" s="43">
        <v>2111300</v>
      </c>
      <c r="L306" s="42">
        <v>0.29899999999999999</v>
      </c>
      <c r="M306" s="42">
        <v>0.68400000000000005</v>
      </c>
      <c r="N306" s="42">
        <v>0.29899999999999999</v>
      </c>
      <c r="O306" s="42">
        <v>0.68400000000000005</v>
      </c>
      <c r="P306" s="43">
        <v>3747</v>
      </c>
      <c r="Q306" s="43">
        <v>3623091290</v>
      </c>
      <c r="R306" s="43">
        <v>966931</v>
      </c>
      <c r="S306" s="43">
        <v>2243074</v>
      </c>
      <c r="T306" s="43">
        <v>2494944</v>
      </c>
      <c r="U306" s="42">
        <v>0.32500000000000001</v>
      </c>
      <c r="V306" s="42">
        <v>0.67800000000000005</v>
      </c>
      <c r="W306" s="42">
        <v>0.32500000000000001</v>
      </c>
      <c r="X306" s="42">
        <v>0.67800000000000005</v>
      </c>
      <c r="Y306" s="43">
        <v>3810</v>
      </c>
      <c r="Z306" s="43">
        <v>3725257586</v>
      </c>
      <c r="AA306" s="43">
        <v>977757</v>
      </c>
      <c r="AB306" s="43">
        <v>2368925</v>
      </c>
      <c r="AC306" s="43">
        <v>2449016</v>
      </c>
      <c r="AD306" s="42">
        <v>0.378</v>
      </c>
      <c r="AE306" s="42">
        <v>0.69599999999999995</v>
      </c>
      <c r="AF306" s="42">
        <v>0.378</v>
      </c>
      <c r="AG306" s="42">
        <v>0.69599999999999995</v>
      </c>
      <c r="AH306" s="43">
        <v>3795</v>
      </c>
      <c r="AI306" s="43">
        <v>3627236429</v>
      </c>
      <c r="AJ306" s="43">
        <v>955793</v>
      </c>
      <c r="AK306" s="43">
        <v>2338120</v>
      </c>
      <c r="AL306" s="43">
        <v>2579786</v>
      </c>
      <c r="AM306" s="42">
        <v>0.38300000000000001</v>
      </c>
      <c r="AN306" s="42">
        <v>0.69299999999999995</v>
      </c>
      <c r="AO306" s="42">
        <v>0.38300000000000001</v>
      </c>
      <c r="AP306" s="42">
        <v>0.69299999999999995</v>
      </c>
      <c r="AQ306" s="43">
        <v>3730</v>
      </c>
      <c r="AR306" s="43">
        <v>3761797308</v>
      </c>
      <c r="AS306" s="43">
        <v>1008524</v>
      </c>
      <c r="AT306" s="43">
        <v>2453282</v>
      </c>
      <c r="AU306" s="43">
        <v>2717379</v>
      </c>
      <c r="AV306" s="42">
        <v>0.36899999999999999</v>
      </c>
      <c r="AW306" s="42">
        <v>0.68</v>
      </c>
      <c r="AX306" s="42">
        <v>0.36899999999999999</v>
      </c>
      <c r="AY306" s="42">
        <v>0.68</v>
      </c>
      <c r="AZ306" s="43">
        <v>3682</v>
      </c>
      <c r="BA306" s="43">
        <v>4048893750</v>
      </c>
      <c r="BB306" s="43">
        <v>1099645</v>
      </c>
      <c r="BC306" s="43">
        <v>2349914</v>
      </c>
      <c r="BD306" s="43">
        <v>2452715</v>
      </c>
      <c r="BE306" s="46">
        <v>0.40500000000000003</v>
      </c>
      <c r="BF306" s="46">
        <v>0.66600000000000004</v>
      </c>
      <c r="BG306" s="46">
        <v>0.40500000000000003</v>
      </c>
      <c r="BH306" s="46">
        <v>0.66600000000000004</v>
      </c>
      <c r="BI306" s="47">
        <v>3715</v>
      </c>
      <c r="BJ306" s="47">
        <v>4231782727</v>
      </c>
      <c r="BK306" s="47">
        <v>1139107</v>
      </c>
      <c r="BL306" s="47">
        <v>2329020</v>
      </c>
      <c r="BM306" s="47">
        <v>2980099</v>
      </c>
      <c r="BN306" s="66">
        <v>0.38600000000000001</v>
      </c>
      <c r="BO306" s="66">
        <v>0.64300000000000002</v>
      </c>
      <c r="BP306" s="66">
        <v>0.38600000000000001</v>
      </c>
      <c r="BQ306" s="66">
        <v>0.64300000000000002</v>
      </c>
      <c r="BR306" s="67">
        <v>3627</v>
      </c>
      <c r="BS306" s="67">
        <v>4621750556</v>
      </c>
      <c r="BT306" s="67">
        <v>1274262</v>
      </c>
      <c r="BU306" s="67">
        <v>3035864</v>
      </c>
      <c r="BV306" s="67">
        <v>2757060</v>
      </c>
      <c r="BW306" s="70">
        <v>0.35699999999999998</v>
      </c>
      <c r="BX306" s="70">
        <v>0.64700000000000002</v>
      </c>
      <c r="BY306" s="70">
        <v>0.35699999999999998</v>
      </c>
      <c r="BZ306" s="70">
        <v>0.64700000000000002</v>
      </c>
      <c r="CA306" s="71">
        <v>3516</v>
      </c>
      <c r="CB306" s="71">
        <v>4606545263</v>
      </c>
      <c r="CC306" s="71">
        <v>1310166</v>
      </c>
      <c r="CD306" s="71">
        <v>2699863</v>
      </c>
      <c r="CE306" s="71">
        <v>3015211</v>
      </c>
    </row>
    <row r="307" spans="1:83" x14ac:dyDescent="0.35">
      <c r="A307" s="10" t="s">
        <v>1640</v>
      </c>
      <c r="B307" s="10" t="s">
        <v>289</v>
      </c>
      <c r="C307" s="42">
        <v>0.42399999999999999</v>
      </c>
      <c r="D307" s="42">
        <v>0.69399999999999995</v>
      </c>
      <c r="E307" s="42">
        <v>0.42399999999999999</v>
      </c>
      <c r="F307" s="42">
        <v>0.69399999999999995</v>
      </c>
      <c r="G307" s="43">
        <v>3042</v>
      </c>
      <c r="H307" s="43">
        <v>2344108683</v>
      </c>
      <c r="I307" s="43">
        <v>770581</v>
      </c>
      <c r="J307" s="43">
        <v>534935</v>
      </c>
      <c r="K307" s="43">
        <v>446132</v>
      </c>
      <c r="L307" s="42">
        <v>0.42499999999999999</v>
      </c>
      <c r="M307" s="42">
        <v>0.67100000000000004</v>
      </c>
      <c r="N307" s="42">
        <v>0.42499999999999999</v>
      </c>
      <c r="O307" s="42">
        <v>0.67100000000000004</v>
      </c>
      <c r="P307" s="43">
        <v>3089</v>
      </c>
      <c r="Q307" s="43">
        <v>2451581934</v>
      </c>
      <c r="R307" s="43">
        <v>793649</v>
      </c>
      <c r="S307" s="43">
        <v>457058</v>
      </c>
      <c r="T307" s="43">
        <v>491268</v>
      </c>
      <c r="U307" s="42">
        <v>0.441</v>
      </c>
      <c r="V307" s="42">
        <v>0.66700000000000004</v>
      </c>
      <c r="W307" s="42">
        <v>0.441</v>
      </c>
      <c r="X307" s="42">
        <v>0.66700000000000004</v>
      </c>
      <c r="Y307" s="43">
        <v>3126</v>
      </c>
      <c r="Z307" s="43">
        <v>2532054359</v>
      </c>
      <c r="AA307" s="43">
        <v>809998</v>
      </c>
      <c r="AB307" s="43">
        <v>685137</v>
      </c>
      <c r="AC307" s="43">
        <v>459990</v>
      </c>
      <c r="AD307" s="42">
        <v>0.47099999999999997</v>
      </c>
      <c r="AE307" s="42">
        <v>0.67800000000000005</v>
      </c>
      <c r="AF307" s="42">
        <v>0.47099999999999997</v>
      </c>
      <c r="AG307" s="42">
        <v>0.67800000000000005</v>
      </c>
      <c r="AH307" s="43">
        <v>3106</v>
      </c>
      <c r="AI307" s="43">
        <v>2525257791</v>
      </c>
      <c r="AJ307" s="43">
        <v>813025</v>
      </c>
      <c r="AK307" s="43">
        <v>612208</v>
      </c>
      <c r="AL307" s="43">
        <v>550653</v>
      </c>
      <c r="AM307" s="42">
        <v>0.46100000000000002</v>
      </c>
      <c r="AN307" s="42">
        <v>0.66700000000000004</v>
      </c>
      <c r="AO307" s="42">
        <v>0.46100000000000002</v>
      </c>
      <c r="AP307" s="42">
        <v>0.66700000000000004</v>
      </c>
      <c r="AQ307" s="43">
        <v>3029</v>
      </c>
      <c r="AR307" s="43">
        <v>2668944692</v>
      </c>
      <c r="AS307" s="43">
        <v>881130</v>
      </c>
      <c r="AT307" s="43">
        <v>710802</v>
      </c>
      <c r="AU307" s="43">
        <v>542432</v>
      </c>
      <c r="AV307" s="42">
        <v>0.46600000000000003</v>
      </c>
      <c r="AW307" s="42">
        <v>0.65200000000000002</v>
      </c>
      <c r="AX307" s="42">
        <v>0.46600000000000003</v>
      </c>
      <c r="AY307" s="42">
        <v>0.65200000000000002</v>
      </c>
      <c r="AZ307" s="43">
        <v>3081</v>
      </c>
      <c r="BA307" s="43">
        <v>2871619167</v>
      </c>
      <c r="BB307" s="43">
        <v>932041</v>
      </c>
      <c r="BC307" s="43">
        <v>845470</v>
      </c>
      <c r="BD307" s="43">
        <v>598201</v>
      </c>
      <c r="BE307" s="46">
        <v>0.47099999999999997</v>
      </c>
      <c r="BF307" s="46">
        <v>0.63900000000000001</v>
      </c>
      <c r="BG307" s="46">
        <v>0.47099999999999997</v>
      </c>
      <c r="BH307" s="46">
        <v>0.63900000000000001</v>
      </c>
      <c r="BI307" s="47">
        <v>3038</v>
      </c>
      <c r="BJ307" s="47">
        <v>3079162230</v>
      </c>
      <c r="BK307" s="47">
        <v>1013549</v>
      </c>
      <c r="BL307" s="47">
        <v>760364</v>
      </c>
      <c r="BM307" s="47">
        <v>533796</v>
      </c>
      <c r="BN307" s="66">
        <v>0.46600000000000003</v>
      </c>
      <c r="BO307" s="66">
        <v>0.63</v>
      </c>
      <c r="BP307" s="66">
        <v>0.46600000000000003</v>
      </c>
      <c r="BQ307" s="66">
        <v>0.63</v>
      </c>
      <c r="BR307" s="67">
        <v>2938</v>
      </c>
      <c r="BS307" s="67">
        <v>3255517350</v>
      </c>
      <c r="BT307" s="67">
        <v>1108072</v>
      </c>
      <c r="BU307" s="67">
        <v>539386</v>
      </c>
      <c r="BV307" s="67">
        <v>920196</v>
      </c>
      <c r="BW307" s="70">
        <v>0.45100000000000001</v>
      </c>
      <c r="BX307" s="70">
        <v>0.63900000000000001</v>
      </c>
      <c r="BY307" s="70">
        <v>0.45100000000000001</v>
      </c>
      <c r="BZ307" s="70">
        <v>0.63900000000000001</v>
      </c>
      <c r="CA307" s="71">
        <v>2892</v>
      </c>
      <c r="CB307" s="71">
        <v>3237710703</v>
      </c>
      <c r="CC307" s="71">
        <v>1119540</v>
      </c>
      <c r="CD307" s="71">
        <v>843832</v>
      </c>
      <c r="CE307" s="71">
        <v>780456</v>
      </c>
    </row>
    <row r="308" spans="1:83" x14ac:dyDescent="0.35">
      <c r="A308" s="10" t="s">
        <v>1641</v>
      </c>
      <c r="B308" s="10" t="s">
        <v>290</v>
      </c>
      <c r="C308" s="42">
        <v>0.50800000000000001</v>
      </c>
      <c r="D308" s="42">
        <v>0.68700000000000006</v>
      </c>
      <c r="E308" s="42">
        <v>0.50800000000000001</v>
      </c>
      <c r="F308" s="42">
        <v>0.68700000000000006</v>
      </c>
      <c r="G308" s="43">
        <v>3392</v>
      </c>
      <c r="H308" s="43">
        <v>2231916666</v>
      </c>
      <c r="I308" s="43">
        <v>657994</v>
      </c>
      <c r="J308" s="43">
        <v>1008726</v>
      </c>
      <c r="K308" s="43">
        <v>1126263</v>
      </c>
      <c r="L308" s="42">
        <v>0.504</v>
      </c>
      <c r="M308" s="42">
        <v>0.66900000000000004</v>
      </c>
      <c r="N308" s="42">
        <v>0.504</v>
      </c>
      <c r="O308" s="42">
        <v>0.66900000000000004</v>
      </c>
      <c r="P308" s="43">
        <v>3396</v>
      </c>
      <c r="Q308" s="43">
        <v>2323736451</v>
      </c>
      <c r="R308" s="43">
        <v>684256</v>
      </c>
      <c r="S308" s="43">
        <v>1033275</v>
      </c>
      <c r="T308" s="43">
        <v>1213517</v>
      </c>
      <c r="U308" s="42">
        <v>0.495</v>
      </c>
      <c r="V308" s="42">
        <v>0.66600000000000004</v>
      </c>
      <c r="W308" s="42">
        <v>0.495</v>
      </c>
      <c r="X308" s="42">
        <v>0.66600000000000004</v>
      </c>
      <c r="Y308" s="43">
        <v>3206</v>
      </c>
      <c r="Z308" s="43">
        <v>2346205172</v>
      </c>
      <c r="AA308" s="43">
        <v>731816</v>
      </c>
      <c r="AB308" s="43">
        <v>1427616</v>
      </c>
      <c r="AC308" s="43">
        <v>1339344</v>
      </c>
      <c r="AD308" s="42">
        <v>0.51400000000000001</v>
      </c>
      <c r="AE308" s="42">
        <v>0.68300000000000005</v>
      </c>
      <c r="AF308" s="42">
        <v>0.51400000000000001</v>
      </c>
      <c r="AG308" s="42">
        <v>0.68300000000000005</v>
      </c>
      <c r="AH308" s="43">
        <v>3070</v>
      </c>
      <c r="AI308" s="43">
        <v>2294467143</v>
      </c>
      <c r="AJ308" s="43">
        <v>747383</v>
      </c>
      <c r="AK308" s="43">
        <v>1306219</v>
      </c>
      <c r="AL308" s="43">
        <v>1483682</v>
      </c>
      <c r="AM308" s="42">
        <v>0.52400000000000002</v>
      </c>
      <c r="AN308" s="42">
        <v>0.68</v>
      </c>
      <c r="AO308" s="42">
        <v>0.52400000000000002</v>
      </c>
      <c r="AP308" s="42">
        <v>0.68</v>
      </c>
      <c r="AQ308" s="43">
        <v>3058</v>
      </c>
      <c r="AR308" s="43">
        <v>2380113077</v>
      </c>
      <c r="AS308" s="43">
        <v>778323</v>
      </c>
      <c r="AT308" s="43">
        <v>1390463</v>
      </c>
      <c r="AU308" s="43">
        <v>1850825</v>
      </c>
      <c r="AV308" s="42">
        <v>0.51</v>
      </c>
      <c r="AW308" s="42">
        <v>0.66900000000000004</v>
      </c>
      <c r="AX308" s="42">
        <v>0.51</v>
      </c>
      <c r="AY308" s="42">
        <v>0.66900000000000004</v>
      </c>
      <c r="AZ308" s="43">
        <v>2971</v>
      </c>
      <c r="BA308" s="43">
        <v>2537177917</v>
      </c>
      <c r="BB308" s="43">
        <v>853981</v>
      </c>
      <c r="BC308" s="43">
        <v>1663403</v>
      </c>
      <c r="BD308" s="43">
        <v>1801758</v>
      </c>
      <c r="BE308" s="46">
        <v>0.52500000000000002</v>
      </c>
      <c r="BF308" s="46">
        <v>0.65400000000000003</v>
      </c>
      <c r="BG308" s="46">
        <v>0.52500000000000002</v>
      </c>
      <c r="BH308" s="46">
        <v>0.65400000000000003</v>
      </c>
      <c r="BI308" s="47">
        <v>2959</v>
      </c>
      <c r="BJ308" s="47">
        <v>2694258182</v>
      </c>
      <c r="BK308" s="47">
        <v>910529</v>
      </c>
      <c r="BL308" s="47">
        <v>1719788</v>
      </c>
      <c r="BM308" s="47">
        <v>1896590</v>
      </c>
      <c r="BN308" s="66">
        <v>0.54400000000000004</v>
      </c>
      <c r="BO308" s="66">
        <v>0.65400000000000003</v>
      </c>
      <c r="BP308" s="66">
        <v>0.54400000000000004</v>
      </c>
      <c r="BQ308" s="66">
        <v>0.65400000000000003</v>
      </c>
      <c r="BR308" s="67">
        <v>2907</v>
      </c>
      <c r="BS308" s="67">
        <v>2756012777</v>
      </c>
      <c r="BT308" s="67">
        <v>948060</v>
      </c>
      <c r="BU308" s="67">
        <v>1810432</v>
      </c>
      <c r="BV308" s="67">
        <v>1887996</v>
      </c>
      <c r="BW308" s="70">
        <v>0.55700000000000005</v>
      </c>
      <c r="BX308" s="70">
        <v>0.67700000000000005</v>
      </c>
      <c r="BY308" s="70">
        <v>0.55700000000000005</v>
      </c>
      <c r="BZ308" s="70">
        <v>0.67700000000000005</v>
      </c>
      <c r="CA308" s="71">
        <v>2928</v>
      </c>
      <c r="CB308" s="71">
        <v>2645570526</v>
      </c>
      <c r="CC308" s="71">
        <v>903541</v>
      </c>
      <c r="CD308" s="71">
        <v>1950894</v>
      </c>
      <c r="CE308" s="71">
        <v>2177827</v>
      </c>
    </row>
    <row r="309" spans="1:83" x14ac:dyDescent="0.35">
      <c r="A309" s="10" t="s">
        <v>1642</v>
      </c>
      <c r="B309" s="10" t="s">
        <v>291</v>
      </c>
      <c r="C309" s="42">
        <v>0.52500000000000002</v>
      </c>
      <c r="D309" s="42">
        <v>0.78500000000000003</v>
      </c>
      <c r="E309" s="42">
        <v>0.52500000000000002</v>
      </c>
      <c r="F309" s="42">
        <v>0.78500000000000003</v>
      </c>
      <c r="G309" s="43">
        <v>2299</v>
      </c>
      <c r="H309" s="43">
        <v>1461832424</v>
      </c>
      <c r="I309" s="43">
        <v>635855</v>
      </c>
      <c r="J309" s="43">
        <v>402335</v>
      </c>
      <c r="K309" s="43">
        <v>401668</v>
      </c>
      <c r="L309" s="42">
        <v>0.52800000000000002</v>
      </c>
      <c r="M309" s="42">
        <v>0.77</v>
      </c>
      <c r="N309" s="42">
        <v>0.52800000000000002</v>
      </c>
      <c r="O309" s="42">
        <v>0.77</v>
      </c>
      <c r="P309" s="43">
        <v>2357</v>
      </c>
      <c r="Q309" s="43">
        <v>1534835806</v>
      </c>
      <c r="R309" s="43">
        <v>651181</v>
      </c>
      <c r="S309" s="43">
        <v>341734</v>
      </c>
      <c r="T309" s="43">
        <v>370517</v>
      </c>
      <c r="U309" s="42">
        <v>0.54800000000000004</v>
      </c>
      <c r="V309" s="42">
        <v>0.76800000000000002</v>
      </c>
      <c r="W309" s="42">
        <v>0.54800000000000004</v>
      </c>
      <c r="X309" s="42">
        <v>0.76800000000000002</v>
      </c>
      <c r="Y309" s="43">
        <v>2378</v>
      </c>
      <c r="Z309" s="43">
        <v>1559165517</v>
      </c>
      <c r="AA309" s="43">
        <v>655662</v>
      </c>
      <c r="AB309" s="43">
        <v>367658</v>
      </c>
      <c r="AC309" s="43">
        <v>513128</v>
      </c>
      <c r="AD309" s="42">
        <v>0.57399999999999995</v>
      </c>
      <c r="AE309" s="42">
        <v>0.77800000000000002</v>
      </c>
      <c r="AF309" s="42">
        <v>0.57399999999999995</v>
      </c>
      <c r="AG309" s="42">
        <v>0.77800000000000002</v>
      </c>
      <c r="AH309" s="43">
        <v>2329</v>
      </c>
      <c r="AI309" s="43">
        <v>1526425000</v>
      </c>
      <c r="AJ309" s="43">
        <v>655399</v>
      </c>
      <c r="AK309" s="43">
        <v>515115</v>
      </c>
      <c r="AL309" s="43">
        <v>525865</v>
      </c>
      <c r="AM309" s="42">
        <v>0.58799999999999997</v>
      </c>
      <c r="AN309" s="42">
        <v>0.77700000000000002</v>
      </c>
      <c r="AO309" s="42">
        <v>0.58799999999999997</v>
      </c>
      <c r="AP309" s="42">
        <v>0.77700000000000002</v>
      </c>
      <c r="AQ309" s="43">
        <v>2368</v>
      </c>
      <c r="AR309" s="43">
        <v>1595773846</v>
      </c>
      <c r="AS309" s="43">
        <v>673890</v>
      </c>
      <c r="AT309" s="43">
        <v>561177</v>
      </c>
      <c r="AU309" s="43">
        <v>558419</v>
      </c>
      <c r="AV309" s="42">
        <v>0.58599999999999997</v>
      </c>
      <c r="AW309" s="42">
        <v>0.76</v>
      </c>
      <c r="AX309" s="42">
        <v>0.58599999999999997</v>
      </c>
      <c r="AY309" s="42">
        <v>0.76</v>
      </c>
      <c r="AZ309" s="43">
        <v>2420</v>
      </c>
      <c r="BA309" s="43">
        <v>1746795417</v>
      </c>
      <c r="BB309" s="43">
        <v>721816</v>
      </c>
      <c r="BC309" s="43">
        <v>492959</v>
      </c>
      <c r="BD309" s="43">
        <v>513153</v>
      </c>
      <c r="BE309" s="46">
        <v>0.59499999999999997</v>
      </c>
      <c r="BF309" s="46">
        <v>0.74399999999999999</v>
      </c>
      <c r="BG309" s="46">
        <v>0.59499999999999997</v>
      </c>
      <c r="BH309" s="46">
        <v>0.74399999999999999</v>
      </c>
      <c r="BI309" s="47">
        <v>2413</v>
      </c>
      <c r="BJ309" s="47">
        <v>1875223182</v>
      </c>
      <c r="BK309" s="47">
        <v>777133</v>
      </c>
      <c r="BL309" s="47">
        <v>479384</v>
      </c>
      <c r="BM309" s="47">
        <v>527902</v>
      </c>
      <c r="BN309" s="66">
        <v>0.57999999999999996</v>
      </c>
      <c r="BO309" s="66">
        <v>0.73</v>
      </c>
      <c r="BP309" s="66">
        <v>0.57999999999999996</v>
      </c>
      <c r="BQ309" s="66">
        <v>0.73</v>
      </c>
      <c r="BR309" s="67">
        <v>2314</v>
      </c>
      <c r="BS309" s="67">
        <v>2020153889</v>
      </c>
      <c r="BT309" s="67">
        <v>873013</v>
      </c>
      <c r="BU309" s="67">
        <v>910738</v>
      </c>
      <c r="BV309" s="67">
        <v>569084</v>
      </c>
      <c r="BW309" s="70">
        <v>0.57699999999999996</v>
      </c>
      <c r="BX309" s="70">
        <v>0.72799999999999998</v>
      </c>
      <c r="BY309" s="70">
        <v>0.57699999999999996</v>
      </c>
      <c r="BZ309" s="70">
        <v>0.72799999999999998</v>
      </c>
      <c r="CA309" s="71">
        <v>2373</v>
      </c>
      <c r="CB309" s="71">
        <v>2046047895</v>
      </c>
      <c r="CC309" s="71">
        <v>862219</v>
      </c>
      <c r="CD309" s="71">
        <v>520704</v>
      </c>
      <c r="CE309" s="71">
        <v>523751</v>
      </c>
    </row>
    <row r="310" spans="1:83" x14ac:dyDescent="0.35">
      <c r="A310" s="10" t="s">
        <v>1643</v>
      </c>
      <c r="B310" s="10" t="s">
        <v>292</v>
      </c>
      <c r="C310" s="42">
        <v>0.39600000000000002</v>
      </c>
      <c r="D310" s="42">
        <v>0.79200000000000004</v>
      </c>
      <c r="E310" s="42">
        <v>0.39600000000000002</v>
      </c>
      <c r="F310" s="42">
        <v>0.79200000000000004</v>
      </c>
      <c r="G310" s="43">
        <v>3319</v>
      </c>
      <c r="H310" s="43">
        <v>2682427272</v>
      </c>
      <c r="I310" s="43">
        <v>808203</v>
      </c>
      <c r="J310" s="43">
        <v>808559</v>
      </c>
      <c r="K310" s="43">
        <v>1368491</v>
      </c>
      <c r="L310" s="42">
        <v>0.38700000000000001</v>
      </c>
      <c r="M310" s="42">
        <v>0.78300000000000003</v>
      </c>
      <c r="N310" s="42">
        <v>0.38700000000000001</v>
      </c>
      <c r="O310" s="42">
        <v>0.78300000000000003</v>
      </c>
      <c r="P310" s="43">
        <v>3273</v>
      </c>
      <c r="Q310" s="43">
        <v>2766450967</v>
      </c>
      <c r="R310" s="43">
        <v>845234</v>
      </c>
      <c r="S310" s="43">
        <v>1625203</v>
      </c>
      <c r="T310" s="43">
        <v>1234146</v>
      </c>
      <c r="U310" s="42">
        <v>0.38800000000000001</v>
      </c>
      <c r="V310" s="42">
        <v>0.78600000000000003</v>
      </c>
      <c r="W310" s="42">
        <v>0.38800000000000001</v>
      </c>
      <c r="X310" s="42">
        <v>0.78600000000000003</v>
      </c>
      <c r="Y310" s="43">
        <v>3131</v>
      </c>
      <c r="Z310" s="43">
        <v>2774344827</v>
      </c>
      <c r="AA310" s="43">
        <v>886089</v>
      </c>
      <c r="AB310" s="43">
        <v>1473237</v>
      </c>
      <c r="AC310" s="43">
        <v>1223797</v>
      </c>
      <c r="AD310" s="42">
        <v>0.41099999999999998</v>
      </c>
      <c r="AE310" s="42">
        <v>0.79500000000000004</v>
      </c>
      <c r="AF310" s="42">
        <v>0.41099999999999998</v>
      </c>
      <c r="AG310" s="42">
        <v>0.79500000000000004</v>
      </c>
      <c r="AH310" s="43">
        <v>3011</v>
      </c>
      <c r="AI310" s="43">
        <v>2723078214</v>
      </c>
      <c r="AJ310" s="43">
        <v>904376</v>
      </c>
      <c r="AK310" s="43">
        <v>1470860</v>
      </c>
      <c r="AL310" s="43">
        <v>1189538</v>
      </c>
      <c r="AM310" s="42">
        <v>0.439</v>
      </c>
      <c r="AN310" s="42">
        <v>0.79200000000000004</v>
      </c>
      <c r="AO310" s="42">
        <v>0.439</v>
      </c>
      <c r="AP310" s="42">
        <v>0.79200000000000004</v>
      </c>
      <c r="AQ310" s="43">
        <v>3102</v>
      </c>
      <c r="AR310" s="43">
        <v>2842784615</v>
      </c>
      <c r="AS310" s="43">
        <v>916436</v>
      </c>
      <c r="AT310" s="43">
        <v>1316134</v>
      </c>
      <c r="AU310" s="43">
        <v>998279</v>
      </c>
      <c r="AV310" s="42">
        <v>0.44600000000000001</v>
      </c>
      <c r="AW310" s="42">
        <v>0.78600000000000003</v>
      </c>
      <c r="AX310" s="42">
        <v>0.44600000000000001</v>
      </c>
      <c r="AY310" s="42">
        <v>0.78600000000000003</v>
      </c>
      <c r="AZ310" s="43">
        <v>3108</v>
      </c>
      <c r="BA310" s="43">
        <v>3002987500</v>
      </c>
      <c r="BB310" s="43">
        <v>966212</v>
      </c>
      <c r="BC310" s="43">
        <v>1197709</v>
      </c>
      <c r="BD310" s="43">
        <v>1070996</v>
      </c>
      <c r="BE310" s="46">
        <v>0.48099999999999998</v>
      </c>
      <c r="BF310" s="46">
        <v>0.77800000000000002</v>
      </c>
      <c r="BG310" s="46">
        <v>0.48099999999999998</v>
      </c>
      <c r="BH310" s="46">
        <v>0.77800000000000002</v>
      </c>
      <c r="BI310" s="47">
        <v>3188</v>
      </c>
      <c r="BJ310" s="47">
        <v>3167898182</v>
      </c>
      <c r="BK310" s="47">
        <v>993694</v>
      </c>
      <c r="BL310" s="47">
        <v>1489078</v>
      </c>
      <c r="BM310" s="47">
        <v>1127581</v>
      </c>
      <c r="BN310" s="66">
        <v>0.502</v>
      </c>
      <c r="BO310" s="66">
        <v>0.78200000000000003</v>
      </c>
      <c r="BP310" s="66">
        <v>0.502</v>
      </c>
      <c r="BQ310" s="66">
        <v>0.78200000000000003</v>
      </c>
      <c r="BR310" s="67">
        <v>3093</v>
      </c>
      <c r="BS310" s="67">
        <v>3195911111</v>
      </c>
      <c r="BT310" s="67">
        <v>1033272</v>
      </c>
      <c r="BU310" s="67">
        <v>1234790</v>
      </c>
      <c r="BV310" s="67">
        <v>1233532</v>
      </c>
      <c r="BW310" s="70">
        <v>0.53200000000000003</v>
      </c>
      <c r="BX310" s="70">
        <v>0.79200000000000004</v>
      </c>
      <c r="BY310" s="70">
        <v>0.53200000000000003</v>
      </c>
      <c r="BZ310" s="70">
        <v>0.79200000000000004</v>
      </c>
      <c r="CA310" s="71">
        <v>3236</v>
      </c>
      <c r="CB310" s="71">
        <v>3084709474</v>
      </c>
      <c r="CC310" s="71">
        <v>953247</v>
      </c>
      <c r="CD310" s="71">
        <v>1411641</v>
      </c>
      <c r="CE310" s="71">
        <v>1216632</v>
      </c>
    </row>
    <row r="311" spans="1:83" x14ac:dyDescent="0.35">
      <c r="A311" s="10" t="s">
        <v>1644</v>
      </c>
      <c r="B311" s="10" t="s">
        <v>293</v>
      </c>
      <c r="C311" s="42">
        <v>0.52900000000000003</v>
      </c>
      <c r="D311" s="42">
        <v>0.69599999999999995</v>
      </c>
      <c r="E311" s="42">
        <v>0.52900000000000003</v>
      </c>
      <c r="F311" s="42">
        <v>0.69599999999999995</v>
      </c>
      <c r="G311" s="43">
        <v>2532</v>
      </c>
      <c r="H311" s="43">
        <v>1596248787</v>
      </c>
      <c r="I311" s="43">
        <v>630430</v>
      </c>
      <c r="J311" s="43">
        <v>899483</v>
      </c>
      <c r="K311" s="43">
        <v>1138056</v>
      </c>
      <c r="L311" s="42">
        <v>0.52</v>
      </c>
      <c r="M311" s="42">
        <v>0.67300000000000004</v>
      </c>
      <c r="N311" s="42">
        <v>0.52</v>
      </c>
      <c r="O311" s="42">
        <v>0.67300000000000004</v>
      </c>
      <c r="P311" s="43">
        <v>2526</v>
      </c>
      <c r="Q311" s="43">
        <v>1673854516</v>
      </c>
      <c r="R311" s="43">
        <v>662650</v>
      </c>
      <c r="S311" s="43">
        <v>1048625</v>
      </c>
      <c r="T311" s="43">
        <v>1278584</v>
      </c>
      <c r="U311" s="42">
        <v>0.52900000000000003</v>
      </c>
      <c r="V311" s="42">
        <v>0.67700000000000005</v>
      </c>
      <c r="W311" s="42">
        <v>0.52900000000000003</v>
      </c>
      <c r="X311" s="42">
        <v>0.67700000000000005</v>
      </c>
      <c r="Y311" s="43">
        <v>2492</v>
      </c>
      <c r="Z311" s="43">
        <v>1701668620</v>
      </c>
      <c r="AA311" s="43">
        <v>682852</v>
      </c>
      <c r="AB311" s="43">
        <v>1243701</v>
      </c>
      <c r="AC311" s="43">
        <v>1315030</v>
      </c>
      <c r="AD311" s="42">
        <v>0.56299999999999994</v>
      </c>
      <c r="AE311" s="42">
        <v>0.69399999999999995</v>
      </c>
      <c r="AF311" s="42">
        <v>0.56299999999999994</v>
      </c>
      <c r="AG311" s="42">
        <v>0.69399999999999995</v>
      </c>
      <c r="AH311" s="43">
        <v>2470</v>
      </c>
      <c r="AI311" s="43">
        <v>1659540714</v>
      </c>
      <c r="AJ311" s="43">
        <v>671878</v>
      </c>
      <c r="AK311" s="43">
        <v>1259007</v>
      </c>
      <c r="AL311" s="43">
        <v>1787583</v>
      </c>
      <c r="AM311" s="42">
        <v>0.55600000000000005</v>
      </c>
      <c r="AN311" s="42">
        <v>0.68899999999999995</v>
      </c>
      <c r="AO311" s="42">
        <v>0.55600000000000005</v>
      </c>
      <c r="AP311" s="42">
        <v>0.68899999999999995</v>
      </c>
      <c r="AQ311" s="43">
        <v>2381</v>
      </c>
      <c r="AR311" s="43">
        <v>1729152308</v>
      </c>
      <c r="AS311" s="43">
        <v>726229</v>
      </c>
      <c r="AT311" s="43">
        <v>1243772</v>
      </c>
      <c r="AU311" s="43">
        <v>1287074</v>
      </c>
      <c r="AV311" s="42">
        <v>0.56299999999999994</v>
      </c>
      <c r="AW311" s="42">
        <v>0.67400000000000004</v>
      </c>
      <c r="AX311" s="42">
        <v>0.56299999999999994</v>
      </c>
      <c r="AY311" s="42">
        <v>0.67400000000000004</v>
      </c>
      <c r="AZ311" s="43">
        <v>2442</v>
      </c>
      <c r="BA311" s="43">
        <v>1858072083</v>
      </c>
      <c r="BB311" s="43">
        <v>760881</v>
      </c>
      <c r="BC311" s="43">
        <v>1175647</v>
      </c>
      <c r="BD311" s="43">
        <v>1133576</v>
      </c>
      <c r="BE311" s="46">
        <v>0.55500000000000005</v>
      </c>
      <c r="BF311" s="46">
        <v>0.66400000000000003</v>
      </c>
      <c r="BG311" s="46">
        <v>0.55500000000000005</v>
      </c>
      <c r="BH311" s="46">
        <v>0.66400000000000003</v>
      </c>
      <c r="BI311" s="47">
        <v>2298</v>
      </c>
      <c r="BJ311" s="47">
        <v>1960704545</v>
      </c>
      <c r="BK311" s="47">
        <v>853222</v>
      </c>
      <c r="BL311" s="47">
        <v>1097422</v>
      </c>
      <c r="BM311" s="47">
        <v>1086541</v>
      </c>
      <c r="BN311" s="66">
        <v>0.58299999999999996</v>
      </c>
      <c r="BO311" s="66">
        <v>0.66</v>
      </c>
      <c r="BP311" s="66">
        <v>0.58299999999999996</v>
      </c>
      <c r="BQ311" s="66">
        <v>0.66</v>
      </c>
      <c r="BR311" s="67">
        <v>2346</v>
      </c>
      <c r="BS311" s="67">
        <v>2033377777</v>
      </c>
      <c r="BT311" s="67">
        <v>866742</v>
      </c>
      <c r="BU311" s="67">
        <v>1135957</v>
      </c>
      <c r="BV311" s="67">
        <v>1240502</v>
      </c>
      <c r="BW311" s="70">
        <v>0.57699999999999996</v>
      </c>
      <c r="BX311" s="70">
        <v>0.66700000000000004</v>
      </c>
      <c r="BY311" s="70">
        <v>0.57699999999999996</v>
      </c>
      <c r="BZ311" s="70">
        <v>0.66700000000000004</v>
      </c>
      <c r="CA311" s="71">
        <v>2348</v>
      </c>
      <c r="CB311" s="71">
        <v>2023949474</v>
      </c>
      <c r="CC311" s="71">
        <v>861988</v>
      </c>
      <c r="CD311" s="71">
        <v>1253733</v>
      </c>
      <c r="CE311" s="71">
        <v>1422663</v>
      </c>
    </row>
    <row r="312" spans="1:83" x14ac:dyDescent="0.35">
      <c r="A312" s="10" t="s">
        <v>1645</v>
      </c>
      <c r="B312" s="10" t="s">
        <v>294</v>
      </c>
      <c r="C312" s="42">
        <v>0.38400000000000001</v>
      </c>
      <c r="D312" s="42">
        <v>0.67400000000000004</v>
      </c>
      <c r="E312" s="42">
        <v>0.38400000000000001</v>
      </c>
      <c r="F312" s="42">
        <v>0.67400000000000004</v>
      </c>
      <c r="G312" s="43">
        <v>2184</v>
      </c>
      <c r="H312" s="43">
        <v>1799637575</v>
      </c>
      <c r="I312" s="43">
        <v>824009</v>
      </c>
      <c r="J312" s="43">
        <v>628877</v>
      </c>
      <c r="K312" s="43">
        <v>679545</v>
      </c>
      <c r="L312" s="42">
        <v>0.35599999999999998</v>
      </c>
      <c r="M312" s="42">
        <v>0.65900000000000003</v>
      </c>
      <c r="N312" s="42">
        <v>0.35599999999999998</v>
      </c>
      <c r="O312" s="42">
        <v>0.65900000000000003</v>
      </c>
      <c r="P312" s="43">
        <v>2113</v>
      </c>
      <c r="Q312" s="43">
        <v>1875827741</v>
      </c>
      <c r="R312" s="43">
        <v>887755</v>
      </c>
      <c r="S312" s="43">
        <v>549703</v>
      </c>
      <c r="T312" s="43">
        <v>612739</v>
      </c>
      <c r="U312" s="42">
        <v>0.35499999999999998</v>
      </c>
      <c r="V312" s="42">
        <v>0.66600000000000004</v>
      </c>
      <c r="W312" s="42">
        <v>0.35499999999999998</v>
      </c>
      <c r="X312" s="42">
        <v>0.66600000000000004</v>
      </c>
      <c r="Y312" s="43">
        <v>2035</v>
      </c>
      <c r="Z312" s="43">
        <v>1902174827</v>
      </c>
      <c r="AA312" s="43">
        <v>934729</v>
      </c>
      <c r="AB312" s="43">
        <v>587561</v>
      </c>
      <c r="AC312" s="43">
        <v>690998</v>
      </c>
      <c r="AD312" s="42">
        <v>0.38400000000000001</v>
      </c>
      <c r="AE312" s="42">
        <v>0.67300000000000004</v>
      </c>
      <c r="AF312" s="42">
        <v>0.38400000000000001</v>
      </c>
      <c r="AG312" s="42">
        <v>0.67300000000000004</v>
      </c>
      <c r="AH312" s="43">
        <v>1970</v>
      </c>
      <c r="AI312" s="43">
        <v>1865833214</v>
      </c>
      <c r="AJ312" s="43">
        <v>947123</v>
      </c>
      <c r="AK312" s="43">
        <v>672490</v>
      </c>
      <c r="AL312" s="43">
        <v>708459</v>
      </c>
      <c r="AM312" s="42">
        <v>0.377</v>
      </c>
      <c r="AN312" s="42">
        <v>0.66400000000000003</v>
      </c>
      <c r="AO312" s="42">
        <v>0.377</v>
      </c>
      <c r="AP312" s="42">
        <v>0.66400000000000003</v>
      </c>
      <c r="AQ312" s="43">
        <v>1929</v>
      </c>
      <c r="AR312" s="43">
        <v>1963041538</v>
      </c>
      <c r="AS312" s="43">
        <v>1017647</v>
      </c>
      <c r="AT312" s="43">
        <v>649475</v>
      </c>
      <c r="AU312" s="43">
        <v>751235</v>
      </c>
      <c r="AV312" s="42">
        <v>0.34399999999999997</v>
      </c>
      <c r="AW312" s="42">
        <v>0.63900000000000001</v>
      </c>
      <c r="AX312" s="42">
        <v>0.34399999999999997</v>
      </c>
      <c r="AY312" s="42">
        <v>0.63900000000000001</v>
      </c>
      <c r="AZ312" s="43">
        <v>1854</v>
      </c>
      <c r="BA312" s="43">
        <v>2121026667</v>
      </c>
      <c r="BB312" s="43">
        <v>1144027</v>
      </c>
      <c r="BC312" s="43">
        <v>652268</v>
      </c>
      <c r="BD312" s="43">
        <v>758895</v>
      </c>
      <c r="BE312" s="46">
        <v>0.36199999999999999</v>
      </c>
      <c r="BF312" s="46">
        <v>0.627</v>
      </c>
      <c r="BG312" s="46">
        <v>0.36199999999999999</v>
      </c>
      <c r="BH312" s="46">
        <v>0.627</v>
      </c>
      <c r="BI312" s="47">
        <v>1829</v>
      </c>
      <c r="BJ312" s="47">
        <v>2234680000</v>
      </c>
      <c r="BK312" s="47">
        <v>1221804</v>
      </c>
      <c r="BL312" s="47">
        <v>634934</v>
      </c>
      <c r="BM312" s="47">
        <v>746760</v>
      </c>
      <c r="BN312" s="66">
        <v>0.35499999999999998</v>
      </c>
      <c r="BO312" s="66">
        <v>0.61199999999999999</v>
      </c>
      <c r="BP312" s="66">
        <v>0.35499999999999998</v>
      </c>
      <c r="BQ312" s="66">
        <v>0.61199999999999999</v>
      </c>
      <c r="BR312" s="67">
        <v>1762</v>
      </c>
      <c r="BS312" s="67">
        <v>2357034444</v>
      </c>
      <c r="BT312" s="67">
        <v>1337703</v>
      </c>
      <c r="BU312" s="67">
        <v>669953</v>
      </c>
      <c r="BV312" s="67">
        <v>762691</v>
      </c>
      <c r="BW312" s="70">
        <v>0.34499999999999997</v>
      </c>
      <c r="BX312" s="70">
        <v>0.621</v>
      </c>
      <c r="BY312" s="70">
        <v>0.34499999999999997</v>
      </c>
      <c r="BZ312" s="70">
        <v>0.621</v>
      </c>
      <c r="CA312" s="71">
        <v>1761</v>
      </c>
      <c r="CB312" s="71">
        <v>2350815263</v>
      </c>
      <c r="CC312" s="71">
        <v>1334932</v>
      </c>
      <c r="CD312" s="71">
        <v>622248</v>
      </c>
      <c r="CE312" s="71">
        <v>712437</v>
      </c>
    </row>
    <row r="313" spans="1:83" x14ac:dyDescent="0.35">
      <c r="A313" s="10" t="s">
        <v>1646</v>
      </c>
      <c r="B313" s="10" t="s">
        <v>990</v>
      </c>
      <c r="C313" s="42">
        <v>0.58799999999999997</v>
      </c>
      <c r="D313" s="42">
        <v>0.80400000000000005</v>
      </c>
      <c r="E313" s="42">
        <v>0.58799999999999997</v>
      </c>
      <c r="F313" s="42">
        <v>0.80400000000000005</v>
      </c>
      <c r="G313" s="43">
        <v>2528</v>
      </c>
      <c r="H313" s="43">
        <v>1394999696</v>
      </c>
      <c r="I313" s="43">
        <v>551819</v>
      </c>
      <c r="J313" s="43">
        <v>537425</v>
      </c>
      <c r="K313" s="43">
        <v>485790</v>
      </c>
      <c r="L313" s="42">
        <v>0.58199999999999996</v>
      </c>
      <c r="M313" s="42">
        <v>0.79600000000000004</v>
      </c>
      <c r="N313" s="42">
        <v>0.58199999999999996</v>
      </c>
      <c r="O313" s="42">
        <v>0.79600000000000004</v>
      </c>
      <c r="P313" s="43">
        <v>2529</v>
      </c>
      <c r="Q313" s="43">
        <v>1456762903</v>
      </c>
      <c r="R313" s="43">
        <v>576023</v>
      </c>
      <c r="S313" s="43">
        <v>474280</v>
      </c>
      <c r="T313" s="43">
        <v>547240</v>
      </c>
      <c r="U313" s="42">
        <v>0.60099999999999998</v>
      </c>
      <c r="V313" s="42">
        <v>0.79800000000000004</v>
      </c>
      <c r="W313" s="42">
        <v>0.60099999999999998</v>
      </c>
      <c r="X313" s="42">
        <v>0.79800000000000004</v>
      </c>
      <c r="Y313" s="43">
        <v>2566</v>
      </c>
      <c r="Z313" s="43">
        <v>1484748620</v>
      </c>
      <c r="AA313" s="43">
        <v>578623</v>
      </c>
      <c r="AB313" s="43">
        <v>525507</v>
      </c>
      <c r="AC313" s="43">
        <v>629550</v>
      </c>
      <c r="AD313" s="42">
        <v>0.61099999999999999</v>
      </c>
      <c r="AE313" s="42">
        <v>0.80600000000000005</v>
      </c>
      <c r="AF313" s="42">
        <v>0.61099999999999999</v>
      </c>
      <c r="AG313" s="42">
        <v>0.80600000000000005</v>
      </c>
      <c r="AH313" s="43">
        <v>2465</v>
      </c>
      <c r="AI313" s="43">
        <v>1475061786</v>
      </c>
      <c r="AJ313" s="43">
        <v>598402</v>
      </c>
      <c r="AK313" s="43">
        <v>653836</v>
      </c>
      <c r="AL313" s="43">
        <v>699259</v>
      </c>
      <c r="AM313" s="42">
        <v>0.60699999999999998</v>
      </c>
      <c r="AN313" s="42">
        <v>0.80400000000000005</v>
      </c>
      <c r="AO313" s="42">
        <v>0.60699999999999998</v>
      </c>
      <c r="AP313" s="42">
        <v>0.80400000000000005</v>
      </c>
      <c r="AQ313" s="43">
        <v>2400</v>
      </c>
      <c r="AR313" s="43">
        <v>1540241154</v>
      </c>
      <c r="AS313" s="43">
        <v>641767</v>
      </c>
      <c r="AT313" s="43">
        <v>775880</v>
      </c>
      <c r="AU313" s="43">
        <v>903541</v>
      </c>
      <c r="AV313" s="42">
        <v>0.61499999999999999</v>
      </c>
      <c r="AW313" s="42">
        <v>0.79800000000000004</v>
      </c>
      <c r="AX313" s="42">
        <v>0.61499999999999999</v>
      </c>
      <c r="AY313" s="42">
        <v>0.79800000000000004</v>
      </c>
      <c r="AZ313" s="43">
        <v>2420</v>
      </c>
      <c r="BA313" s="43">
        <v>1622574583</v>
      </c>
      <c r="BB313" s="43">
        <v>670485</v>
      </c>
      <c r="BC313" s="43">
        <v>796474</v>
      </c>
      <c r="BD313" s="43">
        <v>835311</v>
      </c>
      <c r="BE313" s="46">
        <v>0.625</v>
      </c>
      <c r="BF313" s="46">
        <v>0.78900000000000003</v>
      </c>
      <c r="BG313" s="46">
        <v>0.625</v>
      </c>
      <c r="BH313" s="46">
        <v>0.78900000000000003</v>
      </c>
      <c r="BI313" s="47">
        <v>2379</v>
      </c>
      <c r="BJ313" s="47">
        <v>1711416818</v>
      </c>
      <c r="BK313" s="47">
        <v>719384</v>
      </c>
      <c r="BL313" s="47">
        <v>684352</v>
      </c>
      <c r="BM313" s="47">
        <v>780409</v>
      </c>
      <c r="BN313" s="66">
        <v>0.67600000000000005</v>
      </c>
      <c r="BO313" s="66">
        <v>0.80400000000000005</v>
      </c>
      <c r="BP313" s="66">
        <v>0.67600000000000005</v>
      </c>
      <c r="BQ313" s="66">
        <v>0.80400000000000005</v>
      </c>
      <c r="BR313" s="67">
        <v>2403</v>
      </c>
      <c r="BS313" s="67">
        <v>1619937778</v>
      </c>
      <c r="BT313" s="67">
        <v>674131</v>
      </c>
      <c r="BU313" s="67">
        <v>794178</v>
      </c>
      <c r="BV313" s="67">
        <v>875531</v>
      </c>
      <c r="BW313" s="70">
        <v>0.69199999999999995</v>
      </c>
      <c r="BX313" s="70">
        <v>0.81799999999999995</v>
      </c>
      <c r="BY313" s="70">
        <v>0.69199999999999995</v>
      </c>
      <c r="BZ313" s="70">
        <v>0.81799999999999995</v>
      </c>
      <c r="CA313" s="71">
        <v>2469</v>
      </c>
      <c r="CB313" s="71">
        <v>1551740000</v>
      </c>
      <c r="CC313" s="71">
        <v>628489</v>
      </c>
      <c r="CD313" s="71">
        <v>880622</v>
      </c>
      <c r="CE313" s="71">
        <v>1045609</v>
      </c>
    </row>
    <row r="314" spans="1:83" x14ac:dyDescent="0.35">
      <c r="A314" s="10" t="s">
        <v>1647</v>
      </c>
      <c r="B314" s="10" t="s">
        <v>991</v>
      </c>
      <c r="C314" s="42">
        <v>0.45300000000000001</v>
      </c>
      <c r="D314" s="42">
        <v>0.73299999999999998</v>
      </c>
      <c r="E314" s="42">
        <v>0.45300000000000001</v>
      </c>
      <c r="F314" s="42">
        <v>0.73299999999999998</v>
      </c>
      <c r="G314" s="43">
        <v>3242</v>
      </c>
      <c r="H314" s="43">
        <v>2372015454</v>
      </c>
      <c r="I314" s="43">
        <v>731651</v>
      </c>
      <c r="J314" s="43">
        <v>947700</v>
      </c>
      <c r="K314" s="43">
        <v>1024755</v>
      </c>
      <c r="L314" s="42">
        <v>0.44400000000000001</v>
      </c>
      <c r="M314" s="42">
        <v>0.67400000000000004</v>
      </c>
      <c r="N314" s="42">
        <v>0.44400000000000001</v>
      </c>
      <c r="O314" s="42">
        <v>0.67400000000000004</v>
      </c>
      <c r="P314" s="43">
        <v>3268</v>
      </c>
      <c r="Q314" s="43">
        <v>2508287096</v>
      </c>
      <c r="R314" s="43">
        <v>767529</v>
      </c>
      <c r="S314" s="43">
        <v>1103311</v>
      </c>
      <c r="T314" s="43">
        <v>1208307</v>
      </c>
      <c r="U314" s="42">
        <v>0.442</v>
      </c>
      <c r="V314" s="42">
        <v>0.6</v>
      </c>
      <c r="W314" s="42">
        <v>0.442</v>
      </c>
      <c r="X314" s="42">
        <v>0.6</v>
      </c>
      <c r="Y314" s="43">
        <v>3210</v>
      </c>
      <c r="Z314" s="43">
        <v>2597854137</v>
      </c>
      <c r="AA314" s="43">
        <v>809300</v>
      </c>
      <c r="AB314" s="43">
        <v>1116317</v>
      </c>
      <c r="AC314" s="43">
        <v>1007356</v>
      </c>
      <c r="AD314" s="42">
        <v>0.629</v>
      </c>
      <c r="AE314" s="42">
        <v>0.755</v>
      </c>
      <c r="AF314" s="42">
        <v>0.629</v>
      </c>
      <c r="AG314" s="42">
        <v>0.755</v>
      </c>
      <c r="AH314" s="43">
        <v>3203</v>
      </c>
      <c r="AI314" s="43">
        <v>1826369643</v>
      </c>
      <c r="AJ314" s="43">
        <v>570205</v>
      </c>
      <c r="AK314" s="43">
        <v>1052524</v>
      </c>
      <c r="AL314" s="43">
        <v>1186551</v>
      </c>
      <c r="AM314" s="42">
        <v>0.63100000000000001</v>
      </c>
      <c r="AN314" s="42">
        <v>0.74199999999999999</v>
      </c>
      <c r="AO314" s="42">
        <v>0.63100000000000001</v>
      </c>
      <c r="AP314" s="42">
        <v>0.74199999999999999</v>
      </c>
      <c r="AQ314" s="43">
        <v>3197</v>
      </c>
      <c r="AR314" s="43">
        <v>1926552308</v>
      </c>
      <c r="AS314" s="43">
        <v>602612</v>
      </c>
      <c r="AT314" s="43">
        <v>983829</v>
      </c>
      <c r="AU314" s="43">
        <v>986474</v>
      </c>
      <c r="AV314" s="42">
        <v>0.63300000000000001</v>
      </c>
      <c r="AW314" s="42">
        <v>0.72499999999999998</v>
      </c>
      <c r="AX314" s="42">
        <v>0.63300000000000001</v>
      </c>
      <c r="AY314" s="42">
        <v>0.72499999999999998</v>
      </c>
      <c r="AZ314" s="43">
        <v>3253</v>
      </c>
      <c r="BA314" s="43">
        <v>2083826250</v>
      </c>
      <c r="BB314" s="43">
        <v>640585</v>
      </c>
      <c r="BC314" s="43">
        <v>928751</v>
      </c>
      <c r="BD314" s="43">
        <v>939092</v>
      </c>
      <c r="BE314" s="46">
        <v>0.64100000000000001</v>
      </c>
      <c r="BF314" s="46">
        <v>0.71199999999999997</v>
      </c>
      <c r="BG314" s="46">
        <v>0.64100000000000001</v>
      </c>
      <c r="BH314" s="46">
        <v>0.71199999999999997</v>
      </c>
      <c r="BI314" s="47">
        <v>3193</v>
      </c>
      <c r="BJ314" s="47">
        <v>2197467727</v>
      </c>
      <c r="BK314" s="47">
        <v>688214</v>
      </c>
      <c r="BL314" s="47">
        <v>1014582</v>
      </c>
      <c r="BM314" s="47">
        <v>876269</v>
      </c>
      <c r="BN314" s="66">
        <v>0.64300000000000002</v>
      </c>
      <c r="BO314" s="66">
        <v>0.69399999999999995</v>
      </c>
      <c r="BP314" s="66">
        <v>0.64300000000000002</v>
      </c>
      <c r="BQ314" s="66">
        <v>0.69399999999999995</v>
      </c>
      <c r="BR314" s="67">
        <v>3138</v>
      </c>
      <c r="BS314" s="67">
        <v>2326855556</v>
      </c>
      <c r="BT314" s="67">
        <v>741509</v>
      </c>
      <c r="BU314" s="67">
        <v>1075042</v>
      </c>
      <c r="BV314" s="67">
        <v>943620</v>
      </c>
      <c r="BW314" s="70">
        <v>0.64</v>
      </c>
      <c r="BX314" s="70">
        <v>0.69099999999999995</v>
      </c>
      <c r="BY314" s="70">
        <v>0.64</v>
      </c>
      <c r="BZ314" s="70">
        <v>0.69099999999999995</v>
      </c>
      <c r="CA314" s="71">
        <v>3209</v>
      </c>
      <c r="CB314" s="71">
        <v>2356723158</v>
      </c>
      <c r="CC314" s="71">
        <v>734410</v>
      </c>
      <c r="CD314" s="71">
        <v>954974</v>
      </c>
      <c r="CE314" s="71">
        <v>1055163</v>
      </c>
    </row>
    <row r="315" spans="1:83" x14ac:dyDescent="0.35">
      <c r="A315" s="10" t="s">
        <v>1648</v>
      </c>
      <c r="B315" s="10" t="s">
        <v>297</v>
      </c>
      <c r="C315" s="42">
        <v>0</v>
      </c>
      <c r="D315" s="42">
        <v>0.47799999999999998</v>
      </c>
      <c r="E315" s="42">
        <v>0</v>
      </c>
      <c r="F315" s="42">
        <v>0.47799999999999998</v>
      </c>
      <c r="G315" s="43">
        <v>1072</v>
      </c>
      <c r="H315" s="43">
        <v>2086821818</v>
      </c>
      <c r="I315" s="43">
        <v>1946662</v>
      </c>
      <c r="J315" s="43">
        <v>451305</v>
      </c>
      <c r="K315" s="43">
        <v>412545</v>
      </c>
      <c r="L315" s="42">
        <v>0</v>
      </c>
      <c r="M315" s="42">
        <v>0.45600000000000002</v>
      </c>
      <c r="N315" s="42">
        <v>0</v>
      </c>
      <c r="O315" s="42">
        <v>0.45600000000000002</v>
      </c>
      <c r="P315" s="43">
        <v>1100</v>
      </c>
      <c r="Q315" s="43">
        <v>2177917419</v>
      </c>
      <c r="R315" s="43">
        <v>1979924</v>
      </c>
      <c r="S315" s="43">
        <v>445313</v>
      </c>
      <c r="T315" s="43">
        <v>454558</v>
      </c>
      <c r="U315" s="42">
        <v>0</v>
      </c>
      <c r="V315" s="42">
        <v>0.44500000000000001</v>
      </c>
      <c r="W315" s="42">
        <v>0</v>
      </c>
      <c r="X315" s="42">
        <v>0.44500000000000001</v>
      </c>
      <c r="Y315" s="43">
        <v>1101</v>
      </c>
      <c r="Z315" s="43">
        <v>2249248965</v>
      </c>
      <c r="AA315" s="43">
        <v>2042914</v>
      </c>
      <c r="AB315" s="43">
        <v>469650</v>
      </c>
      <c r="AC315" s="43">
        <v>421055</v>
      </c>
      <c r="AD315" s="42">
        <v>0</v>
      </c>
      <c r="AE315" s="42">
        <v>0.441</v>
      </c>
      <c r="AF315" s="42">
        <v>0</v>
      </c>
      <c r="AG315" s="42">
        <v>0.441</v>
      </c>
      <c r="AH315" s="43">
        <v>1088</v>
      </c>
      <c r="AI315" s="43">
        <v>2234606429</v>
      </c>
      <c r="AJ315" s="43">
        <v>2053866</v>
      </c>
      <c r="AK315" s="43">
        <v>467619</v>
      </c>
      <c r="AL315" s="43">
        <v>426066</v>
      </c>
      <c r="AM315" s="42">
        <v>0</v>
      </c>
      <c r="AN315" s="42">
        <v>0.40799999999999997</v>
      </c>
      <c r="AO315" s="42">
        <v>0</v>
      </c>
      <c r="AP315" s="42">
        <v>0.40799999999999997</v>
      </c>
      <c r="AQ315" s="43">
        <v>1076</v>
      </c>
      <c r="AR315" s="43">
        <v>2399258462</v>
      </c>
      <c r="AS315" s="43">
        <v>2229794</v>
      </c>
      <c r="AT315" s="43">
        <v>399524</v>
      </c>
      <c r="AU315" s="43">
        <v>420493</v>
      </c>
      <c r="AV315" s="42">
        <v>0</v>
      </c>
      <c r="AW315" s="42">
        <v>0.36</v>
      </c>
      <c r="AX315" s="42">
        <v>0</v>
      </c>
      <c r="AY315" s="42">
        <v>0.36</v>
      </c>
      <c r="AZ315" s="43">
        <v>1081</v>
      </c>
      <c r="BA315" s="43">
        <v>2625177917</v>
      </c>
      <c r="BB315" s="43">
        <v>2428471</v>
      </c>
      <c r="BC315" s="43">
        <v>377204</v>
      </c>
      <c r="BD315" s="43">
        <v>357239</v>
      </c>
      <c r="BE315" s="46">
        <v>0</v>
      </c>
      <c r="BF315" s="46">
        <v>0.317</v>
      </c>
      <c r="BG315" s="46">
        <v>0</v>
      </c>
      <c r="BH315" s="46">
        <v>0.36</v>
      </c>
      <c r="BI315" s="47">
        <v>1024</v>
      </c>
      <c r="BJ315" s="47">
        <v>2838999545</v>
      </c>
      <c r="BK315" s="47">
        <v>2772460</v>
      </c>
      <c r="BL315" s="47">
        <v>294609</v>
      </c>
      <c r="BM315" s="47">
        <v>360481</v>
      </c>
      <c r="BN315" s="66">
        <v>0</v>
      </c>
      <c r="BO315" s="66">
        <v>0.29899999999999999</v>
      </c>
      <c r="BP315" s="66">
        <v>0</v>
      </c>
      <c r="BQ315" s="66">
        <v>0.36</v>
      </c>
      <c r="BR315" s="67">
        <v>973</v>
      </c>
      <c r="BS315" s="67">
        <v>3006932222</v>
      </c>
      <c r="BT315" s="67">
        <v>3090372</v>
      </c>
      <c r="BU315" s="67">
        <v>306645</v>
      </c>
      <c r="BV315" s="67">
        <v>365407</v>
      </c>
      <c r="BW315" s="70">
        <v>0</v>
      </c>
      <c r="BX315" s="70">
        <v>0.311</v>
      </c>
      <c r="BY315" s="70">
        <v>0</v>
      </c>
      <c r="BZ315" s="70">
        <v>0.36</v>
      </c>
      <c r="CA315" s="71">
        <v>941</v>
      </c>
      <c r="CB315" s="71">
        <v>2898423158</v>
      </c>
      <c r="CC315" s="71">
        <v>3080152</v>
      </c>
      <c r="CD315" s="71">
        <v>405270</v>
      </c>
      <c r="CE315" s="71">
        <v>465007</v>
      </c>
    </row>
    <row r="316" spans="1:83" x14ac:dyDescent="0.35">
      <c r="A316" s="10" t="s">
        <v>1649</v>
      </c>
      <c r="B316" s="10" t="s">
        <v>298</v>
      </c>
      <c r="C316" s="42">
        <v>0.51800000000000002</v>
      </c>
      <c r="D316" s="42">
        <v>0.77500000000000002</v>
      </c>
      <c r="E316" s="42">
        <v>0.51800000000000002</v>
      </c>
      <c r="F316" s="42">
        <v>0.77500000000000002</v>
      </c>
      <c r="G316" s="43">
        <v>9931</v>
      </c>
      <c r="H316" s="43">
        <v>6414519999</v>
      </c>
      <c r="I316" s="43">
        <v>645908</v>
      </c>
      <c r="J316" s="43">
        <v>3672453</v>
      </c>
      <c r="K316" s="43">
        <v>2590502</v>
      </c>
      <c r="L316" s="42">
        <v>0.51200000000000001</v>
      </c>
      <c r="M316" s="42">
        <v>0.748</v>
      </c>
      <c r="N316" s="42">
        <v>0.51200000000000001</v>
      </c>
      <c r="O316" s="42">
        <v>0.748</v>
      </c>
      <c r="P316" s="43">
        <v>10013</v>
      </c>
      <c r="Q316" s="43">
        <v>6741662256</v>
      </c>
      <c r="R316" s="43">
        <v>673290</v>
      </c>
      <c r="S316" s="43">
        <v>3147726</v>
      </c>
      <c r="T316" s="43">
        <v>2454316</v>
      </c>
      <c r="U316" s="42">
        <v>0.52100000000000002</v>
      </c>
      <c r="V316" s="42">
        <v>0.74399999999999999</v>
      </c>
      <c r="W316" s="42">
        <v>0.52100000000000002</v>
      </c>
      <c r="X316" s="42">
        <v>0.74399999999999999</v>
      </c>
      <c r="Y316" s="43">
        <v>9949</v>
      </c>
      <c r="Z316" s="43">
        <v>6910708619</v>
      </c>
      <c r="AA316" s="43">
        <v>694613</v>
      </c>
      <c r="AB316" s="43">
        <v>3074835</v>
      </c>
      <c r="AC316" s="43">
        <v>2368994</v>
      </c>
      <c r="AD316" s="42">
        <v>0.59899999999999998</v>
      </c>
      <c r="AE316" s="42">
        <v>0.78</v>
      </c>
      <c r="AF316" s="42">
        <v>0.59899999999999998</v>
      </c>
      <c r="AG316" s="42">
        <v>0.78</v>
      </c>
      <c r="AH316" s="43">
        <v>9888</v>
      </c>
      <c r="AI316" s="43">
        <v>6103409286</v>
      </c>
      <c r="AJ316" s="43">
        <v>617254</v>
      </c>
      <c r="AK316" s="43">
        <v>3330839</v>
      </c>
      <c r="AL316" s="43">
        <v>2884996</v>
      </c>
      <c r="AM316" s="42">
        <v>0.60399999999999998</v>
      </c>
      <c r="AN316" s="42">
        <v>0.77300000000000002</v>
      </c>
      <c r="AO316" s="42">
        <v>0.60399999999999998</v>
      </c>
      <c r="AP316" s="42">
        <v>0.77300000000000002</v>
      </c>
      <c r="AQ316" s="43">
        <v>9913</v>
      </c>
      <c r="AR316" s="43">
        <v>6418270769</v>
      </c>
      <c r="AS316" s="43">
        <v>647459</v>
      </c>
      <c r="AT316" s="43">
        <v>4383191</v>
      </c>
      <c r="AU316" s="43">
        <v>2860577</v>
      </c>
      <c r="AV316" s="42">
        <v>0.60499999999999998</v>
      </c>
      <c r="AW316" s="42">
        <v>0.76200000000000001</v>
      </c>
      <c r="AX316" s="42">
        <v>0.60499999999999998</v>
      </c>
      <c r="AY316" s="42">
        <v>0.76200000000000001</v>
      </c>
      <c r="AZ316" s="43">
        <v>10008</v>
      </c>
      <c r="BA316" s="43">
        <v>6894814584</v>
      </c>
      <c r="BB316" s="43">
        <v>688930</v>
      </c>
      <c r="BC316" s="43">
        <v>5509952</v>
      </c>
      <c r="BD316" s="43">
        <v>2720715</v>
      </c>
      <c r="BE316" s="46">
        <v>0.61199999999999999</v>
      </c>
      <c r="BF316" s="46">
        <v>0.75</v>
      </c>
      <c r="BG316" s="46">
        <v>0.61199999999999999</v>
      </c>
      <c r="BH316" s="46">
        <v>0.75</v>
      </c>
      <c r="BI316" s="47">
        <v>9868</v>
      </c>
      <c r="BJ316" s="47">
        <v>7331623636</v>
      </c>
      <c r="BK316" s="47">
        <v>742969</v>
      </c>
      <c r="BL316" s="47">
        <v>4157561</v>
      </c>
      <c r="BM316" s="47">
        <v>3297886</v>
      </c>
      <c r="BN316" s="66">
        <v>0.629</v>
      </c>
      <c r="BO316" s="66">
        <v>0.74399999999999999</v>
      </c>
      <c r="BP316" s="66">
        <v>0.629</v>
      </c>
      <c r="BQ316" s="66">
        <v>0.74399999999999999</v>
      </c>
      <c r="BR316" s="67">
        <v>9743</v>
      </c>
      <c r="BS316" s="67">
        <v>7502400556</v>
      </c>
      <c r="BT316" s="67">
        <v>770029</v>
      </c>
      <c r="BU316" s="67">
        <v>4193181</v>
      </c>
      <c r="BV316" s="67">
        <v>3870693</v>
      </c>
      <c r="BW316" s="70">
        <v>0.63200000000000001</v>
      </c>
      <c r="BX316" s="70">
        <v>0.74399999999999999</v>
      </c>
      <c r="BY316" s="70">
        <v>0.63200000000000001</v>
      </c>
      <c r="BZ316" s="70">
        <v>0.74399999999999999</v>
      </c>
      <c r="CA316" s="71">
        <v>10000</v>
      </c>
      <c r="CB316" s="71">
        <v>7502067895</v>
      </c>
      <c r="CC316" s="71">
        <v>750206</v>
      </c>
      <c r="CD316" s="71">
        <v>4281774</v>
      </c>
      <c r="CE316" s="71">
        <v>4074654</v>
      </c>
    </row>
    <row r="317" spans="1:83" x14ac:dyDescent="0.35">
      <c r="A317" s="10" t="s">
        <v>1650</v>
      </c>
      <c r="B317" s="10" t="s">
        <v>299</v>
      </c>
      <c r="C317" s="42">
        <v>0.49299999999999999</v>
      </c>
      <c r="D317" s="42">
        <v>0.73699999999999999</v>
      </c>
      <c r="E317" s="42">
        <v>0.49299999999999999</v>
      </c>
      <c r="F317" s="42">
        <v>0.73699999999999999</v>
      </c>
      <c r="G317" s="43">
        <v>17954</v>
      </c>
      <c r="H317" s="43">
        <v>12180906191</v>
      </c>
      <c r="I317" s="43">
        <v>678450</v>
      </c>
      <c r="J317" s="43">
        <v>1525730</v>
      </c>
      <c r="K317" s="43">
        <v>1601901</v>
      </c>
      <c r="L317" s="42">
        <v>0.48899999999999999</v>
      </c>
      <c r="M317" s="42">
        <v>0.72299999999999998</v>
      </c>
      <c r="N317" s="42">
        <v>0.48899999999999999</v>
      </c>
      <c r="O317" s="42">
        <v>0.72299999999999998</v>
      </c>
      <c r="P317" s="43">
        <v>17957</v>
      </c>
      <c r="Q317" s="43">
        <v>12656304835</v>
      </c>
      <c r="R317" s="43">
        <v>704811</v>
      </c>
      <c r="S317" s="43">
        <v>1481465</v>
      </c>
      <c r="T317" s="43">
        <v>1350713</v>
      </c>
      <c r="U317" s="42">
        <v>0.5</v>
      </c>
      <c r="V317" s="42">
        <v>0.72499999999999998</v>
      </c>
      <c r="W317" s="42">
        <v>0.5</v>
      </c>
      <c r="X317" s="42">
        <v>0.72499999999999998</v>
      </c>
      <c r="Y317" s="43">
        <v>18064</v>
      </c>
      <c r="Z317" s="43">
        <v>13102938754</v>
      </c>
      <c r="AA317" s="43">
        <v>725361</v>
      </c>
      <c r="AB317" s="43">
        <v>1366860</v>
      </c>
      <c r="AC317" s="43">
        <v>1398255</v>
      </c>
      <c r="AD317" s="42">
        <v>0.53300000000000003</v>
      </c>
      <c r="AE317" s="42">
        <v>0.73499999999999999</v>
      </c>
      <c r="AF317" s="42">
        <v>0.53300000000000003</v>
      </c>
      <c r="AG317" s="42">
        <v>0.73499999999999999</v>
      </c>
      <c r="AH317" s="43">
        <v>18124</v>
      </c>
      <c r="AI317" s="43">
        <v>13005151032</v>
      </c>
      <c r="AJ317" s="43">
        <v>717565</v>
      </c>
      <c r="AK317" s="43">
        <v>1329769</v>
      </c>
      <c r="AL317" s="43">
        <v>1640713</v>
      </c>
      <c r="AM317" s="42">
        <v>0.53100000000000003</v>
      </c>
      <c r="AN317" s="42">
        <v>0.73</v>
      </c>
      <c r="AO317" s="42">
        <v>0.53100000000000003</v>
      </c>
      <c r="AP317" s="42">
        <v>0.73</v>
      </c>
      <c r="AQ317" s="43">
        <v>17846</v>
      </c>
      <c r="AR317" s="43">
        <v>13678916738</v>
      </c>
      <c r="AS317" s="43">
        <v>766497</v>
      </c>
      <c r="AT317" s="43">
        <v>1648059</v>
      </c>
      <c r="AU317" s="43">
        <v>1827820</v>
      </c>
      <c r="AV317" s="42">
        <v>0.52600000000000002</v>
      </c>
      <c r="AW317" s="42">
        <v>0.71499999999999997</v>
      </c>
      <c r="AX317" s="42">
        <v>0.52600000000000002</v>
      </c>
      <c r="AY317" s="42">
        <v>0.71499999999999997</v>
      </c>
      <c r="AZ317" s="43">
        <v>17867</v>
      </c>
      <c r="BA317" s="43">
        <v>14778354693</v>
      </c>
      <c r="BB317" s="43">
        <v>827131</v>
      </c>
      <c r="BC317" s="43">
        <v>1889778</v>
      </c>
      <c r="BD317" s="43">
        <v>1663000</v>
      </c>
      <c r="BE317" s="46">
        <v>0.53</v>
      </c>
      <c r="BF317" s="46">
        <v>0.7</v>
      </c>
      <c r="BG317" s="46">
        <v>0.53</v>
      </c>
      <c r="BH317" s="46">
        <v>0.7</v>
      </c>
      <c r="BI317" s="47">
        <v>17501</v>
      </c>
      <c r="BJ317" s="47">
        <v>15746810174</v>
      </c>
      <c r="BK317" s="47">
        <v>899766</v>
      </c>
      <c r="BL317" s="47">
        <v>1503753</v>
      </c>
      <c r="BM317" s="47">
        <v>1567666</v>
      </c>
      <c r="BN317" s="66">
        <v>0.52700000000000002</v>
      </c>
      <c r="BO317" s="66">
        <v>0.69399999999999995</v>
      </c>
      <c r="BP317" s="66">
        <v>0.52700000000000002</v>
      </c>
      <c r="BQ317" s="66">
        <v>0.69399999999999995</v>
      </c>
      <c r="BR317" s="67">
        <v>16750</v>
      </c>
      <c r="BS317" s="67">
        <v>16468037517</v>
      </c>
      <c r="BT317" s="67">
        <v>983166</v>
      </c>
      <c r="BU317" s="67">
        <v>1784578</v>
      </c>
      <c r="BV317" s="67">
        <v>1839986</v>
      </c>
      <c r="BW317" s="70">
        <v>0.50800000000000001</v>
      </c>
      <c r="BX317" s="70">
        <v>0.69699999999999995</v>
      </c>
      <c r="BY317" s="70">
        <v>0.50800000000000001</v>
      </c>
      <c r="BZ317" s="70">
        <v>0.69699999999999995</v>
      </c>
      <c r="CA317" s="71">
        <v>16344</v>
      </c>
      <c r="CB317" s="71">
        <v>16392412749</v>
      </c>
      <c r="CC317" s="71">
        <v>1002962</v>
      </c>
      <c r="CD317" s="71">
        <v>1743725</v>
      </c>
      <c r="CE317" s="71">
        <v>1773151</v>
      </c>
    </row>
    <row r="318" spans="1:83" x14ac:dyDescent="0.35">
      <c r="A318" s="10" t="s">
        <v>1651</v>
      </c>
      <c r="B318" s="10" t="s">
        <v>300</v>
      </c>
      <c r="C318" s="42">
        <v>0.49299999999999999</v>
      </c>
      <c r="D318" s="42">
        <v>0.77100000000000002</v>
      </c>
      <c r="E318" s="42">
        <v>0.49299999999999999</v>
      </c>
      <c r="F318" s="42">
        <v>0.77100000000000002</v>
      </c>
      <c r="G318" s="43">
        <v>12448</v>
      </c>
      <c r="H318" s="43">
        <v>8457058179</v>
      </c>
      <c r="I318" s="43">
        <v>679390</v>
      </c>
      <c r="J318" s="43">
        <v>2653690</v>
      </c>
      <c r="K318" s="43">
        <v>3130781</v>
      </c>
      <c r="L318" s="42">
        <v>0.48499999999999999</v>
      </c>
      <c r="M318" s="42">
        <v>0.76200000000000001</v>
      </c>
      <c r="N318" s="42">
        <v>0.48499999999999999</v>
      </c>
      <c r="O318" s="42">
        <v>0.76200000000000001</v>
      </c>
      <c r="P318" s="43">
        <v>12390</v>
      </c>
      <c r="Q318" s="43">
        <v>8791535482</v>
      </c>
      <c r="R318" s="43">
        <v>709567</v>
      </c>
      <c r="S318" s="43">
        <v>2876824</v>
      </c>
      <c r="T318" s="43">
        <v>3081961</v>
      </c>
      <c r="U318" s="42">
        <v>0.5</v>
      </c>
      <c r="V318" s="42">
        <v>0.76800000000000002</v>
      </c>
      <c r="W318" s="42">
        <v>0.5</v>
      </c>
      <c r="X318" s="42">
        <v>0.76800000000000002</v>
      </c>
      <c r="Y318" s="43">
        <v>12214</v>
      </c>
      <c r="Z318" s="43">
        <v>8857235860</v>
      </c>
      <c r="AA318" s="43">
        <v>725170</v>
      </c>
      <c r="AB318" s="43">
        <v>2755567</v>
      </c>
      <c r="AC318" s="43">
        <v>3209010</v>
      </c>
      <c r="AD318" s="42">
        <v>0.52200000000000002</v>
      </c>
      <c r="AE318" s="42">
        <v>0.77700000000000002</v>
      </c>
      <c r="AF318" s="42">
        <v>0.52200000000000002</v>
      </c>
      <c r="AG318" s="42">
        <v>0.77700000000000002</v>
      </c>
      <c r="AH318" s="43">
        <v>11896</v>
      </c>
      <c r="AI318" s="43">
        <v>8738182500</v>
      </c>
      <c r="AJ318" s="43">
        <v>734547</v>
      </c>
      <c r="AK318" s="43">
        <v>3057995</v>
      </c>
      <c r="AL318" s="43">
        <v>3279677</v>
      </c>
      <c r="AM318" s="42">
        <v>0.52500000000000002</v>
      </c>
      <c r="AN318" s="42">
        <v>0.77100000000000002</v>
      </c>
      <c r="AO318" s="42">
        <v>0.52500000000000002</v>
      </c>
      <c r="AP318" s="42">
        <v>0.77100000000000002</v>
      </c>
      <c r="AQ318" s="43">
        <v>11745</v>
      </c>
      <c r="AR318" s="43">
        <v>9114959615</v>
      </c>
      <c r="AS318" s="43">
        <v>776071</v>
      </c>
      <c r="AT318" s="43">
        <v>3066017</v>
      </c>
      <c r="AU318" s="43">
        <v>3318304</v>
      </c>
      <c r="AV318" s="42">
        <v>0.52500000000000002</v>
      </c>
      <c r="AW318" s="42">
        <v>0.76400000000000001</v>
      </c>
      <c r="AX318" s="42">
        <v>0.52500000000000002</v>
      </c>
      <c r="AY318" s="42">
        <v>0.76400000000000001</v>
      </c>
      <c r="AZ318" s="43">
        <v>11679</v>
      </c>
      <c r="BA318" s="43">
        <v>9671450833</v>
      </c>
      <c r="BB318" s="43">
        <v>828106</v>
      </c>
      <c r="BC318" s="43">
        <v>3111381</v>
      </c>
      <c r="BD318" s="43">
        <v>3533826</v>
      </c>
      <c r="BE318" s="46">
        <v>0.54500000000000004</v>
      </c>
      <c r="BF318" s="46">
        <v>0.755</v>
      </c>
      <c r="BG318" s="46">
        <v>0.54500000000000004</v>
      </c>
      <c r="BH318" s="46">
        <v>0.755</v>
      </c>
      <c r="BI318" s="47">
        <v>11701</v>
      </c>
      <c r="BJ318" s="47">
        <v>10217260455</v>
      </c>
      <c r="BK318" s="47">
        <v>873195</v>
      </c>
      <c r="BL318" s="47">
        <v>3405414</v>
      </c>
      <c r="BM318" s="47">
        <v>4075263</v>
      </c>
      <c r="BN318" s="66">
        <v>0.57799999999999996</v>
      </c>
      <c r="BO318" s="66">
        <v>0.76200000000000001</v>
      </c>
      <c r="BP318" s="66">
        <v>0.57799999999999996</v>
      </c>
      <c r="BQ318" s="66">
        <v>0.76200000000000001</v>
      </c>
      <c r="BR318" s="67">
        <v>11499</v>
      </c>
      <c r="BS318" s="67">
        <v>10072095556</v>
      </c>
      <c r="BT318" s="67">
        <v>875910</v>
      </c>
      <c r="BU318" s="67">
        <v>3832858</v>
      </c>
      <c r="BV318" s="67">
        <v>4518764</v>
      </c>
      <c r="BW318" s="70">
        <v>0.59699999999999998</v>
      </c>
      <c r="BX318" s="70">
        <v>0.77500000000000002</v>
      </c>
      <c r="BY318" s="70">
        <v>0.59699999999999998</v>
      </c>
      <c r="BZ318" s="70">
        <v>0.77500000000000002</v>
      </c>
      <c r="CA318" s="71">
        <v>11845</v>
      </c>
      <c r="CB318" s="71">
        <v>9737937370</v>
      </c>
      <c r="CC318" s="71">
        <v>822113</v>
      </c>
      <c r="CD318" s="71">
        <v>4262412</v>
      </c>
      <c r="CE318" s="71">
        <v>4775232</v>
      </c>
    </row>
    <row r="319" spans="1:83" x14ac:dyDescent="0.35">
      <c r="A319" s="10" t="s">
        <v>1652</v>
      </c>
      <c r="B319" s="10" t="s">
        <v>301</v>
      </c>
      <c r="C319" s="42">
        <v>0</v>
      </c>
      <c r="D319" s="42">
        <v>0.56299999999999994</v>
      </c>
      <c r="E319" s="42">
        <v>0</v>
      </c>
      <c r="F319" s="42">
        <v>0.56299999999999994</v>
      </c>
      <c r="G319" s="43">
        <v>3931</v>
      </c>
      <c r="H319" s="43">
        <v>5531619098</v>
      </c>
      <c r="I319" s="43">
        <v>1407178</v>
      </c>
      <c r="J319" s="43">
        <v>1428210</v>
      </c>
      <c r="K319" s="43">
        <v>1572615</v>
      </c>
      <c r="L319" s="42">
        <v>0</v>
      </c>
      <c r="M319" s="42">
        <v>0.54300000000000004</v>
      </c>
      <c r="N319" s="42">
        <v>0</v>
      </c>
      <c r="O319" s="42">
        <v>0.54300000000000004</v>
      </c>
      <c r="P319" s="43">
        <v>3766</v>
      </c>
      <c r="Q319" s="43">
        <v>5635954399</v>
      </c>
      <c r="R319" s="43">
        <v>1496535</v>
      </c>
      <c r="S319" s="43">
        <v>1394498</v>
      </c>
      <c r="T319" s="43">
        <v>1631455</v>
      </c>
      <c r="U319" s="42">
        <v>0</v>
      </c>
      <c r="V319" s="42">
        <v>0.53</v>
      </c>
      <c r="W319" s="42">
        <v>0</v>
      </c>
      <c r="X319" s="42">
        <v>0.53</v>
      </c>
      <c r="Y319" s="43">
        <v>4060</v>
      </c>
      <c r="Z319" s="43">
        <v>5919060053</v>
      </c>
      <c r="AA319" s="43">
        <v>1457896</v>
      </c>
      <c r="AB319" s="43">
        <v>1470245</v>
      </c>
      <c r="AC319" s="43">
        <v>1717443</v>
      </c>
      <c r="AD319" s="42">
        <v>4.1000000000000002E-2</v>
      </c>
      <c r="AE319" s="42">
        <v>0.55100000000000005</v>
      </c>
      <c r="AF319" s="42">
        <v>4.1000000000000002E-2</v>
      </c>
      <c r="AG319" s="42">
        <v>0.55100000000000005</v>
      </c>
      <c r="AH319" s="43">
        <v>3952</v>
      </c>
      <c r="AI319" s="43">
        <v>5822259464</v>
      </c>
      <c r="AJ319" s="43">
        <v>1473243</v>
      </c>
      <c r="AK319" s="43">
        <v>1532398</v>
      </c>
      <c r="AL319" s="43">
        <v>1529314</v>
      </c>
      <c r="AM319" s="42">
        <v>6.0999999999999999E-2</v>
      </c>
      <c r="AN319" s="42">
        <v>0.54100000000000004</v>
      </c>
      <c r="AO319" s="42">
        <v>6.0999999999999999E-2</v>
      </c>
      <c r="AP319" s="42">
        <v>0.54100000000000004</v>
      </c>
      <c r="AQ319" s="43">
        <v>3964</v>
      </c>
      <c r="AR319" s="43">
        <v>6082997513</v>
      </c>
      <c r="AS319" s="43">
        <v>1534560</v>
      </c>
      <c r="AT319" s="43">
        <v>1509438</v>
      </c>
      <c r="AU319" s="43">
        <v>1791757</v>
      </c>
      <c r="AV319" s="42">
        <v>6.9000000000000006E-2</v>
      </c>
      <c r="AW319" s="42">
        <v>0.52100000000000002</v>
      </c>
      <c r="AX319" s="42">
        <v>6.9000000000000006E-2</v>
      </c>
      <c r="AY319" s="42">
        <v>0.52100000000000002</v>
      </c>
      <c r="AZ319" s="43">
        <v>3967</v>
      </c>
      <c r="BA319" s="43">
        <v>6435426131</v>
      </c>
      <c r="BB319" s="43">
        <v>1622240</v>
      </c>
      <c r="BC319" s="43">
        <v>1849747</v>
      </c>
      <c r="BD319" s="43">
        <v>1553892</v>
      </c>
      <c r="BE319" s="46">
        <v>0.02</v>
      </c>
      <c r="BF319" s="46">
        <v>0.47099999999999997</v>
      </c>
      <c r="BG319" s="46">
        <v>0.02</v>
      </c>
      <c r="BH319" s="46">
        <v>0.47099999999999997</v>
      </c>
      <c r="BI319" s="47">
        <v>3782</v>
      </c>
      <c r="BJ319" s="47">
        <v>7096231364</v>
      </c>
      <c r="BK319" s="47">
        <v>1876317</v>
      </c>
      <c r="BL319" s="47">
        <v>1419887</v>
      </c>
      <c r="BM319" s="47">
        <v>1593907</v>
      </c>
      <c r="BN319" s="66">
        <v>5.8999999999999997E-2</v>
      </c>
      <c r="BO319" s="66">
        <v>0.48399999999999999</v>
      </c>
      <c r="BP319" s="66">
        <v>5.8999999999999997E-2</v>
      </c>
      <c r="BQ319" s="66">
        <v>0.48399999999999999</v>
      </c>
      <c r="BR319" s="67">
        <v>3546</v>
      </c>
      <c r="BS319" s="67">
        <v>6925856344</v>
      </c>
      <c r="BT319" s="67">
        <v>1953146</v>
      </c>
      <c r="BU319" s="67">
        <v>1610654</v>
      </c>
      <c r="BV319" s="67">
        <v>2018886</v>
      </c>
      <c r="BW319" s="70">
        <v>5.0999999999999997E-2</v>
      </c>
      <c r="BX319" s="70">
        <v>0.497</v>
      </c>
      <c r="BY319" s="70">
        <v>5.0999999999999997E-2</v>
      </c>
      <c r="BZ319" s="70">
        <v>0.497</v>
      </c>
      <c r="CA319" s="71">
        <v>3559</v>
      </c>
      <c r="CB319" s="71">
        <v>6877814540</v>
      </c>
      <c r="CC319" s="71">
        <v>1932513</v>
      </c>
      <c r="CD319" s="71">
        <v>1871566</v>
      </c>
      <c r="CE319" s="71">
        <v>2089252</v>
      </c>
    </row>
    <row r="320" spans="1:83" x14ac:dyDescent="0.35">
      <c r="A320" s="10" t="s">
        <v>1653</v>
      </c>
      <c r="B320" s="10" t="s">
        <v>302</v>
      </c>
      <c r="C320" s="42">
        <v>0.65400000000000003</v>
      </c>
      <c r="D320" s="42">
        <v>0.752</v>
      </c>
      <c r="E320" s="42">
        <v>0.65400000000000003</v>
      </c>
      <c r="F320" s="42">
        <v>0.752</v>
      </c>
      <c r="G320" s="43">
        <v>5183</v>
      </c>
      <c r="H320" s="43">
        <v>2399256153</v>
      </c>
      <c r="I320" s="43">
        <v>462908</v>
      </c>
      <c r="J320" s="43">
        <v>1850206</v>
      </c>
      <c r="K320" s="43">
        <v>2085986</v>
      </c>
      <c r="L320" s="42">
        <v>0.69</v>
      </c>
      <c r="M320" s="42">
        <v>0.747</v>
      </c>
      <c r="N320" s="42">
        <v>0.69</v>
      </c>
      <c r="O320" s="42">
        <v>0.747</v>
      </c>
      <c r="P320" s="43">
        <v>5600</v>
      </c>
      <c r="Q320" s="43">
        <v>2396267631</v>
      </c>
      <c r="R320" s="43">
        <v>427904</v>
      </c>
      <c r="S320" s="43">
        <v>1927297</v>
      </c>
      <c r="T320" s="43">
        <v>2383772</v>
      </c>
      <c r="U320" s="42">
        <v>0.69099999999999995</v>
      </c>
      <c r="V320" s="42">
        <v>0.749</v>
      </c>
      <c r="W320" s="42">
        <v>0.69099999999999995</v>
      </c>
      <c r="X320" s="42">
        <v>0.749</v>
      </c>
      <c r="Y320" s="43">
        <v>5421</v>
      </c>
      <c r="Z320" s="43">
        <v>2428206388</v>
      </c>
      <c r="AA320" s="43">
        <v>447925</v>
      </c>
      <c r="AB320" s="43">
        <v>2641189</v>
      </c>
      <c r="AC320" s="43">
        <v>2985712</v>
      </c>
      <c r="AD320" s="42">
        <v>0.70599999999999996</v>
      </c>
      <c r="AE320" s="42">
        <v>0.75600000000000001</v>
      </c>
      <c r="AF320" s="42">
        <v>0.70599999999999996</v>
      </c>
      <c r="AG320" s="42">
        <v>0.75600000000000001</v>
      </c>
      <c r="AH320" s="43">
        <v>5217</v>
      </c>
      <c r="AI320" s="43">
        <v>2361152778</v>
      </c>
      <c r="AJ320" s="43">
        <v>452588</v>
      </c>
      <c r="AK320" s="43">
        <v>2441322</v>
      </c>
      <c r="AL320" s="43">
        <v>2844921</v>
      </c>
      <c r="AM320" s="42">
        <v>0.68500000000000005</v>
      </c>
      <c r="AN320" s="42">
        <v>0.74</v>
      </c>
      <c r="AO320" s="42">
        <v>0.68500000000000005</v>
      </c>
      <c r="AP320" s="42">
        <v>0.74</v>
      </c>
      <c r="AQ320" s="43">
        <v>5082</v>
      </c>
      <c r="AR320" s="43">
        <v>2614348065</v>
      </c>
      <c r="AS320" s="43">
        <v>514432</v>
      </c>
      <c r="AT320" s="43">
        <v>2787717</v>
      </c>
      <c r="AU320" s="43">
        <v>3155898</v>
      </c>
      <c r="AV320" s="42">
        <v>0.69599999999999995</v>
      </c>
      <c r="AW320" s="42">
        <v>0.73599999999999999</v>
      </c>
      <c r="AX320" s="42">
        <v>0.69599999999999995</v>
      </c>
      <c r="AY320" s="42">
        <v>0.73599999999999999</v>
      </c>
      <c r="AZ320" s="43">
        <v>5162</v>
      </c>
      <c r="BA320" s="43">
        <v>2739923000</v>
      </c>
      <c r="BB320" s="43">
        <v>530787</v>
      </c>
      <c r="BC320" s="43">
        <v>2776906</v>
      </c>
      <c r="BD320" s="43">
        <v>3612405</v>
      </c>
      <c r="BE320" s="46">
        <v>0.626</v>
      </c>
      <c r="BF320" s="46">
        <v>0.69</v>
      </c>
      <c r="BG320" s="46">
        <v>0.626</v>
      </c>
      <c r="BH320" s="46">
        <v>0.69</v>
      </c>
      <c r="BI320" s="47">
        <v>4443</v>
      </c>
      <c r="BJ320" s="47">
        <v>3184172800</v>
      </c>
      <c r="BK320" s="47">
        <v>716671</v>
      </c>
      <c r="BL320" s="47">
        <v>3185161</v>
      </c>
      <c r="BM320" s="47">
        <v>3950191</v>
      </c>
      <c r="BN320" s="66">
        <v>0.748</v>
      </c>
      <c r="BO320" s="66">
        <v>0.751</v>
      </c>
      <c r="BP320" s="66">
        <v>0.748</v>
      </c>
      <c r="BQ320" s="66">
        <v>0.751</v>
      </c>
      <c r="BR320" s="67">
        <v>4766</v>
      </c>
      <c r="BS320" s="67">
        <v>2501027931</v>
      </c>
      <c r="BT320" s="67">
        <v>524764</v>
      </c>
      <c r="BU320" s="67">
        <v>3869785</v>
      </c>
      <c r="BV320" s="67">
        <v>4419110</v>
      </c>
      <c r="BW320" s="70">
        <v>0.71299999999999997</v>
      </c>
      <c r="BX320" s="70">
        <v>0.72</v>
      </c>
      <c r="BY320" s="70">
        <v>0.71299999999999997</v>
      </c>
      <c r="BZ320" s="70">
        <v>0.72</v>
      </c>
      <c r="CA320" s="71">
        <v>4695</v>
      </c>
      <c r="CB320" s="71">
        <v>2743666429</v>
      </c>
      <c r="CC320" s="71">
        <v>584380</v>
      </c>
      <c r="CD320" s="71">
        <v>4478040</v>
      </c>
      <c r="CE320" s="71">
        <v>4178365</v>
      </c>
    </row>
    <row r="321" spans="1:83" x14ac:dyDescent="0.35">
      <c r="A321" s="10" t="s">
        <v>1654</v>
      </c>
      <c r="B321" s="10" t="s">
        <v>303</v>
      </c>
      <c r="C321" s="42">
        <v>9.6000000000000002E-2</v>
      </c>
      <c r="D321" s="42">
        <v>0.67400000000000004</v>
      </c>
      <c r="E321" s="42">
        <v>9.6000000000000002E-2</v>
      </c>
      <c r="F321" s="42">
        <v>0.67400000000000004</v>
      </c>
      <c r="G321" s="43">
        <v>1792</v>
      </c>
      <c r="H321" s="43">
        <v>2167026562</v>
      </c>
      <c r="I321" s="43">
        <v>1209278</v>
      </c>
      <c r="J321" s="43">
        <v>612607</v>
      </c>
      <c r="K321" s="43">
        <v>652711</v>
      </c>
      <c r="L321" s="42">
        <v>0.13800000000000001</v>
      </c>
      <c r="M321" s="42">
        <v>0.66600000000000004</v>
      </c>
      <c r="N321" s="42">
        <v>0.13800000000000001</v>
      </c>
      <c r="O321" s="42">
        <v>0.66600000000000004</v>
      </c>
      <c r="P321" s="43">
        <v>1843</v>
      </c>
      <c r="Q321" s="43">
        <v>2191449032</v>
      </c>
      <c r="R321" s="43">
        <v>1189066</v>
      </c>
      <c r="S321" s="43">
        <v>686671</v>
      </c>
      <c r="T321" s="43">
        <v>685481</v>
      </c>
      <c r="U321" s="42">
        <v>0.14000000000000001</v>
      </c>
      <c r="V321" s="42">
        <v>0.64700000000000002</v>
      </c>
      <c r="W321" s="42">
        <v>0.14000000000000001</v>
      </c>
      <c r="X321" s="42">
        <v>0.64700000000000002</v>
      </c>
      <c r="Y321" s="43">
        <v>1878</v>
      </c>
      <c r="Z321" s="43">
        <v>2340288571</v>
      </c>
      <c r="AA321" s="43">
        <v>1246160</v>
      </c>
      <c r="AB321" s="43">
        <v>729847</v>
      </c>
      <c r="AC321" s="43">
        <v>779800</v>
      </c>
      <c r="AD321" s="42">
        <v>0.20399999999999999</v>
      </c>
      <c r="AE321" s="42">
        <v>0.66</v>
      </c>
      <c r="AF321" s="42">
        <v>0.20399999999999999</v>
      </c>
      <c r="AG321" s="42">
        <v>0.66</v>
      </c>
      <c r="AH321" s="43">
        <v>1889</v>
      </c>
      <c r="AI321" s="43">
        <v>2311281481</v>
      </c>
      <c r="AJ321" s="43">
        <v>1223547</v>
      </c>
      <c r="AK321" s="43">
        <v>732680</v>
      </c>
      <c r="AL321" s="43">
        <v>775846</v>
      </c>
      <c r="AM321" s="42">
        <v>0.17399999999999999</v>
      </c>
      <c r="AN321" s="42">
        <v>0.64800000000000002</v>
      </c>
      <c r="AO321" s="42">
        <v>0.17399999999999999</v>
      </c>
      <c r="AP321" s="42">
        <v>0.64800000000000002</v>
      </c>
      <c r="AQ321" s="43">
        <v>1821</v>
      </c>
      <c r="AR321" s="43">
        <v>2455364800</v>
      </c>
      <c r="AS321" s="43">
        <v>1348360</v>
      </c>
      <c r="AT321" s="43">
        <v>765533</v>
      </c>
      <c r="AU321" s="43">
        <v>791072</v>
      </c>
      <c r="AV321" s="42">
        <v>0.17399999999999999</v>
      </c>
      <c r="AW321" s="42">
        <v>0.627</v>
      </c>
      <c r="AX321" s="42">
        <v>0.17399999999999999</v>
      </c>
      <c r="AY321" s="42">
        <v>0.627</v>
      </c>
      <c r="AZ321" s="43">
        <v>1843</v>
      </c>
      <c r="BA321" s="43">
        <v>2651514783</v>
      </c>
      <c r="BB321" s="43">
        <v>1438694</v>
      </c>
      <c r="BC321" s="43">
        <v>690633</v>
      </c>
      <c r="BD321" s="43">
        <v>825647</v>
      </c>
      <c r="BE321" s="46">
        <v>0.216</v>
      </c>
      <c r="BF321" s="46">
        <v>0.60799999999999998</v>
      </c>
      <c r="BG321" s="46">
        <v>0.216</v>
      </c>
      <c r="BH321" s="46">
        <v>0.60799999999999998</v>
      </c>
      <c r="BI321" s="47">
        <v>1879</v>
      </c>
      <c r="BJ321" s="47">
        <v>2822016667</v>
      </c>
      <c r="BK321" s="47">
        <v>1501871</v>
      </c>
      <c r="BL321" s="47">
        <v>759448</v>
      </c>
      <c r="BM321" s="47">
        <v>785305</v>
      </c>
      <c r="BN321" s="66">
        <v>0.29099999999999998</v>
      </c>
      <c r="BO321" s="66">
        <v>0.63400000000000001</v>
      </c>
      <c r="BP321" s="66">
        <v>0.29099999999999998</v>
      </c>
      <c r="BQ321" s="66">
        <v>0.63400000000000001</v>
      </c>
      <c r="BR321" s="67">
        <v>1814</v>
      </c>
      <c r="BS321" s="67">
        <v>2668365294</v>
      </c>
      <c r="BT321" s="67">
        <v>1470984</v>
      </c>
      <c r="BU321" s="67">
        <v>773007</v>
      </c>
      <c r="BV321" s="67">
        <v>884559</v>
      </c>
      <c r="BW321" s="70">
        <v>0.28199999999999997</v>
      </c>
      <c r="BX321" s="70">
        <v>0.65</v>
      </c>
      <c r="BY321" s="70">
        <v>0.28199999999999997</v>
      </c>
      <c r="BZ321" s="70">
        <v>0.65</v>
      </c>
      <c r="CA321" s="71">
        <v>1773</v>
      </c>
      <c r="CB321" s="71">
        <v>2590879444</v>
      </c>
      <c r="CC321" s="71">
        <v>1461296</v>
      </c>
      <c r="CD321" s="71">
        <v>862830</v>
      </c>
      <c r="CE321" s="71">
        <v>928143</v>
      </c>
    </row>
    <row r="322" spans="1:83" x14ac:dyDescent="0.35">
      <c r="A322" s="10" t="s">
        <v>1655</v>
      </c>
      <c r="B322" s="10" t="s">
        <v>304</v>
      </c>
      <c r="C322" s="42">
        <v>6.8000000000000005E-2</v>
      </c>
      <c r="D322" s="42">
        <v>0.627</v>
      </c>
      <c r="E322" s="42">
        <v>6.8000000000000005E-2</v>
      </c>
      <c r="F322" s="42">
        <v>0.627</v>
      </c>
      <c r="G322" s="43">
        <v>3467</v>
      </c>
      <c r="H322" s="43">
        <v>4323132056</v>
      </c>
      <c r="I322" s="43">
        <v>1246937</v>
      </c>
      <c r="J322" s="43">
        <v>899523</v>
      </c>
      <c r="K322" s="43">
        <v>968272</v>
      </c>
      <c r="L322" s="42">
        <v>8.6999999999999994E-2</v>
      </c>
      <c r="M322" s="42">
        <v>0.61799999999999999</v>
      </c>
      <c r="N322" s="42">
        <v>8.6999999999999994E-2</v>
      </c>
      <c r="O322" s="42">
        <v>0.61799999999999999</v>
      </c>
      <c r="P322" s="43">
        <v>3467</v>
      </c>
      <c r="Q322" s="43">
        <v>4365630278</v>
      </c>
      <c r="R322" s="43">
        <v>1259195</v>
      </c>
      <c r="S322" s="43">
        <v>852783</v>
      </c>
      <c r="T322" s="43">
        <v>968098</v>
      </c>
      <c r="U322" s="42">
        <v>6.3E-2</v>
      </c>
      <c r="V322" s="42">
        <v>0.59599999999999997</v>
      </c>
      <c r="W322" s="42">
        <v>6.3E-2</v>
      </c>
      <c r="X322" s="42">
        <v>0.59599999999999997</v>
      </c>
      <c r="Y322" s="43">
        <v>3407</v>
      </c>
      <c r="Z322" s="43">
        <v>4622329351</v>
      </c>
      <c r="AA322" s="43">
        <v>1356715</v>
      </c>
      <c r="AB322" s="43">
        <v>955292</v>
      </c>
      <c r="AC322" s="43">
        <v>898394</v>
      </c>
      <c r="AD322" s="42">
        <v>0.124</v>
      </c>
      <c r="AE322" s="42">
        <v>0.61399999999999999</v>
      </c>
      <c r="AF322" s="42">
        <v>0.124</v>
      </c>
      <c r="AG322" s="42">
        <v>0.61399999999999999</v>
      </c>
      <c r="AH322" s="43">
        <v>3353</v>
      </c>
      <c r="AI322" s="43">
        <v>4510269259</v>
      </c>
      <c r="AJ322" s="43">
        <v>1345144</v>
      </c>
      <c r="AK322" s="43">
        <v>940062</v>
      </c>
      <c r="AL322" s="43">
        <v>1144030</v>
      </c>
      <c r="AM322" s="42">
        <v>0.14599999999999999</v>
      </c>
      <c r="AN322" s="42">
        <v>0.6</v>
      </c>
      <c r="AO322" s="42">
        <v>0.14599999999999999</v>
      </c>
      <c r="AP322" s="42">
        <v>0.6</v>
      </c>
      <c r="AQ322" s="43">
        <v>3405</v>
      </c>
      <c r="AR322" s="43">
        <v>4750954050</v>
      </c>
      <c r="AS322" s="43">
        <v>1395287</v>
      </c>
      <c r="AT322" s="43">
        <v>1320193</v>
      </c>
      <c r="AU322" s="43">
        <v>1133709</v>
      </c>
      <c r="AV322" s="42">
        <v>0.125</v>
      </c>
      <c r="AW322" s="42">
        <v>0.56999999999999995</v>
      </c>
      <c r="AX322" s="42">
        <v>0.125</v>
      </c>
      <c r="AY322" s="42">
        <v>0.56999999999999995</v>
      </c>
      <c r="AZ322" s="43">
        <v>3417</v>
      </c>
      <c r="BA322" s="43">
        <v>5210624091</v>
      </c>
      <c r="BB322" s="43">
        <v>1524911</v>
      </c>
      <c r="BC322" s="43">
        <v>1001496</v>
      </c>
      <c r="BD322" s="43">
        <v>1257675</v>
      </c>
      <c r="BE322" s="46">
        <v>0.13900000000000001</v>
      </c>
      <c r="BF322" s="46">
        <v>0.54600000000000004</v>
      </c>
      <c r="BG322" s="46">
        <v>0.13900000000000001</v>
      </c>
      <c r="BH322" s="46">
        <v>0.54600000000000004</v>
      </c>
      <c r="BI322" s="47">
        <v>3394</v>
      </c>
      <c r="BJ322" s="47">
        <v>5600319524</v>
      </c>
      <c r="BK322" s="47">
        <v>1650064</v>
      </c>
      <c r="BL322" s="47">
        <v>1073332</v>
      </c>
      <c r="BM322" s="47">
        <v>1167559</v>
      </c>
      <c r="BN322" s="66">
        <v>0.16400000000000001</v>
      </c>
      <c r="BO322" s="66">
        <v>0.52700000000000002</v>
      </c>
      <c r="BP322" s="66">
        <v>0.16400000000000001</v>
      </c>
      <c r="BQ322" s="66">
        <v>0.52700000000000002</v>
      </c>
      <c r="BR322" s="67">
        <v>3445</v>
      </c>
      <c r="BS322" s="67">
        <v>5975760588</v>
      </c>
      <c r="BT322" s="67">
        <v>1734618</v>
      </c>
      <c r="BU322" s="67">
        <v>1314317</v>
      </c>
      <c r="BV322" s="67">
        <v>1274358</v>
      </c>
      <c r="BW322" s="70">
        <v>0.14000000000000001</v>
      </c>
      <c r="BX322" s="70">
        <v>0.53500000000000003</v>
      </c>
      <c r="BY322" s="70">
        <v>0.14000000000000001</v>
      </c>
      <c r="BZ322" s="70">
        <v>0.53500000000000003</v>
      </c>
      <c r="CA322" s="71">
        <v>3443</v>
      </c>
      <c r="CB322" s="71">
        <v>6028435784</v>
      </c>
      <c r="CC322" s="71">
        <v>1750925</v>
      </c>
      <c r="CD322" s="71">
        <v>1321692</v>
      </c>
      <c r="CE322" s="71">
        <v>1545938</v>
      </c>
    </row>
    <row r="323" spans="1:83" x14ac:dyDescent="0.35">
      <c r="A323" s="10" t="s">
        <v>1656</v>
      </c>
      <c r="B323" s="10" t="s">
        <v>305</v>
      </c>
      <c r="C323" s="42">
        <v>4.2999999999999997E-2</v>
      </c>
      <c r="D323" s="42">
        <v>0.56299999999999994</v>
      </c>
      <c r="E323" s="42">
        <v>4.2999999999999997E-2</v>
      </c>
      <c r="F323" s="42">
        <v>0.56299999999999994</v>
      </c>
      <c r="G323" s="43">
        <v>5652</v>
      </c>
      <c r="H323" s="43">
        <v>7238591250</v>
      </c>
      <c r="I323" s="43">
        <v>1280713</v>
      </c>
      <c r="J323" s="43">
        <v>878825</v>
      </c>
      <c r="K323" s="43">
        <v>972222</v>
      </c>
      <c r="L323" s="42">
        <v>9.1999999999999998E-2</v>
      </c>
      <c r="M323" s="42">
        <v>0.55400000000000005</v>
      </c>
      <c r="N323" s="42">
        <v>9.1999999999999998E-2</v>
      </c>
      <c r="O323" s="42">
        <v>0.55400000000000005</v>
      </c>
      <c r="P323" s="43">
        <v>5805</v>
      </c>
      <c r="Q323" s="43">
        <v>7269933225</v>
      </c>
      <c r="R323" s="43">
        <v>1252357</v>
      </c>
      <c r="S323" s="43">
        <v>817989</v>
      </c>
      <c r="T323" s="43">
        <v>837770</v>
      </c>
      <c r="U323" s="42">
        <v>8.5999999999999993E-2</v>
      </c>
      <c r="V323" s="42">
        <v>0.54100000000000004</v>
      </c>
      <c r="W323" s="42">
        <v>8.5999999999999993E-2</v>
      </c>
      <c r="X323" s="42">
        <v>0.54100000000000004</v>
      </c>
      <c r="Y323" s="43">
        <v>5774</v>
      </c>
      <c r="Z323" s="43">
        <v>7645116785</v>
      </c>
      <c r="AA323" s="43">
        <v>1324059</v>
      </c>
      <c r="AB323" s="43">
        <v>819149</v>
      </c>
      <c r="AC323" s="43">
        <v>840182</v>
      </c>
      <c r="AD323" s="42">
        <v>0.14899999999999999</v>
      </c>
      <c r="AE323" s="42">
        <v>0.55600000000000005</v>
      </c>
      <c r="AF323" s="42">
        <v>0.14899999999999999</v>
      </c>
      <c r="AG323" s="42">
        <v>0.55600000000000005</v>
      </c>
      <c r="AH323" s="43">
        <v>5817</v>
      </c>
      <c r="AI323" s="43">
        <v>7603351852</v>
      </c>
      <c r="AJ323" s="43">
        <v>1307091</v>
      </c>
      <c r="AK323" s="43">
        <v>818093</v>
      </c>
      <c r="AL323" s="43">
        <v>901419</v>
      </c>
      <c r="AM323" s="42">
        <v>0.128</v>
      </c>
      <c r="AN323" s="42">
        <v>0.54300000000000004</v>
      </c>
      <c r="AO323" s="42">
        <v>0.128</v>
      </c>
      <c r="AP323" s="42">
        <v>0.54300000000000004</v>
      </c>
      <c r="AQ323" s="43">
        <v>5655</v>
      </c>
      <c r="AR323" s="43">
        <v>8052092000</v>
      </c>
      <c r="AS323" s="43">
        <v>1423888</v>
      </c>
      <c r="AT323" s="43">
        <v>852748</v>
      </c>
      <c r="AU323" s="43">
        <v>860359</v>
      </c>
      <c r="AV323" s="42">
        <v>0.16400000000000001</v>
      </c>
      <c r="AW323" s="42">
        <v>0.52100000000000002</v>
      </c>
      <c r="AX323" s="42">
        <v>0.16400000000000001</v>
      </c>
      <c r="AY323" s="42">
        <v>0.52100000000000002</v>
      </c>
      <c r="AZ323" s="43">
        <v>5929</v>
      </c>
      <c r="BA323" s="43">
        <v>8636622174</v>
      </c>
      <c r="BB323" s="43">
        <v>1456674</v>
      </c>
      <c r="BC323" s="43">
        <v>803446</v>
      </c>
      <c r="BD323" s="43">
        <v>862617</v>
      </c>
      <c r="BE323" s="46">
        <v>0.14299999999999999</v>
      </c>
      <c r="BF323" s="46">
        <v>0.5</v>
      </c>
      <c r="BG323" s="46">
        <v>0.14299999999999999</v>
      </c>
      <c r="BH323" s="46">
        <v>0.5</v>
      </c>
      <c r="BI323" s="47">
        <v>5592</v>
      </c>
      <c r="BJ323" s="47">
        <v>9173458095</v>
      </c>
      <c r="BK323" s="47">
        <v>1640461</v>
      </c>
      <c r="BL323" s="47">
        <v>856351</v>
      </c>
      <c r="BM323" s="47">
        <v>1018920</v>
      </c>
      <c r="BN323" s="66">
        <v>0.20399999999999999</v>
      </c>
      <c r="BO323" s="66">
        <v>0.51600000000000001</v>
      </c>
      <c r="BP323" s="66">
        <v>0.20399999999999999</v>
      </c>
      <c r="BQ323" s="66">
        <v>0.51600000000000001</v>
      </c>
      <c r="BR323" s="67">
        <v>5522</v>
      </c>
      <c r="BS323" s="67">
        <v>9122764117</v>
      </c>
      <c r="BT323" s="67">
        <v>1652076</v>
      </c>
      <c r="BU323" s="67">
        <v>994101</v>
      </c>
      <c r="BV323" s="67">
        <v>1173846</v>
      </c>
      <c r="BW323" s="70">
        <v>0.22600000000000001</v>
      </c>
      <c r="BX323" s="70">
        <v>0.54600000000000004</v>
      </c>
      <c r="BY323" s="70">
        <v>0.22600000000000001</v>
      </c>
      <c r="BZ323" s="70">
        <v>0.54600000000000004</v>
      </c>
      <c r="CA323" s="71">
        <v>5572</v>
      </c>
      <c r="CB323" s="71">
        <v>8782848889</v>
      </c>
      <c r="CC323" s="71">
        <v>1576247</v>
      </c>
      <c r="CD323" s="71">
        <v>1228393</v>
      </c>
      <c r="CE323" s="71">
        <v>1405138</v>
      </c>
    </row>
    <row r="324" spans="1:83" x14ac:dyDescent="0.35">
      <c r="A324" s="10" t="s">
        <v>1657</v>
      </c>
      <c r="B324" s="10" t="s">
        <v>997</v>
      </c>
      <c r="C324" s="42">
        <v>0.33400000000000002</v>
      </c>
      <c r="D324" s="42">
        <v>0.67400000000000004</v>
      </c>
      <c r="E324" s="42">
        <v>0.33400000000000002</v>
      </c>
      <c r="F324" s="42">
        <v>0.67400000000000004</v>
      </c>
      <c r="G324" s="43">
        <v>3631</v>
      </c>
      <c r="H324" s="43">
        <v>3237529024</v>
      </c>
      <c r="I324" s="43">
        <v>891635</v>
      </c>
      <c r="J324" s="43">
        <v>411512</v>
      </c>
      <c r="K324" s="43">
        <v>522829</v>
      </c>
      <c r="L324" s="42">
        <v>0.34599999999999997</v>
      </c>
      <c r="M324" s="42">
        <v>0.66300000000000003</v>
      </c>
      <c r="N324" s="42">
        <v>0.34599999999999997</v>
      </c>
      <c r="O324" s="42">
        <v>0.66300000000000003</v>
      </c>
      <c r="P324" s="43">
        <v>3653</v>
      </c>
      <c r="Q324" s="43">
        <v>3292221934</v>
      </c>
      <c r="R324" s="43">
        <v>901237</v>
      </c>
      <c r="S324" s="43">
        <v>512574</v>
      </c>
      <c r="T324" s="43">
        <v>594720</v>
      </c>
      <c r="U324" s="42">
        <v>0.36499999999999999</v>
      </c>
      <c r="V324" s="42">
        <v>0.65200000000000002</v>
      </c>
      <c r="W324" s="42">
        <v>0.36499999999999999</v>
      </c>
      <c r="X324" s="42">
        <v>0.65200000000000002</v>
      </c>
      <c r="Y324" s="43">
        <v>3774</v>
      </c>
      <c r="Z324" s="43">
        <v>3470838534</v>
      </c>
      <c r="AA324" s="43">
        <v>919671</v>
      </c>
      <c r="AB324" s="43">
        <v>649703</v>
      </c>
      <c r="AC324" s="43">
        <v>639106</v>
      </c>
      <c r="AD324" s="42">
        <v>0.41499999999999998</v>
      </c>
      <c r="AE324" s="42">
        <v>0.67100000000000004</v>
      </c>
      <c r="AF324" s="42">
        <v>0.41499999999999998</v>
      </c>
      <c r="AG324" s="42">
        <v>0.67100000000000004</v>
      </c>
      <c r="AH324" s="43">
        <v>3778</v>
      </c>
      <c r="AI324" s="43">
        <v>3400927884</v>
      </c>
      <c r="AJ324" s="43">
        <v>900192</v>
      </c>
      <c r="AK324" s="43">
        <v>644961</v>
      </c>
      <c r="AL324" s="43">
        <v>652975</v>
      </c>
      <c r="AM324" s="42">
        <v>0.42399999999999999</v>
      </c>
      <c r="AN324" s="42">
        <v>0.66300000000000003</v>
      </c>
      <c r="AO324" s="42">
        <v>0.42399999999999999</v>
      </c>
      <c r="AP324" s="42">
        <v>0.66300000000000003</v>
      </c>
      <c r="AQ324" s="43">
        <v>3794</v>
      </c>
      <c r="AR324" s="43">
        <v>3569502431</v>
      </c>
      <c r="AS324" s="43">
        <v>940828</v>
      </c>
      <c r="AT324" s="43">
        <v>642081</v>
      </c>
      <c r="AU324" s="43">
        <v>579263</v>
      </c>
      <c r="AV324" s="42">
        <v>0.42099999999999999</v>
      </c>
      <c r="AW324" s="42">
        <v>0.63900000000000001</v>
      </c>
      <c r="AX324" s="42">
        <v>0.42099999999999999</v>
      </c>
      <c r="AY324" s="42">
        <v>0.63900000000000001</v>
      </c>
      <c r="AZ324" s="43">
        <v>3880</v>
      </c>
      <c r="BA324" s="43">
        <v>3916721776</v>
      </c>
      <c r="BB324" s="43">
        <v>1009464</v>
      </c>
      <c r="BC324" s="43">
        <v>594111</v>
      </c>
      <c r="BD324" s="43">
        <v>765690</v>
      </c>
      <c r="BE324" s="46">
        <v>0.42299999999999999</v>
      </c>
      <c r="BF324" s="46">
        <v>0.621</v>
      </c>
      <c r="BG324" s="46">
        <v>0.42299999999999999</v>
      </c>
      <c r="BH324" s="46">
        <v>0.621</v>
      </c>
      <c r="BI324" s="47">
        <v>3770</v>
      </c>
      <c r="BJ324" s="47">
        <v>4170692489</v>
      </c>
      <c r="BK324" s="47">
        <v>1106284</v>
      </c>
      <c r="BL324" s="47">
        <v>1542125</v>
      </c>
      <c r="BM324" s="47">
        <v>841150</v>
      </c>
      <c r="BN324" s="66">
        <v>0.38600000000000001</v>
      </c>
      <c r="BO324" s="66">
        <v>0.59499999999999997</v>
      </c>
      <c r="BP324" s="66">
        <v>0.38600000000000001</v>
      </c>
      <c r="BQ324" s="66">
        <v>0.59499999999999997</v>
      </c>
      <c r="BR324" s="67">
        <v>3541</v>
      </c>
      <c r="BS324" s="67">
        <v>4511396834</v>
      </c>
      <c r="BT324" s="67">
        <v>1274045</v>
      </c>
      <c r="BU324" s="67">
        <v>888631</v>
      </c>
      <c r="BV324" s="67">
        <v>803375</v>
      </c>
      <c r="BW324" s="70">
        <v>0.36799999999999999</v>
      </c>
      <c r="BX324" s="70">
        <v>0.60599999999999998</v>
      </c>
      <c r="BY324" s="70">
        <v>0.36799999999999999</v>
      </c>
      <c r="BZ324" s="70">
        <v>0.60599999999999998</v>
      </c>
      <c r="CA324" s="71">
        <v>3429</v>
      </c>
      <c r="CB324" s="71">
        <v>4413479415</v>
      </c>
      <c r="CC324" s="71">
        <v>1287103</v>
      </c>
      <c r="CD324" s="71">
        <v>815355</v>
      </c>
      <c r="CE324" s="71">
        <v>826865</v>
      </c>
    </row>
    <row r="325" spans="1:83" x14ac:dyDescent="0.35">
      <c r="A325" s="10" t="s">
        <v>1658</v>
      </c>
      <c r="B325" s="10" t="s">
        <v>307</v>
      </c>
      <c r="C325" s="42">
        <v>0</v>
      </c>
      <c r="D325" s="42">
        <v>0.41199999999999998</v>
      </c>
      <c r="E325" s="42">
        <v>0</v>
      </c>
      <c r="F325" s="42">
        <v>0.41199999999999998</v>
      </c>
      <c r="G325" s="43">
        <v>3658</v>
      </c>
      <c r="H325" s="43">
        <v>6102540000</v>
      </c>
      <c r="I325" s="43">
        <v>1668272</v>
      </c>
      <c r="J325" s="43">
        <v>467457</v>
      </c>
      <c r="K325" s="43">
        <v>504750</v>
      </c>
      <c r="L325" s="42">
        <v>0</v>
      </c>
      <c r="M325" s="42">
        <v>0.40799999999999997</v>
      </c>
      <c r="N325" s="42">
        <v>0</v>
      </c>
      <c r="O325" s="42">
        <v>0.40799999999999997</v>
      </c>
      <c r="P325" s="43">
        <v>3638</v>
      </c>
      <c r="Q325" s="43">
        <v>6202783870</v>
      </c>
      <c r="R325" s="43">
        <v>1704998</v>
      </c>
      <c r="S325" s="43">
        <v>460708</v>
      </c>
      <c r="T325" s="43">
        <v>528015</v>
      </c>
      <c r="U325" s="42">
        <v>0</v>
      </c>
      <c r="V325" s="42">
        <v>0.375</v>
      </c>
      <c r="W325" s="42">
        <v>0</v>
      </c>
      <c r="X325" s="42">
        <v>0.375</v>
      </c>
      <c r="Y325" s="43">
        <v>3600</v>
      </c>
      <c r="Z325" s="43">
        <v>6686650357</v>
      </c>
      <c r="AA325" s="43">
        <v>1857402</v>
      </c>
      <c r="AB325" s="43">
        <v>504553</v>
      </c>
      <c r="AC325" s="43">
        <v>512368</v>
      </c>
      <c r="AD325" s="42">
        <v>0</v>
      </c>
      <c r="AE325" s="42">
        <v>0.40300000000000002</v>
      </c>
      <c r="AF325" s="42">
        <v>0</v>
      </c>
      <c r="AG325" s="42">
        <v>0.40300000000000002</v>
      </c>
      <c r="AH325" s="43">
        <v>3547</v>
      </c>
      <c r="AI325" s="43">
        <v>6597112963</v>
      </c>
      <c r="AJ325" s="43">
        <v>1859913</v>
      </c>
      <c r="AK325" s="43">
        <v>506011</v>
      </c>
      <c r="AL325" s="43">
        <v>634654</v>
      </c>
      <c r="AM325" s="42">
        <v>0</v>
      </c>
      <c r="AN325" s="42">
        <v>0.38500000000000001</v>
      </c>
      <c r="AO325" s="42">
        <v>0</v>
      </c>
      <c r="AP325" s="42">
        <v>0.38500000000000001</v>
      </c>
      <c r="AQ325" s="43">
        <v>3501</v>
      </c>
      <c r="AR325" s="43">
        <v>6993186000</v>
      </c>
      <c r="AS325" s="43">
        <v>1997482</v>
      </c>
      <c r="AT325" s="43">
        <v>580977</v>
      </c>
      <c r="AU325" s="43">
        <v>614506</v>
      </c>
      <c r="AV325" s="42">
        <v>0</v>
      </c>
      <c r="AW325" s="42">
        <v>0.33400000000000002</v>
      </c>
      <c r="AX325" s="42">
        <v>0</v>
      </c>
      <c r="AY325" s="42">
        <v>0.36</v>
      </c>
      <c r="AZ325" s="43">
        <v>3431</v>
      </c>
      <c r="BA325" s="43">
        <v>7707899565</v>
      </c>
      <c r="BB325" s="43">
        <v>2246546</v>
      </c>
      <c r="BC325" s="43">
        <v>539931</v>
      </c>
      <c r="BD325" s="43">
        <v>625847</v>
      </c>
      <c r="BE325" s="46">
        <v>0</v>
      </c>
      <c r="BF325" s="46">
        <v>0.29299999999999998</v>
      </c>
      <c r="BG325" s="46">
        <v>0</v>
      </c>
      <c r="BH325" s="46">
        <v>0.36</v>
      </c>
      <c r="BI325" s="47">
        <v>3331</v>
      </c>
      <c r="BJ325" s="47">
        <v>8278140476</v>
      </c>
      <c r="BK325" s="47">
        <v>2485181</v>
      </c>
      <c r="BL325" s="47">
        <v>642371</v>
      </c>
      <c r="BM325" s="47">
        <v>651054</v>
      </c>
      <c r="BN325" s="66">
        <v>0</v>
      </c>
      <c r="BO325" s="66">
        <v>0.29899999999999999</v>
      </c>
      <c r="BP325" s="66">
        <v>0</v>
      </c>
      <c r="BQ325" s="66">
        <v>0.36</v>
      </c>
      <c r="BR325" s="67">
        <v>3232</v>
      </c>
      <c r="BS325" s="67">
        <v>8432561765</v>
      </c>
      <c r="BT325" s="67">
        <v>2609084</v>
      </c>
      <c r="BU325" s="67">
        <v>646335</v>
      </c>
      <c r="BV325" s="67">
        <v>749493</v>
      </c>
      <c r="BW325" s="70">
        <v>0</v>
      </c>
      <c r="BX325" s="70">
        <v>0.34499999999999997</v>
      </c>
      <c r="BY325" s="70">
        <v>0</v>
      </c>
      <c r="BZ325" s="70">
        <v>0.36</v>
      </c>
      <c r="CA325" s="71">
        <v>3228</v>
      </c>
      <c r="CB325" s="71">
        <v>8069553333</v>
      </c>
      <c r="CC325" s="71">
        <v>2499861</v>
      </c>
      <c r="CD325" s="71">
        <v>686350</v>
      </c>
      <c r="CE325" s="71">
        <v>766718</v>
      </c>
    </row>
    <row r="326" spans="1:83" x14ac:dyDescent="0.35">
      <c r="A326" s="10" t="s">
        <v>1659</v>
      </c>
      <c r="B326" s="10" t="s">
        <v>308</v>
      </c>
      <c r="C326" s="42">
        <v>0</v>
      </c>
      <c r="D326" s="42">
        <v>0.45600000000000002</v>
      </c>
      <c r="E326" s="42">
        <v>0</v>
      </c>
      <c r="F326" s="42">
        <v>0.45600000000000002</v>
      </c>
      <c r="G326" s="43">
        <v>7032</v>
      </c>
      <c r="H326" s="43">
        <v>13574620000</v>
      </c>
      <c r="I326" s="43">
        <v>1930406</v>
      </c>
      <c r="J326" s="43">
        <v>755030</v>
      </c>
      <c r="K326" s="43">
        <v>799230</v>
      </c>
      <c r="L326" s="42">
        <v>0</v>
      </c>
      <c r="M326" s="42">
        <v>0.44500000000000001</v>
      </c>
      <c r="N326" s="42">
        <v>0</v>
      </c>
      <c r="O326" s="42">
        <v>0.44500000000000001</v>
      </c>
      <c r="P326" s="43">
        <v>7055</v>
      </c>
      <c r="Q326" s="43">
        <v>13586034838</v>
      </c>
      <c r="R326" s="43">
        <v>1925731</v>
      </c>
      <c r="S326" s="43">
        <v>743617</v>
      </c>
      <c r="T326" s="43">
        <v>804009</v>
      </c>
      <c r="U326" s="42">
        <v>0</v>
      </c>
      <c r="V326" s="42">
        <v>0.42099999999999999</v>
      </c>
      <c r="W326" s="42">
        <v>0</v>
      </c>
      <c r="X326" s="42">
        <v>0.42099999999999999</v>
      </c>
      <c r="Y326" s="43">
        <v>7203</v>
      </c>
      <c r="Z326" s="43">
        <v>14406302142</v>
      </c>
      <c r="AA326" s="43">
        <v>2000041</v>
      </c>
      <c r="AB326" s="43">
        <v>751186</v>
      </c>
      <c r="AC326" s="43">
        <v>815249</v>
      </c>
      <c r="AD326" s="42">
        <v>0</v>
      </c>
      <c r="AE326" s="42">
        <v>0.46</v>
      </c>
      <c r="AF326" s="42">
        <v>0</v>
      </c>
      <c r="AG326" s="42">
        <v>0.46</v>
      </c>
      <c r="AH326" s="43">
        <v>7009</v>
      </c>
      <c r="AI326" s="43">
        <v>13769250370</v>
      </c>
      <c r="AJ326" s="43">
        <v>1964509</v>
      </c>
      <c r="AK326" s="43">
        <v>743878</v>
      </c>
      <c r="AL326" s="43">
        <v>939655</v>
      </c>
      <c r="AM326" s="42">
        <v>0</v>
      </c>
      <c r="AN326" s="42">
        <v>0.44900000000000001</v>
      </c>
      <c r="AO326" s="42">
        <v>0</v>
      </c>
      <c r="AP326" s="42">
        <v>0.44900000000000001</v>
      </c>
      <c r="AQ326" s="43">
        <v>7150</v>
      </c>
      <c r="AR326" s="43">
        <v>14354971200</v>
      </c>
      <c r="AS326" s="43">
        <v>2007688</v>
      </c>
      <c r="AT326" s="43">
        <v>918191</v>
      </c>
      <c r="AU326" s="43">
        <v>940150</v>
      </c>
      <c r="AV326" s="42">
        <v>0</v>
      </c>
      <c r="AW326" s="42">
        <v>0.40799999999999997</v>
      </c>
      <c r="AX326" s="42">
        <v>0</v>
      </c>
      <c r="AY326" s="42">
        <v>0.40799999999999997</v>
      </c>
      <c r="AZ326" s="43">
        <v>7238</v>
      </c>
      <c r="BA326" s="43">
        <v>15801693043</v>
      </c>
      <c r="BB326" s="43">
        <v>2183157</v>
      </c>
      <c r="BC326" s="43">
        <v>845925</v>
      </c>
      <c r="BD326" s="43">
        <v>869707</v>
      </c>
      <c r="BE326" s="46">
        <v>0</v>
      </c>
      <c r="BF326" s="46">
        <v>0.38500000000000001</v>
      </c>
      <c r="BG326" s="46">
        <v>0</v>
      </c>
      <c r="BH326" s="46">
        <v>0.38500000000000001</v>
      </c>
      <c r="BI326" s="47">
        <v>7213</v>
      </c>
      <c r="BJ326" s="47">
        <v>16697462381</v>
      </c>
      <c r="BK326" s="47">
        <v>2314912</v>
      </c>
      <c r="BL326" s="47">
        <v>731630</v>
      </c>
      <c r="BM326" s="47">
        <v>914606</v>
      </c>
      <c r="BN326" s="66">
        <v>0</v>
      </c>
      <c r="BO326" s="66">
        <v>0.33400000000000002</v>
      </c>
      <c r="BP326" s="66">
        <v>0</v>
      </c>
      <c r="BQ326" s="66">
        <v>0.36</v>
      </c>
      <c r="BR326" s="67">
        <v>7125</v>
      </c>
      <c r="BS326" s="67">
        <v>18501192353</v>
      </c>
      <c r="BT326" s="67">
        <v>2596658</v>
      </c>
      <c r="BU326" s="67">
        <v>866930</v>
      </c>
      <c r="BV326" s="67">
        <v>1037784</v>
      </c>
      <c r="BW326" s="70">
        <v>0</v>
      </c>
      <c r="BX326" s="70">
        <v>0.35499999999999998</v>
      </c>
      <c r="BY326" s="70">
        <v>0</v>
      </c>
      <c r="BZ326" s="70">
        <v>0.36</v>
      </c>
      <c r="CA326" s="71">
        <v>7215</v>
      </c>
      <c r="CB326" s="71">
        <v>18466590000</v>
      </c>
      <c r="CC326" s="71">
        <v>2559471</v>
      </c>
      <c r="CD326" s="71">
        <v>1092725</v>
      </c>
      <c r="CE326" s="71">
        <v>1327351</v>
      </c>
    </row>
    <row r="327" spans="1:83" x14ac:dyDescent="0.35">
      <c r="A327" s="10" t="s">
        <v>1660</v>
      </c>
      <c r="B327" s="10" t="s">
        <v>309</v>
      </c>
      <c r="C327" s="42">
        <v>0.308</v>
      </c>
      <c r="D327" s="42">
        <v>0.66200000000000003</v>
      </c>
      <c r="E327" s="42">
        <v>0.308</v>
      </c>
      <c r="F327" s="42">
        <v>0.66200000000000003</v>
      </c>
      <c r="G327" s="43">
        <v>4337</v>
      </c>
      <c r="H327" s="43">
        <v>4012131562</v>
      </c>
      <c r="I327" s="43">
        <v>925093</v>
      </c>
      <c r="J327" s="43">
        <v>849817</v>
      </c>
      <c r="K327" s="43">
        <v>1128941</v>
      </c>
      <c r="L327" s="42">
        <v>0.32200000000000001</v>
      </c>
      <c r="M327" s="42">
        <v>0.65</v>
      </c>
      <c r="N327" s="42">
        <v>0.32200000000000001</v>
      </c>
      <c r="O327" s="42">
        <v>0.65</v>
      </c>
      <c r="P327" s="43">
        <v>4355</v>
      </c>
      <c r="Q327" s="43">
        <v>4069682580</v>
      </c>
      <c r="R327" s="43">
        <v>934485</v>
      </c>
      <c r="S327" s="43">
        <v>1032115</v>
      </c>
      <c r="T327" s="43">
        <v>1129939</v>
      </c>
      <c r="U327" s="42">
        <v>0.32600000000000001</v>
      </c>
      <c r="V327" s="42">
        <v>0.64</v>
      </c>
      <c r="W327" s="42">
        <v>0.32600000000000001</v>
      </c>
      <c r="X327" s="42">
        <v>0.64</v>
      </c>
      <c r="Y327" s="43">
        <v>4341</v>
      </c>
      <c r="Z327" s="43">
        <v>4237735357</v>
      </c>
      <c r="AA327" s="43">
        <v>976211</v>
      </c>
      <c r="AB327" s="43">
        <v>1078696</v>
      </c>
      <c r="AC327" s="43">
        <v>1203864</v>
      </c>
      <c r="AD327" s="42">
        <v>0.376</v>
      </c>
      <c r="AE327" s="42">
        <v>0.65</v>
      </c>
      <c r="AF327" s="42">
        <v>0.376</v>
      </c>
      <c r="AG327" s="42">
        <v>0.65</v>
      </c>
      <c r="AH327" s="43">
        <v>4420</v>
      </c>
      <c r="AI327" s="43">
        <v>4239903704</v>
      </c>
      <c r="AJ327" s="43">
        <v>959254</v>
      </c>
      <c r="AK327" s="43">
        <v>1125960</v>
      </c>
      <c r="AL327" s="43">
        <v>1329446</v>
      </c>
      <c r="AM327" s="42">
        <v>0.376</v>
      </c>
      <c r="AN327" s="42">
        <v>0.63700000000000001</v>
      </c>
      <c r="AO327" s="42">
        <v>0.376</v>
      </c>
      <c r="AP327" s="42">
        <v>0.63700000000000001</v>
      </c>
      <c r="AQ327" s="43">
        <v>4397</v>
      </c>
      <c r="AR327" s="43">
        <v>4480377600</v>
      </c>
      <c r="AS327" s="43">
        <v>1018962</v>
      </c>
      <c r="AT327" s="43">
        <v>1285923</v>
      </c>
      <c r="AU327" s="43">
        <v>1392642</v>
      </c>
      <c r="AV327" s="42">
        <v>0.36699999999999999</v>
      </c>
      <c r="AW327" s="42">
        <v>0.623</v>
      </c>
      <c r="AX327" s="42">
        <v>0.36699999999999999</v>
      </c>
      <c r="AY327" s="42">
        <v>0.623</v>
      </c>
      <c r="AZ327" s="43">
        <v>4319</v>
      </c>
      <c r="BA327" s="43">
        <v>4762308696</v>
      </c>
      <c r="BB327" s="43">
        <v>1102641</v>
      </c>
      <c r="BC327" s="43">
        <v>1459189</v>
      </c>
      <c r="BD327" s="43">
        <v>1639876</v>
      </c>
      <c r="BE327" s="46">
        <v>0.39600000000000002</v>
      </c>
      <c r="BF327" s="46">
        <v>0.60399999999999998</v>
      </c>
      <c r="BG327" s="46">
        <v>0.39600000000000002</v>
      </c>
      <c r="BH327" s="46">
        <v>0.60399999999999998</v>
      </c>
      <c r="BI327" s="47">
        <v>4374</v>
      </c>
      <c r="BJ327" s="47">
        <v>5059396667</v>
      </c>
      <c r="BK327" s="47">
        <v>1156697</v>
      </c>
      <c r="BL327" s="47">
        <v>1653867</v>
      </c>
      <c r="BM327" s="47">
        <v>1147453</v>
      </c>
      <c r="BN327" s="66">
        <v>0.47099999999999997</v>
      </c>
      <c r="BO327" s="66">
        <v>0.61599999999999999</v>
      </c>
      <c r="BP327" s="66">
        <v>0.47099999999999997</v>
      </c>
      <c r="BQ327" s="66">
        <v>0.61599999999999999</v>
      </c>
      <c r="BR327" s="67">
        <v>4507</v>
      </c>
      <c r="BS327" s="67">
        <v>4948038824</v>
      </c>
      <c r="BT327" s="67">
        <v>1097856</v>
      </c>
      <c r="BU327" s="67">
        <v>1447766</v>
      </c>
      <c r="BV327" s="67">
        <v>1738831</v>
      </c>
      <c r="BW327" s="70">
        <v>0.49299999999999999</v>
      </c>
      <c r="BX327" s="70">
        <v>0.63900000000000001</v>
      </c>
      <c r="BY327" s="70">
        <v>0.49299999999999999</v>
      </c>
      <c r="BZ327" s="70">
        <v>0.63900000000000001</v>
      </c>
      <c r="CA327" s="71">
        <v>4592</v>
      </c>
      <c r="CB327" s="71">
        <v>4746033333</v>
      </c>
      <c r="CC327" s="71">
        <v>1033543</v>
      </c>
      <c r="CD327" s="71">
        <v>1776823</v>
      </c>
      <c r="CE327" s="71">
        <v>2131035</v>
      </c>
    </row>
    <row r="328" spans="1:83" x14ac:dyDescent="0.35">
      <c r="A328" s="10" t="s">
        <v>1661</v>
      </c>
      <c r="B328" s="10" t="s">
        <v>310</v>
      </c>
      <c r="C328" s="42">
        <v>0</v>
      </c>
      <c r="D328" s="42">
        <v>0.61199999999999999</v>
      </c>
      <c r="E328" s="42">
        <v>0</v>
      </c>
      <c r="F328" s="42">
        <v>0.61199999999999999</v>
      </c>
      <c r="G328" s="43">
        <v>2762</v>
      </c>
      <c r="H328" s="43">
        <v>3923853437</v>
      </c>
      <c r="I328" s="43">
        <v>1420656</v>
      </c>
      <c r="J328" s="43">
        <v>996970</v>
      </c>
      <c r="K328" s="43">
        <v>1074329</v>
      </c>
      <c r="L328" s="42">
        <v>0</v>
      </c>
      <c r="M328" s="42">
        <v>0.59599999999999997</v>
      </c>
      <c r="N328" s="42">
        <v>0</v>
      </c>
      <c r="O328" s="42">
        <v>0.59599999999999997</v>
      </c>
      <c r="P328" s="43">
        <v>2821</v>
      </c>
      <c r="Q328" s="43">
        <v>3975356129</v>
      </c>
      <c r="R328" s="43">
        <v>1409201</v>
      </c>
      <c r="S328" s="43">
        <v>1004490</v>
      </c>
      <c r="T328" s="43">
        <v>1089105</v>
      </c>
      <c r="U328" s="42">
        <v>0</v>
      </c>
      <c r="V328" s="42">
        <v>0.57299999999999995</v>
      </c>
      <c r="W328" s="42">
        <v>0</v>
      </c>
      <c r="X328" s="42">
        <v>0.57299999999999995</v>
      </c>
      <c r="Y328" s="43">
        <v>2887</v>
      </c>
      <c r="Z328" s="43">
        <v>4240297500</v>
      </c>
      <c r="AA328" s="43">
        <v>1468755</v>
      </c>
      <c r="AB328" s="43">
        <v>1012091</v>
      </c>
      <c r="AC328" s="43">
        <v>1073924</v>
      </c>
      <c r="AD328" s="42">
        <v>5.2999999999999999E-2</v>
      </c>
      <c r="AE328" s="42">
        <v>0.59199999999999997</v>
      </c>
      <c r="AF328" s="42">
        <v>5.2999999999999999E-2</v>
      </c>
      <c r="AG328" s="42">
        <v>0.59199999999999997</v>
      </c>
      <c r="AH328" s="43">
        <v>2843</v>
      </c>
      <c r="AI328" s="43">
        <v>4135276667</v>
      </c>
      <c r="AJ328" s="43">
        <v>1454546</v>
      </c>
      <c r="AK328" s="43">
        <v>1052551</v>
      </c>
      <c r="AL328" s="43">
        <v>1133359</v>
      </c>
      <c r="AM328" s="42">
        <v>0.115</v>
      </c>
      <c r="AN328" s="42">
        <v>0.58199999999999996</v>
      </c>
      <c r="AO328" s="42">
        <v>0.115</v>
      </c>
      <c r="AP328" s="42">
        <v>0.58199999999999996</v>
      </c>
      <c r="AQ328" s="43">
        <v>2987</v>
      </c>
      <c r="AR328" s="43">
        <v>4316097600</v>
      </c>
      <c r="AS328" s="43">
        <v>1444960</v>
      </c>
      <c r="AT328" s="43">
        <v>1080214</v>
      </c>
      <c r="AU328" s="43">
        <v>1159798</v>
      </c>
      <c r="AV328" s="42">
        <v>9.7000000000000003E-2</v>
      </c>
      <c r="AW328" s="42">
        <v>0.55100000000000005</v>
      </c>
      <c r="AX328" s="42">
        <v>9.7000000000000003E-2</v>
      </c>
      <c r="AY328" s="42">
        <v>0.55100000000000005</v>
      </c>
      <c r="AZ328" s="43">
        <v>3018</v>
      </c>
      <c r="BA328" s="43">
        <v>4746748696</v>
      </c>
      <c r="BB328" s="43">
        <v>1572812</v>
      </c>
      <c r="BC328" s="43">
        <v>1029009</v>
      </c>
      <c r="BD328" s="43">
        <v>1226634</v>
      </c>
      <c r="BE328" s="46">
        <v>0.115</v>
      </c>
      <c r="BF328" s="46">
        <v>0.52100000000000002</v>
      </c>
      <c r="BG328" s="46">
        <v>0.115</v>
      </c>
      <c r="BH328" s="46">
        <v>0.52100000000000002</v>
      </c>
      <c r="BI328" s="47">
        <v>2985</v>
      </c>
      <c r="BJ328" s="47">
        <v>5058056190</v>
      </c>
      <c r="BK328" s="47">
        <v>1694491</v>
      </c>
      <c r="BL328" s="47">
        <v>1080136</v>
      </c>
      <c r="BM328" s="47">
        <v>1169851</v>
      </c>
      <c r="BN328" s="66">
        <v>5.2999999999999999E-2</v>
      </c>
      <c r="BO328" s="66">
        <v>0.45600000000000002</v>
      </c>
      <c r="BP328" s="66">
        <v>5.2999999999999999E-2</v>
      </c>
      <c r="BQ328" s="66">
        <v>0.45600000000000002</v>
      </c>
      <c r="BR328" s="67">
        <v>2933</v>
      </c>
      <c r="BS328" s="67">
        <v>5763476471</v>
      </c>
      <c r="BT328" s="67">
        <v>1965044</v>
      </c>
      <c r="BU328" s="67">
        <v>1178127</v>
      </c>
      <c r="BV328" s="67">
        <v>1176234</v>
      </c>
      <c r="BW328" s="70">
        <v>3.1E-2</v>
      </c>
      <c r="BX328" s="70">
        <v>0.46</v>
      </c>
      <c r="BY328" s="70">
        <v>3.1E-2</v>
      </c>
      <c r="BZ328" s="70">
        <v>0.46</v>
      </c>
      <c r="CA328" s="71">
        <v>2934</v>
      </c>
      <c r="CB328" s="71">
        <v>5788779444</v>
      </c>
      <c r="CC328" s="71">
        <v>1972999</v>
      </c>
      <c r="CD328" s="71">
        <v>1215883</v>
      </c>
      <c r="CE328" s="71">
        <v>1252289</v>
      </c>
    </row>
    <row r="329" spans="1:83" x14ac:dyDescent="0.35">
      <c r="A329" s="10" t="s">
        <v>1662</v>
      </c>
      <c r="B329" s="10" t="s">
        <v>311</v>
      </c>
      <c r="C329" s="42">
        <v>0</v>
      </c>
      <c r="D329" s="42">
        <v>0.62</v>
      </c>
      <c r="E329" s="42">
        <v>0</v>
      </c>
      <c r="F329" s="42">
        <v>0.62</v>
      </c>
      <c r="G329" s="43">
        <v>1481</v>
      </c>
      <c r="H329" s="43">
        <v>2018736875</v>
      </c>
      <c r="I329" s="43">
        <v>1363090</v>
      </c>
      <c r="J329" s="43">
        <v>599509</v>
      </c>
      <c r="K329" s="43">
        <v>663453</v>
      </c>
      <c r="L329" s="42">
        <v>0</v>
      </c>
      <c r="M329" s="42">
        <v>0.60199999999999998</v>
      </c>
      <c r="N329" s="42">
        <v>0</v>
      </c>
      <c r="O329" s="42">
        <v>0.60199999999999998</v>
      </c>
      <c r="P329" s="43">
        <v>1463</v>
      </c>
      <c r="Q329" s="43">
        <v>2059600322</v>
      </c>
      <c r="R329" s="43">
        <v>1407792</v>
      </c>
      <c r="S329" s="43">
        <v>595353</v>
      </c>
      <c r="T329" s="43">
        <v>694105</v>
      </c>
      <c r="U329" s="42">
        <v>0</v>
      </c>
      <c r="V329" s="42">
        <v>0.58599999999999997</v>
      </c>
      <c r="W329" s="42">
        <v>0</v>
      </c>
      <c r="X329" s="42">
        <v>0.58599999999999997</v>
      </c>
      <c r="Y329" s="43">
        <v>1481</v>
      </c>
      <c r="Z329" s="43">
        <v>2158505000</v>
      </c>
      <c r="AA329" s="43">
        <v>1457464</v>
      </c>
      <c r="AB329" s="43">
        <v>633181</v>
      </c>
      <c r="AC329" s="43">
        <v>736727</v>
      </c>
      <c r="AD329" s="42">
        <v>6.7000000000000004E-2</v>
      </c>
      <c r="AE329" s="42">
        <v>0.61199999999999999</v>
      </c>
      <c r="AF329" s="42">
        <v>6.7000000000000004E-2</v>
      </c>
      <c r="AG329" s="42">
        <v>0.61199999999999999</v>
      </c>
      <c r="AH329" s="43">
        <v>1437</v>
      </c>
      <c r="AI329" s="43">
        <v>2060055556</v>
      </c>
      <c r="AJ329" s="43">
        <v>1433580</v>
      </c>
      <c r="AK329" s="43">
        <v>686237</v>
      </c>
      <c r="AL329" s="43">
        <v>847208</v>
      </c>
      <c r="AM329" s="42">
        <v>6.6000000000000003E-2</v>
      </c>
      <c r="AN329" s="42">
        <v>0.60399999999999998</v>
      </c>
      <c r="AO329" s="42">
        <v>6.6000000000000003E-2</v>
      </c>
      <c r="AP329" s="42">
        <v>0.60399999999999998</v>
      </c>
      <c r="AQ329" s="43">
        <v>1399</v>
      </c>
      <c r="AR329" s="43">
        <v>2134237600</v>
      </c>
      <c r="AS329" s="43">
        <v>1525545</v>
      </c>
      <c r="AT329" s="43">
        <v>828307</v>
      </c>
      <c r="AU329" s="43">
        <v>812705</v>
      </c>
      <c r="AV329" s="42">
        <v>1.6E-2</v>
      </c>
      <c r="AW329" s="42">
        <v>0.56299999999999994</v>
      </c>
      <c r="AX329" s="42">
        <v>1.6E-2</v>
      </c>
      <c r="AY329" s="42">
        <v>0.56299999999999994</v>
      </c>
      <c r="AZ329" s="43">
        <v>1403</v>
      </c>
      <c r="BA329" s="43">
        <v>2405770435</v>
      </c>
      <c r="BB329" s="43">
        <v>1714733</v>
      </c>
      <c r="BC329" s="43">
        <v>695542</v>
      </c>
      <c r="BD329" s="43">
        <v>797454</v>
      </c>
      <c r="BE329" s="46">
        <v>0.04</v>
      </c>
      <c r="BF329" s="46">
        <v>0.54900000000000004</v>
      </c>
      <c r="BG329" s="46">
        <v>0.04</v>
      </c>
      <c r="BH329" s="46">
        <v>0.54900000000000004</v>
      </c>
      <c r="BI329" s="47">
        <v>1367</v>
      </c>
      <c r="BJ329" s="47">
        <v>2514196190</v>
      </c>
      <c r="BK329" s="47">
        <v>1839207</v>
      </c>
      <c r="BL329" s="47">
        <v>700070</v>
      </c>
      <c r="BM329" s="47">
        <v>810835</v>
      </c>
      <c r="BN329" s="66">
        <v>0</v>
      </c>
      <c r="BO329" s="66">
        <v>0.47099999999999997</v>
      </c>
      <c r="BP329" s="66">
        <v>0</v>
      </c>
      <c r="BQ329" s="66">
        <v>0.47099999999999997</v>
      </c>
      <c r="BR329" s="67">
        <v>1330</v>
      </c>
      <c r="BS329" s="67">
        <v>2973522353</v>
      </c>
      <c r="BT329" s="67">
        <v>2235731</v>
      </c>
      <c r="BU329" s="67">
        <v>745934</v>
      </c>
      <c r="BV329" s="67">
        <v>810563</v>
      </c>
      <c r="BW329" s="70">
        <v>0</v>
      </c>
      <c r="BX329" s="70">
        <v>0.49399999999999999</v>
      </c>
      <c r="BY329" s="70">
        <v>0</v>
      </c>
      <c r="BZ329" s="70">
        <v>0.49399999999999999</v>
      </c>
      <c r="CA329" s="71">
        <v>1327</v>
      </c>
      <c r="CB329" s="71">
        <v>2896951666</v>
      </c>
      <c r="CC329" s="71">
        <v>2183083</v>
      </c>
      <c r="CD329" s="71">
        <v>728424</v>
      </c>
      <c r="CE329" s="71">
        <v>827519</v>
      </c>
    </row>
    <row r="330" spans="1:83" x14ac:dyDescent="0.35">
      <c r="A330" s="10" t="s">
        <v>1663</v>
      </c>
      <c r="B330" s="10" t="s">
        <v>312</v>
      </c>
      <c r="C330" s="42">
        <v>0</v>
      </c>
      <c r="D330" s="42">
        <v>0.59399999999999997</v>
      </c>
      <c r="E330" s="42">
        <v>0</v>
      </c>
      <c r="F330" s="42">
        <v>0.59399999999999997</v>
      </c>
      <c r="G330" s="43">
        <v>2979</v>
      </c>
      <c r="H330" s="43">
        <v>4541701602</v>
      </c>
      <c r="I330" s="43">
        <v>1524572</v>
      </c>
      <c r="J330" s="43">
        <v>896436</v>
      </c>
      <c r="K330" s="43">
        <v>941376</v>
      </c>
      <c r="L330" s="42">
        <v>0</v>
      </c>
      <c r="M330" s="42">
        <v>0.59199999999999997</v>
      </c>
      <c r="N330" s="42">
        <v>0</v>
      </c>
      <c r="O330" s="42">
        <v>0.59199999999999997</v>
      </c>
      <c r="P330" s="43">
        <v>3014</v>
      </c>
      <c r="Q330" s="43">
        <v>4308406935</v>
      </c>
      <c r="R330" s="43">
        <v>1429464</v>
      </c>
      <c r="S330" s="43">
        <v>804037</v>
      </c>
      <c r="T330" s="43">
        <v>933821</v>
      </c>
      <c r="U330" s="42">
        <v>0</v>
      </c>
      <c r="V330" s="42">
        <v>0.57499999999999996</v>
      </c>
      <c r="W330" s="42">
        <v>0</v>
      </c>
      <c r="X330" s="42">
        <v>0.57499999999999996</v>
      </c>
      <c r="Y330" s="43">
        <v>2931</v>
      </c>
      <c r="Z330" s="43">
        <v>4501910833</v>
      </c>
      <c r="AA330" s="43">
        <v>1535964</v>
      </c>
      <c r="AB330" s="43">
        <v>836789</v>
      </c>
      <c r="AC330" s="43">
        <v>897676</v>
      </c>
      <c r="AD330" s="42">
        <v>7.0000000000000001E-3</v>
      </c>
      <c r="AE330" s="42">
        <v>0.59</v>
      </c>
      <c r="AF330" s="42">
        <v>7.0000000000000001E-3</v>
      </c>
      <c r="AG330" s="42">
        <v>0.59</v>
      </c>
      <c r="AH330" s="43">
        <v>2891</v>
      </c>
      <c r="AI330" s="43">
        <v>4412445171</v>
      </c>
      <c r="AJ330" s="43">
        <v>1526269</v>
      </c>
      <c r="AK330" s="43">
        <v>853261</v>
      </c>
      <c r="AL330" s="43">
        <v>947416</v>
      </c>
      <c r="AM330" s="42">
        <v>0</v>
      </c>
      <c r="AN330" s="42">
        <v>0.57699999999999996</v>
      </c>
      <c r="AO330" s="42">
        <v>0</v>
      </c>
      <c r="AP330" s="42">
        <v>0.57699999999999996</v>
      </c>
      <c r="AQ330" s="43">
        <v>2827</v>
      </c>
      <c r="AR330" s="43">
        <v>4672266600</v>
      </c>
      <c r="AS330" s="43">
        <v>1652729</v>
      </c>
      <c r="AT330" s="43">
        <v>928175</v>
      </c>
      <c r="AU330" s="43">
        <v>1017997</v>
      </c>
      <c r="AV330" s="42">
        <v>0</v>
      </c>
      <c r="AW330" s="42">
        <v>0.56100000000000005</v>
      </c>
      <c r="AX330" s="42">
        <v>0</v>
      </c>
      <c r="AY330" s="42">
        <v>0.56100000000000005</v>
      </c>
      <c r="AZ330" s="43">
        <v>2828</v>
      </c>
      <c r="BA330" s="43">
        <v>5008915238</v>
      </c>
      <c r="BB330" s="43">
        <v>1771186</v>
      </c>
      <c r="BC330" s="43">
        <v>1216819</v>
      </c>
      <c r="BD330" s="43">
        <v>993460</v>
      </c>
      <c r="BE330" s="46">
        <v>2E-3</v>
      </c>
      <c r="BF330" s="46">
        <v>0.55400000000000005</v>
      </c>
      <c r="BG330" s="46">
        <v>2E-3</v>
      </c>
      <c r="BH330" s="46">
        <v>0.55400000000000005</v>
      </c>
      <c r="BI330" s="47">
        <v>2703</v>
      </c>
      <c r="BJ330" s="47">
        <v>5166900952</v>
      </c>
      <c r="BK330" s="47">
        <v>1911543</v>
      </c>
      <c r="BL330" s="47">
        <v>1051961</v>
      </c>
      <c r="BM330" s="47">
        <v>1133939</v>
      </c>
      <c r="BN330" s="66">
        <v>7.0999999999999994E-2</v>
      </c>
      <c r="BO330" s="66">
        <v>0.52100000000000002</v>
      </c>
      <c r="BP330" s="66">
        <v>7.0999999999999994E-2</v>
      </c>
      <c r="BQ330" s="66">
        <v>0.52100000000000002</v>
      </c>
      <c r="BR330" s="67">
        <v>2670</v>
      </c>
      <c r="BS330" s="67">
        <v>5145195295</v>
      </c>
      <c r="BT330" s="67">
        <v>1927039</v>
      </c>
      <c r="BU330" s="67">
        <v>1105620</v>
      </c>
      <c r="BV330" s="67">
        <v>1123499</v>
      </c>
      <c r="BW330" s="70">
        <v>6.9000000000000006E-2</v>
      </c>
      <c r="BX330" s="70">
        <v>0.54100000000000004</v>
      </c>
      <c r="BY330" s="70">
        <v>6.9000000000000006E-2</v>
      </c>
      <c r="BZ330" s="70">
        <v>0.54100000000000004</v>
      </c>
      <c r="CA330" s="71">
        <v>2699</v>
      </c>
      <c r="CB330" s="71">
        <v>5116999020</v>
      </c>
      <c r="CC330" s="71">
        <v>1895887</v>
      </c>
      <c r="CD330" s="71">
        <v>1073982</v>
      </c>
      <c r="CE330" s="71">
        <v>1180128</v>
      </c>
    </row>
    <row r="331" spans="1:83" x14ac:dyDescent="0.35">
      <c r="A331" s="10" t="s">
        <v>1664</v>
      </c>
      <c r="B331" s="10" t="s">
        <v>313</v>
      </c>
      <c r="C331" s="42">
        <v>8.8999999999999996E-2</v>
      </c>
      <c r="D331" s="42">
        <v>0.65</v>
      </c>
      <c r="E331" s="42">
        <v>8.8999999999999996E-2</v>
      </c>
      <c r="F331" s="42">
        <v>0.65</v>
      </c>
      <c r="G331" s="43">
        <v>6901</v>
      </c>
      <c r="H331" s="43">
        <v>8407092544</v>
      </c>
      <c r="I331" s="43">
        <v>1218242</v>
      </c>
      <c r="J331" s="43">
        <v>1743886</v>
      </c>
      <c r="K331" s="43">
        <v>1584735</v>
      </c>
      <c r="L331" s="42">
        <v>0.11799999999999999</v>
      </c>
      <c r="M331" s="42">
        <v>0.64500000000000002</v>
      </c>
      <c r="N331" s="42">
        <v>0.11799999999999999</v>
      </c>
      <c r="O331" s="42">
        <v>0.64500000000000002</v>
      </c>
      <c r="P331" s="43">
        <v>6856</v>
      </c>
      <c r="Q331" s="43">
        <v>8340534966</v>
      </c>
      <c r="R331" s="43">
        <v>1216530</v>
      </c>
      <c r="S331" s="43">
        <v>2063070</v>
      </c>
      <c r="T331" s="43">
        <v>2068022</v>
      </c>
      <c r="U331" s="42">
        <v>0.13600000000000001</v>
      </c>
      <c r="V331" s="42">
        <v>0.63500000000000001</v>
      </c>
      <c r="W331" s="42">
        <v>0.13600000000000001</v>
      </c>
      <c r="X331" s="42">
        <v>0.63500000000000001</v>
      </c>
      <c r="Y331" s="43">
        <v>6982</v>
      </c>
      <c r="Z331" s="43">
        <v>8740735193</v>
      </c>
      <c r="AA331" s="43">
        <v>1251895</v>
      </c>
      <c r="AB331" s="43">
        <v>2967371</v>
      </c>
      <c r="AC331" s="43">
        <v>3414030</v>
      </c>
      <c r="AD331" s="42">
        <v>0.221</v>
      </c>
      <c r="AE331" s="42">
        <v>0.65400000000000003</v>
      </c>
      <c r="AF331" s="42">
        <v>0.221</v>
      </c>
      <c r="AG331" s="42">
        <v>0.65400000000000003</v>
      </c>
      <c r="AH331" s="43">
        <v>7077</v>
      </c>
      <c r="AI331" s="43">
        <v>8470580905</v>
      </c>
      <c r="AJ331" s="43">
        <v>1196916</v>
      </c>
      <c r="AK331" s="43">
        <v>4035251</v>
      </c>
      <c r="AL331" s="43">
        <v>3908969</v>
      </c>
      <c r="AM331" s="42">
        <v>0.23799999999999999</v>
      </c>
      <c r="AN331" s="42">
        <v>0.65</v>
      </c>
      <c r="AO331" s="42">
        <v>0.23799999999999999</v>
      </c>
      <c r="AP331" s="42">
        <v>0.65</v>
      </c>
      <c r="AQ331" s="43">
        <v>7065</v>
      </c>
      <c r="AR331" s="43">
        <v>8798736964</v>
      </c>
      <c r="AS331" s="43">
        <v>1245398</v>
      </c>
      <c r="AT331" s="43">
        <v>3950910</v>
      </c>
      <c r="AU331" s="43">
        <v>3724467</v>
      </c>
      <c r="AV331" s="42">
        <v>0.222</v>
      </c>
      <c r="AW331" s="42">
        <v>0.625</v>
      </c>
      <c r="AX331" s="42">
        <v>0.222</v>
      </c>
      <c r="AY331" s="42">
        <v>0.625</v>
      </c>
      <c r="AZ331" s="43">
        <v>7074</v>
      </c>
      <c r="BA331" s="43">
        <v>9593056818</v>
      </c>
      <c r="BB331" s="43">
        <v>1356100</v>
      </c>
      <c r="BC331" s="43">
        <v>3945551</v>
      </c>
      <c r="BD331" s="43">
        <v>3364255</v>
      </c>
      <c r="BE331" s="46">
        <v>0.307</v>
      </c>
      <c r="BF331" s="46">
        <v>0.628</v>
      </c>
      <c r="BG331" s="46">
        <v>0.307</v>
      </c>
      <c r="BH331" s="46">
        <v>0.628</v>
      </c>
      <c r="BI331" s="47">
        <v>7310</v>
      </c>
      <c r="BJ331" s="47">
        <v>9694893333</v>
      </c>
      <c r="BK331" s="47">
        <v>1326250</v>
      </c>
      <c r="BL331" s="47">
        <v>4346894</v>
      </c>
      <c r="BM331" s="47">
        <v>3863805</v>
      </c>
      <c r="BN331" s="66">
        <v>0.31900000000000001</v>
      </c>
      <c r="BO331" s="66">
        <v>0.60599999999999998</v>
      </c>
      <c r="BP331" s="66">
        <v>0.31900000000000001</v>
      </c>
      <c r="BQ331" s="66">
        <v>0.60599999999999998</v>
      </c>
      <c r="BR331" s="67">
        <v>7425</v>
      </c>
      <c r="BS331" s="67">
        <v>10490770573</v>
      </c>
      <c r="BT331" s="67">
        <v>1412898</v>
      </c>
      <c r="BU331" s="67">
        <v>4174843</v>
      </c>
      <c r="BV331" s="67">
        <v>3960587</v>
      </c>
      <c r="BW331" s="70">
        <v>0.28399999999999997</v>
      </c>
      <c r="BX331" s="70">
        <v>0.60199999999999998</v>
      </c>
      <c r="BY331" s="70">
        <v>0.28399999999999997</v>
      </c>
      <c r="BZ331" s="70">
        <v>0.60199999999999998</v>
      </c>
      <c r="CA331" s="71">
        <v>7475</v>
      </c>
      <c r="CB331" s="71">
        <v>10899937632</v>
      </c>
      <c r="CC331" s="71">
        <v>1458185</v>
      </c>
      <c r="CD331" s="71">
        <v>4347820</v>
      </c>
      <c r="CE331" s="71">
        <v>4553624</v>
      </c>
    </row>
    <row r="332" spans="1:83" x14ac:dyDescent="0.35">
      <c r="A332" s="10" t="s">
        <v>1665</v>
      </c>
      <c r="B332" s="10" t="s">
        <v>1005</v>
      </c>
      <c r="C332" s="42">
        <v>0</v>
      </c>
      <c r="D332" s="42">
        <v>0.55600000000000005</v>
      </c>
      <c r="E332" s="42">
        <v>0</v>
      </c>
      <c r="F332" s="42">
        <v>0.55600000000000005</v>
      </c>
      <c r="G332" s="43">
        <v>2312</v>
      </c>
      <c r="H332" s="43">
        <v>4298191612</v>
      </c>
      <c r="I332" s="43">
        <v>1859079</v>
      </c>
      <c r="J332" s="43">
        <v>506131</v>
      </c>
      <c r="K332" s="43">
        <v>638944</v>
      </c>
      <c r="L332" s="42">
        <v>0</v>
      </c>
      <c r="M332" s="42">
        <v>0.55400000000000005</v>
      </c>
      <c r="N332" s="42">
        <v>0</v>
      </c>
      <c r="O332" s="42">
        <v>0.55400000000000005</v>
      </c>
      <c r="P332" s="43">
        <v>2226</v>
      </c>
      <c r="Q332" s="43">
        <v>4328612666</v>
      </c>
      <c r="R332" s="43">
        <v>1944569</v>
      </c>
      <c r="S332" s="43">
        <v>612530</v>
      </c>
      <c r="T332" s="43">
        <v>628639</v>
      </c>
      <c r="U332" s="42">
        <v>0</v>
      </c>
      <c r="V332" s="42">
        <v>0.53</v>
      </c>
      <c r="W332" s="42">
        <v>0</v>
      </c>
      <c r="X332" s="42">
        <v>0.53</v>
      </c>
      <c r="Y332" s="43">
        <v>2169</v>
      </c>
      <c r="Z332" s="43">
        <v>4615416666</v>
      </c>
      <c r="AA332" s="43">
        <v>2127900</v>
      </c>
      <c r="AB332" s="43">
        <v>572593</v>
      </c>
      <c r="AC332" s="43">
        <v>596590</v>
      </c>
      <c r="AD332" s="42">
        <v>0</v>
      </c>
      <c r="AE332" s="42">
        <v>0.54300000000000004</v>
      </c>
      <c r="AF332" s="42">
        <v>0</v>
      </c>
      <c r="AG332" s="42">
        <v>0.54300000000000004</v>
      </c>
      <c r="AH332" s="43">
        <v>2197</v>
      </c>
      <c r="AI332" s="43">
        <v>4567606154</v>
      </c>
      <c r="AJ332" s="43">
        <v>2079019</v>
      </c>
      <c r="AK332" s="43">
        <v>604917</v>
      </c>
      <c r="AL332" s="43">
        <v>701981</v>
      </c>
      <c r="AM332" s="42">
        <v>0</v>
      </c>
      <c r="AN332" s="42">
        <v>0.53300000000000003</v>
      </c>
      <c r="AO332" s="42">
        <v>0</v>
      </c>
      <c r="AP332" s="42">
        <v>0.53300000000000003</v>
      </c>
      <c r="AQ332" s="43">
        <v>2153</v>
      </c>
      <c r="AR332" s="43">
        <v>4758765000</v>
      </c>
      <c r="AS332" s="43">
        <v>2210294</v>
      </c>
      <c r="AT332" s="43">
        <v>710052</v>
      </c>
      <c r="AU332" s="43">
        <v>716992</v>
      </c>
      <c r="AV332" s="42">
        <v>0</v>
      </c>
      <c r="AW332" s="42">
        <v>0.51300000000000001</v>
      </c>
      <c r="AX332" s="42">
        <v>0</v>
      </c>
      <c r="AY332" s="42">
        <v>0.51300000000000001</v>
      </c>
      <c r="AZ332" s="43">
        <v>2196</v>
      </c>
      <c r="BA332" s="43">
        <v>5049462273</v>
      </c>
      <c r="BB332" s="43">
        <v>2299390</v>
      </c>
      <c r="BC332" s="43">
        <v>674871</v>
      </c>
      <c r="BD332" s="43">
        <v>735010</v>
      </c>
      <c r="BE332" s="46">
        <v>0</v>
      </c>
      <c r="BF332" s="46">
        <v>0.51600000000000001</v>
      </c>
      <c r="BG332" s="46">
        <v>0</v>
      </c>
      <c r="BH332" s="46">
        <v>0.51600000000000001</v>
      </c>
      <c r="BI332" s="47">
        <v>2128</v>
      </c>
      <c r="BJ332" s="47">
        <v>5078215714</v>
      </c>
      <c r="BK332" s="47">
        <v>2386379</v>
      </c>
      <c r="BL332" s="47">
        <v>731054</v>
      </c>
      <c r="BM332" s="47">
        <v>963353</v>
      </c>
      <c r="BN332" s="66">
        <v>0</v>
      </c>
      <c r="BO332" s="66">
        <v>0.59</v>
      </c>
      <c r="BP332" s="66">
        <v>0</v>
      </c>
      <c r="BQ332" s="66">
        <v>0.59</v>
      </c>
      <c r="BR332" s="67">
        <v>1961</v>
      </c>
      <c r="BS332" s="67">
        <v>4338509411</v>
      </c>
      <c r="BT332" s="67">
        <v>2212396</v>
      </c>
      <c r="BU332" s="67">
        <v>1489590</v>
      </c>
      <c r="BV332" s="67">
        <v>1475026</v>
      </c>
      <c r="BW332" s="70">
        <v>0</v>
      </c>
      <c r="BX332" s="70">
        <v>0.59399999999999997</v>
      </c>
      <c r="BY332" s="70">
        <v>0</v>
      </c>
      <c r="BZ332" s="70">
        <v>0.59399999999999997</v>
      </c>
      <c r="CA332" s="71">
        <v>1989</v>
      </c>
      <c r="CB332" s="71">
        <v>4378615294</v>
      </c>
      <c r="CC332" s="71">
        <v>2201415</v>
      </c>
      <c r="CD332" s="71">
        <v>1420111</v>
      </c>
      <c r="CE332" s="71">
        <v>1304280</v>
      </c>
    </row>
    <row r="333" spans="1:83" x14ac:dyDescent="0.35">
      <c r="A333" s="10" t="s">
        <v>1666</v>
      </c>
      <c r="B333" s="10" t="s">
        <v>315</v>
      </c>
      <c r="C333" s="42">
        <v>0.29699999999999999</v>
      </c>
      <c r="D333" s="42">
        <v>0.66300000000000003</v>
      </c>
      <c r="E333" s="42">
        <v>0.29699999999999999</v>
      </c>
      <c r="F333" s="42">
        <v>0.66300000000000003</v>
      </c>
      <c r="G333" s="43">
        <v>5474</v>
      </c>
      <c r="H333" s="43">
        <v>5149335806</v>
      </c>
      <c r="I333" s="43">
        <v>940689</v>
      </c>
      <c r="J333" s="43">
        <v>1751608</v>
      </c>
      <c r="K333" s="43">
        <v>1995447</v>
      </c>
      <c r="L333" s="42">
        <v>0.315</v>
      </c>
      <c r="M333" s="42">
        <v>0.65400000000000003</v>
      </c>
      <c r="N333" s="42">
        <v>0.315</v>
      </c>
      <c r="O333" s="42">
        <v>0.65400000000000003</v>
      </c>
      <c r="P333" s="43">
        <v>5492</v>
      </c>
      <c r="Q333" s="43">
        <v>5186011000</v>
      </c>
      <c r="R333" s="43">
        <v>944284</v>
      </c>
      <c r="S333" s="43">
        <v>1835787</v>
      </c>
      <c r="T333" s="43">
        <v>1984259</v>
      </c>
      <c r="U333" s="42">
        <v>0.32</v>
      </c>
      <c r="V333" s="42">
        <v>0.64200000000000002</v>
      </c>
      <c r="W333" s="42">
        <v>0.32</v>
      </c>
      <c r="X333" s="42">
        <v>0.64200000000000002</v>
      </c>
      <c r="Y333" s="43">
        <v>5520</v>
      </c>
      <c r="Z333" s="43">
        <v>5434711481</v>
      </c>
      <c r="AA333" s="43">
        <v>984549</v>
      </c>
      <c r="AB333" s="43">
        <v>2080114</v>
      </c>
      <c r="AC333" s="43">
        <v>2142400</v>
      </c>
      <c r="AD333" s="42">
        <v>0.39</v>
      </c>
      <c r="AE333" s="42">
        <v>0.66300000000000003</v>
      </c>
      <c r="AF333" s="42">
        <v>0.39</v>
      </c>
      <c r="AG333" s="42">
        <v>0.66300000000000003</v>
      </c>
      <c r="AH333" s="43">
        <v>5564</v>
      </c>
      <c r="AI333" s="43">
        <v>5217127308</v>
      </c>
      <c r="AJ333" s="43">
        <v>937657</v>
      </c>
      <c r="AK333" s="43">
        <v>2138312</v>
      </c>
      <c r="AL333" s="43">
        <v>2205849</v>
      </c>
      <c r="AM333" s="42">
        <v>0.39500000000000002</v>
      </c>
      <c r="AN333" s="42">
        <v>0.65400000000000003</v>
      </c>
      <c r="AO333" s="42">
        <v>0.39500000000000002</v>
      </c>
      <c r="AP333" s="42">
        <v>0.65400000000000003</v>
      </c>
      <c r="AQ333" s="43">
        <v>5503</v>
      </c>
      <c r="AR333" s="43">
        <v>5440150833</v>
      </c>
      <c r="AS333" s="43">
        <v>988579</v>
      </c>
      <c r="AT333" s="43">
        <v>2134799</v>
      </c>
      <c r="AU333" s="43">
        <v>2452776</v>
      </c>
      <c r="AV333" s="42">
        <v>0.376</v>
      </c>
      <c r="AW333" s="42">
        <v>0.63200000000000001</v>
      </c>
      <c r="AX333" s="42">
        <v>0.376</v>
      </c>
      <c r="AY333" s="42">
        <v>0.63200000000000001</v>
      </c>
      <c r="AZ333" s="43">
        <v>5434</v>
      </c>
      <c r="BA333" s="43">
        <v>5908155000</v>
      </c>
      <c r="BB333" s="43">
        <v>1087257</v>
      </c>
      <c r="BC333" s="43">
        <v>2355799</v>
      </c>
      <c r="BD333" s="43">
        <v>2388507</v>
      </c>
      <c r="BE333" s="46">
        <v>0.42399999999999999</v>
      </c>
      <c r="BF333" s="46">
        <v>0.63500000000000001</v>
      </c>
      <c r="BG333" s="46">
        <v>0.42399999999999999</v>
      </c>
      <c r="BH333" s="46">
        <v>0.63500000000000001</v>
      </c>
      <c r="BI333" s="47">
        <v>5447</v>
      </c>
      <c r="BJ333" s="47">
        <v>6015383333</v>
      </c>
      <c r="BK333" s="47">
        <v>1104347</v>
      </c>
      <c r="BL333" s="47">
        <v>2442767</v>
      </c>
      <c r="BM333" s="47">
        <v>2652429</v>
      </c>
      <c r="BN333" s="66">
        <v>0.42899999999999999</v>
      </c>
      <c r="BO333" s="66">
        <v>0.61199999999999999</v>
      </c>
      <c r="BP333" s="66">
        <v>0.42899999999999999</v>
      </c>
      <c r="BQ333" s="66">
        <v>0.61199999999999999</v>
      </c>
      <c r="BR333" s="67">
        <v>5500</v>
      </c>
      <c r="BS333" s="67">
        <v>6521503529</v>
      </c>
      <c r="BT333" s="67">
        <v>1185727</v>
      </c>
      <c r="BU333" s="67">
        <v>2573348</v>
      </c>
      <c r="BV333" s="67">
        <v>3261525</v>
      </c>
      <c r="BW333" s="70">
        <v>0.40899999999999997</v>
      </c>
      <c r="BX333" s="70">
        <v>0.60799999999999998</v>
      </c>
      <c r="BY333" s="70">
        <v>0.40899999999999997</v>
      </c>
      <c r="BZ333" s="70">
        <v>0.60799999999999998</v>
      </c>
      <c r="CA333" s="71">
        <v>5638</v>
      </c>
      <c r="CB333" s="71">
        <v>6786662353</v>
      </c>
      <c r="CC333" s="71">
        <v>1203735</v>
      </c>
      <c r="CD333" s="71">
        <v>3240969</v>
      </c>
      <c r="CE333" s="71">
        <v>3655193</v>
      </c>
    </row>
    <row r="334" spans="1:83" x14ac:dyDescent="0.35">
      <c r="A334" s="10" t="s">
        <v>1667</v>
      </c>
      <c r="B334" s="10" t="s">
        <v>316</v>
      </c>
      <c r="C334" s="42">
        <v>0</v>
      </c>
      <c r="D334" s="42">
        <v>0.41699999999999998</v>
      </c>
      <c r="E334" s="42">
        <v>0</v>
      </c>
      <c r="F334" s="42">
        <v>0.41699999999999998</v>
      </c>
      <c r="G334" s="43">
        <v>1704</v>
      </c>
      <c r="H334" s="43">
        <v>3734915806</v>
      </c>
      <c r="I334" s="43">
        <v>2191851</v>
      </c>
      <c r="J334" s="43">
        <v>549932</v>
      </c>
      <c r="K334" s="43">
        <v>690341</v>
      </c>
      <c r="L334" s="42">
        <v>0</v>
      </c>
      <c r="M334" s="42">
        <v>0.40300000000000002</v>
      </c>
      <c r="N334" s="42">
        <v>0</v>
      </c>
      <c r="O334" s="42">
        <v>0.40300000000000002</v>
      </c>
      <c r="P334" s="43">
        <v>1682</v>
      </c>
      <c r="Q334" s="43">
        <v>3761196333</v>
      </c>
      <c r="R334" s="43">
        <v>2236145</v>
      </c>
      <c r="S334" s="43">
        <v>685612</v>
      </c>
      <c r="T334" s="43">
        <v>426834</v>
      </c>
      <c r="U334" s="42">
        <v>0</v>
      </c>
      <c r="V334" s="42">
        <v>0.38</v>
      </c>
      <c r="W334" s="42">
        <v>0</v>
      </c>
      <c r="X334" s="42">
        <v>0.38</v>
      </c>
      <c r="Y334" s="43">
        <v>1689</v>
      </c>
      <c r="Z334" s="43">
        <v>3947680370</v>
      </c>
      <c r="AA334" s="43">
        <v>2337288</v>
      </c>
      <c r="AB334" s="43">
        <v>521781</v>
      </c>
      <c r="AC334" s="43">
        <v>466325</v>
      </c>
      <c r="AD334" s="42">
        <v>0</v>
      </c>
      <c r="AE334" s="42">
        <v>0.39900000000000002</v>
      </c>
      <c r="AF334" s="42">
        <v>0</v>
      </c>
      <c r="AG334" s="42">
        <v>0.39900000000000002</v>
      </c>
      <c r="AH334" s="43">
        <v>1640</v>
      </c>
      <c r="AI334" s="43">
        <v>3880090385</v>
      </c>
      <c r="AJ334" s="43">
        <v>2365908</v>
      </c>
      <c r="AK334" s="43">
        <v>592901</v>
      </c>
      <c r="AL334" s="43">
        <v>573099</v>
      </c>
      <c r="AM334" s="42">
        <v>0</v>
      </c>
      <c r="AN334" s="42">
        <v>0.38500000000000001</v>
      </c>
      <c r="AO334" s="42">
        <v>0</v>
      </c>
      <c r="AP334" s="42">
        <v>0.38500000000000001</v>
      </c>
      <c r="AQ334" s="43">
        <v>1629</v>
      </c>
      <c r="AR334" s="43">
        <v>4050436667</v>
      </c>
      <c r="AS334" s="43">
        <v>2486455</v>
      </c>
      <c r="AT334" s="43">
        <v>599000</v>
      </c>
      <c r="AU334" s="43">
        <v>584030</v>
      </c>
      <c r="AV334" s="42">
        <v>0</v>
      </c>
      <c r="AW334" s="42">
        <v>0.35499999999999998</v>
      </c>
      <c r="AX334" s="42">
        <v>0</v>
      </c>
      <c r="AY334" s="42">
        <v>0.36</v>
      </c>
      <c r="AZ334" s="43">
        <v>1626</v>
      </c>
      <c r="BA334" s="43">
        <v>4328905455</v>
      </c>
      <c r="BB334" s="43">
        <v>2662303</v>
      </c>
      <c r="BC334" s="43">
        <v>736015</v>
      </c>
      <c r="BD334" s="43">
        <v>501029</v>
      </c>
      <c r="BE334" s="46">
        <v>0</v>
      </c>
      <c r="BF334" s="46">
        <v>0.36</v>
      </c>
      <c r="BG334" s="46">
        <v>0</v>
      </c>
      <c r="BH334" s="46">
        <v>0.36</v>
      </c>
      <c r="BI334" s="47">
        <v>1588</v>
      </c>
      <c r="BJ334" s="47">
        <v>4340340476</v>
      </c>
      <c r="BK334" s="47">
        <v>2733211</v>
      </c>
      <c r="BL334" s="47">
        <v>534216</v>
      </c>
      <c r="BM334" s="47">
        <v>511513</v>
      </c>
      <c r="BN334" s="66">
        <v>0</v>
      </c>
      <c r="BO334" s="66">
        <v>0.41699999999999998</v>
      </c>
      <c r="BP334" s="66">
        <v>0</v>
      </c>
      <c r="BQ334" s="66">
        <v>0.41699999999999998</v>
      </c>
      <c r="BR334" s="67">
        <v>1436</v>
      </c>
      <c r="BS334" s="67">
        <v>4061251765</v>
      </c>
      <c r="BT334" s="67">
        <v>2828169</v>
      </c>
      <c r="BU334" s="67">
        <v>547350</v>
      </c>
      <c r="BV334" s="67">
        <v>686678</v>
      </c>
      <c r="BW334" s="70">
        <v>0</v>
      </c>
      <c r="BX334" s="70">
        <v>0.42099999999999999</v>
      </c>
      <c r="BY334" s="70">
        <v>0</v>
      </c>
      <c r="BZ334" s="70">
        <v>0.42099999999999999</v>
      </c>
      <c r="CA334" s="71">
        <v>1424</v>
      </c>
      <c r="CB334" s="71">
        <v>4119643529</v>
      </c>
      <c r="CC334" s="71">
        <v>2893008</v>
      </c>
      <c r="CD334" s="71">
        <v>770332</v>
      </c>
      <c r="CE334" s="71">
        <v>769010</v>
      </c>
    </row>
    <row r="335" spans="1:83" x14ac:dyDescent="0.35">
      <c r="A335" s="10" t="s">
        <v>1668</v>
      </c>
      <c r="B335" s="10" t="s">
        <v>317</v>
      </c>
      <c r="C335" s="42">
        <v>0</v>
      </c>
      <c r="D335" s="42">
        <v>0.61399999999999999</v>
      </c>
      <c r="E335" s="42">
        <v>0</v>
      </c>
      <c r="F335" s="42">
        <v>0.61399999999999999</v>
      </c>
      <c r="G335" s="43">
        <v>3335</v>
      </c>
      <c r="H335" s="43">
        <v>5237235795</v>
      </c>
      <c r="I335" s="43">
        <v>1570385</v>
      </c>
      <c r="J335" s="43">
        <v>660108</v>
      </c>
      <c r="K335" s="43">
        <v>722330</v>
      </c>
      <c r="L335" s="42">
        <v>0</v>
      </c>
      <c r="M335" s="42">
        <v>0.60399999999999998</v>
      </c>
      <c r="N335" s="42">
        <v>0</v>
      </c>
      <c r="O335" s="42">
        <v>0.60399999999999998</v>
      </c>
      <c r="P335" s="43">
        <v>3383</v>
      </c>
      <c r="Q335" s="43">
        <v>5254228558</v>
      </c>
      <c r="R335" s="43">
        <v>1553126</v>
      </c>
      <c r="S335" s="43">
        <v>949739</v>
      </c>
      <c r="T335" s="43">
        <v>845554</v>
      </c>
      <c r="U335" s="42">
        <v>0</v>
      </c>
      <c r="V335" s="42">
        <v>0.58199999999999996</v>
      </c>
      <c r="W335" s="42">
        <v>0</v>
      </c>
      <c r="X335" s="42">
        <v>0.58199999999999996</v>
      </c>
      <c r="Y335" s="43">
        <v>3404</v>
      </c>
      <c r="Z335" s="43">
        <v>5549484576</v>
      </c>
      <c r="AA335" s="43">
        <v>1630283</v>
      </c>
      <c r="AB335" s="43">
        <v>1047601</v>
      </c>
      <c r="AC335" s="43">
        <v>832729</v>
      </c>
      <c r="AD335" s="42">
        <v>0</v>
      </c>
      <c r="AE335" s="42">
        <v>0.59599999999999997</v>
      </c>
      <c r="AF335" s="42">
        <v>0</v>
      </c>
      <c r="AG335" s="42">
        <v>0.59599999999999997</v>
      </c>
      <c r="AH335" s="43">
        <v>3339</v>
      </c>
      <c r="AI335" s="43">
        <v>5352349046</v>
      </c>
      <c r="AJ335" s="43">
        <v>1602979</v>
      </c>
      <c r="AK335" s="43">
        <v>1021330</v>
      </c>
      <c r="AL335" s="43">
        <v>833327</v>
      </c>
      <c r="AM335" s="42">
        <v>0.02</v>
      </c>
      <c r="AN335" s="42">
        <v>0.58799999999999997</v>
      </c>
      <c r="AO335" s="42">
        <v>0.02</v>
      </c>
      <c r="AP335" s="42">
        <v>0.58799999999999997</v>
      </c>
      <c r="AQ335" s="43">
        <v>3471</v>
      </c>
      <c r="AR335" s="43">
        <v>5557037133</v>
      </c>
      <c r="AS335" s="43">
        <v>1600990</v>
      </c>
      <c r="AT335" s="43">
        <v>1148836</v>
      </c>
      <c r="AU335" s="43">
        <v>880485</v>
      </c>
      <c r="AV335" s="42">
        <v>2.4E-2</v>
      </c>
      <c r="AW335" s="42">
        <v>0.56299999999999994</v>
      </c>
      <c r="AX335" s="42">
        <v>2.4E-2</v>
      </c>
      <c r="AY335" s="42">
        <v>0.56299999999999994</v>
      </c>
      <c r="AZ335" s="43">
        <v>3500</v>
      </c>
      <c r="BA335" s="43">
        <v>5947469387</v>
      </c>
      <c r="BB335" s="43">
        <v>1699276</v>
      </c>
      <c r="BC335" s="43">
        <v>1421028</v>
      </c>
      <c r="BD335" s="43">
        <v>1029342</v>
      </c>
      <c r="BE335" s="46">
        <v>0.109</v>
      </c>
      <c r="BF335" s="46">
        <v>0.55400000000000005</v>
      </c>
      <c r="BG335" s="46">
        <v>0.109</v>
      </c>
      <c r="BH335" s="46">
        <v>0.55400000000000005</v>
      </c>
      <c r="BI335" s="47">
        <v>3560</v>
      </c>
      <c r="BJ335" s="47">
        <v>6072588095</v>
      </c>
      <c r="BK335" s="47">
        <v>1705783</v>
      </c>
      <c r="BL335" s="47">
        <v>1702002</v>
      </c>
      <c r="BM335" s="47">
        <v>1213781</v>
      </c>
      <c r="BN335" s="66">
        <v>0.14699999999999999</v>
      </c>
      <c r="BO335" s="66">
        <v>0.53800000000000003</v>
      </c>
      <c r="BP335" s="66">
        <v>0.14699999999999999</v>
      </c>
      <c r="BQ335" s="66">
        <v>0.53800000000000003</v>
      </c>
      <c r="BR335" s="67">
        <v>3550</v>
      </c>
      <c r="BS335" s="67">
        <v>6284436471</v>
      </c>
      <c r="BT335" s="67">
        <v>1770263</v>
      </c>
      <c r="BU335" s="67">
        <v>1427102</v>
      </c>
      <c r="BV335" s="67">
        <v>1125143</v>
      </c>
      <c r="BW335" s="70">
        <v>9.9000000000000005E-2</v>
      </c>
      <c r="BX335" s="70">
        <v>0.53500000000000003</v>
      </c>
      <c r="BY335" s="70">
        <v>9.9000000000000005E-2</v>
      </c>
      <c r="BZ335" s="70">
        <v>0.53500000000000003</v>
      </c>
      <c r="CA335" s="71">
        <v>3553</v>
      </c>
      <c r="CB335" s="71">
        <v>6519641765</v>
      </c>
      <c r="CC335" s="71">
        <v>1834968</v>
      </c>
      <c r="CD335" s="71">
        <v>1347198</v>
      </c>
      <c r="CE335" s="71">
        <v>1342656</v>
      </c>
    </row>
    <row r="336" spans="1:83" x14ac:dyDescent="0.35">
      <c r="A336" s="10" t="s">
        <v>1669</v>
      </c>
      <c r="B336" s="10" t="s">
        <v>318</v>
      </c>
      <c r="C336" s="42">
        <v>0.183</v>
      </c>
      <c r="D336" s="42">
        <v>0.53500000000000003</v>
      </c>
      <c r="E336" s="42">
        <v>0.183</v>
      </c>
      <c r="F336" s="42">
        <v>0.53500000000000003</v>
      </c>
      <c r="G336" s="43">
        <v>5636</v>
      </c>
      <c r="H336" s="43">
        <v>6157875161</v>
      </c>
      <c r="I336" s="43">
        <v>1092596</v>
      </c>
      <c r="J336" s="43">
        <v>1076754</v>
      </c>
      <c r="K336" s="43">
        <v>896245</v>
      </c>
      <c r="L336" s="42">
        <v>0.24299999999999999</v>
      </c>
      <c r="M336" s="42">
        <v>0.51300000000000001</v>
      </c>
      <c r="N336" s="42">
        <v>0.24299999999999999</v>
      </c>
      <c r="O336" s="42">
        <v>0.51300000000000001</v>
      </c>
      <c r="P336" s="43">
        <v>5793</v>
      </c>
      <c r="Q336" s="43">
        <v>6044279333</v>
      </c>
      <c r="R336" s="43">
        <v>1043376</v>
      </c>
      <c r="S336" s="43">
        <v>1001160</v>
      </c>
      <c r="T336" s="43">
        <v>983593</v>
      </c>
      <c r="U336" s="42">
        <v>0.20200000000000001</v>
      </c>
      <c r="V336" s="42">
        <v>0.5</v>
      </c>
      <c r="W336" s="42">
        <v>0.20200000000000001</v>
      </c>
      <c r="X336" s="42">
        <v>0.5</v>
      </c>
      <c r="Y336" s="43">
        <v>5443</v>
      </c>
      <c r="Z336" s="43">
        <v>6293106296</v>
      </c>
      <c r="AA336" s="43">
        <v>1156183</v>
      </c>
      <c r="AB336" s="43">
        <v>1220444</v>
      </c>
      <c r="AC336" s="43">
        <v>1243451</v>
      </c>
      <c r="AD336" s="42">
        <v>0.30599999999999999</v>
      </c>
      <c r="AE336" s="42">
        <v>0.52100000000000002</v>
      </c>
      <c r="AF336" s="42">
        <v>0.30599999999999999</v>
      </c>
      <c r="AG336" s="42">
        <v>0.52100000000000002</v>
      </c>
      <c r="AH336" s="43">
        <v>5739</v>
      </c>
      <c r="AI336" s="43">
        <v>6119110385</v>
      </c>
      <c r="AJ336" s="43">
        <v>1066232</v>
      </c>
      <c r="AK336" s="43">
        <v>1538783</v>
      </c>
      <c r="AL336" s="43">
        <v>1483909</v>
      </c>
      <c r="AM336" s="42">
        <v>0.3</v>
      </c>
      <c r="AN336" s="42">
        <v>0.51</v>
      </c>
      <c r="AO336" s="42">
        <v>0.3</v>
      </c>
      <c r="AP336" s="42">
        <v>0.51</v>
      </c>
      <c r="AQ336" s="43">
        <v>5610</v>
      </c>
      <c r="AR336" s="43">
        <v>6418725000</v>
      </c>
      <c r="AS336" s="43">
        <v>1144157</v>
      </c>
      <c r="AT336" s="43">
        <v>1617215</v>
      </c>
      <c r="AU336" s="43">
        <v>1579676</v>
      </c>
      <c r="AV336" s="42">
        <v>0.28599999999999998</v>
      </c>
      <c r="AW336" s="42">
        <v>0.46700000000000003</v>
      </c>
      <c r="AX336" s="42">
        <v>0.28599999999999998</v>
      </c>
      <c r="AY336" s="42">
        <v>0.46700000000000003</v>
      </c>
      <c r="AZ336" s="43">
        <v>5684</v>
      </c>
      <c r="BA336" s="43">
        <v>7067708182</v>
      </c>
      <c r="BB336" s="43">
        <v>1243439</v>
      </c>
      <c r="BC336" s="43">
        <v>1683723</v>
      </c>
      <c r="BD336" s="43">
        <v>1735121</v>
      </c>
      <c r="BE336" s="46">
        <v>0.30199999999999999</v>
      </c>
      <c r="BF336" s="46">
        <v>0.45300000000000001</v>
      </c>
      <c r="BG336" s="46">
        <v>0.30199999999999999</v>
      </c>
      <c r="BH336" s="46">
        <v>0.45300000000000001</v>
      </c>
      <c r="BI336" s="47">
        <v>5521</v>
      </c>
      <c r="BJ336" s="47">
        <v>7375969048</v>
      </c>
      <c r="BK336" s="47">
        <v>1335984</v>
      </c>
      <c r="BL336" s="47">
        <v>1483388</v>
      </c>
      <c r="BM336" s="47">
        <v>1940546</v>
      </c>
      <c r="BN336" s="66">
        <v>0.27700000000000002</v>
      </c>
      <c r="BO336" s="66">
        <v>0.40300000000000002</v>
      </c>
      <c r="BP336" s="66">
        <v>0.27700000000000002</v>
      </c>
      <c r="BQ336" s="66">
        <v>0.40300000000000002</v>
      </c>
      <c r="BR336" s="67">
        <v>5472</v>
      </c>
      <c r="BS336" s="67">
        <v>8205383529</v>
      </c>
      <c r="BT336" s="67">
        <v>1499521</v>
      </c>
      <c r="BU336" s="67">
        <v>2087745</v>
      </c>
      <c r="BV336" s="67">
        <v>2208912</v>
      </c>
      <c r="BW336" s="70">
        <v>0.22900000000000001</v>
      </c>
      <c r="BX336" s="70">
        <v>0.39400000000000002</v>
      </c>
      <c r="BY336" s="70">
        <v>0.22900000000000001</v>
      </c>
      <c r="BZ336" s="70">
        <v>0.39400000000000002</v>
      </c>
      <c r="CA336" s="71">
        <v>5431</v>
      </c>
      <c r="CB336" s="71">
        <v>8528197058</v>
      </c>
      <c r="CC336" s="71">
        <v>1570281</v>
      </c>
      <c r="CD336" s="71">
        <v>1995804</v>
      </c>
      <c r="CE336" s="71">
        <v>2300752</v>
      </c>
    </row>
    <row r="337" spans="1:83" x14ac:dyDescent="0.35">
      <c r="A337" s="10" t="s">
        <v>1670</v>
      </c>
      <c r="B337" s="10" t="s">
        <v>319</v>
      </c>
      <c r="C337" s="42">
        <v>0.51400000000000001</v>
      </c>
      <c r="D337" s="42">
        <v>0.72699999999999998</v>
      </c>
      <c r="E337" s="42">
        <v>0.51400000000000001</v>
      </c>
      <c r="F337" s="42">
        <v>0.72699999999999998</v>
      </c>
      <c r="G337" s="43">
        <v>3394</v>
      </c>
      <c r="H337" s="43">
        <v>2208240967</v>
      </c>
      <c r="I337" s="43">
        <v>650630</v>
      </c>
      <c r="J337" s="43">
        <v>1256473</v>
      </c>
      <c r="K337" s="43">
        <v>1262784</v>
      </c>
      <c r="L337" s="42">
        <v>0.51800000000000002</v>
      </c>
      <c r="M337" s="42">
        <v>0.72299999999999998</v>
      </c>
      <c r="N337" s="42">
        <v>0.51800000000000002</v>
      </c>
      <c r="O337" s="42">
        <v>0.72299999999999998</v>
      </c>
      <c r="P337" s="43">
        <v>3352</v>
      </c>
      <c r="Q337" s="43">
        <v>2228748666</v>
      </c>
      <c r="R337" s="43">
        <v>664901</v>
      </c>
      <c r="S337" s="43">
        <v>1525839</v>
      </c>
      <c r="T337" s="43">
        <v>1305529</v>
      </c>
      <c r="U337" s="42">
        <v>0.495</v>
      </c>
      <c r="V337" s="42">
        <v>0.70899999999999996</v>
      </c>
      <c r="W337" s="42">
        <v>0.495</v>
      </c>
      <c r="X337" s="42">
        <v>0.70899999999999996</v>
      </c>
      <c r="Y337" s="43">
        <v>3199</v>
      </c>
      <c r="Z337" s="43">
        <v>2341546296</v>
      </c>
      <c r="AA337" s="43">
        <v>731961</v>
      </c>
      <c r="AB337" s="43">
        <v>1731529</v>
      </c>
      <c r="AC337" s="43">
        <v>1471365</v>
      </c>
      <c r="AD337" s="42">
        <v>0.52500000000000002</v>
      </c>
      <c r="AE337" s="42">
        <v>0.72</v>
      </c>
      <c r="AF337" s="42">
        <v>0.52500000000000002</v>
      </c>
      <c r="AG337" s="42">
        <v>0.72</v>
      </c>
      <c r="AH337" s="43">
        <v>3131</v>
      </c>
      <c r="AI337" s="43">
        <v>2285745000</v>
      </c>
      <c r="AJ337" s="43">
        <v>730036</v>
      </c>
      <c r="AK337" s="43">
        <v>1643269</v>
      </c>
      <c r="AL337" s="43">
        <v>1397459</v>
      </c>
      <c r="AM337" s="42">
        <v>0.53200000000000003</v>
      </c>
      <c r="AN337" s="42">
        <v>0.71399999999999997</v>
      </c>
      <c r="AO337" s="42">
        <v>0.53200000000000003</v>
      </c>
      <c r="AP337" s="42">
        <v>0.71399999999999997</v>
      </c>
      <c r="AQ337" s="43">
        <v>3105</v>
      </c>
      <c r="AR337" s="43">
        <v>2372844167</v>
      </c>
      <c r="AS337" s="43">
        <v>764201</v>
      </c>
      <c r="AT337" s="43">
        <v>2014138</v>
      </c>
      <c r="AU337" s="43">
        <v>1498223</v>
      </c>
      <c r="AV337" s="42">
        <v>0.51800000000000002</v>
      </c>
      <c r="AW337" s="42">
        <v>0.7</v>
      </c>
      <c r="AX337" s="42">
        <v>0.51800000000000002</v>
      </c>
      <c r="AY337" s="42">
        <v>0.7</v>
      </c>
      <c r="AZ337" s="43">
        <v>3019</v>
      </c>
      <c r="BA337" s="43">
        <v>2540026818</v>
      </c>
      <c r="BB337" s="43">
        <v>841347</v>
      </c>
      <c r="BC337" s="43">
        <v>1882711</v>
      </c>
      <c r="BD337" s="43">
        <v>1629220</v>
      </c>
      <c r="BE337" s="46">
        <v>0.55400000000000005</v>
      </c>
      <c r="BF337" s="46">
        <v>0.69899999999999995</v>
      </c>
      <c r="BG337" s="46">
        <v>0.55400000000000005</v>
      </c>
      <c r="BH337" s="46">
        <v>0.69899999999999995</v>
      </c>
      <c r="BI337" s="47">
        <v>2991</v>
      </c>
      <c r="BJ337" s="47">
        <v>2554210000</v>
      </c>
      <c r="BK337" s="47">
        <v>853965</v>
      </c>
      <c r="BL337" s="47">
        <v>2285001</v>
      </c>
      <c r="BM337" s="47">
        <v>1681461</v>
      </c>
      <c r="BN337" s="66">
        <v>0.56699999999999995</v>
      </c>
      <c r="BO337" s="66">
        <v>0.68</v>
      </c>
      <c r="BP337" s="66">
        <v>0.56699999999999995</v>
      </c>
      <c r="BQ337" s="66">
        <v>0.68</v>
      </c>
      <c r="BR337" s="67">
        <v>3007</v>
      </c>
      <c r="BS337" s="67">
        <v>2702465882</v>
      </c>
      <c r="BT337" s="67">
        <v>898724</v>
      </c>
      <c r="BU337" s="67">
        <v>1621687</v>
      </c>
      <c r="BV337" s="67">
        <v>1706079</v>
      </c>
      <c r="BW337" s="70">
        <v>0.53500000000000003</v>
      </c>
      <c r="BX337" s="70">
        <v>0.67300000000000004</v>
      </c>
      <c r="BY337" s="70">
        <v>0.53500000000000003</v>
      </c>
      <c r="BZ337" s="70">
        <v>0.67300000000000004</v>
      </c>
      <c r="CA337" s="71">
        <v>2968</v>
      </c>
      <c r="CB337" s="71">
        <v>2811336471</v>
      </c>
      <c r="CC337" s="71">
        <v>947215</v>
      </c>
      <c r="CD337" s="71">
        <v>1786199</v>
      </c>
      <c r="CE337" s="71">
        <v>1753248</v>
      </c>
    </row>
    <row r="338" spans="1:83" x14ac:dyDescent="0.35">
      <c r="A338" s="10" t="s">
        <v>1671</v>
      </c>
      <c r="B338" s="10" t="s">
        <v>320</v>
      </c>
      <c r="C338" s="42">
        <v>0.307</v>
      </c>
      <c r="D338" s="42">
        <v>0.63400000000000001</v>
      </c>
      <c r="E338" s="42">
        <v>0.307</v>
      </c>
      <c r="F338" s="42">
        <v>0.63400000000000001</v>
      </c>
      <c r="G338" s="43">
        <v>3153</v>
      </c>
      <c r="H338" s="43">
        <v>2922838387</v>
      </c>
      <c r="I338" s="43">
        <v>927002</v>
      </c>
      <c r="J338" s="43">
        <v>1228707</v>
      </c>
      <c r="K338" s="43">
        <v>1365072</v>
      </c>
      <c r="L338" s="42">
        <v>0.33500000000000002</v>
      </c>
      <c r="M338" s="42">
        <v>0.628</v>
      </c>
      <c r="N338" s="42">
        <v>0.33500000000000002</v>
      </c>
      <c r="O338" s="42">
        <v>0.628</v>
      </c>
      <c r="P338" s="43">
        <v>3138</v>
      </c>
      <c r="Q338" s="43">
        <v>2877141000</v>
      </c>
      <c r="R338" s="43">
        <v>916870</v>
      </c>
      <c r="S338" s="43">
        <v>1175763</v>
      </c>
      <c r="T338" s="43">
        <v>1269273</v>
      </c>
      <c r="U338" s="42">
        <v>0.34399999999999997</v>
      </c>
      <c r="V338" s="42">
        <v>0.61199999999999999</v>
      </c>
      <c r="W338" s="42">
        <v>0.34399999999999997</v>
      </c>
      <c r="X338" s="42">
        <v>0.61199999999999999</v>
      </c>
      <c r="Y338" s="43">
        <v>3155</v>
      </c>
      <c r="Z338" s="43">
        <v>3000287777</v>
      </c>
      <c r="AA338" s="43">
        <v>950962</v>
      </c>
      <c r="AB338" s="43">
        <v>1205115</v>
      </c>
      <c r="AC338" s="43">
        <v>1376837</v>
      </c>
      <c r="AD338" s="42">
        <v>0.41099999999999998</v>
      </c>
      <c r="AE338" s="42">
        <v>0.63900000000000001</v>
      </c>
      <c r="AF338" s="42">
        <v>0.41099999999999998</v>
      </c>
      <c r="AG338" s="42">
        <v>0.63900000000000001</v>
      </c>
      <c r="AH338" s="43">
        <v>3192</v>
      </c>
      <c r="AI338" s="43">
        <v>2888153077</v>
      </c>
      <c r="AJ338" s="43">
        <v>904809</v>
      </c>
      <c r="AK338" s="43">
        <v>1276252</v>
      </c>
      <c r="AL338" s="43">
        <v>1471103</v>
      </c>
      <c r="AM338" s="42">
        <v>0.42899999999999999</v>
      </c>
      <c r="AN338" s="42">
        <v>0.63200000000000001</v>
      </c>
      <c r="AO338" s="42">
        <v>0.42899999999999999</v>
      </c>
      <c r="AP338" s="42">
        <v>0.63200000000000001</v>
      </c>
      <c r="AQ338" s="43">
        <v>3264</v>
      </c>
      <c r="AR338" s="43">
        <v>3043044583</v>
      </c>
      <c r="AS338" s="43">
        <v>932305</v>
      </c>
      <c r="AT338" s="43">
        <v>1489552</v>
      </c>
      <c r="AU338" s="43">
        <v>1691228</v>
      </c>
      <c r="AV338" s="42">
        <v>0.41899999999999998</v>
      </c>
      <c r="AW338" s="42">
        <v>0.61</v>
      </c>
      <c r="AX338" s="42">
        <v>0.41899999999999998</v>
      </c>
      <c r="AY338" s="42">
        <v>0.61</v>
      </c>
      <c r="AZ338" s="43">
        <v>3246</v>
      </c>
      <c r="BA338" s="43">
        <v>3287852273</v>
      </c>
      <c r="BB338" s="43">
        <v>1012893</v>
      </c>
      <c r="BC338" s="43">
        <v>1404638</v>
      </c>
      <c r="BD338" s="43">
        <v>1659430</v>
      </c>
      <c r="BE338" s="46">
        <v>0.45500000000000002</v>
      </c>
      <c r="BF338" s="46">
        <v>0.60799999999999998</v>
      </c>
      <c r="BG338" s="46">
        <v>0.45500000000000002</v>
      </c>
      <c r="BH338" s="46">
        <v>0.60799999999999998</v>
      </c>
      <c r="BI338" s="47">
        <v>3215</v>
      </c>
      <c r="BJ338" s="47">
        <v>3353824286</v>
      </c>
      <c r="BK338" s="47">
        <v>1043180</v>
      </c>
      <c r="BL338" s="47">
        <v>1416259</v>
      </c>
      <c r="BM338" s="47">
        <v>1801100</v>
      </c>
      <c r="BN338" s="66">
        <v>0.442</v>
      </c>
      <c r="BO338" s="66">
        <v>0.56999999999999995</v>
      </c>
      <c r="BP338" s="66">
        <v>0.442</v>
      </c>
      <c r="BQ338" s="66">
        <v>0.56999999999999995</v>
      </c>
      <c r="BR338" s="67">
        <v>3187</v>
      </c>
      <c r="BS338" s="67">
        <v>3695805883</v>
      </c>
      <c r="BT338" s="67">
        <v>1159650</v>
      </c>
      <c r="BU338" s="67">
        <v>1617314</v>
      </c>
      <c r="BV338" s="67">
        <v>1780205</v>
      </c>
      <c r="BW338" s="70">
        <v>0.39300000000000002</v>
      </c>
      <c r="BX338" s="70">
        <v>0.55400000000000005</v>
      </c>
      <c r="BY338" s="70">
        <v>0.39300000000000002</v>
      </c>
      <c r="BZ338" s="70">
        <v>0.55400000000000005</v>
      </c>
      <c r="CA338" s="71">
        <v>3160</v>
      </c>
      <c r="CB338" s="71">
        <v>3906247647</v>
      </c>
      <c r="CC338" s="71">
        <v>1236154</v>
      </c>
      <c r="CD338" s="71">
        <v>1744276</v>
      </c>
      <c r="CE338" s="71">
        <v>1900108</v>
      </c>
    </row>
    <row r="339" spans="1:83" x14ac:dyDescent="0.35">
      <c r="A339" s="10" t="s">
        <v>1672</v>
      </c>
      <c r="B339" s="10" t="s">
        <v>321</v>
      </c>
      <c r="C339" s="42">
        <v>0.39600000000000002</v>
      </c>
      <c r="D339" s="42">
        <v>0.67100000000000004</v>
      </c>
      <c r="E339" s="42">
        <v>0.39600000000000002</v>
      </c>
      <c r="F339" s="42">
        <v>0.67100000000000004</v>
      </c>
      <c r="G339" s="43">
        <v>6181</v>
      </c>
      <c r="H339" s="43">
        <v>4995501101</v>
      </c>
      <c r="I339" s="43">
        <v>808202</v>
      </c>
      <c r="J339" s="43">
        <v>1448648</v>
      </c>
      <c r="K339" s="43">
        <v>1596683</v>
      </c>
      <c r="L339" s="42">
        <v>0.41299999999999998</v>
      </c>
      <c r="M339" s="42">
        <v>0.66600000000000004</v>
      </c>
      <c r="N339" s="42">
        <v>0.41299999999999998</v>
      </c>
      <c r="O339" s="42">
        <v>0.66600000000000004</v>
      </c>
      <c r="P339" s="43">
        <v>6201</v>
      </c>
      <c r="Q339" s="43">
        <v>5014924653</v>
      </c>
      <c r="R339" s="43">
        <v>808728</v>
      </c>
      <c r="S339" s="43">
        <v>1429100</v>
      </c>
      <c r="T339" s="43">
        <v>2076359</v>
      </c>
      <c r="U339" s="42">
        <v>0.39700000000000002</v>
      </c>
      <c r="V339" s="42">
        <v>0.64500000000000002</v>
      </c>
      <c r="W339" s="42">
        <v>0.39700000000000002</v>
      </c>
      <c r="X339" s="42">
        <v>0.64500000000000002</v>
      </c>
      <c r="Y339" s="43">
        <v>6143</v>
      </c>
      <c r="Z339" s="43">
        <v>5363602983</v>
      </c>
      <c r="AA339" s="43">
        <v>873124</v>
      </c>
      <c r="AB339" s="43">
        <v>2016336</v>
      </c>
      <c r="AC339" s="43">
        <v>1613889</v>
      </c>
      <c r="AD339" s="42">
        <v>0.434</v>
      </c>
      <c r="AE339" s="42">
        <v>0.66600000000000004</v>
      </c>
      <c r="AF339" s="42">
        <v>0.434</v>
      </c>
      <c r="AG339" s="42">
        <v>0.66600000000000004</v>
      </c>
      <c r="AH339" s="43">
        <v>5986</v>
      </c>
      <c r="AI339" s="43">
        <v>5208454400</v>
      </c>
      <c r="AJ339" s="43">
        <v>870105</v>
      </c>
      <c r="AK339" s="43">
        <v>1549092</v>
      </c>
      <c r="AL339" s="43">
        <v>1884158</v>
      </c>
      <c r="AM339" s="42">
        <v>0.438</v>
      </c>
      <c r="AN339" s="42">
        <v>0.66</v>
      </c>
      <c r="AO339" s="42">
        <v>0.438</v>
      </c>
      <c r="AP339" s="42">
        <v>0.66</v>
      </c>
      <c r="AQ339" s="43">
        <v>5936</v>
      </c>
      <c r="AR339" s="43">
        <v>5447624226</v>
      </c>
      <c r="AS339" s="43">
        <v>917726</v>
      </c>
      <c r="AT339" s="43">
        <v>1812373</v>
      </c>
      <c r="AU339" s="43">
        <v>1996125</v>
      </c>
      <c r="AV339" s="42">
        <v>0.435</v>
      </c>
      <c r="AW339" s="42">
        <v>0.64700000000000002</v>
      </c>
      <c r="AX339" s="42">
        <v>0.435</v>
      </c>
      <c r="AY339" s="42">
        <v>0.64700000000000002</v>
      </c>
      <c r="AZ339" s="43">
        <v>5863</v>
      </c>
      <c r="BA339" s="43">
        <v>5776361852</v>
      </c>
      <c r="BB339" s="43">
        <v>985222</v>
      </c>
      <c r="BC339" s="43">
        <v>1829221</v>
      </c>
      <c r="BD339" s="43">
        <v>2226296</v>
      </c>
      <c r="BE339" s="46">
        <v>0.45700000000000002</v>
      </c>
      <c r="BF339" s="46">
        <v>0.64</v>
      </c>
      <c r="BG339" s="46">
        <v>0.45700000000000002</v>
      </c>
      <c r="BH339" s="46">
        <v>0.64</v>
      </c>
      <c r="BI339" s="47">
        <v>5735</v>
      </c>
      <c r="BJ339" s="47">
        <v>5968236481</v>
      </c>
      <c r="BK339" s="47">
        <v>1040668</v>
      </c>
      <c r="BL339" s="47">
        <v>2112176</v>
      </c>
      <c r="BM339" s="47">
        <v>2063856</v>
      </c>
      <c r="BN339" s="66">
        <v>0.45200000000000001</v>
      </c>
      <c r="BO339" s="66">
        <v>0.628</v>
      </c>
      <c r="BP339" s="66">
        <v>0.45200000000000001</v>
      </c>
      <c r="BQ339" s="66">
        <v>0.628</v>
      </c>
      <c r="BR339" s="67">
        <v>5490</v>
      </c>
      <c r="BS339" s="67">
        <v>6249105844</v>
      </c>
      <c r="BT339" s="67">
        <v>1138270</v>
      </c>
      <c r="BU339" s="67">
        <v>2251628</v>
      </c>
      <c r="BV339" s="67">
        <v>2474272</v>
      </c>
      <c r="BW339" s="70">
        <v>0.41099999999999998</v>
      </c>
      <c r="BX339" s="70">
        <v>0.623</v>
      </c>
      <c r="BY339" s="70">
        <v>0.41099999999999998</v>
      </c>
      <c r="BZ339" s="70">
        <v>0.623</v>
      </c>
      <c r="CA339" s="71">
        <v>5411</v>
      </c>
      <c r="CB339" s="71">
        <v>6488832745</v>
      </c>
      <c r="CC339" s="71">
        <v>1199192</v>
      </c>
      <c r="CD339" s="71">
        <v>2305837</v>
      </c>
      <c r="CE339" s="71">
        <v>2690775</v>
      </c>
    </row>
    <row r="340" spans="1:83" x14ac:dyDescent="0.35">
      <c r="A340" s="10" t="s">
        <v>1673</v>
      </c>
      <c r="B340" s="10" t="s">
        <v>322</v>
      </c>
      <c r="C340" s="42">
        <v>0.36399999999999999</v>
      </c>
      <c r="D340" s="42">
        <v>0.65400000000000003</v>
      </c>
      <c r="E340" s="42">
        <v>0.36399999999999999</v>
      </c>
      <c r="F340" s="42">
        <v>0.65400000000000003</v>
      </c>
      <c r="G340" s="43">
        <v>7988</v>
      </c>
      <c r="H340" s="43">
        <v>6796557096</v>
      </c>
      <c r="I340" s="43">
        <v>850845</v>
      </c>
      <c r="J340" s="43">
        <v>3611252</v>
      </c>
      <c r="K340" s="43">
        <v>3338247</v>
      </c>
      <c r="L340" s="42">
        <v>0.37</v>
      </c>
      <c r="M340" s="42">
        <v>0.64300000000000002</v>
      </c>
      <c r="N340" s="42">
        <v>0.37</v>
      </c>
      <c r="O340" s="42">
        <v>0.64300000000000002</v>
      </c>
      <c r="P340" s="43">
        <v>7837</v>
      </c>
      <c r="Q340" s="43">
        <v>6811892000</v>
      </c>
      <c r="R340" s="43">
        <v>869196</v>
      </c>
      <c r="S340" s="43">
        <v>3558959</v>
      </c>
      <c r="T340" s="43">
        <v>3090216</v>
      </c>
      <c r="U340" s="42">
        <v>0.34599999999999997</v>
      </c>
      <c r="V340" s="42">
        <v>0.63400000000000001</v>
      </c>
      <c r="W340" s="42">
        <v>0.34599999999999997</v>
      </c>
      <c r="X340" s="42">
        <v>0.63400000000000001</v>
      </c>
      <c r="Y340" s="43">
        <v>7546</v>
      </c>
      <c r="Z340" s="43">
        <v>7148505555</v>
      </c>
      <c r="AA340" s="43">
        <v>947323</v>
      </c>
      <c r="AB340" s="43">
        <v>4003534</v>
      </c>
      <c r="AC340" s="43">
        <v>3031946</v>
      </c>
      <c r="AD340" s="42">
        <v>0.37</v>
      </c>
      <c r="AE340" s="42">
        <v>0.64800000000000002</v>
      </c>
      <c r="AF340" s="42">
        <v>0.37</v>
      </c>
      <c r="AG340" s="42">
        <v>0.64800000000000002</v>
      </c>
      <c r="AH340" s="43">
        <v>7231</v>
      </c>
      <c r="AI340" s="43">
        <v>7001979231</v>
      </c>
      <c r="AJ340" s="43">
        <v>968327</v>
      </c>
      <c r="AK340" s="43">
        <v>2688051</v>
      </c>
      <c r="AL340" s="43">
        <v>3475629</v>
      </c>
      <c r="AM340" s="42">
        <v>0.38</v>
      </c>
      <c r="AN340" s="42">
        <v>0.64500000000000002</v>
      </c>
      <c r="AO340" s="42">
        <v>0.38</v>
      </c>
      <c r="AP340" s="42">
        <v>0.64500000000000002</v>
      </c>
      <c r="AQ340" s="43">
        <v>7186</v>
      </c>
      <c r="AR340" s="43">
        <v>7277427500</v>
      </c>
      <c r="AS340" s="43">
        <v>1012723</v>
      </c>
      <c r="AT340" s="43">
        <v>3524404</v>
      </c>
      <c r="AU340" s="43">
        <v>3132873</v>
      </c>
      <c r="AV340" s="42">
        <v>0.37</v>
      </c>
      <c r="AW340" s="42">
        <v>0.625</v>
      </c>
      <c r="AX340" s="42">
        <v>0.37</v>
      </c>
      <c r="AY340" s="42">
        <v>0.625</v>
      </c>
      <c r="AZ340" s="43">
        <v>7160</v>
      </c>
      <c r="BA340" s="43">
        <v>7859510909</v>
      </c>
      <c r="BB340" s="43">
        <v>1097697</v>
      </c>
      <c r="BC340" s="43">
        <v>3552762</v>
      </c>
      <c r="BD340" s="43">
        <v>3496981</v>
      </c>
      <c r="BE340" s="46">
        <v>0.42199999999999999</v>
      </c>
      <c r="BF340" s="46">
        <v>0.63200000000000001</v>
      </c>
      <c r="BG340" s="46">
        <v>0.42199999999999999</v>
      </c>
      <c r="BH340" s="46">
        <v>0.63200000000000001</v>
      </c>
      <c r="BI340" s="47">
        <v>7044</v>
      </c>
      <c r="BJ340" s="47">
        <v>7799665714</v>
      </c>
      <c r="BK340" s="47">
        <v>1107277</v>
      </c>
      <c r="BL340" s="47">
        <v>3355880</v>
      </c>
      <c r="BM340" s="47">
        <v>4342872</v>
      </c>
      <c r="BN340" s="66">
        <v>0.44400000000000001</v>
      </c>
      <c r="BO340" s="66">
        <v>0.64300000000000002</v>
      </c>
      <c r="BP340" s="66">
        <v>0.44400000000000001</v>
      </c>
      <c r="BQ340" s="66">
        <v>0.64300000000000002</v>
      </c>
      <c r="BR340" s="67">
        <v>6726</v>
      </c>
      <c r="BS340" s="67">
        <v>7769420588</v>
      </c>
      <c r="BT340" s="67">
        <v>1155132</v>
      </c>
      <c r="BU340" s="67">
        <v>4604916</v>
      </c>
      <c r="BV340" s="67">
        <v>4378649</v>
      </c>
      <c r="BW340" s="70">
        <v>0.42399999999999999</v>
      </c>
      <c r="BX340" s="70">
        <v>0.63500000000000001</v>
      </c>
      <c r="BY340" s="70">
        <v>0.42399999999999999</v>
      </c>
      <c r="BZ340" s="70">
        <v>0.63500000000000001</v>
      </c>
      <c r="CA340" s="71">
        <v>6813</v>
      </c>
      <c r="CB340" s="71">
        <v>7997169412</v>
      </c>
      <c r="CC340" s="71">
        <v>1173810</v>
      </c>
      <c r="CD340" s="71">
        <v>4465810</v>
      </c>
      <c r="CE340" s="71">
        <v>4689890</v>
      </c>
    </row>
    <row r="341" spans="1:83" x14ac:dyDescent="0.35">
      <c r="A341" s="10" t="s">
        <v>2086</v>
      </c>
      <c r="B341" s="10" t="s">
        <v>323</v>
      </c>
      <c r="C341" s="42">
        <v>0.45400000000000001</v>
      </c>
      <c r="D341" s="42">
        <v>0.53800000000000003</v>
      </c>
      <c r="E341" s="42">
        <v>0.45400000000000001</v>
      </c>
      <c r="F341" s="42">
        <v>0</v>
      </c>
      <c r="G341" s="43">
        <v>1069603</v>
      </c>
      <c r="H341" s="43">
        <v>781563914191</v>
      </c>
      <c r="I341" s="43">
        <v>730704</v>
      </c>
      <c r="J341" s="43">
        <v>0</v>
      </c>
      <c r="K341" s="43">
        <v>0</v>
      </c>
      <c r="L341" s="42">
        <v>0.44700000000000001</v>
      </c>
      <c r="M341" s="42">
        <v>0.56100000000000005</v>
      </c>
      <c r="N341" s="42">
        <v>0.44700000000000001</v>
      </c>
      <c r="O341" s="42">
        <v>0</v>
      </c>
      <c r="P341" s="43">
        <v>1079779</v>
      </c>
      <c r="Q341" s="43">
        <v>824268703640</v>
      </c>
      <c r="R341" s="43">
        <v>763367</v>
      </c>
      <c r="S341" s="43">
        <v>0</v>
      </c>
      <c r="T341" s="43">
        <v>0</v>
      </c>
      <c r="U341" s="42">
        <v>0.436</v>
      </c>
      <c r="V341" s="42">
        <v>0.57299999999999995</v>
      </c>
      <c r="W341" s="42">
        <v>0.436</v>
      </c>
      <c r="X341" s="42">
        <v>0</v>
      </c>
      <c r="Y341" s="43">
        <v>1079679</v>
      </c>
      <c r="Z341" s="43">
        <v>881321274856</v>
      </c>
      <c r="AA341" s="43">
        <v>816280</v>
      </c>
      <c r="AB341" s="43">
        <v>0</v>
      </c>
      <c r="AC341" s="43">
        <v>0</v>
      </c>
      <c r="AD341" s="42">
        <v>0.41199999999999998</v>
      </c>
      <c r="AE341" s="42">
        <v>0.55400000000000005</v>
      </c>
      <c r="AF341" s="42">
        <v>0.41199999999999998</v>
      </c>
      <c r="AG341" s="42">
        <v>0</v>
      </c>
      <c r="AH341" s="43">
        <v>1074367</v>
      </c>
      <c r="AI341" s="43">
        <v>970131576551</v>
      </c>
      <c r="AJ341" s="43">
        <v>902979</v>
      </c>
      <c r="AK341" s="43">
        <v>0</v>
      </c>
      <c r="AL341" s="43">
        <v>0</v>
      </c>
      <c r="AM341" s="42">
        <v>0.39900000000000002</v>
      </c>
      <c r="AN341" s="42">
        <v>0.54600000000000004</v>
      </c>
      <c r="AO341" s="42">
        <v>0.39900000000000002</v>
      </c>
      <c r="AP341" s="42">
        <v>0</v>
      </c>
      <c r="AQ341" s="43">
        <v>1070062</v>
      </c>
      <c r="AR341" s="43">
        <v>1051014597064</v>
      </c>
      <c r="AS341" s="43">
        <v>982199</v>
      </c>
      <c r="AT341" s="43">
        <v>0</v>
      </c>
      <c r="AU341" s="43">
        <v>0</v>
      </c>
      <c r="AV341" s="42">
        <v>0.38800000000000001</v>
      </c>
      <c r="AW341" s="42">
        <v>0.51300000000000001</v>
      </c>
      <c r="AX341" s="42">
        <v>0.38800000000000001</v>
      </c>
      <c r="AY341" s="42">
        <v>0</v>
      </c>
      <c r="AZ341" s="43">
        <v>1076783</v>
      </c>
      <c r="BA341" s="43">
        <v>1147107489857</v>
      </c>
      <c r="BB341" s="43">
        <v>1065309</v>
      </c>
      <c r="BC341" s="43">
        <v>0</v>
      </c>
      <c r="BD341" s="43">
        <v>0</v>
      </c>
      <c r="BE341" s="46">
        <v>0.38300000000000001</v>
      </c>
      <c r="BF341" s="46">
        <v>0.53</v>
      </c>
      <c r="BG341" s="46">
        <v>0.38300000000000001</v>
      </c>
      <c r="BH341" s="46">
        <v>0</v>
      </c>
      <c r="BI341" s="47">
        <v>1018595</v>
      </c>
      <c r="BJ341" s="47">
        <v>1203316050794</v>
      </c>
      <c r="BK341" s="47">
        <v>1181348</v>
      </c>
      <c r="BL341" s="47">
        <v>0</v>
      </c>
      <c r="BM341" s="47">
        <v>0</v>
      </c>
      <c r="BN341" s="66">
        <v>0.36599999999999999</v>
      </c>
      <c r="BO341" s="66">
        <v>0.45300000000000001</v>
      </c>
      <c r="BP341" s="66">
        <v>0.36599999999999999</v>
      </c>
      <c r="BQ341" s="66">
        <v>0</v>
      </c>
      <c r="BR341" s="67">
        <v>953873</v>
      </c>
      <c r="BS341" s="67">
        <v>1255493298276</v>
      </c>
      <c r="BT341" s="67">
        <v>1316205</v>
      </c>
      <c r="BU341" s="67">
        <v>0</v>
      </c>
      <c r="BV341" s="67">
        <v>0</v>
      </c>
      <c r="BW341" s="70">
        <v>0.39500000000000002</v>
      </c>
      <c r="BX341" s="70">
        <v>0.51</v>
      </c>
      <c r="BY341" s="70">
        <v>0.39500000000000002</v>
      </c>
      <c r="BZ341" s="70">
        <v>0</v>
      </c>
      <c r="CA341" s="71">
        <v>955074</v>
      </c>
      <c r="CB341" s="71">
        <v>1178226516720</v>
      </c>
      <c r="CC341" s="71">
        <v>1233649</v>
      </c>
      <c r="CD341" s="71">
        <v>0</v>
      </c>
      <c r="CE341" s="71">
        <v>0</v>
      </c>
    </row>
    <row r="342" spans="1:83" x14ac:dyDescent="0.35">
      <c r="A342" s="10" t="s">
        <v>1674</v>
      </c>
      <c r="B342" s="10" t="s">
        <v>329</v>
      </c>
      <c r="C342" s="42">
        <v>0.59099999999999997</v>
      </c>
      <c r="D342" s="42">
        <v>0.60599999999999998</v>
      </c>
      <c r="E342" s="42">
        <v>0.59099999999999997</v>
      </c>
      <c r="F342" s="42">
        <v>0.60599999999999998</v>
      </c>
      <c r="G342" s="43">
        <v>2243</v>
      </c>
      <c r="H342" s="43">
        <v>1227426544</v>
      </c>
      <c r="I342" s="43">
        <v>547225</v>
      </c>
      <c r="J342" s="43">
        <v>1122996</v>
      </c>
      <c r="K342" s="43">
        <v>1030694</v>
      </c>
      <c r="L342" s="42">
        <v>0.59399999999999997</v>
      </c>
      <c r="M342" s="42">
        <v>0.60799999999999998</v>
      </c>
      <c r="N342" s="42">
        <v>0.59399999999999997</v>
      </c>
      <c r="O342" s="42">
        <v>0.60799999999999998</v>
      </c>
      <c r="P342" s="43">
        <v>2226</v>
      </c>
      <c r="Q342" s="43">
        <v>1246301614</v>
      </c>
      <c r="R342" s="43">
        <v>559883</v>
      </c>
      <c r="S342" s="43">
        <v>1371477</v>
      </c>
      <c r="T342" s="43">
        <v>1332858</v>
      </c>
      <c r="U342" s="42">
        <v>0.55800000000000005</v>
      </c>
      <c r="V342" s="42">
        <v>0.57899999999999996</v>
      </c>
      <c r="W342" s="42">
        <v>0.55800000000000005</v>
      </c>
      <c r="X342" s="42">
        <v>0.57899999999999996</v>
      </c>
      <c r="Y342" s="43">
        <v>2133</v>
      </c>
      <c r="Z342" s="43">
        <v>1365688368</v>
      </c>
      <c r="AA342" s="43">
        <v>640266</v>
      </c>
      <c r="AB342" s="43">
        <v>1301772</v>
      </c>
      <c r="AC342" s="43">
        <v>1243708</v>
      </c>
      <c r="AD342" s="42">
        <v>0.55600000000000005</v>
      </c>
      <c r="AE342" s="42">
        <v>0.56799999999999995</v>
      </c>
      <c r="AF342" s="42">
        <v>0.55600000000000005</v>
      </c>
      <c r="AG342" s="42">
        <v>0.56799999999999995</v>
      </c>
      <c r="AH342" s="43">
        <v>2102</v>
      </c>
      <c r="AI342" s="43">
        <v>1435322525</v>
      </c>
      <c r="AJ342" s="43">
        <v>682836</v>
      </c>
      <c r="AK342" s="43">
        <v>1186380</v>
      </c>
      <c r="AL342" s="43">
        <v>1168032</v>
      </c>
      <c r="AM342" s="42">
        <v>0.55700000000000005</v>
      </c>
      <c r="AN342" s="42">
        <v>0.55400000000000005</v>
      </c>
      <c r="AO342" s="42">
        <v>0.55700000000000005</v>
      </c>
      <c r="AP342" s="42">
        <v>0.55700000000000005</v>
      </c>
      <c r="AQ342" s="43">
        <v>2088</v>
      </c>
      <c r="AR342" s="43">
        <v>1510820643</v>
      </c>
      <c r="AS342" s="43">
        <v>723573</v>
      </c>
      <c r="AT342" s="43">
        <v>1330770</v>
      </c>
      <c r="AU342" s="43">
        <v>1107240</v>
      </c>
      <c r="AV342" s="42">
        <v>0.56899999999999995</v>
      </c>
      <c r="AW342" s="42">
        <v>0.54600000000000004</v>
      </c>
      <c r="AX342" s="42">
        <v>0.56899999999999995</v>
      </c>
      <c r="AY342" s="42">
        <v>0.56899999999999995</v>
      </c>
      <c r="AZ342" s="43">
        <v>2102</v>
      </c>
      <c r="BA342" s="43">
        <v>1578815379</v>
      </c>
      <c r="BB342" s="43">
        <v>751101</v>
      </c>
      <c r="BC342" s="43">
        <v>1190226</v>
      </c>
      <c r="BD342" s="43">
        <v>1300200</v>
      </c>
      <c r="BE342" s="46">
        <v>0.54400000000000004</v>
      </c>
      <c r="BF342" s="46">
        <v>0.51600000000000001</v>
      </c>
      <c r="BG342" s="46">
        <v>0.54400000000000004</v>
      </c>
      <c r="BH342" s="46">
        <v>0.54400000000000004</v>
      </c>
      <c r="BI342" s="47">
        <v>1946</v>
      </c>
      <c r="BJ342" s="47">
        <v>1701303526</v>
      </c>
      <c r="BK342" s="47">
        <v>874256</v>
      </c>
      <c r="BL342" s="47">
        <v>1149878</v>
      </c>
      <c r="BM342" s="47">
        <v>1396384</v>
      </c>
      <c r="BN342" s="66">
        <v>0.56899999999999995</v>
      </c>
      <c r="BO342" s="66">
        <v>0.504</v>
      </c>
      <c r="BP342" s="66">
        <v>0.56899999999999995</v>
      </c>
      <c r="BQ342" s="66">
        <v>0.56899999999999995</v>
      </c>
      <c r="BR342" s="67">
        <v>2000</v>
      </c>
      <c r="BS342" s="67">
        <v>1792111262</v>
      </c>
      <c r="BT342" s="67">
        <v>896055</v>
      </c>
      <c r="BU342" s="67">
        <v>1482061</v>
      </c>
      <c r="BV342" s="67">
        <v>1575376</v>
      </c>
      <c r="BW342" s="70">
        <v>0.51400000000000001</v>
      </c>
      <c r="BX342" s="70">
        <v>0.49099999999999999</v>
      </c>
      <c r="BY342" s="70">
        <v>0.51400000000000001</v>
      </c>
      <c r="BZ342" s="70">
        <v>0.51400000000000001</v>
      </c>
      <c r="CA342" s="71">
        <v>1907</v>
      </c>
      <c r="CB342" s="71">
        <v>1887050396</v>
      </c>
      <c r="CC342" s="71">
        <v>989538</v>
      </c>
      <c r="CD342" s="71">
        <v>1488621</v>
      </c>
      <c r="CE342" s="71">
        <v>1407923</v>
      </c>
    </row>
    <row r="343" spans="1:83" x14ac:dyDescent="0.35">
      <c r="A343" s="10" t="s">
        <v>1675</v>
      </c>
      <c r="B343" s="10" t="s">
        <v>330</v>
      </c>
      <c r="C343" s="42">
        <v>0.78800000000000003</v>
      </c>
      <c r="D343" s="42">
        <v>0.69899999999999995</v>
      </c>
      <c r="E343" s="42">
        <v>0.78800000000000003</v>
      </c>
      <c r="F343" s="42">
        <v>0.78800000000000003</v>
      </c>
      <c r="G343" s="43">
        <v>4885</v>
      </c>
      <c r="H343" s="43">
        <v>1390168882</v>
      </c>
      <c r="I343" s="43">
        <v>284579</v>
      </c>
      <c r="J343" s="43">
        <v>2952181</v>
      </c>
      <c r="K343" s="43">
        <v>2649708</v>
      </c>
      <c r="L343" s="42">
        <v>0.79</v>
      </c>
      <c r="M343" s="42">
        <v>0.69899999999999995</v>
      </c>
      <c r="N343" s="42">
        <v>0.79</v>
      </c>
      <c r="O343" s="42">
        <v>0.79</v>
      </c>
      <c r="P343" s="43">
        <v>4825</v>
      </c>
      <c r="Q343" s="43">
        <v>1398444871</v>
      </c>
      <c r="R343" s="43">
        <v>289833</v>
      </c>
      <c r="S343" s="43">
        <v>3426815</v>
      </c>
      <c r="T343" s="43">
        <v>3220060</v>
      </c>
      <c r="U343" s="42">
        <v>0.78500000000000003</v>
      </c>
      <c r="V343" s="42">
        <v>0.68600000000000005</v>
      </c>
      <c r="W343" s="42">
        <v>0.78500000000000003</v>
      </c>
      <c r="X343" s="42">
        <v>0.78500000000000003</v>
      </c>
      <c r="Y343" s="43">
        <v>4760</v>
      </c>
      <c r="Z343" s="43">
        <v>1485056750</v>
      </c>
      <c r="AA343" s="43">
        <v>311986</v>
      </c>
      <c r="AB343" s="43">
        <v>3301455</v>
      </c>
      <c r="AC343" s="43">
        <v>3131941</v>
      </c>
      <c r="AD343" s="42">
        <v>0.78100000000000003</v>
      </c>
      <c r="AE343" s="42">
        <v>0.67500000000000004</v>
      </c>
      <c r="AF343" s="42">
        <v>0.78100000000000003</v>
      </c>
      <c r="AG343" s="42">
        <v>0.78100000000000003</v>
      </c>
      <c r="AH343" s="43">
        <v>4619</v>
      </c>
      <c r="AI343" s="43">
        <v>1558940406</v>
      </c>
      <c r="AJ343" s="43">
        <v>337506</v>
      </c>
      <c r="AK343" s="43">
        <v>3523212</v>
      </c>
      <c r="AL343" s="43">
        <v>3356403</v>
      </c>
      <c r="AM343" s="42">
        <v>0.78900000000000003</v>
      </c>
      <c r="AN343" s="42">
        <v>0.67800000000000005</v>
      </c>
      <c r="AO343" s="42">
        <v>0.78900000000000003</v>
      </c>
      <c r="AP343" s="42">
        <v>0.78900000000000003</v>
      </c>
      <c r="AQ343" s="43">
        <v>4592</v>
      </c>
      <c r="AR343" s="43">
        <v>1585026350</v>
      </c>
      <c r="AS343" s="43">
        <v>345171</v>
      </c>
      <c r="AT343" s="43">
        <v>3935068</v>
      </c>
      <c r="AU343" s="43">
        <v>3036353</v>
      </c>
      <c r="AV343" s="42">
        <v>0.79100000000000004</v>
      </c>
      <c r="AW343" s="42">
        <v>0.67</v>
      </c>
      <c r="AX343" s="42">
        <v>0.79100000000000004</v>
      </c>
      <c r="AY343" s="42">
        <v>0.79100000000000004</v>
      </c>
      <c r="AZ343" s="43">
        <v>4524</v>
      </c>
      <c r="BA343" s="43">
        <v>1647385699</v>
      </c>
      <c r="BB343" s="43">
        <v>364143</v>
      </c>
      <c r="BC343" s="43">
        <v>3512607</v>
      </c>
      <c r="BD343" s="43">
        <v>3672698</v>
      </c>
      <c r="BE343" s="46">
        <v>0.78800000000000003</v>
      </c>
      <c r="BF343" s="46">
        <v>0.65700000000000003</v>
      </c>
      <c r="BG343" s="46">
        <v>0.78800000000000003</v>
      </c>
      <c r="BH343" s="46">
        <v>0.78800000000000003</v>
      </c>
      <c r="BI343" s="47">
        <v>4276</v>
      </c>
      <c r="BJ343" s="47">
        <v>1739988359</v>
      </c>
      <c r="BK343" s="47">
        <v>406919</v>
      </c>
      <c r="BL343" s="47">
        <v>3545708</v>
      </c>
      <c r="BM343" s="47">
        <v>3392070</v>
      </c>
      <c r="BN343" s="66">
        <v>0.78</v>
      </c>
      <c r="BO343" s="66">
        <v>0.63400000000000001</v>
      </c>
      <c r="BP343" s="66">
        <v>0.78</v>
      </c>
      <c r="BQ343" s="66">
        <v>0.78</v>
      </c>
      <c r="BR343" s="67">
        <v>4156</v>
      </c>
      <c r="BS343" s="67">
        <v>1905835620</v>
      </c>
      <c r="BT343" s="67">
        <v>458574</v>
      </c>
      <c r="BU343" s="67">
        <v>4745577</v>
      </c>
      <c r="BV343" s="67">
        <v>3630321</v>
      </c>
      <c r="BW343" s="70">
        <v>0.754</v>
      </c>
      <c r="BX343" s="70">
        <v>0.6</v>
      </c>
      <c r="BY343" s="70">
        <v>0.754</v>
      </c>
      <c r="BZ343" s="70">
        <v>0.754</v>
      </c>
      <c r="CA343" s="71">
        <v>4229</v>
      </c>
      <c r="CB343" s="71">
        <v>2119970450</v>
      </c>
      <c r="CC343" s="71">
        <v>501293</v>
      </c>
      <c r="CD343" s="71">
        <v>3755267</v>
      </c>
      <c r="CE343" s="71">
        <v>3748793</v>
      </c>
    </row>
    <row r="344" spans="1:83" x14ac:dyDescent="0.35">
      <c r="A344" s="10" t="s">
        <v>1676</v>
      </c>
      <c r="B344" s="10" t="s">
        <v>331</v>
      </c>
      <c r="C344" s="42">
        <v>0.78100000000000003</v>
      </c>
      <c r="D344" s="42">
        <v>0.69699999999999995</v>
      </c>
      <c r="E344" s="42">
        <v>0.78100000000000003</v>
      </c>
      <c r="F344" s="42">
        <v>0.78100000000000003</v>
      </c>
      <c r="G344" s="43">
        <v>1684</v>
      </c>
      <c r="H344" s="43">
        <v>494325788</v>
      </c>
      <c r="I344" s="43">
        <v>293542</v>
      </c>
      <c r="J344" s="43">
        <v>1138941</v>
      </c>
      <c r="K344" s="43">
        <v>1045045</v>
      </c>
      <c r="L344" s="42">
        <v>0.78200000000000003</v>
      </c>
      <c r="M344" s="42">
        <v>0.69199999999999995</v>
      </c>
      <c r="N344" s="42">
        <v>0.78200000000000003</v>
      </c>
      <c r="O344" s="42">
        <v>0.78200000000000003</v>
      </c>
      <c r="P344" s="43">
        <v>1648</v>
      </c>
      <c r="Q344" s="43">
        <v>497375555</v>
      </c>
      <c r="R344" s="43">
        <v>301805</v>
      </c>
      <c r="S344" s="43">
        <v>1174804</v>
      </c>
      <c r="T344" s="43">
        <v>1242338</v>
      </c>
      <c r="U344" s="42">
        <v>0.78200000000000003</v>
      </c>
      <c r="V344" s="42">
        <v>0.68700000000000006</v>
      </c>
      <c r="W344" s="42">
        <v>0.78200000000000003</v>
      </c>
      <c r="X344" s="42">
        <v>0.78200000000000003</v>
      </c>
      <c r="Y344" s="43">
        <v>1615</v>
      </c>
      <c r="Z344" s="43">
        <v>511241857</v>
      </c>
      <c r="AA344" s="43">
        <v>316558</v>
      </c>
      <c r="AB344" s="43">
        <v>1210444</v>
      </c>
      <c r="AC344" s="43">
        <v>1186268</v>
      </c>
      <c r="AD344" s="42">
        <v>0.78100000000000003</v>
      </c>
      <c r="AE344" s="42">
        <v>0.68700000000000006</v>
      </c>
      <c r="AF344" s="42">
        <v>0.78100000000000003</v>
      </c>
      <c r="AG344" s="42">
        <v>0.78100000000000003</v>
      </c>
      <c r="AH344" s="43">
        <v>1560</v>
      </c>
      <c r="AI344" s="43">
        <v>525550933</v>
      </c>
      <c r="AJ344" s="43">
        <v>336891</v>
      </c>
      <c r="AK344" s="43">
        <v>1290766</v>
      </c>
      <c r="AL344" s="43">
        <v>1304606</v>
      </c>
      <c r="AM344" s="42">
        <v>0.77</v>
      </c>
      <c r="AN344" s="42">
        <v>0.66900000000000004</v>
      </c>
      <c r="AO344" s="42">
        <v>0.77</v>
      </c>
      <c r="AP344" s="42">
        <v>0.77</v>
      </c>
      <c r="AQ344" s="43">
        <v>1498</v>
      </c>
      <c r="AR344" s="43">
        <v>562913046</v>
      </c>
      <c r="AS344" s="43">
        <v>375776</v>
      </c>
      <c r="AT344" s="43">
        <v>1371771</v>
      </c>
      <c r="AU344" s="43">
        <v>1212256</v>
      </c>
      <c r="AV344" s="42">
        <v>0.76200000000000001</v>
      </c>
      <c r="AW344" s="42">
        <v>0.64800000000000002</v>
      </c>
      <c r="AX344" s="42">
        <v>0.76200000000000001</v>
      </c>
      <c r="AY344" s="42">
        <v>0.76200000000000001</v>
      </c>
      <c r="AZ344" s="43">
        <v>1449</v>
      </c>
      <c r="BA344" s="43">
        <v>601795006</v>
      </c>
      <c r="BB344" s="43">
        <v>415317</v>
      </c>
      <c r="BC344" s="43">
        <v>1157586</v>
      </c>
      <c r="BD344" s="43">
        <v>1441506</v>
      </c>
      <c r="BE344" s="46">
        <v>0.749</v>
      </c>
      <c r="BF344" s="46">
        <v>0.63500000000000001</v>
      </c>
      <c r="BG344" s="46">
        <v>0.749</v>
      </c>
      <c r="BH344" s="46">
        <v>0.749</v>
      </c>
      <c r="BI344" s="47">
        <v>1304</v>
      </c>
      <c r="BJ344" s="47">
        <v>628465913</v>
      </c>
      <c r="BK344" s="47">
        <v>481952</v>
      </c>
      <c r="BL344" s="47">
        <v>1304824</v>
      </c>
      <c r="BM344" s="47">
        <v>1243817</v>
      </c>
      <c r="BN344" s="66">
        <v>0.752</v>
      </c>
      <c r="BO344" s="66">
        <v>0.61399999999999999</v>
      </c>
      <c r="BP344" s="66">
        <v>0.752</v>
      </c>
      <c r="BQ344" s="66">
        <v>0.752</v>
      </c>
      <c r="BR344" s="67">
        <v>1300</v>
      </c>
      <c r="BS344" s="67">
        <v>671155505</v>
      </c>
      <c r="BT344" s="67">
        <v>516273</v>
      </c>
      <c r="BU344" s="67">
        <v>1246328</v>
      </c>
      <c r="BV344" s="67">
        <v>1311161</v>
      </c>
      <c r="BW344" s="70">
        <v>0.71599999999999997</v>
      </c>
      <c r="BX344" s="70">
        <v>0.57699999999999996</v>
      </c>
      <c r="BY344" s="70">
        <v>0.71599999999999997</v>
      </c>
      <c r="BZ344" s="70">
        <v>0.71599999999999997</v>
      </c>
      <c r="CA344" s="71">
        <v>1283</v>
      </c>
      <c r="CB344" s="71">
        <v>743680945</v>
      </c>
      <c r="CC344" s="71">
        <v>579642</v>
      </c>
      <c r="CD344" s="71">
        <v>1338678</v>
      </c>
      <c r="CE344" s="71">
        <v>1325844</v>
      </c>
    </row>
    <row r="345" spans="1:83" x14ac:dyDescent="0.35">
      <c r="A345" s="10" t="s">
        <v>1677</v>
      </c>
      <c r="B345" s="10" t="s">
        <v>332</v>
      </c>
      <c r="C345" s="42">
        <v>0.69199999999999995</v>
      </c>
      <c r="D345" s="42">
        <v>0.59599999999999997</v>
      </c>
      <c r="E345" s="42">
        <v>0.69199999999999995</v>
      </c>
      <c r="F345" s="42">
        <v>0.69199999999999995</v>
      </c>
      <c r="G345" s="43">
        <v>3925</v>
      </c>
      <c r="H345" s="43">
        <v>1619275102</v>
      </c>
      <c r="I345" s="43">
        <v>412554</v>
      </c>
      <c r="J345" s="43">
        <v>2314068</v>
      </c>
      <c r="K345" s="43">
        <v>2001742</v>
      </c>
      <c r="L345" s="42">
        <v>0.69399999999999995</v>
      </c>
      <c r="M345" s="42">
        <v>0.59</v>
      </c>
      <c r="N345" s="42">
        <v>0.69399999999999995</v>
      </c>
      <c r="O345" s="42">
        <v>0.69399999999999995</v>
      </c>
      <c r="P345" s="43">
        <v>3888</v>
      </c>
      <c r="Q345" s="43">
        <v>1641605627</v>
      </c>
      <c r="R345" s="43">
        <v>422223</v>
      </c>
      <c r="S345" s="43">
        <v>2522759</v>
      </c>
      <c r="T345" s="43">
        <v>2640174</v>
      </c>
      <c r="U345" s="42">
        <v>0.68500000000000005</v>
      </c>
      <c r="V345" s="42">
        <v>0.57499999999999996</v>
      </c>
      <c r="W345" s="42">
        <v>0.68500000000000005</v>
      </c>
      <c r="X345" s="42">
        <v>0.68500000000000005</v>
      </c>
      <c r="Y345" s="43">
        <v>3830</v>
      </c>
      <c r="Z345" s="43">
        <v>1751678185</v>
      </c>
      <c r="AA345" s="43">
        <v>457357</v>
      </c>
      <c r="AB345" s="43">
        <v>2603569</v>
      </c>
      <c r="AC345" s="43">
        <v>2784169</v>
      </c>
      <c r="AD345" s="42">
        <v>0.69399999999999995</v>
      </c>
      <c r="AE345" s="42">
        <v>0.56599999999999995</v>
      </c>
      <c r="AF345" s="42">
        <v>0.69399999999999995</v>
      </c>
      <c r="AG345" s="42">
        <v>0.69399999999999995</v>
      </c>
      <c r="AH345" s="43">
        <v>3801</v>
      </c>
      <c r="AI345" s="43">
        <v>1790576693</v>
      </c>
      <c r="AJ345" s="43">
        <v>471080</v>
      </c>
      <c r="AK345" s="43">
        <v>2880603</v>
      </c>
      <c r="AL345" s="43">
        <v>2621972</v>
      </c>
      <c r="AM345" s="42">
        <v>0.70099999999999996</v>
      </c>
      <c r="AN345" s="42">
        <v>0.56299999999999994</v>
      </c>
      <c r="AO345" s="42">
        <v>0.70099999999999996</v>
      </c>
      <c r="AP345" s="42">
        <v>0.70099999999999996</v>
      </c>
      <c r="AQ345" s="43">
        <v>3748</v>
      </c>
      <c r="AR345" s="43">
        <v>1835436557</v>
      </c>
      <c r="AS345" s="43">
        <v>489710</v>
      </c>
      <c r="AT345" s="43">
        <v>2838328</v>
      </c>
      <c r="AU345" s="43">
        <v>2613016</v>
      </c>
      <c r="AV345" s="42">
        <v>0.71</v>
      </c>
      <c r="AW345" s="42">
        <v>0.55600000000000005</v>
      </c>
      <c r="AX345" s="42">
        <v>0.71</v>
      </c>
      <c r="AY345" s="42">
        <v>0.71</v>
      </c>
      <c r="AZ345" s="43">
        <v>3744</v>
      </c>
      <c r="BA345" s="43">
        <v>1894338259</v>
      </c>
      <c r="BB345" s="43">
        <v>505966</v>
      </c>
      <c r="BC345" s="43">
        <v>2618691</v>
      </c>
      <c r="BD345" s="43">
        <v>3010567</v>
      </c>
      <c r="BE345" s="46">
        <v>0.69</v>
      </c>
      <c r="BF345" s="46">
        <v>0.53300000000000003</v>
      </c>
      <c r="BG345" s="46">
        <v>0.69</v>
      </c>
      <c r="BH345" s="46">
        <v>0.69</v>
      </c>
      <c r="BI345" s="47">
        <v>3419</v>
      </c>
      <c r="BJ345" s="47">
        <v>2033950152</v>
      </c>
      <c r="BK345" s="47">
        <v>594896</v>
      </c>
      <c r="BL345" s="47">
        <v>3097133</v>
      </c>
      <c r="BM345" s="47">
        <v>2799884</v>
      </c>
      <c r="BN345" s="66">
        <v>0.69</v>
      </c>
      <c r="BO345" s="66">
        <v>0.51300000000000001</v>
      </c>
      <c r="BP345" s="66">
        <v>0.69</v>
      </c>
      <c r="BQ345" s="66">
        <v>0.69</v>
      </c>
      <c r="BR345" s="67">
        <v>3355</v>
      </c>
      <c r="BS345" s="67">
        <v>2162338009</v>
      </c>
      <c r="BT345" s="67">
        <v>644512</v>
      </c>
      <c r="BU345" s="67">
        <v>2997928</v>
      </c>
      <c r="BV345" s="67">
        <v>3342402</v>
      </c>
      <c r="BW345" s="70">
        <v>0.66700000000000004</v>
      </c>
      <c r="BX345" s="70">
        <v>0.504</v>
      </c>
      <c r="BY345" s="70">
        <v>0.66700000000000004</v>
      </c>
      <c r="BZ345" s="70">
        <v>0.66700000000000004</v>
      </c>
      <c r="CA345" s="71">
        <v>3316</v>
      </c>
      <c r="CB345" s="71">
        <v>2250338136</v>
      </c>
      <c r="CC345" s="71">
        <v>678630</v>
      </c>
      <c r="CD345" s="71">
        <v>3489264</v>
      </c>
      <c r="CE345" s="71">
        <v>3579770</v>
      </c>
    </row>
    <row r="346" spans="1:83" x14ac:dyDescent="0.35">
      <c r="A346" s="10" t="s">
        <v>1678</v>
      </c>
      <c r="B346" s="10" t="s">
        <v>1017</v>
      </c>
      <c r="C346" s="42">
        <v>0.84199999999999997</v>
      </c>
      <c r="D346" s="42">
        <v>0.57899999999999996</v>
      </c>
      <c r="E346" s="42">
        <v>0.84199999999999997</v>
      </c>
      <c r="F346" s="42">
        <v>0.84199999999999997</v>
      </c>
      <c r="G346" s="43">
        <v>6870</v>
      </c>
      <c r="H346" s="43">
        <v>1458904957</v>
      </c>
      <c r="I346" s="43">
        <v>212358</v>
      </c>
      <c r="J346" s="43">
        <v>4886448</v>
      </c>
      <c r="K346" s="43">
        <v>4113820</v>
      </c>
      <c r="L346" s="42">
        <v>0.85099999999999998</v>
      </c>
      <c r="M346" s="42">
        <v>0.56999999999999995</v>
      </c>
      <c r="N346" s="42">
        <v>0.85099999999999998</v>
      </c>
      <c r="O346" s="42">
        <v>0.85099999999999998</v>
      </c>
      <c r="P346" s="43">
        <v>7218</v>
      </c>
      <c r="Q346" s="43">
        <v>1488199222</v>
      </c>
      <c r="R346" s="43">
        <v>206178</v>
      </c>
      <c r="S346" s="43">
        <v>4765659</v>
      </c>
      <c r="T346" s="43">
        <v>6925807</v>
      </c>
      <c r="U346" s="42">
        <v>0.84599999999999997</v>
      </c>
      <c r="V346" s="42">
        <v>0.54300000000000004</v>
      </c>
      <c r="W346" s="42">
        <v>0.84599999999999997</v>
      </c>
      <c r="X346" s="42">
        <v>0.84599999999999997</v>
      </c>
      <c r="Y346" s="43">
        <v>7060</v>
      </c>
      <c r="Z346" s="43">
        <v>1574093597</v>
      </c>
      <c r="AA346" s="43">
        <v>222959</v>
      </c>
      <c r="AB346" s="43">
        <v>4811319</v>
      </c>
      <c r="AC346" s="43">
        <v>5174760</v>
      </c>
      <c r="AD346" s="42">
        <v>0.85199999999999998</v>
      </c>
      <c r="AE346" s="42">
        <v>0.54600000000000004</v>
      </c>
      <c r="AF346" s="42">
        <v>0.85199999999999998</v>
      </c>
      <c r="AG346" s="42">
        <v>0.85199999999999998</v>
      </c>
      <c r="AH346" s="43">
        <v>6862</v>
      </c>
      <c r="AI346" s="43">
        <v>1564331136</v>
      </c>
      <c r="AJ346" s="43">
        <v>227970</v>
      </c>
      <c r="AK346" s="43">
        <v>4364564</v>
      </c>
      <c r="AL346" s="43">
        <v>4904184</v>
      </c>
      <c r="AM346" s="42">
        <v>0.85399999999999998</v>
      </c>
      <c r="AN346" s="42">
        <v>0.52100000000000002</v>
      </c>
      <c r="AO346" s="42">
        <v>0.85399999999999998</v>
      </c>
      <c r="AP346" s="42">
        <v>0.85399999999999998</v>
      </c>
      <c r="AQ346" s="43">
        <v>6845</v>
      </c>
      <c r="AR346" s="43">
        <v>1644576533</v>
      </c>
      <c r="AS346" s="43">
        <v>240259</v>
      </c>
      <c r="AT346" s="43">
        <v>5031938</v>
      </c>
      <c r="AU346" s="43">
        <v>4803946</v>
      </c>
      <c r="AV346" s="42">
        <v>0.86099999999999999</v>
      </c>
      <c r="AW346" s="42">
        <v>0.51300000000000001</v>
      </c>
      <c r="AX346" s="42">
        <v>0.86099999999999999</v>
      </c>
      <c r="AY346" s="42">
        <v>0.86099999999999999</v>
      </c>
      <c r="AZ346" s="43">
        <v>6920</v>
      </c>
      <c r="BA346" s="43">
        <v>1683033887</v>
      </c>
      <c r="BB346" s="43">
        <v>243212</v>
      </c>
      <c r="BC346" s="43">
        <v>4482126</v>
      </c>
      <c r="BD346" s="43">
        <v>4598991</v>
      </c>
      <c r="BE346" s="46">
        <v>0.85799999999999998</v>
      </c>
      <c r="BF346" s="46">
        <v>0.47799999999999998</v>
      </c>
      <c r="BG346" s="46">
        <v>0.85799999999999998</v>
      </c>
      <c r="BH346" s="46">
        <v>0.85799999999999998</v>
      </c>
      <c r="BI346" s="47">
        <v>6605</v>
      </c>
      <c r="BJ346" s="47">
        <v>1809948975</v>
      </c>
      <c r="BK346" s="47">
        <v>274027</v>
      </c>
      <c r="BL346" s="47">
        <v>4530607</v>
      </c>
      <c r="BM346" s="47">
        <v>7955388</v>
      </c>
      <c r="BN346" s="66">
        <v>0.86299999999999999</v>
      </c>
      <c r="BO346" s="66">
        <v>0.46400000000000002</v>
      </c>
      <c r="BP346" s="66">
        <v>0.86299999999999999</v>
      </c>
      <c r="BQ346" s="66">
        <v>0.86299999999999999</v>
      </c>
      <c r="BR346" s="67">
        <v>6510</v>
      </c>
      <c r="BS346" s="67">
        <v>1860027886</v>
      </c>
      <c r="BT346" s="67">
        <v>285718</v>
      </c>
      <c r="BU346" s="67">
        <v>8896506</v>
      </c>
      <c r="BV346" s="67">
        <v>5014398</v>
      </c>
      <c r="BW346" s="70">
        <v>0.84599999999999997</v>
      </c>
      <c r="BX346" s="70">
        <v>0.437</v>
      </c>
      <c r="BY346" s="70">
        <v>0.84599999999999997</v>
      </c>
      <c r="BZ346" s="70">
        <v>0.84599999999999997</v>
      </c>
      <c r="CA346" s="71">
        <v>6256</v>
      </c>
      <c r="CB346" s="71">
        <v>1968922407</v>
      </c>
      <c r="CC346" s="71">
        <v>314725</v>
      </c>
      <c r="CD346" s="71">
        <v>7686448</v>
      </c>
      <c r="CE346" s="71">
        <v>4833667</v>
      </c>
    </row>
    <row r="347" spans="1:83" x14ac:dyDescent="0.35">
      <c r="A347" s="10" t="s">
        <v>1679</v>
      </c>
      <c r="B347" s="10" t="s">
        <v>334</v>
      </c>
      <c r="C347" s="42">
        <v>0.752</v>
      </c>
      <c r="D347" s="42">
        <v>0.623</v>
      </c>
      <c r="E347" s="42">
        <v>0.752</v>
      </c>
      <c r="F347" s="42">
        <v>0.752</v>
      </c>
      <c r="G347" s="43">
        <v>3867</v>
      </c>
      <c r="H347" s="43">
        <v>1288983231</v>
      </c>
      <c r="I347" s="43">
        <v>333328</v>
      </c>
      <c r="J347" s="43">
        <v>2041750</v>
      </c>
      <c r="K347" s="43">
        <v>1780035</v>
      </c>
      <c r="L347" s="42">
        <v>0.73499999999999999</v>
      </c>
      <c r="M347" s="42">
        <v>0.60599999999999998</v>
      </c>
      <c r="N347" s="42">
        <v>0.73499999999999999</v>
      </c>
      <c r="O347" s="42">
        <v>0.73499999999999999</v>
      </c>
      <c r="P347" s="43">
        <v>3738</v>
      </c>
      <c r="Q347" s="43">
        <v>1366801082</v>
      </c>
      <c r="R347" s="43">
        <v>365650</v>
      </c>
      <c r="S347" s="43">
        <v>2105351</v>
      </c>
      <c r="T347" s="43">
        <v>2340587</v>
      </c>
      <c r="U347" s="42">
        <v>0.74299999999999999</v>
      </c>
      <c r="V347" s="42">
        <v>0.60599999999999998</v>
      </c>
      <c r="W347" s="42">
        <v>0.74299999999999999</v>
      </c>
      <c r="X347" s="42">
        <v>0.74299999999999999</v>
      </c>
      <c r="Y347" s="43">
        <v>3705</v>
      </c>
      <c r="Z347" s="43">
        <v>1379525605</v>
      </c>
      <c r="AA347" s="43">
        <v>372341</v>
      </c>
      <c r="AB347" s="43">
        <v>2390017</v>
      </c>
      <c r="AC347" s="43">
        <v>2431852</v>
      </c>
      <c r="AD347" s="42">
        <v>0.74199999999999999</v>
      </c>
      <c r="AE347" s="42">
        <v>0.6</v>
      </c>
      <c r="AF347" s="42">
        <v>0.74199999999999999</v>
      </c>
      <c r="AG347" s="42">
        <v>0.74199999999999999</v>
      </c>
      <c r="AH347" s="43">
        <v>3611</v>
      </c>
      <c r="AI347" s="43">
        <v>1431259659</v>
      </c>
      <c r="AJ347" s="43">
        <v>396361</v>
      </c>
      <c r="AK347" s="43">
        <v>2609877</v>
      </c>
      <c r="AL347" s="43">
        <v>2425545</v>
      </c>
      <c r="AM347" s="42">
        <v>0.74099999999999999</v>
      </c>
      <c r="AN347" s="42">
        <v>0.58199999999999996</v>
      </c>
      <c r="AO347" s="42">
        <v>0.74099999999999999</v>
      </c>
      <c r="AP347" s="42">
        <v>0.74099999999999999</v>
      </c>
      <c r="AQ347" s="43">
        <v>3568</v>
      </c>
      <c r="AR347" s="43">
        <v>1511670761</v>
      </c>
      <c r="AS347" s="43">
        <v>423674</v>
      </c>
      <c r="AT347" s="43">
        <v>2768821</v>
      </c>
      <c r="AU347" s="43">
        <v>2491395</v>
      </c>
      <c r="AV347" s="42">
        <v>0.745</v>
      </c>
      <c r="AW347" s="42">
        <v>0.56299999999999994</v>
      </c>
      <c r="AX347" s="42">
        <v>0.745</v>
      </c>
      <c r="AY347" s="42">
        <v>0.745</v>
      </c>
      <c r="AZ347" s="43">
        <v>3542</v>
      </c>
      <c r="BA347" s="43">
        <v>1575585300</v>
      </c>
      <c r="BB347" s="43">
        <v>444829</v>
      </c>
      <c r="BC347" s="43">
        <v>2522003</v>
      </c>
      <c r="BD347" s="43">
        <v>2729053</v>
      </c>
      <c r="BE347" s="46">
        <v>0.73699999999999999</v>
      </c>
      <c r="BF347" s="46">
        <v>0.54100000000000004</v>
      </c>
      <c r="BG347" s="46">
        <v>0.73699999999999999</v>
      </c>
      <c r="BH347" s="46">
        <v>0.73699999999999999</v>
      </c>
      <c r="BI347" s="47">
        <v>3351</v>
      </c>
      <c r="BJ347" s="47">
        <v>1689309861</v>
      </c>
      <c r="BK347" s="47">
        <v>504121</v>
      </c>
      <c r="BL347" s="47">
        <v>2831931</v>
      </c>
      <c r="BM347" s="47">
        <v>2862980</v>
      </c>
      <c r="BN347" s="66">
        <v>0.71599999999999997</v>
      </c>
      <c r="BO347" s="66">
        <v>0.504</v>
      </c>
      <c r="BP347" s="66">
        <v>0.71599999999999997</v>
      </c>
      <c r="BQ347" s="66">
        <v>0.71599999999999997</v>
      </c>
      <c r="BR347" s="67">
        <v>3134</v>
      </c>
      <c r="BS347" s="67">
        <v>1848748693</v>
      </c>
      <c r="BT347" s="67">
        <v>589900</v>
      </c>
      <c r="BU347" s="67">
        <v>3270689</v>
      </c>
      <c r="BV347" s="67">
        <v>2557984</v>
      </c>
      <c r="BW347" s="70">
        <v>0.69599999999999995</v>
      </c>
      <c r="BX347" s="70">
        <v>0.47399999999999998</v>
      </c>
      <c r="BY347" s="70">
        <v>0.69599999999999995</v>
      </c>
      <c r="BZ347" s="70">
        <v>0.69599999999999995</v>
      </c>
      <c r="CA347" s="71">
        <v>3183</v>
      </c>
      <c r="CB347" s="71">
        <v>1978208092</v>
      </c>
      <c r="CC347" s="71">
        <v>621491</v>
      </c>
      <c r="CD347" s="71">
        <v>2926415</v>
      </c>
      <c r="CE347" s="71">
        <v>2434319</v>
      </c>
    </row>
    <row r="348" spans="1:83" x14ac:dyDescent="0.35">
      <c r="A348" s="10" t="s">
        <v>1680</v>
      </c>
      <c r="B348" s="10" t="s">
        <v>335</v>
      </c>
      <c r="C348" s="42">
        <v>0.69099999999999995</v>
      </c>
      <c r="D348" s="42">
        <v>0.65700000000000003</v>
      </c>
      <c r="E348" s="42">
        <v>0.69099999999999995</v>
      </c>
      <c r="F348" s="42">
        <v>0.69099999999999995</v>
      </c>
      <c r="G348" s="43">
        <v>2816</v>
      </c>
      <c r="H348" s="43">
        <v>1164790953</v>
      </c>
      <c r="I348" s="43">
        <v>413633</v>
      </c>
      <c r="J348" s="43">
        <v>1217015</v>
      </c>
      <c r="K348" s="43">
        <v>1071209</v>
      </c>
      <c r="L348" s="42">
        <v>0.69599999999999995</v>
      </c>
      <c r="M348" s="42">
        <v>0.65300000000000002</v>
      </c>
      <c r="N348" s="42">
        <v>0.69599999999999995</v>
      </c>
      <c r="O348" s="42">
        <v>0.69599999999999995</v>
      </c>
      <c r="P348" s="43">
        <v>2878</v>
      </c>
      <c r="Q348" s="43">
        <v>1207558452</v>
      </c>
      <c r="R348" s="43">
        <v>419582</v>
      </c>
      <c r="S348" s="43">
        <v>1210524</v>
      </c>
      <c r="T348" s="43">
        <v>1210028</v>
      </c>
      <c r="U348" s="42">
        <v>0.69499999999999995</v>
      </c>
      <c r="V348" s="42">
        <v>0.63700000000000001</v>
      </c>
      <c r="W348" s="42">
        <v>0.69499999999999995</v>
      </c>
      <c r="X348" s="42">
        <v>0.69499999999999995</v>
      </c>
      <c r="Y348" s="43">
        <v>2911</v>
      </c>
      <c r="Z348" s="43">
        <v>1288783264</v>
      </c>
      <c r="AA348" s="43">
        <v>442728</v>
      </c>
      <c r="AB348" s="43">
        <v>1249483</v>
      </c>
      <c r="AC348" s="43">
        <v>1199503</v>
      </c>
      <c r="AD348" s="42">
        <v>0.70399999999999996</v>
      </c>
      <c r="AE348" s="42">
        <v>0.628</v>
      </c>
      <c r="AF348" s="42">
        <v>0.70399999999999996</v>
      </c>
      <c r="AG348" s="42">
        <v>0.70399999999999996</v>
      </c>
      <c r="AH348" s="43">
        <v>2981</v>
      </c>
      <c r="AI348" s="43">
        <v>1357812770</v>
      </c>
      <c r="AJ348" s="43">
        <v>455489</v>
      </c>
      <c r="AK348" s="43">
        <v>1190395</v>
      </c>
      <c r="AL348" s="43">
        <v>1289356</v>
      </c>
      <c r="AM348" s="42">
        <v>0.70599999999999996</v>
      </c>
      <c r="AN348" s="42">
        <v>0.61799999999999999</v>
      </c>
      <c r="AO348" s="42">
        <v>0.70599999999999996</v>
      </c>
      <c r="AP348" s="42">
        <v>0.70599999999999996</v>
      </c>
      <c r="AQ348" s="43">
        <v>2990</v>
      </c>
      <c r="AR348" s="43">
        <v>1439496664</v>
      </c>
      <c r="AS348" s="43">
        <v>481437</v>
      </c>
      <c r="AT348" s="43">
        <v>1566681</v>
      </c>
      <c r="AU348" s="43">
        <v>1340235</v>
      </c>
      <c r="AV348" s="42">
        <v>0.71899999999999997</v>
      </c>
      <c r="AW348" s="42">
        <v>0.60599999999999998</v>
      </c>
      <c r="AX348" s="42">
        <v>0.71899999999999997</v>
      </c>
      <c r="AY348" s="42">
        <v>0.71899999999999997</v>
      </c>
      <c r="AZ348" s="43">
        <v>3104</v>
      </c>
      <c r="BA348" s="43">
        <v>1522947178</v>
      </c>
      <c r="BB348" s="43">
        <v>490640</v>
      </c>
      <c r="BC348" s="43">
        <v>1401204</v>
      </c>
      <c r="BD348" s="43">
        <v>1484155</v>
      </c>
      <c r="BE348" s="46">
        <v>0.72899999999999998</v>
      </c>
      <c r="BF348" s="46">
        <v>0.58399999999999996</v>
      </c>
      <c r="BG348" s="46">
        <v>0.72899999999999998</v>
      </c>
      <c r="BH348" s="46">
        <v>0.72899999999999998</v>
      </c>
      <c r="BI348" s="47">
        <v>3149</v>
      </c>
      <c r="BJ348" s="47">
        <v>1635544820</v>
      </c>
      <c r="BK348" s="47">
        <v>519385</v>
      </c>
      <c r="BL348" s="47">
        <v>1412316</v>
      </c>
      <c r="BM348" s="47">
        <v>1574129</v>
      </c>
      <c r="BN348" s="66">
        <v>0.72299999999999998</v>
      </c>
      <c r="BO348" s="66">
        <v>0.56299999999999994</v>
      </c>
      <c r="BP348" s="66">
        <v>0.72299999999999998</v>
      </c>
      <c r="BQ348" s="66">
        <v>0.72299999999999998</v>
      </c>
      <c r="BR348" s="67">
        <v>3034</v>
      </c>
      <c r="BS348" s="67">
        <v>1750895066</v>
      </c>
      <c r="BT348" s="67">
        <v>577091</v>
      </c>
      <c r="BU348" s="67">
        <v>1692732</v>
      </c>
      <c r="BV348" s="67">
        <v>1764396</v>
      </c>
      <c r="BW348" s="70">
        <v>0.69899999999999995</v>
      </c>
      <c r="BX348" s="70">
        <v>0.54600000000000004</v>
      </c>
      <c r="BY348" s="70">
        <v>0.69899999999999995</v>
      </c>
      <c r="BZ348" s="70">
        <v>0.69899999999999995</v>
      </c>
      <c r="CA348" s="71">
        <v>3073</v>
      </c>
      <c r="CB348" s="71">
        <v>1890498381</v>
      </c>
      <c r="CC348" s="71">
        <v>615196</v>
      </c>
      <c r="CD348" s="71">
        <v>1766494</v>
      </c>
      <c r="CE348" s="71">
        <v>1767307</v>
      </c>
    </row>
    <row r="349" spans="1:83" x14ac:dyDescent="0.35">
      <c r="A349" s="10" t="s">
        <v>1681</v>
      </c>
      <c r="B349" s="10" t="s">
        <v>336</v>
      </c>
      <c r="C349" s="42">
        <v>0.77800000000000002</v>
      </c>
      <c r="D349" s="42">
        <v>0.64500000000000002</v>
      </c>
      <c r="E349" s="42">
        <v>0.77800000000000002</v>
      </c>
      <c r="F349" s="42">
        <v>0.77800000000000002</v>
      </c>
      <c r="G349" s="43">
        <v>1466</v>
      </c>
      <c r="H349" s="43">
        <v>436586435</v>
      </c>
      <c r="I349" s="43">
        <v>297807</v>
      </c>
      <c r="J349" s="43">
        <v>819027</v>
      </c>
      <c r="K349" s="43">
        <v>996677</v>
      </c>
      <c r="L349" s="42">
        <v>0.77800000000000002</v>
      </c>
      <c r="M349" s="42">
        <v>0.65</v>
      </c>
      <c r="N349" s="42">
        <v>0.77800000000000002</v>
      </c>
      <c r="O349" s="42">
        <v>0.77800000000000002</v>
      </c>
      <c r="P349" s="43">
        <v>1407</v>
      </c>
      <c r="Q349" s="43">
        <v>431006231</v>
      </c>
      <c r="R349" s="43">
        <v>306329</v>
      </c>
      <c r="S349" s="43">
        <v>1046017</v>
      </c>
      <c r="T349" s="43">
        <v>1472427</v>
      </c>
      <c r="U349" s="42">
        <v>0.77900000000000003</v>
      </c>
      <c r="V349" s="42">
        <v>0.65300000000000002</v>
      </c>
      <c r="W349" s="42">
        <v>0.77900000000000003</v>
      </c>
      <c r="X349" s="42">
        <v>0.77900000000000003</v>
      </c>
      <c r="Y349" s="43">
        <v>1345</v>
      </c>
      <c r="Z349" s="43">
        <v>432577108</v>
      </c>
      <c r="AA349" s="43">
        <v>321618</v>
      </c>
      <c r="AB349" s="43">
        <v>1275113</v>
      </c>
      <c r="AC349" s="43">
        <v>1393319</v>
      </c>
      <c r="AD349" s="42">
        <v>0.77500000000000002</v>
      </c>
      <c r="AE349" s="42">
        <v>0.65300000000000002</v>
      </c>
      <c r="AF349" s="42">
        <v>0.77500000000000002</v>
      </c>
      <c r="AG349" s="42">
        <v>0.77500000000000002</v>
      </c>
      <c r="AH349" s="43">
        <v>1280</v>
      </c>
      <c r="AI349" s="43">
        <v>442969146</v>
      </c>
      <c r="AJ349" s="43">
        <v>346069</v>
      </c>
      <c r="AK349" s="43">
        <v>1340186</v>
      </c>
      <c r="AL349" s="43">
        <v>1228527</v>
      </c>
      <c r="AM349" s="42">
        <v>0.77600000000000002</v>
      </c>
      <c r="AN349" s="42">
        <v>0.63500000000000001</v>
      </c>
      <c r="AO349" s="42">
        <v>0.77600000000000002</v>
      </c>
      <c r="AP349" s="42">
        <v>0.77600000000000002</v>
      </c>
      <c r="AQ349" s="43">
        <v>1315</v>
      </c>
      <c r="AR349" s="43">
        <v>482072652</v>
      </c>
      <c r="AS349" s="43">
        <v>366595</v>
      </c>
      <c r="AT349" s="43">
        <v>1346160</v>
      </c>
      <c r="AU349" s="43">
        <v>1267411</v>
      </c>
      <c r="AV349" s="42">
        <v>0.78100000000000003</v>
      </c>
      <c r="AW349" s="42">
        <v>0.627</v>
      </c>
      <c r="AX349" s="42">
        <v>0.78100000000000003</v>
      </c>
      <c r="AY349" s="42">
        <v>0.78100000000000003</v>
      </c>
      <c r="AZ349" s="43">
        <v>1303</v>
      </c>
      <c r="BA349" s="43">
        <v>498217180</v>
      </c>
      <c r="BB349" s="43">
        <v>382361</v>
      </c>
      <c r="BC349" s="43">
        <v>1328526</v>
      </c>
      <c r="BD349" s="43">
        <v>1365312</v>
      </c>
      <c r="BE349" s="46">
        <v>0.79</v>
      </c>
      <c r="BF349" s="46">
        <v>0.628</v>
      </c>
      <c r="BG349" s="46">
        <v>0.79</v>
      </c>
      <c r="BH349" s="46">
        <v>0.79</v>
      </c>
      <c r="BI349" s="47">
        <v>1262</v>
      </c>
      <c r="BJ349" s="47">
        <v>508006893</v>
      </c>
      <c r="BK349" s="47">
        <v>402541</v>
      </c>
      <c r="BL349" s="47">
        <v>1287904</v>
      </c>
      <c r="BM349" s="47">
        <v>1399842</v>
      </c>
      <c r="BN349" s="66">
        <v>0.79600000000000004</v>
      </c>
      <c r="BO349" s="66">
        <v>0.63500000000000001</v>
      </c>
      <c r="BP349" s="66">
        <v>0.79600000000000004</v>
      </c>
      <c r="BQ349" s="66">
        <v>0.79600000000000004</v>
      </c>
      <c r="BR349" s="67">
        <v>1195</v>
      </c>
      <c r="BS349" s="67">
        <v>506157802</v>
      </c>
      <c r="BT349" s="67">
        <v>423563</v>
      </c>
      <c r="BU349" s="67">
        <v>1354159</v>
      </c>
      <c r="BV349" s="67">
        <v>1466463</v>
      </c>
      <c r="BW349" s="70">
        <v>0.76500000000000001</v>
      </c>
      <c r="BX349" s="70">
        <v>0.59799999999999998</v>
      </c>
      <c r="BY349" s="70">
        <v>0.76500000000000001</v>
      </c>
      <c r="BZ349" s="70">
        <v>0.76500000000000001</v>
      </c>
      <c r="CA349" s="71">
        <v>1163</v>
      </c>
      <c r="CB349" s="71">
        <v>557882416</v>
      </c>
      <c r="CC349" s="71">
        <v>479692</v>
      </c>
      <c r="CD349" s="71">
        <v>1438396</v>
      </c>
      <c r="CE349" s="71">
        <v>1427612</v>
      </c>
    </row>
    <row r="350" spans="1:83" x14ac:dyDescent="0.35">
      <c r="A350" s="10" t="s">
        <v>1682</v>
      </c>
      <c r="B350" s="10" t="s">
        <v>337</v>
      </c>
      <c r="C350" s="42">
        <v>0.77300000000000002</v>
      </c>
      <c r="D350" s="42">
        <v>0.51600000000000001</v>
      </c>
      <c r="E350" s="42">
        <v>0.77300000000000002</v>
      </c>
      <c r="F350" s="42">
        <v>0.77300000000000002</v>
      </c>
      <c r="G350" s="43">
        <v>811</v>
      </c>
      <c r="H350" s="43">
        <v>247198199</v>
      </c>
      <c r="I350" s="43">
        <v>304806</v>
      </c>
      <c r="J350" s="43">
        <v>598421</v>
      </c>
      <c r="K350" s="43">
        <v>550606</v>
      </c>
      <c r="L350" s="42">
        <v>0.76400000000000001</v>
      </c>
      <c r="M350" s="42">
        <v>0.52100000000000002</v>
      </c>
      <c r="N350" s="42">
        <v>0.76400000000000001</v>
      </c>
      <c r="O350" s="42">
        <v>0.76400000000000001</v>
      </c>
      <c r="P350" s="43">
        <v>764</v>
      </c>
      <c r="Q350" s="43">
        <v>249430964</v>
      </c>
      <c r="R350" s="43">
        <v>326480</v>
      </c>
      <c r="S350" s="43">
        <v>660518</v>
      </c>
      <c r="T350" s="43">
        <v>836650</v>
      </c>
      <c r="U350" s="42">
        <v>0.78</v>
      </c>
      <c r="V350" s="42">
        <v>0.52700000000000002</v>
      </c>
      <c r="W350" s="42">
        <v>0.78</v>
      </c>
      <c r="X350" s="42">
        <v>0.78</v>
      </c>
      <c r="Y350" s="43">
        <v>783</v>
      </c>
      <c r="Z350" s="43">
        <v>250781748</v>
      </c>
      <c r="AA350" s="43">
        <v>320283</v>
      </c>
      <c r="AB350" s="43">
        <v>683489</v>
      </c>
      <c r="AC350" s="43">
        <v>621634</v>
      </c>
      <c r="AD350" s="42">
        <v>0.77500000000000002</v>
      </c>
      <c r="AE350" s="42">
        <v>0.51</v>
      </c>
      <c r="AF350" s="42">
        <v>0.77500000000000002</v>
      </c>
      <c r="AG350" s="42">
        <v>0.77500000000000002</v>
      </c>
      <c r="AH350" s="43">
        <v>765</v>
      </c>
      <c r="AI350" s="43">
        <v>264921027</v>
      </c>
      <c r="AJ350" s="43">
        <v>346301</v>
      </c>
      <c r="AK350" s="43">
        <v>632840</v>
      </c>
      <c r="AL350" s="43">
        <v>702579</v>
      </c>
      <c r="AM350" s="42">
        <v>0.77200000000000002</v>
      </c>
      <c r="AN350" s="42">
        <v>0.497</v>
      </c>
      <c r="AO350" s="42">
        <v>0.77200000000000002</v>
      </c>
      <c r="AP350" s="42">
        <v>0.77200000000000002</v>
      </c>
      <c r="AQ350" s="43">
        <v>757</v>
      </c>
      <c r="AR350" s="43">
        <v>283377924</v>
      </c>
      <c r="AS350" s="43">
        <v>374343</v>
      </c>
      <c r="AT350" s="43">
        <v>751930</v>
      </c>
      <c r="AU350" s="43">
        <v>781543</v>
      </c>
      <c r="AV350" s="42">
        <v>0.78400000000000003</v>
      </c>
      <c r="AW350" s="42">
        <v>0.623</v>
      </c>
      <c r="AX350" s="42">
        <v>0.78400000000000003</v>
      </c>
      <c r="AY350" s="42">
        <v>0.78400000000000003</v>
      </c>
      <c r="AZ350" s="43">
        <v>777</v>
      </c>
      <c r="BA350" s="43">
        <v>293111929</v>
      </c>
      <c r="BB350" s="43">
        <v>377235</v>
      </c>
      <c r="BC350" s="43">
        <v>806875</v>
      </c>
      <c r="BD350" s="43">
        <v>938296</v>
      </c>
      <c r="BE350" s="46">
        <v>0.77100000000000002</v>
      </c>
      <c r="BF350" s="46">
        <v>0.497</v>
      </c>
      <c r="BG350" s="46">
        <v>0.77100000000000002</v>
      </c>
      <c r="BH350" s="46">
        <v>0.77100000000000002</v>
      </c>
      <c r="BI350" s="47">
        <v>697</v>
      </c>
      <c r="BJ350" s="47">
        <v>306446874</v>
      </c>
      <c r="BK350" s="47">
        <v>439665</v>
      </c>
      <c r="BL350" s="47">
        <v>992289</v>
      </c>
      <c r="BM350" s="47">
        <v>1034927</v>
      </c>
      <c r="BN350" s="66">
        <v>0.76600000000000001</v>
      </c>
      <c r="BO350" s="66">
        <v>0.49099999999999999</v>
      </c>
      <c r="BP350" s="66">
        <v>0.76600000000000001</v>
      </c>
      <c r="BQ350" s="66">
        <v>0.76600000000000001</v>
      </c>
      <c r="BR350" s="67">
        <v>649</v>
      </c>
      <c r="BS350" s="67">
        <v>315583026</v>
      </c>
      <c r="BT350" s="67">
        <v>486260</v>
      </c>
      <c r="BU350" s="67">
        <v>1035831</v>
      </c>
      <c r="BV350" s="67">
        <v>1176448</v>
      </c>
      <c r="BW350" s="70">
        <v>0.71899999999999997</v>
      </c>
      <c r="BX350" s="70">
        <v>0.40799999999999997</v>
      </c>
      <c r="BY350" s="70">
        <v>0.71899999999999997</v>
      </c>
      <c r="BZ350" s="70">
        <v>0.71899999999999997</v>
      </c>
      <c r="CA350" s="71">
        <v>650</v>
      </c>
      <c r="CB350" s="71">
        <v>371710450</v>
      </c>
      <c r="CC350" s="71">
        <v>571862</v>
      </c>
      <c r="CD350" s="71">
        <v>1034620</v>
      </c>
      <c r="CE350" s="71">
        <v>1264174</v>
      </c>
    </row>
    <row r="351" spans="1:83" x14ac:dyDescent="0.35">
      <c r="A351" s="10" t="s">
        <v>1683</v>
      </c>
      <c r="B351" s="10" t="s">
        <v>338</v>
      </c>
      <c r="C351" s="42">
        <v>0.73499999999999999</v>
      </c>
      <c r="D351" s="42">
        <v>0.67500000000000004</v>
      </c>
      <c r="E351" s="42">
        <v>0.73499999999999999</v>
      </c>
      <c r="F351" s="42">
        <v>0.73499999999999999</v>
      </c>
      <c r="G351" s="43">
        <v>1284</v>
      </c>
      <c r="H351" s="43">
        <v>455423866</v>
      </c>
      <c r="I351" s="43">
        <v>354691</v>
      </c>
      <c r="J351" s="43">
        <v>939039</v>
      </c>
      <c r="K351" s="43">
        <v>805571</v>
      </c>
      <c r="L351" s="42">
        <v>0.73299999999999998</v>
      </c>
      <c r="M351" s="42">
        <v>0.67300000000000004</v>
      </c>
      <c r="N351" s="42">
        <v>0.73299999999999998</v>
      </c>
      <c r="O351" s="42">
        <v>0.73299999999999998</v>
      </c>
      <c r="P351" s="43">
        <v>1256</v>
      </c>
      <c r="Q351" s="43">
        <v>463748080</v>
      </c>
      <c r="R351" s="43">
        <v>369226</v>
      </c>
      <c r="S351" s="43">
        <v>1077091</v>
      </c>
      <c r="T351" s="43">
        <v>979077</v>
      </c>
      <c r="U351" s="42">
        <v>0.72099999999999997</v>
      </c>
      <c r="V351" s="42">
        <v>0.65600000000000003</v>
      </c>
      <c r="W351" s="42">
        <v>0.72099999999999997</v>
      </c>
      <c r="X351" s="42">
        <v>0.72099999999999997</v>
      </c>
      <c r="Y351" s="43">
        <v>1229</v>
      </c>
      <c r="Z351" s="43">
        <v>497563715</v>
      </c>
      <c r="AA351" s="43">
        <v>404852</v>
      </c>
      <c r="AB351" s="43">
        <v>922547</v>
      </c>
      <c r="AC351" s="43">
        <v>1003688</v>
      </c>
      <c r="AD351" s="42">
        <v>0.72599999999999998</v>
      </c>
      <c r="AE351" s="42">
        <v>0.65900000000000003</v>
      </c>
      <c r="AF351" s="42">
        <v>0.72599999999999998</v>
      </c>
      <c r="AG351" s="42">
        <v>0.72599999999999998</v>
      </c>
      <c r="AH351" s="43">
        <v>1200</v>
      </c>
      <c r="AI351" s="43">
        <v>506321539</v>
      </c>
      <c r="AJ351" s="43">
        <v>421934</v>
      </c>
      <c r="AK351" s="43">
        <v>936156</v>
      </c>
      <c r="AL351" s="43">
        <v>1007072</v>
      </c>
      <c r="AM351" s="42">
        <v>0.71599999999999997</v>
      </c>
      <c r="AN351" s="42">
        <v>0.64500000000000002</v>
      </c>
      <c r="AO351" s="42">
        <v>0.71599999999999997</v>
      </c>
      <c r="AP351" s="42">
        <v>0.71599999999999997</v>
      </c>
      <c r="AQ351" s="43">
        <v>1160</v>
      </c>
      <c r="AR351" s="43">
        <v>538580599</v>
      </c>
      <c r="AS351" s="43">
        <v>464293</v>
      </c>
      <c r="AT351" s="43">
        <v>1077395</v>
      </c>
      <c r="AU351" s="43">
        <v>1095725</v>
      </c>
      <c r="AV351" s="42">
        <v>0.71799999999999997</v>
      </c>
      <c r="AW351" s="42">
        <v>0.64500000000000002</v>
      </c>
      <c r="AX351" s="42">
        <v>0.71799999999999997</v>
      </c>
      <c r="AY351" s="42">
        <v>0.71799999999999997</v>
      </c>
      <c r="AZ351" s="43">
        <v>1127</v>
      </c>
      <c r="BA351" s="43">
        <v>554239513</v>
      </c>
      <c r="BB351" s="43">
        <v>491783</v>
      </c>
      <c r="BC351" s="43">
        <v>1020450</v>
      </c>
      <c r="BD351" s="43">
        <v>1051307</v>
      </c>
      <c r="BE351" s="46">
        <v>0.70399999999999996</v>
      </c>
      <c r="BF351" s="46">
        <v>0.627</v>
      </c>
      <c r="BG351" s="46">
        <v>0.70399999999999996</v>
      </c>
      <c r="BH351" s="46">
        <v>0.70399999999999996</v>
      </c>
      <c r="BI351" s="47">
        <v>1047</v>
      </c>
      <c r="BJ351" s="47">
        <v>594296818</v>
      </c>
      <c r="BK351" s="47">
        <v>567618</v>
      </c>
      <c r="BL351" s="47">
        <v>1007994</v>
      </c>
      <c r="BM351" s="47">
        <v>1131660</v>
      </c>
      <c r="BN351" s="66">
        <v>0.71099999999999997</v>
      </c>
      <c r="BO351" s="66">
        <v>0.61199999999999999</v>
      </c>
      <c r="BP351" s="66">
        <v>0.71099999999999997</v>
      </c>
      <c r="BQ351" s="66">
        <v>0.71099999999999997</v>
      </c>
      <c r="BR351" s="67">
        <v>1027</v>
      </c>
      <c r="BS351" s="67">
        <v>617028500</v>
      </c>
      <c r="BT351" s="67">
        <v>600806</v>
      </c>
      <c r="BU351" s="67">
        <v>1114791</v>
      </c>
      <c r="BV351" s="67">
        <v>1264515</v>
      </c>
      <c r="BW351" s="70">
        <v>0.68600000000000005</v>
      </c>
      <c r="BX351" s="70">
        <v>0.59799999999999998</v>
      </c>
      <c r="BY351" s="70">
        <v>0.68600000000000005</v>
      </c>
      <c r="BZ351" s="70">
        <v>0.68600000000000005</v>
      </c>
      <c r="CA351" s="71">
        <v>1025</v>
      </c>
      <c r="CB351" s="71">
        <v>655739195</v>
      </c>
      <c r="CC351" s="71">
        <v>639745</v>
      </c>
      <c r="CD351" s="71">
        <v>1193221</v>
      </c>
      <c r="CE351" s="71">
        <v>1179613</v>
      </c>
    </row>
    <row r="352" spans="1:83" x14ac:dyDescent="0.35">
      <c r="A352" s="10" t="s">
        <v>1684</v>
      </c>
      <c r="B352" s="10" t="s">
        <v>339</v>
      </c>
      <c r="C352" s="42">
        <v>0.627</v>
      </c>
      <c r="D352" s="42">
        <v>0.46400000000000002</v>
      </c>
      <c r="E352" s="42">
        <v>0.627</v>
      </c>
      <c r="F352" s="42">
        <v>0.627</v>
      </c>
      <c r="G352" s="43">
        <v>1314</v>
      </c>
      <c r="H352" s="43">
        <v>656219406</v>
      </c>
      <c r="I352" s="43">
        <v>499405</v>
      </c>
      <c r="J352" s="43">
        <v>955108</v>
      </c>
      <c r="K352" s="43">
        <v>975528</v>
      </c>
      <c r="L352" s="42">
        <v>0.63100000000000001</v>
      </c>
      <c r="M352" s="42">
        <v>0.46</v>
      </c>
      <c r="N352" s="42">
        <v>0.63100000000000001</v>
      </c>
      <c r="O352" s="42">
        <v>0.63100000000000001</v>
      </c>
      <c r="P352" s="43">
        <v>1299</v>
      </c>
      <c r="Q352" s="43">
        <v>662193274</v>
      </c>
      <c r="R352" s="43">
        <v>509771</v>
      </c>
      <c r="S352" s="43">
        <v>1013403</v>
      </c>
      <c r="T352" s="43">
        <v>1116304</v>
      </c>
      <c r="U352" s="42">
        <v>0.63700000000000001</v>
      </c>
      <c r="V352" s="42">
        <v>0.441</v>
      </c>
      <c r="W352" s="42">
        <v>0.63700000000000001</v>
      </c>
      <c r="X352" s="42">
        <v>0.63700000000000001</v>
      </c>
      <c r="Y352" s="43">
        <v>1293</v>
      </c>
      <c r="Z352" s="43">
        <v>680486481</v>
      </c>
      <c r="AA352" s="43">
        <v>526284</v>
      </c>
      <c r="AB352" s="43">
        <v>875035</v>
      </c>
      <c r="AC352" s="43">
        <v>956135</v>
      </c>
      <c r="AD352" s="42">
        <v>0.64600000000000002</v>
      </c>
      <c r="AE352" s="42">
        <v>0.437</v>
      </c>
      <c r="AF352" s="42">
        <v>0.64600000000000002</v>
      </c>
      <c r="AG352" s="42">
        <v>0.64600000000000002</v>
      </c>
      <c r="AH352" s="43">
        <v>1281</v>
      </c>
      <c r="AI352" s="43">
        <v>697863588</v>
      </c>
      <c r="AJ352" s="43">
        <v>544780</v>
      </c>
      <c r="AK352" s="43">
        <v>965716</v>
      </c>
      <c r="AL352" s="43">
        <v>1094946</v>
      </c>
      <c r="AM352" s="42">
        <v>0.65400000000000003</v>
      </c>
      <c r="AN352" s="42">
        <v>0.437</v>
      </c>
      <c r="AO352" s="42">
        <v>0.65400000000000003</v>
      </c>
      <c r="AP352" s="42">
        <v>0.65400000000000003</v>
      </c>
      <c r="AQ352" s="43">
        <v>1236</v>
      </c>
      <c r="AR352" s="43">
        <v>700052783</v>
      </c>
      <c r="AS352" s="43">
        <v>566385</v>
      </c>
      <c r="AT352" s="43">
        <v>1023362</v>
      </c>
      <c r="AU352" s="43">
        <v>1192796</v>
      </c>
      <c r="AV352" s="42">
        <v>0.66900000000000004</v>
      </c>
      <c r="AW352" s="42">
        <v>0.441</v>
      </c>
      <c r="AX352" s="42">
        <v>0.66900000000000004</v>
      </c>
      <c r="AY352" s="42">
        <v>0.66900000000000004</v>
      </c>
      <c r="AZ352" s="43">
        <v>1241</v>
      </c>
      <c r="BA352" s="43">
        <v>716272045</v>
      </c>
      <c r="BB352" s="43">
        <v>577173</v>
      </c>
      <c r="BC352" s="43">
        <v>907850</v>
      </c>
      <c r="BD352" s="43">
        <v>1269207</v>
      </c>
      <c r="BE352" s="46">
        <v>0.68</v>
      </c>
      <c r="BF352" s="46">
        <v>0.441</v>
      </c>
      <c r="BG352" s="46">
        <v>0.68</v>
      </c>
      <c r="BH352" s="46">
        <v>0.68</v>
      </c>
      <c r="BI352" s="47">
        <v>1187</v>
      </c>
      <c r="BJ352" s="47">
        <v>727469839</v>
      </c>
      <c r="BK352" s="47">
        <v>612864</v>
      </c>
      <c r="BL352" s="47">
        <v>1072106</v>
      </c>
      <c r="BM352" s="47">
        <v>1196853</v>
      </c>
      <c r="BN352" s="66">
        <v>0.68400000000000005</v>
      </c>
      <c r="BO352" s="66">
        <v>0.44500000000000001</v>
      </c>
      <c r="BP352" s="66">
        <v>0.68400000000000005</v>
      </c>
      <c r="BQ352" s="66">
        <v>0.68400000000000005</v>
      </c>
      <c r="BR352" s="67">
        <v>1127</v>
      </c>
      <c r="BS352" s="67">
        <v>739597518</v>
      </c>
      <c r="BT352" s="67">
        <v>656253</v>
      </c>
      <c r="BU352" s="67">
        <v>1181603</v>
      </c>
      <c r="BV352" s="67">
        <v>1446219</v>
      </c>
      <c r="BW352" s="70">
        <v>0.67500000000000004</v>
      </c>
      <c r="BX352" s="70">
        <v>0.441</v>
      </c>
      <c r="BY352" s="70">
        <v>0.67500000000000004</v>
      </c>
      <c r="BZ352" s="70">
        <v>0.67500000000000004</v>
      </c>
      <c r="CA352" s="71">
        <v>1142</v>
      </c>
      <c r="CB352" s="71">
        <v>757657808</v>
      </c>
      <c r="CC352" s="71">
        <v>663448</v>
      </c>
      <c r="CD352" s="71">
        <v>1348915</v>
      </c>
      <c r="CE352" s="71">
        <v>1447609</v>
      </c>
    </row>
    <row r="353" spans="1:83" x14ac:dyDescent="0.35">
      <c r="A353" s="10" t="s">
        <v>1685</v>
      </c>
      <c r="B353" s="10" t="s">
        <v>340</v>
      </c>
      <c r="C353" s="42">
        <v>0.77900000000000003</v>
      </c>
      <c r="D353" s="42">
        <v>0.47099999999999997</v>
      </c>
      <c r="E353" s="42">
        <v>0.77900000000000003</v>
      </c>
      <c r="F353" s="42">
        <v>0.77900000000000003</v>
      </c>
      <c r="G353" s="43">
        <v>2321</v>
      </c>
      <c r="H353" s="43">
        <v>688403610</v>
      </c>
      <c r="I353" s="43">
        <v>296597</v>
      </c>
      <c r="J353" s="43">
        <v>2103954</v>
      </c>
      <c r="K353" s="43">
        <v>2388811</v>
      </c>
      <c r="L353" s="42">
        <v>0.77900000000000003</v>
      </c>
      <c r="M353" s="42">
        <v>0.45300000000000001</v>
      </c>
      <c r="N353" s="42">
        <v>0.77900000000000003</v>
      </c>
      <c r="O353" s="42">
        <v>0.77900000000000003</v>
      </c>
      <c r="P353" s="43">
        <v>2316</v>
      </c>
      <c r="Q353" s="43">
        <v>706882317</v>
      </c>
      <c r="R353" s="43">
        <v>305216</v>
      </c>
      <c r="S353" s="43">
        <v>2520184</v>
      </c>
      <c r="T353" s="43">
        <v>2573916</v>
      </c>
      <c r="U353" s="42">
        <v>0.77900000000000003</v>
      </c>
      <c r="V353" s="42">
        <v>0.45300000000000001</v>
      </c>
      <c r="W353" s="42">
        <v>0.77900000000000003</v>
      </c>
      <c r="X353" s="42">
        <v>0.77900000000000003</v>
      </c>
      <c r="Y353" s="43">
        <v>2237</v>
      </c>
      <c r="Z353" s="43">
        <v>718799965</v>
      </c>
      <c r="AA353" s="43">
        <v>321323</v>
      </c>
      <c r="AB353" s="43">
        <v>2337968</v>
      </c>
      <c r="AC353" s="43">
        <v>2618727</v>
      </c>
      <c r="AD353" s="42">
        <v>0.77700000000000002</v>
      </c>
      <c r="AE353" s="42">
        <v>0.441</v>
      </c>
      <c r="AF353" s="42">
        <v>0.77700000000000002</v>
      </c>
      <c r="AG353" s="42">
        <v>0.77700000000000002</v>
      </c>
      <c r="AH353" s="43">
        <v>2183</v>
      </c>
      <c r="AI353" s="43">
        <v>749894571</v>
      </c>
      <c r="AJ353" s="43">
        <v>343515</v>
      </c>
      <c r="AK353" s="43">
        <v>2292983</v>
      </c>
      <c r="AL353" s="43">
        <v>2499133</v>
      </c>
      <c r="AM353" s="42">
        <v>0.78500000000000003</v>
      </c>
      <c r="AN353" s="42">
        <v>0.45600000000000002</v>
      </c>
      <c r="AO353" s="42">
        <v>0.78500000000000003</v>
      </c>
      <c r="AP353" s="42">
        <v>0.78500000000000003</v>
      </c>
      <c r="AQ353" s="43">
        <v>2146</v>
      </c>
      <c r="AR353" s="43">
        <v>755859505</v>
      </c>
      <c r="AS353" s="43">
        <v>352217</v>
      </c>
      <c r="AT353" s="43">
        <v>2313643</v>
      </c>
      <c r="AU353" s="43">
        <v>2545195</v>
      </c>
      <c r="AV353" s="42">
        <v>0.79200000000000004</v>
      </c>
      <c r="AW353" s="42">
        <v>0.44900000000000001</v>
      </c>
      <c r="AX353" s="42">
        <v>0.79200000000000004</v>
      </c>
      <c r="AY353" s="42">
        <v>0.79200000000000004</v>
      </c>
      <c r="AZ353" s="43">
        <v>2158</v>
      </c>
      <c r="BA353" s="43">
        <v>782572709</v>
      </c>
      <c r="BB353" s="43">
        <v>362637</v>
      </c>
      <c r="BC353" s="43">
        <v>2525208</v>
      </c>
      <c r="BD353" s="43">
        <v>2387268</v>
      </c>
      <c r="BE353" s="46">
        <v>0.79500000000000004</v>
      </c>
      <c r="BF353" s="46">
        <v>0.44500000000000001</v>
      </c>
      <c r="BG353" s="46">
        <v>0.79500000000000004</v>
      </c>
      <c r="BH353" s="46">
        <v>0.79500000000000004</v>
      </c>
      <c r="BI353" s="47">
        <v>2058</v>
      </c>
      <c r="BJ353" s="47">
        <v>811129796</v>
      </c>
      <c r="BK353" s="47">
        <v>394134</v>
      </c>
      <c r="BL353" s="47">
        <v>2339550</v>
      </c>
      <c r="BM353" s="47">
        <v>3026010</v>
      </c>
      <c r="BN353" s="66">
        <v>0.80400000000000005</v>
      </c>
      <c r="BO353" s="66">
        <v>0.45600000000000002</v>
      </c>
      <c r="BP353" s="66">
        <v>0.80400000000000005</v>
      </c>
      <c r="BQ353" s="66">
        <v>0.80400000000000005</v>
      </c>
      <c r="BR353" s="67">
        <v>2027</v>
      </c>
      <c r="BS353" s="67">
        <v>826803928</v>
      </c>
      <c r="BT353" s="67">
        <v>407895</v>
      </c>
      <c r="BU353" s="67">
        <v>3057047</v>
      </c>
      <c r="BV353" s="67">
        <v>2729963</v>
      </c>
      <c r="BW353" s="70">
        <v>0.79200000000000004</v>
      </c>
      <c r="BX353" s="70">
        <v>0.46</v>
      </c>
      <c r="BY353" s="70">
        <v>0.79200000000000004</v>
      </c>
      <c r="BZ353" s="70">
        <v>0.79200000000000004</v>
      </c>
      <c r="CA353" s="71">
        <v>1976</v>
      </c>
      <c r="CB353" s="71">
        <v>839101677</v>
      </c>
      <c r="CC353" s="71">
        <v>424646</v>
      </c>
      <c r="CD353" s="71">
        <v>3665139</v>
      </c>
      <c r="CE353" s="71">
        <v>2980229</v>
      </c>
    </row>
    <row r="354" spans="1:83" x14ac:dyDescent="0.35">
      <c r="A354" s="10" t="s">
        <v>1686</v>
      </c>
      <c r="B354" s="10" t="s">
        <v>341</v>
      </c>
      <c r="C354" s="42">
        <v>0.69799999999999995</v>
      </c>
      <c r="D354" s="42">
        <v>0.69899999999999995</v>
      </c>
      <c r="E354" s="42">
        <v>0.69799999999999995</v>
      </c>
      <c r="F354" s="42">
        <v>0.69899999999999995</v>
      </c>
      <c r="G354" s="43">
        <v>1383</v>
      </c>
      <c r="H354" s="43">
        <v>560090371</v>
      </c>
      <c r="I354" s="43">
        <v>404982</v>
      </c>
      <c r="J354" s="43">
        <v>1328521</v>
      </c>
      <c r="K354" s="43">
        <v>1371795</v>
      </c>
      <c r="L354" s="42">
        <v>0.69199999999999995</v>
      </c>
      <c r="M354" s="42">
        <v>0.68</v>
      </c>
      <c r="N354" s="42">
        <v>0.69199999999999995</v>
      </c>
      <c r="O354" s="42">
        <v>0.69199999999999995</v>
      </c>
      <c r="P354" s="43">
        <v>1389</v>
      </c>
      <c r="Q354" s="43">
        <v>590468562</v>
      </c>
      <c r="R354" s="43">
        <v>425103</v>
      </c>
      <c r="S354" s="43">
        <v>1369181</v>
      </c>
      <c r="T354" s="43">
        <v>1382112</v>
      </c>
      <c r="U354" s="42">
        <v>0.68899999999999995</v>
      </c>
      <c r="V354" s="42">
        <v>0.68600000000000005</v>
      </c>
      <c r="W354" s="42">
        <v>0.68899999999999995</v>
      </c>
      <c r="X354" s="42">
        <v>0.68899999999999995</v>
      </c>
      <c r="Y354" s="43">
        <v>1318</v>
      </c>
      <c r="Z354" s="43">
        <v>593446902</v>
      </c>
      <c r="AA354" s="43">
        <v>450263</v>
      </c>
      <c r="AB354" s="43">
        <v>1263604</v>
      </c>
      <c r="AC354" s="43">
        <v>1339077</v>
      </c>
      <c r="AD354" s="42">
        <v>0.72799999999999998</v>
      </c>
      <c r="AE354" s="42">
        <v>0.69699999999999995</v>
      </c>
      <c r="AF354" s="42">
        <v>0.72799999999999998</v>
      </c>
      <c r="AG354" s="42">
        <v>0.72799999999999998</v>
      </c>
      <c r="AH354" s="43">
        <v>1386</v>
      </c>
      <c r="AI354" s="43">
        <v>581270874</v>
      </c>
      <c r="AJ354" s="43">
        <v>419387</v>
      </c>
      <c r="AK354" s="43">
        <v>1357036</v>
      </c>
      <c r="AL354" s="43">
        <v>1516260</v>
      </c>
      <c r="AM354" s="42">
        <v>0.74</v>
      </c>
      <c r="AN354" s="42">
        <v>0.69499999999999995</v>
      </c>
      <c r="AO354" s="42">
        <v>0.74</v>
      </c>
      <c r="AP354" s="42">
        <v>0.74</v>
      </c>
      <c r="AQ354" s="43">
        <v>1410</v>
      </c>
      <c r="AR354" s="43">
        <v>599175989</v>
      </c>
      <c r="AS354" s="43">
        <v>424947</v>
      </c>
      <c r="AT354" s="43">
        <v>1552883</v>
      </c>
      <c r="AU354" s="43">
        <v>1505881</v>
      </c>
      <c r="AV354" s="42">
        <v>0.73599999999999999</v>
      </c>
      <c r="AW354" s="42">
        <v>0.68799999999999994</v>
      </c>
      <c r="AX354" s="42">
        <v>0.73599999999999999</v>
      </c>
      <c r="AY354" s="42">
        <v>0.73599999999999999</v>
      </c>
      <c r="AZ354" s="43">
        <v>1366</v>
      </c>
      <c r="BA354" s="43">
        <v>629962881</v>
      </c>
      <c r="BB354" s="43">
        <v>461173</v>
      </c>
      <c r="BC354" s="43">
        <v>1728679</v>
      </c>
      <c r="BD354" s="43">
        <v>1755639</v>
      </c>
      <c r="BE354" s="46">
        <v>0.747</v>
      </c>
      <c r="BF354" s="46">
        <v>0.66600000000000004</v>
      </c>
      <c r="BG354" s="46">
        <v>0.747</v>
      </c>
      <c r="BH354" s="46">
        <v>0.747</v>
      </c>
      <c r="BI354" s="47">
        <v>1375</v>
      </c>
      <c r="BJ354" s="47">
        <v>668025205</v>
      </c>
      <c r="BK354" s="47">
        <v>485836</v>
      </c>
      <c r="BL354" s="47">
        <v>1654493</v>
      </c>
      <c r="BM354" s="47">
        <v>1440188</v>
      </c>
      <c r="BN354" s="66">
        <v>0.76</v>
      </c>
      <c r="BO354" s="66">
        <v>0.67100000000000004</v>
      </c>
      <c r="BP354" s="66">
        <v>0.76</v>
      </c>
      <c r="BQ354" s="66">
        <v>0.76</v>
      </c>
      <c r="BR354" s="67">
        <v>1349</v>
      </c>
      <c r="BS354" s="67">
        <v>672648218</v>
      </c>
      <c r="BT354" s="67">
        <v>498627</v>
      </c>
      <c r="BU354" s="67">
        <v>1654305</v>
      </c>
      <c r="BV354" s="67">
        <v>1793253</v>
      </c>
      <c r="BW354" s="70">
        <v>0.73199999999999998</v>
      </c>
      <c r="BX354" s="70">
        <v>0.65900000000000003</v>
      </c>
      <c r="BY354" s="70">
        <v>0.73199999999999998</v>
      </c>
      <c r="BZ354" s="70">
        <v>0.73199999999999998</v>
      </c>
      <c r="CA354" s="71">
        <v>1304</v>
      </c>
      <c r="CB354" s="71">
        <v>712259234</v>
      </c>
      <c r="CC354" s="71">
        <v>546211</v>
      </c>
      <c r="CD354" s="71">
        <v>1550839</v>
      </c>
      <c r="CE354" s="71">
        <v>1701849</v>
      </c>
    </row>
    <row r="355" spans="1:83" x14ac:dyDescent="0.35">
      <c r="A355" s="10" t="s">
        <v>1687</v>
      </c>
      <c r="B355" s="10" t="s">
        <v>342</v>
      </c>
      <c r="C355" s="42">
        <v>0.65600000000000003</v>
      </c>
      <c r="D355" s="42">
        <v>0.69</v>
      </c>
      <c r="E355" s="42">
        <v>0.65600000000000003</v>
      </c>
      <c r="F355" s="42">
        <v>0.69</v>
      </c>
      <c r="G355" s="43">
        <v>2838</v>
      </c>
      <c r="H355" s="43">
        <v>1307813122</v>
      </c>
      <c r="I355" s="43">
        <v>460822</v>
      </c>
      <c r="J355" s="43">
        <v>2002959</v>
      </c>
      <c r="K355" s="43">
        <v>2354794</v>
      </c>
      <c r="L355" s="42">
        <v>0.64500000000000002</v>
      </c>
      <c r="M355" s="42">
        <v>0.67700000000000005</v>
      </c>
      <c r="N355" s="42">
        <v>0.64500000000000002</v>
      </c>
      <c r="O355" s="42">
        <v>0.67700000000000005</v>
      </c>
      <c r="P355" s="43">
        <v>2814</v>
      </c>
      <c r="Q355" s="43">
        <v>1379627636</v>
      </c>
      <c r="R355" s="43">
        <v>490272</v>
      </c>
      <c r="S355" s="43">
        <v>1881240</v>
      </c>
      <c r="T355" s="43">
        <v>1962929</v>
      </c>
      <c r="U355" s="42">
        <v>0.64500000000000002</v>
      </c>
      <c r="V355" s="42">
        <v>0.67500000000000004</v>
      </c>
      <c r="W355" s="42">
        <v>0.64500000000000002</v>
      </c>
      <c r="X355" s="42">
        <v>0.67500000000000004</v>
      </c>
      <c r="Y355" s="43">
        <v>2751</v>
      </c>
      <c r="Z355" s="43">
        <v>1415711574</v>
      </c>
      <c r="AA355" s="43">
        <v>514617</v>
      </c>
      <c r="AB355" s="43">
        <v>1821835</v>
      </c>
      <c r="AC355" s="43">
        <v>1671631</v>
      </c>
      <c r="AD355" s="42">
        <v>0.66600000000000004</v>
      </c>
      <c r="AE355" s="42">
        <v>0.68700000000000006</v>
      </c>
      <c r="AF355" s="42">
        <v>0.66600000000000004</v>
      </c>
      <c r="AG355" s="42">
        <v>0.68700000000000006</v>
      </c>
      <c r="AH355" s="43">
        <v>2737</v>
      </c>
      <c r="AI355" s="43">
        <v>1406586051</v>
      </c>
      <c r="AJ355" s="43">
        <v>513915</v>
      </c>
      <c r="AK355" s="43">
        <v>1724248</v>
      </c>
      <c r="AL355" s="43">
        <v>1932959</v>
      </c>
      <c r="AM355" s="42">
        <v>0.68200000000000005</v>
      </c>
      <c r="AN355" s="42">
        <v>0.68600000000000005</v>
      </c>
      <c r="AO355" s="42">
        <v>0.68200000000000005</v>
      </c>
      <c r="AP355" s="42">
        <v>0.68600000000000005</v>
      </c>
      <c r="AQ355" s="43">
        <v>2765</v>
      </c>
      <c r="AR355" s="43">
        <v>1435897678</v>
      </c>
      <c r="AS355" s="43">
        <v>519311</v>
      </c>
      <c r="AT355" s="43">
        <v>2008460</v>
      </c>
      <c r="AU355" s="43">
        <v>2089635</v>
      </c>
      <c r="AV355" s="42">
        <v>0.70199999999999996</v>
      </c>
      <c r="AW355" s="42">
        <v>0.68</v>
      </c>
      <c r="AX355" s="42">
        <v>0.70199999999999996</v>
      </c>
      <c r="AY355" s="42">
        <v>0.70199999999999996</v>
      </c>
      <c r="AZ355" s="43">
        <v>2845</v>
      </c>
      <c r="BA355" s="43">
        <v>1478734785</v>
      </c>
      <c r="BB355" s="43">
        <v>519766</v>
      </c>
      <c r="BC355" s="43">
        <v>1917005</v>
      </c>
      <c r="BD355" s="43">
        <v>3120810</v>
      </c>
      <c r="BE355" s="46">
        <v>0.72099999999999997</v>
      </c>
      <c r="BF355" s="46">
        <v>0.67900000000000005</v>
      </c>
      <c r="BG355" s="46">
        <v>0.72099999999999997</v>
      </c>
      <c r="BH355" s="46">
        <v>0.72099999999999997</v>
      </c>
      <c r="BI355" s="47">
        <v>2804</v>
      </c>
      <c r="BJ355" s="47">
        <v>1501513570</v>
      </c>
      <c r="BK355" s="47">
        <v>535489</v>
      </c>
      <c r="BL355" s="47">
        <v>2601254</v>
      </c>
      <c r="BM355" s="47">
        <v>2588576</v>
      </c>
      <c r="BN355" s="66">
        <v>0.72399999999999998</v>
      </c>
      <c r="BO355" s="66">
        <v>0.67100000000000004</v>
      </c>
      <c r="BP355" s="66">
        <v>0.72399999999999998</v>
      </c>
      <c r="BQ355" s="66">
        <v>0.72399999999999998</v>
      </c>
      <c r="BR355" s="67">
        <v>2730</v>
      </c>
      <c r="BS355" s="67">
        <v>1569984090</v>
      </c>
      <c r="BT355" s="67">
        <v>575085</v>
      </c>
      <c r="BU355" s="67">
        <v>2673845</v>
      </c>
      <c r="BV355" s="67">
        <v>3594843</v>
      </c>
      <c r="BW355" s="70">
        <v>0.71499999999999997</v>
      </c>
      <c r="BX355" s="70">
        <v>0.66900000000000004</v>
      </c>
      <c r="BY355" s="70">
        <v>0.71499999999999997</v>
      </c>
      <c r="BZ355" s="70">
        <v>0.71499999999999997</v>
      </c>
      <c r="CA355" s="71">
        <v>2778</v>
      </c>
      <c r="CB355" s="71">
        <v>1615126894</v>
      </c>
      <c r="CC355" s="71">
        <v>581399</v>
      </c>
      <c r="CD355" s="71">
        <v>3106815</v>
      </c>
      <c r="CE355" s="71">
        <v>3724631</v>
      </c>
    </row>
    <row r="356" spans="1:83" x14ac:dyDescent="0.35">
      <c r="A356" s="10" t="s">
        <v>1688</v>
      </c>
      <c r="B356" s="10" t="s">
        <v>343</v>
      </c>
      <c r="C356" s="42">
        <v>0.624</v>
      </c>
      <c r="D356" s="42">
        <v>0.65900000000000003</v>
      </c>
      <c r="E356" s="42">
        <v>0.624</v>
      </c>
      <c r="F356" s="42">
        <v>0.65900000000000003</v>
      </c>
      <c r="G356" s="43">
        <v>636</v>
      </c>
      <c r="H356" s="43">
        <v>320257116</v>
      </c>
      <c r="I356" s="43">
        <v>503548</v>
      </c>
      <c r="J356" s="43">
        <v>941505</v>
      </c>
      <c r="K356" s="43">
        <v>888171</v>
      </c>
      <c r="L356" s="42">
        <v>0.60199999999999998</v>
      </c>
      <c r="M356" s="42">
        <v>0.65100000000000002</v>
      </c>
      <c r="N356" s="42">
        <v>0.60199999999999998</v>
      </c>
      <c r="O356" s="42">
        <v>0.65100000000000002</v>
      </c>
      <c r="P356" s="43">
        <v>596</v>
      </c>
      <c r="Q356" s="43">
        <v>327071278</v>
      </c>
      <c r="R356" s="43">
        <v>548777</v>
      </c>
      <c r="S356" s="43">
        <v>853190</v>
      </c>
      <c r="T356" s="43">
        <v>789759</v>
      </c>
      <c r="U356" s="42">
        <v>0.61299999999999999</v>
      </c>
      <c r="V356" s="42">
        <v>0.64800000000000002</v>
      </c>
      <c r="W356" s="42">
        <v>0.61299999999999999</v>
      </c>
      <c r="X356" s="42">
        <v>0.64800000000000002</v>
      </c>
      <c r="Y356" s="43">
        <v>588</v>
      </c>
      <c r="Z356" s="43">
        <v>329479020</v>
      </c>
      <c r="AA356" s="43">
        <v>560338</v>
      </c>
      <c r="AB356" s="43">
        <v>871829</v>
      </c>
      <c r="AC356" s="43">
        <v>932529</v>
      </c>
      <c r="AD356" s="42">
        <v>0.63</v>
      </c>
      <c r="AE356" s="42">
        <v>0.65</v>
      </c>
      <c r="AF356" s="42">
        <v>0.63</v>
      </c>
      <c r="AG356" s="42">
        <v>0.65</v>
      </c>
      <c r="AH356" s="43">
        <v>586</v>
      </c>
      <c r="AI356" s="43">
        <v>333964385</v>
      </c>
      <c r="AJ356" s="43">
        <v>569905</v>
      </c>
      <c r="AK356" s="43">
        <v>917330</v>
      </c>
      <c r="AL356" s="43">
        <v>1103154</v>
      </c>
      <c r="AM356" s="42">
        <v>0.65800000000000003</v>
      </c>
      <c r="AN356" s="42">
        <v>0.65100000000000002</v>
      </c>
      <c r="AO356" s="42">
        <v>0.65800000000000003</v>
      </c>
      <c r="AP356" s="42">
        <v>0.65800000000000003</v>
      </c>
      <c r="AQ356" s="43">
        <v>610</v>
      </c>
      <c r="AR356" s="43">
        <v>340950081</v>
      </c>
      <c r="AS356" s="43">
        <v>558934</v>
      </c>
      <c r="AT356" s="43">
        <v>979639</v>
      </c>
      <c r="AU356" s="43">
        <v>1001167</v>
      </c>
      <c r="AV356" s="42">
        <v>0.66500000000000004</v>
      </c>
      <c r="AW356" s="42">
        <v>0.64</v>
      </c>
      <c r="AX356" s="42">
        <v>0.66500000000000004</v>
      </c>
      <c r="AY356" s="42">
        <v>0.66500000000000004</v>
      </c>
      <c r="AZ356" s="43">
        <v>618</v>
      </c>
      <c r="BA356" s="43">
        <v>360910124</v>
      </c>
      <c r="BB356" s="43">
        <v>583996</v>
      </c>
      <c r="BC356" s="43">
        <v>955846</v>
      </c>
      <c r="BD356" s="43">
        <v>1155910</v>
      </c>
      <c r="BE356" s="46">
        <v>0.66600000000000004</v>
      </c>
      <c r="BF356" s="46">
        <v>0.63400000000000001</v>
      </c>
      <c r="BG356" s="46">
        <v>0.66600000000000004</v>
      </c>
      <c r="BH356" s="46">
        <v>0.66600000000000004</v>
      </c>
      <c r="BI356" s="47">
        <v>581</v>
      </c>
      <c r="BJ356" s="47">
        <v>372183852</v>
      </c>
      <c r="BK356" s="47">
        <v>640591</v>
      </c>
      <c r="BL356" s="47">
        <v>1035744</v>
      </c>
      <c r="BM356" s="47">
        <v>1140023</v>
      </c>
      <c r="BN356" s="66">
        <v>0.67400000000000004</v>
      </c>
      <c r="BO356" s="66">
        <v>0.61399999999999999</v>
      </c>
      <c r="BP356" s="66">
        <v>0.67400000000000004</v>
      </c>
      <c r="BQ356" s="66">
        <v>0.67400000000000004</v>
      </c>
      <c r="BR356" s="67">
        <v>578</v>
      </c>
      <c r="BS356" s="67">
        <v>392223672</v>
      </c>
      <c r="BT356" s="67">
        <v>678587</v>
      </c>
      <c r="BU356" s="67">
        <v>993719</v>
      </c>
      <c r="BV356" s="67">
        <v>1247797</v>
      </c>
      <c r="BW356" s="70">
        <v>0.67</v>
      </c>
      <c r="BX356" s="70">
        <v>0.60599999999999998</v>
      </c>
      <c r="BY356" s="70">
        <v>0.67</v>
      </c>
      <c r="BZ356" s="70">
        <v>0.67</v>
      </c>
      <c r="CA356" s="71">
        <v>593</v>
      </c>
      <c r="CB356" s="71">
        <v>399101976</v>
      </c>
      <c r="CC356" s="71">
        <v>673021</v>
      </c>
      <c r="CD356" s="71">
        <v>1158845</v>
      </c>
      <c r="CE356" s="71">
        <v>1102585</v>
      </c>
    </row>
    <row r="357" spans="1:83" x14ac:dyDescent="0.35">
      <c r="A357" s="10" t="s">
        <v>1689</v>
      </c>
      <c r="B357" s="10" t="s">
        <v>344</v>
      </c>
      <c r="C357" s="42">
        <v>0.76400000000000001</v>
      </c>
      <c r="D357" s="42">
        <v>0.62</v>
      </c>
      <c r="E357" s="42">
        <v>0.76400000000000001</v>
      </c>
      <c r="F357" s="42">
        <v>0.76400000000000001</v>
      </c>
      <c r="G357" s="43">
        <v>1081</v>
      </c>
      <c r="H357" s="43">
        <v>341757725</v>
      </c>
      <c r="I357" s="43">
        <v>316149</v>
      </c>
      <c r="J357" s="43">
        <v>1098463</v>
      </c>
      <c r="K357" s="43">
        <v>1138895</v>
      </c>
      <c r="L357" s="42">
        <v>0.76100000000000001</v>
      </c>
      <c r="M357" s="42">
        <v>0.60799999999999998</v>
      </c>
      <c r="N357" s="42">
        <v>0.76100000000000001</v>
      </c>
      <c r="O357" s="42">
        <v>0.76100000000000001</v>
      </c>
      <c r="P357" s="43">
        <v>1092</v>
      </c>
      <c r="Q357" s="43">
        <v>360217490</v>
      </c>
      <c r="R357" s="43">
        <v>329869</v>
      </c>
      <c r="S357" s="43">
        <v>1062458</v>
      </c>
      <c r="T357" s="43">
        <v>974701</v>
      </c>
      <c r="U357" s="42">
        <v>0.77</v>
      </c>
      <c r="V357" s="42">
        <v>0.61399999999999999</v>
      </c>
      <c r="W357" s="42">
        <v>0.77</v>
      </c>
      <c r="X357" s="42">
        <v>0.77</v>
      </c>
      <c r="Y357" s="43">
        <v>1084</v>
      </c>
      <c r="Z357" s="43">
        <v>361983830</v>
      </c>
      <c r="AA357" s="43">
        <v>333933</v>
      </c>
      <c r="AB357" s="43">
        <v>935825</v>
      </c>
      <c r="AC357" s="43">
        <v>1030622</v>
      </c>
      <c r="AD357" s="42">
        <v>0.78300000000000003</v>
      </c>
      <c r="AE357" s="42">
        <v>0.625</v>
      </c>
      <c r="AF357" s="42">
        <v>0.78300000000000003</v>
      </c>
      <c r="AG357" s="42">
        <v>0.78300000000000003</v>
      </c>
      <c r="AH357" s="43">
        <v>1089</v>
      </c>
      <c r="AI357" s="43">
        <v>363310606</v>
      </c>
      <c r="AJ357" s="43">
        <v>333618</v>
      </c>
      <c r="AK357" s="43">
        <v>949208</v>
      </c>
      <c r="AL357" s="43">
        <v>1129424</v>
      </c>
      <c r="AM357" s="42">
        <v>0.78500000000000003</v>
      </c>
      <c r="AN357" s="42">
        <v>0.621</v>
      </c>
      <c r="AO357" s="42">
        <v>0.78500000000000003</v>
      </c>
      <c r="AP357" s="42">
        <v>0.78500000000000003</v>
      </c>
      <c r="AQ357" s="43">
        <v>1066</v>
      </c>
      <c r="AR357" s="43">
        <v>375496318</v>
      </c>
      <c r="AS357" s="43">
        <v>352247</v>
      </c>
      <c r="AT357" s="43">
        <v>1166744</v>
      </c>
      <c r="AU357" s="43">
        <v>1141472</v>
      </c>
      <c r="AV357" s="42">
        <v>0.79100000000000004</v>
      </c>
      <c r="AW357" s="42">
        <v>0.61399999999999999</v>
      </c>
      <c r="AX357" s="42">
        <v>0.79100000000000004</v>
      </c>
      <c r="AY357" s="42">
        <v>0.79100000000000004</v>
      </c>
      <c r="AZ357" s="43">
        <v>1068</v>
      </c>
      <c r="BA357" s="43">
        <v>389710662</v>
      </c>
      <c r="BB357" s="43">
        <v>364897</v>
      </c>
      <c r="BC357" s="43">
        <v>1072280</v>
      </c>
      <c r="BD357" s="43">
        <v>1182330</v>
      </c>
      <c r="BE357" s="46">
        <v>0.79200000000000004</v>
      </c>
      <c r="BF357" s="46">
        <v>0.60399999999999998</v>
      </c>
      <c r="BG357" s="46">
        <v>0.79200000000000004</v>
      </c>
      <c r="BH357" s="46">
        <v>0.79200000000000004</v>
      </c>
      <c r="BI357" s="47">
        <v>1018</v>
      </c>
      <c r="BJ357" s="47">
        <v>406375205</v>
      </c>
      <c r="BK357" s="47">
        <v>399189</v>
      </c>
      <c r="BL357" s="47">
        <v>1076307</v>
      </c>
      <c r="BM357" s="47">
        <v>1130632</v>
      </c>
      <c r="BN357" s="66">
        <v>0.79900000000000004</v>
      </c>
      <c r="BO357" s="66">
        <v>0.59799999999999998</v>
      </c>
      <c r="BP357" s="66">
        <v>0.79900000000000004</v>
      </c>
      <c r="BQ357" s="66">
        <v>0.79900000000000004</v>
      </c>
      <c r="BR357" s="67">
        <v>1011</v>
      </c>
      <c r="BS357" s="67">
        <v>424045176</v>
      </c>
      <c r="BT357" s="67">
        <v>419431</v>
      </c>
      <c r="BU357" s="67">
        <v>1184995</v>
      </c>
      <c r="BV357" s="67">
        <v>1407647</v>
      </c>
      <c r="BW357" s="70">
        <v>0.77600000000000002</v>
      </c>
      <c r="BX357" s="70">
        <v>0.58199999999999996</v>
      </c>
      <c r="BY357" s="70">
        <v>0.77600000000000002</v>
      </c>
      <c r="BZ357" s="70">
        <v>0.77600000000000002</v>
      </c>
      <c r="CA357" s="71">
        <v>985</v>
      </c>
      <c r="CB357" s="71">
        <v>450786786</v>
      </c>
      <c r="CC357" s="71">
        <v>457651</v>
      </c>
      <c r="CD357" s="71">
        <v>1314117</v>
      </c>
      <c r="CE357" s="71">
        <v>1258391</v>
      </c>
    </row>
    <row r="358" spans="1:83" x14ac:dyDescent="0.35">
      <c r="A358" s="10" t="s">
        <v>1690</v>
      </c>
      <c r="B358" s="10" t="s">
        <v>345</v>
      </c>
      <c r="C358" s="42">
        <v>0.62</v>
      </c>
      <c r="D358" s="42">
        <v>0.627</v>
      </c>
      <c r="E358" s="42">
        <v>0.62</v>
      </c>
      <c r="F358" s="42">
        <v>0.627</v>
      </c>
      <c r="G358" s="43">
        <v>458</v>
      </c>
      <c r="H358" s="43">
        <v>233391976</v>
      </c>
      <c r="I358" s="43">
        <v>509589</v>
      </c>
      <c r="J358" s="43">
        <v>532978</v>
      </c>
      <c r="K358" s="43">
        <v>575356</v>
      </c>
      <c r="L358" s="42">
        <v>0.624</v>
      </c>
      <c r="M358" s="42">
        <v>0.623</v>
      </c>
      <c r="N358" s="42">
        <v>0.624</v>
      </c>
      <c r="O358" s="42">
        <v>0.624</v>
      </c>
      <c r="P358" s="43">
        <v>452</v>
      </c>
      <c r="Q358" s="43">
        <v>234850509</v>
      </c>
      <c r="R358" s="43">
        <v>519580</v>
      </c>
      <c r="S358" s="43">
        <v>628219</v>
      </c>
      <c r="T358" s="43">
        <v>573066</v>
      </c>
      <c r="U358" s="42">
        <v>0.624</v>
      </c>
      <c r="V358" s="42">
        <v>0.627</v>
      </c>
      <c r="W358" s="42">
        <v>0.624</v>
      </c>
      <c r="X358" s="42">
        <v>0.627</v>
      </c>
      <c r="Y358" s="43">
        <v>436</v>
      </c>
      <c r="Z358" s="43">
        <v>238035851</v>
      </c>
      <c r="AA358" s="43">
        <v>545953</v>
      </c>
      <c r="AB358" s="43">
        <v>637574</v>
      </c>
      <c r="AC358" s="43">
        <v>708504</v>
      </c>
      <c r="AD358" s="42">
        <v>0.622</v>
      </c>
      <c r="AE358" s="42">
        <v>0.61199999999999999</v>
      </c>
      <c r="AF358" s="42">
        <v>0.622</v>
      </c>
      <c r="AG358" s="42">
        <v>0.622</v>
      </c>
      <c r="AH358" s="43">
        <v>433</v>
      </c>
      <c r="AI358" s="43">
        <v>251684488</v>
      </c>
      <c r="AJ358" s="43">
        <v>581257</v>
      </c>
      <c r="AK358" s="43">
        <v>691074</v>
      </c>
      <c r="AL358" s="43">
        <v>713058</v>
      </c>
      <c r="AM358" s="42">
        <v>0.63</v>
      </c>
      <c r="AN358" s="42">
        <v>0.621</v>
      </c>
      <c r="AO358" s="42">
        <v>0.63</v>
      </c>
      <c r="AP358" s="42">
        <v>0.63</v>
      </c>
      <c r="AQ358" s="43">
        <v>420</v>
      </c>
      <c r="AR358" s="43">
        <v>254202108</v>
      </c>
      <c r="AS358" s="43">
        <v>605243</v>
      </c>
      <c r="AT358" s="43">
        <v>620537</v>
      </c>
      <c r="AU358" s="43">
        <v>546033</v>
      </c>
      <c r="AV358" s="42">
        <v>0.65800000000000003</v>
      </c>
      <c r="AW358" s="42">
        <v>0.627</v>
      </c>
      <c r="AX358" s="42">
        <v>0.65800000000000003</v>
      </c>
      <c r="AY358" s="42">
        <v>0.65800000000000003</v>
      </c>
      <c r="AZ358" s="43">
        <v>429</v>
      </c>
      <c r="BA358" s="43">
        <v>255721567</v>
      </c>
      <c r="BB358" s="43">
        <v>596087</v>
      </c>
      <c r="BC358" s="43">
        <v>575597</v>
      </c>
      <c r="BD358" s="43">
        <v>605319</v>
      </c>
      <c r="BE358" s="46">
        <v>0.67600000000000005</v>
      </c>
      <c r="BF358" s="46">
        <v>0.621</v>
      </c>
      <c r="BG358" s="46">
        <v>0.67600000000000005</v>
      </c>
      <c r="BH358" s="46">
        <v>0.67600000000000005</v>
      </c>
      <c r="BI358" s="47">
        <v>422</v>
      </c>
      <c r="BJ358" s="47">
        <v>262440269</v>
      </c>
      <c r="BK358" s="47">
        <v>621896</v>
      </c>
      <c r="BL358" s="47">
        <v>551934</v>
      </c>
      <c r="BM358" s="47">
        <v>583182</v>
      </c>
      <c r="BN358" s="66">
        <v>0.69399999999999995</v>
      </c>
      <c r="BO358" s="66">
        <v>0.625</v>
      </c>
      <c r="BP358" s="66">
        <v>0.69399999999999995</v>
      </c>
      <c r="BQ358" s="66">
        <v>0.69399999999999995</v>
      </c>
      <c r="BR358" s="67">
        <v>412</v>
      </c>
      <c r="BS358" s="67">
        <v>262087313</v>
      </c>
      <c r="BT358" s="67">
        <v>636134</v>
      </c>
      <c r="BU358" s="67">
        <v>586505</v>
      </c>
      <c r="BV358" s="67">
        <v>677282</v>
      </c>
      <c r="BW358" s="70">
        <v>0.67700000000000005</v>
      </c>
      <c r="BX358" s="70">
        <v>0.61599999999999999</v>
      </c>
      <c r="BY358" s="70">
        <v>0.67700000000000005</v>
      </c>
      <c r="BZ358" s="70">
        <v>0.67700000000000005</v>
      </c>
      <c r="CA358" s="71">
        <v>411</v>
      </c>
      <c r="CB358" s="71">
        <v>271065049</v>
      </c>
      <c r="CC358" s="71">
        <v>659525</v>
      </c>
      <c r="CD358" s="71">
        <v>678311</v>
      </c>
      <c r="CE358" s="71">
        <v>773593</v>
      </c>
    </row>
    <row r="359" spans="1:83" x14ac:dyDescent="0.35">
      <c r="A359" s="10" t="s">
        <v>1691</v>
      </c>
      <c r="B359" s="10" t="s">
        <v>346</v>
      </c>
      <c r="C359" s="42">
        <v>0.79400000000000004</v>
      </c>
      <c r="D359" s="42">
        <v>0.63500000000000001</v>
      </c>
      <c r="E359" s="42">
        <v>0.79400000000000004</v>
      </c>
      <c r="F359" s="42">
        <v>0.79400000000000004</v>
      </c>
      <c r="G359" s="43">
        <v>5416</v>
      </c>
      <c r="H359" s="43">
        <v>1494624625</v>
      </c>
      <c r="I359" s="43">
        <v>275964</v>
      </c>
      <c r="J359" s="43">
        <v>7110615</v>
      </c>
      <c r="K359" s="43">
        <v>6591604</v>
      </c>
      <c r="L359" s="42">
        <v>0.8</v>
      </c>
      <c r="M359" s="42">
        <v>0.63500000000000001</v>
      </c>
      <c r="N359" s="42">
        <v>0.8</v>
      </c>
      <c r="O359" s="42">
        <v>0.8</v>
      </c>
      <c r="P359" s="43">
        <v>5395</v>
      </c>
      <c r="Q359" s="43">
        <v>1489363076</v>
      </c>
      <c r="R359" s="43">
        <v>276063</v>
      </c>
      <c r="S359" s="43">
        <v>6537644</v>
      </c>
      <c r="T359" s="43">
        <v>7276692</v>
      </c>
      <c r="U359" s="42">
        <v>0.81899999999999995</v>
      </c>
      <c r="V359" s="42">
        <v>0.65100000000000002</v>
      </c>
      <c r="W359" s="42">
        <v>0.81899999999999995</v>
      </c>
      <c r="X359" s="42">
        <v>0.81899999999999995</v>
      </c>
      <c r="Y359" s="43">
        <v>5421</v>
      </c>
      <c r="Z359" s="43">
        <v>1427196940</v>
      </c>
      <c r="AA359" s="43">
        <v>263271</v>
      </c>
      <c r="AB359" s="43">
        <v>6795129</v>
      </c>
      <c r="AC359" s="43">
        <v>7258810</v>
      </c>
      <c r="AD359" s="42">
        <v>0.83</v>
      </c>
      <c r="AE359" s="42">
        <v>0.65600000000000003</v>
      </c>
      <c r="AF359" s="42">
        <v>0.83</v>
      </c>
      <c r="AG359" s="42">
        <v>0.83</v>
      </c>
      <c r="AH359" s="43">
        <v>5535</v>
      </c>
      <c r="AI359" s="43">
        <v>1453882543</v>
      </c>
      <c r="AJ359" s="43">
        <v>262670</v>
      </c>
      <c r="AK359" s="43">
        <v>7969166</v>
      </c>
      <c r="AL359" s="43">
        <v>6887534</v>
      </c>
      <c r="AM359" s="42">
        <v>0.83599999999999997</v>
      </c>
      <c r="AN359" s="42">
        <v>0.66600000000000004</v>
      </c>
      <c r="AO359" s="42">
        <v>0.83599999999999997</v>
      </c>
      <c r="AP359" s="42">
        <v>0.83599999999999997</v>
      </c>
      <c r="AQ359" s="43">
        <v>5483</v>
      </c>
      <c r="AR359" s="43">
        <v>1469360903</v>
      </c>
      <c r="AS359" s="43">
        <v>267984</v>
      </c>
      <c r="AT359" s="43">
        <v>6457824</v>
      </c>
      <c r="AU359" s="43">
        <v>6638310</v>
      </c>
      <c r="AV359" s="42">
        <v>0.83899999999999997</v>
      </c>
      <c r="AW359" s="42">
        <v>0.65100000000000002</v>
      </c>
      <c r="AX359" s="42">
        <v>0.83899999999999997</v>
      </c>
      <c r="AY359" s="42">
        <v>0.83899999999999997</v>
      </c>
      <c r="AZ359" s="43">
        <v>5462</v>
      </c>
      <c r="BA359" s="43">
        <v>1533497802</v>
      </c>
      <c r="BB359" s="43">
        <v>280757</v>
      </c>
      <c r="BC359" s="43">
        <v>7342979</v>
      </c>
      <c r="BD359" s="43">
        <v>6429059</v>
      </c>
      <c r="BE359" s="46">
        <v>0.84099999999999997</v>
      </c>
      <c r="BF359" s="46">
        <v>0.63700000000000001</v>
      </c>
      <c r="BG359" s="46">
        <v>0.84099999999999997</v>
      </c>
      <c r="BH359" s="46">
        <v>0.84099999999999997</v>
      </c>
      <c r="BI359" s="47">
        <v>5326</v>
      </c>
      <c r="BJ359" s="47">
        <v>1626836395</v>
      </c>
      <c r="BK359" s="47">
        <v>305451</v>
      </c>
      <c r="BL359" s="47">
        <v>6311418</v>
      </c>
      <c r="BM359" s="47">
        <v>7735200</v>
      </c>
      <c r="BN359" s="66">
        <v>0.84899999999999998</v>
      </c>
      <c r="BO359" s="66">
        <v>0.64200000000000002</v>
      </c>
      <c r="BP359" s="66">
        <v>0.84899999999999998</v>
      </c>
      <c r="BQ359" s="66">
        <v>0.84899999999999998</v>
      </c>
      <c r="BR359" s="67">
        <v>5193</v>
      </c>
      <c r="BS359" s="67">
        <v>1637544682</v>
      </c>
      <c r="BT359" s="67">
        <v>315336</v>
      </c>
      <c r="BU359" s="67">
        <v>7337399</v>
      </c>
      <c r="BV359" s="67">
        <v>7953822</v>
      </c>
      <c r="BW359" s="70">
        <v>0.83099999999999996</v>
      </c>
      <c r="BX359" s="70">
        <v>0.627</v>
      </c>
      <c r="BY359" s="70">
        <v>0.83099999999999996</v>
      </c>
      <c r="BZ359" s="70">
        <v>0.83099999999999996</v>
      </c>
      <c r="CA359" s="71">
        <v>5103</v>
      </c>
      <c r="CB359" s="71">
        <v>1760343924</v>
      </c>
      <c r="CC359" s="71">
        <v>344962</v>
      </c>
      <c r="CD359" s="71">
        <v>10268765</v>
      </c>
      <c r="CE359" s="71">
        <v>8106717</v>
      </c>
    </row>
    <row r="360" spans="1:83" x14ac:dyDescent="0.35">
      <c r="A360" s="10" t="s">
        <v>1692</v>
      </c>
      <c r="B360" s="10" t="s">
        <v>347</v>
      </c>
      <c r="C360" s="42">
        <v>0.78800000000000003</v>
      </c>
      <c r="D360" s="42">
        <v>0.58199999999999996</v>
      </c>
      <c r="E360" s="42">
        <v>0.78800000000000003</v>
      </c>
      <c r="F360" s="42">
        <v>0.78800000000000003</v>
      </c>
      <c r="G360" s="43">
        <v>884</v>
      </c>
      <c r="H360" s="43">
        <v>250864953</v>
      </c>
      <c r="I360" s="43">
        <v>283783</v>
      </c>
      <c r="J360" s="43">
        <v>1388768</v>
      </c>
      <c r="K360" s="43">
        <v>1184832</v>
      </c>
      <c r="L360" s="42">
        <v>0.78</v>
      </c>
      <c r="M360" s="42">
        <v>0.58199999999999996</v>
      </c>
      <c r="N360" s="42">
        <v>0.78</v>
      </c>
      <c r="O360" s="42">
        <v>0.78</v>
      </c>
      <c r="P360" s="43">
        <v>853</v>
      </c>
      <c r="Q360" s="43">
        <v>259513991</v>
      </c>
      <c r="R360" s="43">
        <v>304236</v>
      </c>
      <c r="S360" s="43">
        <v>1147595</v>
      </c>
      <c r="T360" s="43">
        <v>1360518</v>
      </c>
      <c r="U360" s="42">
        <v>0.78100000000000003</v>
      </c>
      <c r="V360" s="42">
        <v>0.57499999999999996</v>
      </c>
      <c r="W360" s="42">
        <v>0.78100000000000003</v>
      </c>
      <c r="X360" s="42">
        <v>0.78100000000000003</v>
      </c>
      <c r="Y360" s="43">
        <v>845</v>
      </c>
      <c r="Z360" s="43">
        <v>268773458</v>
      </c>
      <c r="AA360" s="43">
        <v>318075</v>
      </c>
      <c r="AB360" s="43">
        <v>1218516</v>
      </c>
      <c r="AC360" s="43">
        <v>1293032</v>
      </c>
      <c r="AD360" s="42">
        <v>0.76500000000000001</v>
      </c>
      <c r="AE360" s="42">
        <v>0.56100000000000005</v>
      </c>
      <c r="AF360" s="42">
        <v>0.76500000000000001</v>
      </c>
      <c r="AG360" s="42">
        <v>0.76500000000000001</v>
      </c>
      <c r="AH360" s="43">
        <v>791</v>
      </c>
      <c r="AI360" s="43">
        <v>286410489</v>
      </c>
      <c r="AJ360" s="43">
        <v>362086</v>
      </c>
      <c r="AK360" s="43">
        <v>1295804</v>
      </c>
      <c r="AL360" s="43">
        <v>1352278</v>
      </c>
      <c r="AM360" s="42">
        <v>0.79200000000000004</v>
      </c>
      <c r="AN360" s="42">
        <v>0.57899999999999996</v>
      </c>
      <c r="AO360" s="42">
        <v>0.79200000000000004</v>
      </c>
      <c r="AP360" s="42">
        <v>0.79200000000000004</v>
      </c>
      <c r="AQ360" s="43">
        <v>821</v>
      </c>
      <c r="AR360" s="43">
        <v>279045747</v>
      </c>
      <c r="AS360" s="43">
        <v>339885</v>
      </c>
      <c r="AT360" s="43">
        <v>1255893</v>
      </c>
      <c r="AU360" s="43">
        <v>1300570</v>
      </c>
      <c r="AV360" s="42">
        <v>0.80200000000000005</v>
      </c>
      <c r="AW360" s="42">
        <v>0.58199999999999996</v>
      </c>
      <c r="AX360" s="42">
        <v>0.80200000000000005</v>
      </c>
      <c r="AY360" s="42">
        <v>0.80200000000000005</v>
      </c>
      <c r="AZ360" s="43">
        <v>822</v>
      </c>
      <c r="BA360" s="43">
        <v>284958892</v>
      </c>
      <c r="BB360" s="43">
        <v>346665</v>
      </c>
      <c r="BC360" s="43">
        <v>1266034</v>
      </c>
      <c r="BD360" s="43">
        <v>1474854</v>
      </c>
      <c r="BE360" s="46">
        <v>0.79700000000000004</v>
      </c>
      <c r="BF360" s="46">
        <v>0.56999999999999995</v>
      </c>
      <c r="BG360" s="46">
        <v>0.79700000000000004</v>
      </c>
      <c r="BH360" s="46">
        <v>0.79700000000000004</v>
      </c>
      <c r="BI360" s="47">
        <v>771</v>
      </c>
      <c r="BJ360" s="47">
        <v>300229224</v>
      </c>
      <c r="BK360" s="47">
        <v>389402</v>
      </c>
      <c r="BL360" s="47">
        <v>1228659</v>
      </c>
      <c r="BM360" s="47">
        <v>1316490</v>
      </c>
      <c r="BN360" s="66">
        <v>0.82099999999999995</v>
      </c>
      <c r="BO360" s="66">
        <v>0.57299999999999995</v>
      </c>
      <c r="BP360" s="66">
        <v>0.82099999999999995</v>
      </c>
      <c r="BQ360" s="66">
        <v>0.82099999999999995</v>
      </c>
      <c r="BR360" s="67">
        <v>827</v>
      </c>
      <c r="BS360" s="67">
        <v>308440657</v>
      </c>
      <c r="BT360" s="67">
        <v>372963</v>
      </c>
      <c r="BU360" s="67">
        <v>1369058</v>
      </c>
      <c r="BV360" s="67">
        <v>1565162</v>
      </c>
      <c r="BW360" s="70">
        <v>0.79700000000000004</v>
      </c>
      <c r="BX360" s="70">
        <v>0.57299999999999995</v>
      </c>
      <c r="BY360" s="70">
        <v>0.79700000000000004</v>
      </c>
      <c r="BZ360" s="70">
        <v>0.79700000000000004</v>
      </c>
      <c r="CA360" s="71">
        <v>761</v>
      </c>
      <c r="CB360" s="71">
        <v>315821326</v>
      </c>
      <c r="CC360" s="71">
        <v>415008</v>
      </c>
      <c r="CD360" s="71">
        <v>1562597</v>
      </c>
      <c r="CE360" s="71">
        <v>1798125</v>
      </c>
    </row>
    <row r="361" spans="1:83" x14ac:dyDescent="0.35">
      <c r="A361" s="10" t="s">
        <v>1693</v>
      </c>
      <c r="B361" s="10" t="s">
        <v>348</v>
      </c>
      <c r="C361" s="42">
        <v>0.76300000000000001</v>
      </c>
      <c r="D361" s="42">
        <v>0.60799999999999998</v>
      </c>
      <c r="E361" s="42">
        <v>0.76300000000000001</v>
      </c>
      <c r="F361" s="42">
        <v>0.76300000000000001</v>
      </c>
      <c r="G361" s="43">
        <v>2021</v>
      </c>
      <c r="H361" s="43">
        <v>642590351</v>
      </c>
      <c r="I361" s="43">
        <v>317956</v>
      </c>
      <c r="J361" s="43">
        <v>1271287</v>
      </c>
      <c r="K361" s="43">
        <v>1443662</v>
      </c>
      <c r="L361" s="42">
        <v>0.77600000000000002</v>
      </c>
      <c r="M361" s="42">
        <v>0.627</v>
      </c>
      <c r="N361" s="42">
        <v>0.77600000000000002</v>
      </c>
      <c r="O361" s="42">
        <v>0.77600000000000002</v>
      </c>
      <c r="P361" s="43">
        <v>2019</v>
      </c>
      <c r="Q361" s="43">
        <v>624116282</v>
      </c>
      <c r="R361" s="43">
        <v>309121</v>
      </c>
      <c r="S361" s="43">
        <v>1473957</v>
      </c>
      <c r="T361" s="43">
        <v>1595639</v>
      </c>
      <c r="U361" s="42">
        <v>0.76900000000000002</v>
      </c>
      <c r="V361" s="42">
        <v>0.61399999999999999</v>
      </c>
      <c r="W361" s="42">
        <v>0.76900000000000002</v>
      </c>
      <c r="X361" s="42">
        <v>0.76900000000000002</v>
      </c>
      <c r="Y361" s="43">
        <v>1965</v>
      </c>
      <c r="Z361" s="43">
        <v>659211734</v>
      </c>
      <c r="AA361" s="43">
        <v>335476</v>
      </c>
      <c r="AB361" s="43">
        <v>1862532</v>
      </c>
      <c r="AC361" s="43">
        <v>1613458</v>
      </c>
      <c r="AD361" s="42">
        <v>0.77800000000000002</v>
      </c>
      <c r="AE361" s="42">
        <v>0.625</v>
      </c>
      <c r="AF361" s="42">
        <v>0.77800000000000002</v>
      </c>
      <c r="AG361" s="42">
        <v>0.77800000000000002</v>
      </c>
      <c r="AH361" s="43">
        <v>1925</v>
      </c>
      <c r="AI361" s="43">
        <v>657150993</v>
      </c>
      <c r="AJ361" s="43">
        <v>341377</v>
      </c>
      <c r="AK361" s="43">
        <v>1714162</v>
      </c>
      <c r="AL361" s="43">
        <v>1900801</v>
      </c>
      <c r="AM361" s="42">
        <v>0.78900000000000003</v>
      </c>
      <c r="AN361" s="42">
        <v>0.628</v>
      </c>
      <c r="AO361" s="42">
        <v>0.78900000000000003</v>
      </c>
      <c r="AP361" s="42">
        <v>0.78900000000000003</v>
      </c>
      <c r="AQ361" s="43">
        <v>1935</v>
      </c>
      <c r="AR361" s="43">
        <v>669531933</v>
      </c>
      <c r="AS361" s="43">
        <v>346011</v>
      </c>
      <c r="AT361" s="43">
        <v>1695740</v>
      </c>
      <c r="AU361" s="43">
        <v>1901521</v>
      </c>
      <c r="AV361" s="42">
        <v>0.80500000000000005</v>
      </c>
      <c r="AW361" s="42">
        <v>0.64</v>
      </c>
      <c r="AX361" s="42">
        <v>0.80500000000000005</v>
      </c>
      <c r="AY361" s="42">
        <v>0.80500000000000005</v>
      </c>
      <c r="AZ361" s="43">
        <v>1954</v>
      </c>
      <c r="BA361" s="43">
        <v>667747851</v>
      </c>
      <c r="BB361" s="43">
        <v>341733</v>
      </c>
      <c r="BC361" s="43">
        <v>2212494</v>
      </c>
      <c r="BD361" s="43">
        <v>2080757</v>
      </c>
      <c r="BE361" s="46">
        <v>0.79500000000000004</v>
      </c>
      <c r="BF361" s="46">
        <v>0.6</v>
      </c>
      <c r="BG361" s="46">
        <v>0.79500000000000004</v>
      </c>
      <c r="BH361" s="46">
        <v>0.79500000000000004</v>
      </c>
      <c r="BI361" s="47">
        <v>1889</v>
      </c>
      <c r="BJ361" s="47">
        <v>742056420</v>
      </c>
      <c r="BK361" s="47">
        <v>392830</v>
      </c>
      <c r="BL361" s="47">
        <v>1931821</v>
      </c>
      <c r="BM361" s="47">
        <v>1972039</v>
      </c>
      <c r="BN361" s="66">
        <v>0.79800000000000004</v>
      </c>
      <c r="BO361" s="66">
        <v>0.61</v>
      </c>
      <c r="BP361" s="66">
        <v>0.79800000000000004</v>
      </c>
      <c r="BQ361" s="66">
        <v>0.79800000000000004</v>
      </c>
      <c r="BR361" s="67">
        <v>1797</v>
      </c>
      <c r="BS361" s="67">
        <v>754857828</v>
      </c>
      <c r="BT361" s="67">
        <v>420065</v>
      </c>
      <c r="BU361" s="67">
        <v>1771375</v>
      </c>
      <c r="BV361" s="67">
        <v>1919222</v>
      </c>
      <c r="BW361" s="70">
        <v>0.78500000000000003</v>
      </c>
      <c r="BX361" s="70">
        <v>0.60599999999999998</v>
      </c>
      <c r="BY361" s="70">
        <v>0.78500000000000003</v>
      </c>
      <c r="BZ361" s="70">
        <v>0.78500000000000003</v>
      </c>
      <c r="CA361" s="71">
        <v>1798</v>
      </c>
      <c r="CB361" s="71">
        <v>790578529</v>
      </c>
      <c r="CC361" s="71">
        <v>439698</v>
      </c>
      <c r="CD361" s="71">
        <v>2114855</v>
      </c>
      <c r="CE361" s="71">
        <v>1603964</v>
      </c>
    </row>
    <row r="362" spans="1:83" x14ac:dyDescent="0.35">
      <c r="A362" s="10" t="s">
        <v>1694</v>
      </c>
      <c r="B362" s="10" t="s">
        <v>349</v>
      </c>
      <c r="C362" s="42">
        <v>0.74299999999999999</v>
      </c>
      <c r="D362" s="42">
        <v>0.64800000000000002</v>
      </c>
      <c r="E362" s="42">
        <v>0.74299999999999999</v>
      </c>
      <c r="F362" s="42">
        <v>0.74299999999999999</v>
      </c>
      <c r="G362" s="43">
        <v>1564</v>
      </c>
      <c r="H362" s="43">
        <v>538769896</v>
      </c>
      <c r="I362" s="43">
        <v>344482</v>
      </c>
      <c r="J362" s="43">
        <v>1752580</v>
      </c>
      <c r="K362" s="43">
        <v>1748035</v>
      </c>
      <c r="L362" s="42">
        <v>0.74199999999999999</v>
      </c>
      <c r="M362" s="42">
        <v>0.64700000000000002</v>
      </c>
      <c r="N362" s="42">
        <v>0.74199999999999999</v>
      </c>
      <c r="O362" s="42">
        <v>0.74199999999999999</v>
      </c>
      <c r="P362" s="43">
        <v>1520</v>
      </c>
      <c r="Q362" s="43">
        <v>540460753</v>
      </c>
      <c r="R362" s="43">
        <v>355566</v>
      </c>
      <c r="S362" s="43">
        <v>1657359</v>
      </c>
      <c r="T362" s="43">
        <v>1482384</v>
      </c>
      <c r="U362" s="42">
        <v>0.747</v>
      </c>
      <c r="V362" s="42">
        <v>0.64700000000000002</v>
      </c>
      <c r="W362" s="42">
        <v>0.747</v>
      </c>
      <c r="X362" s="42">
        <v>0.747</v>
      </c>
      <c r="Y362" s="43">
        <v>1495</v>
      </c>
      <c r="Z362" s="43">
        <v>549993170</v>
      </c>
      <c r="AA362" s="43">
        <v>367888</v>
      </c>
      <c r="AB362" s="43">
        <v>1645685</v>
      </c>
      <c r="AC362" s="43">
        <v>1710597</v>
      </c>
      <c r="AD362" s="42">
        <v>0.73799999999999999</v>
      </c>
      <c r="AE362" s="42">
        <v>0.64200000000000002</v>
      </c>
      <c r="AF362" s="42">
        <v>0.73799999999999999</v>
      </c>
      <c r="AG362" s="42">
        <v>0.73799999999999999</v>
      </c>
      <c r="AH362" s="43">
        <v>1464</v>
      </c>
      <c r="AI362" s="43">
        <v>589274261</v>
      </c>
      <c r="AJ362" s="43">
        <v>402509</v>
      </c>
      <c r="AK362" s="43">
        <v>1765454</v>
      </c>
      <c r="AL362" s="43">
        <v>2122359</v>
      </c>
      <c r="AM362" s="42">
        <v>0.74199999999999999</v>
      </c>
      <c r="AN362" s="42">
        <v>0.63400000000000001</v>
      </c>
      <c r="AO362" s="42">
        <v>0.74199999999999999</v>
      </c>
      <c r="AP362" s="42">
        <v>0.74199999999999999</v>
      </c>
      <c r="AQ362" s="43">
        <v>1423</v>
      </c>
      <c r="AR362" s="43">
        <v>600139423</v>
      </c>
      <c r="AS362" s="43">
        <v>421742</v>
      </c>
      <c r="AT362" s="43">
        <v>2056370</v>
      </c>
      <c r="AU362" s="43">
        <v>1717540</v>
      </c>
      <c r="AV362" s="42">
        <v>0.754</v>
      </c>
      <c r="AW362" s="42">
        <v>0.63500000000000001</v>
      </c>
      <c r="AX362" s="42">
        <v>0.754</v>
      </c>
      <c r="AY362" s="42">
        <v>0.754</v>
      </c>
      <c r="AZ362" s="43">
        <v>1417</v>
      </c>
      <c r="BA362" s="43">
        <v>609269929</v>
      </c>
      <c r="BB362" s="43">
        <v>429971</v>
      </c>
      <c r="BC362" s="43">
        <v>1996879</v>
      </c>
      <c r="BD362" s="43">
        <v>2304422</v>
      </c>
      <c r="BE362" s="46">
        <v>0.74299999999999999</v>
      </c>
      <c r="BF362" s="46">
        <v>0.61799999999999999</v>
      </c>
      <c r="BG362" s="46">
        <v>0.74299999999999999</v>
      </c>
      <c r="BH362" s="46">
        <v>0.74299999999999999</v>
      </c>
      <c r="BI362" s="47">
        <v>1314</v>
      </c>
      <c r="BJ362" s="47">
        <v>646597657</v>
      </c>
      <c r="BK362" s="47">
        <v>492083</v>
      </c>
      <c r="BL362" s="47">
        <v>2197403</v>
      </c>
      <c r="BM362" s="47">
        <v>2145062</v>
      </c>
      <c r="BN362" s="66">
        <v>0.748</v>
      </c>
      <c r="BO362" s="66">
        <v>0.62</v>
      </c>
      <c r="BP362" s="66">
        <v>0.748</v>
      </c>
      <c r="BQ362" s="66">
        <v>0.748</v>
      </c>
      <c r="BR362" s="67">
        <v>1249</v>
      </c>
      <c r="BS362" s="67">
        <v>655719481</v>
      </c>
      <c r="BT362" s="67">
        <v>524995</v>
      </c>
      <c r="BU362" s="67">
        <v>2405417</v>
      </c>
      <c r="BV362" s="67">
        <v>2816338</v>
      </c>
      <c r="BW362" s="70">
        <v>0.73899999999999999</v>
      </c>
      <c r="BX362" s="70">
        <v>0.61799999999999999</v>
      </c>
      <c r="BY362" s="70">
        <v>0.73899999999999999</v>
      </c>
      <c r="BZ362" s="70">
        <v>0.73899999999999999</v>
      </c>
      <c r="CA362" s="71">
        <v>1269</v>
      </c>
      <c r="CB362" s="71">
        <v>674958245</v>
      </c>
      <c r="CC362" s="71">
        <v>531881</v>
      </c>
      <c r="CD362" s="71">
        <v>2523540</v>
      </c>
      <c r="CE362" s="71">
        <v>2889722</v>
      </c>
    </row>
    <row r="363" spans="1:83" x14ac:dyDescent="0.35">
      <c r="A363" s="10" t="s">
        <v>1695</v>
      </c>
      <c r="B363" s="10" t="s">
        <v>350</v>
      </c>
      <c r="C363" s="42">
        <v>0.89300000000000002</v>
      </c>
      <c r="D363" s="42">
        <v>0.63</v>
      </c>
      <c r="E363" s="42">
        <v>0.89300000000000002</v>
      </c>
      <c r="F363" s="42">
        <v>0.89300000000000002</v>
      </c>
      <c r="G363" s="43">
        <v>10194</v>
      </c>
      <c r="H363" s="43">
        <v>1470361653</v>
      </c>
      <c r="I363" s="43">
        <v>144237</v>
      </c>
      <c r="J363" s="43">
        <v>11012090</v>
      </c>
      <c r="K363" s="43">
        <v>11710067</v>
      </c>
      <c r="L363" s="42">
        <v>0.89900000000000002</v>
      </c>
      <c r="M363" s="42">
        <v>0.63</v>
      </c>
      <c r="N363" s="42">
        <v>0.89900000000000002</v>
      </c>
      <c r="O363" s="42">
        <v>0.89900000000000002</v>
      </c>
      <c r="P363" s="43">
        <v>10439</v>
      </c>
      <c r="Q363" s="43">
        <v>1460137148</v>
      </c>
      <c r="R363" s="43">
        <v>139873</v>
      </c>
      <c r="S363" s="43">
        <v>10675395</v>
      </c>
      <c r="T363" s="43">
        <v>11364402</v>
      </c>
      <c r="U363" s="42">
        <v>0.89800000000000002</v>
      </c>
      <c r="V363" s="42">
        <v>0.59599999999999997</v>
      </c>
      <c r="W363" s="42">
        <v>0.89800000000000002</v>
      </c>
      <c r="X363" s="42">
        <v>0.89800000000000002</v>
      </c>
      <c r="Y363" s="43">
        <v>10648</v>
      </c>
      <c r="Z363" s="43">
        <v>1582878517</v>
      </c>
      <c r="AA363" s="43">
        <v>148655</v>
      </c>
      <c r="AB363" s="43">
        <v>10698248</v>
      </c>
      <c r="AC363" s="43">
        <v>10940426</v>
      </c>
      <c r="AD363" s="42">
        <v>0.90700000000000003</v>
      </c>
      <c r="AE363" s="42">
        <v>0.60599999999999998</v>
      </c>
      <c r="AF363" s="42">
        <v>0.90700000000000003</v>
      </c>
      <c r="AG363" s="42">
        <v>0.9</v>
      </c>
      <c r="AH363" s="43">
        <v>10736</v>
      </c>
      <c r="AI363" s="43">
        <v>1545345633</v>
      </c>
      <c r="AJ363" s="43">
        <v>143940</v>
      </c>
      <c r="AK363" s="43">
        <v>10724221</v>
      </c>
      <c r="AL363" s="43">
        <v>12416991</v>
      </c>
      <c r="AM363" s="42">
        <v>0.90800000000000003</v>
      </c>
      <c r="AN363" s="42">
        <v>0.58199999999999996</v>
      </c>
      <c r="AO363" s="42">
        <v>0.90800000000000003</v>
      </c>
      <c r="AP363" s="42">
        <v>0.9</v>
      </c>
      <c r="AQ363" s="43">
        <v>10777</v>
      </c>
      <c r="AR363" s="43">
        <v>1636292532</v>
      </c>
      <c r="AS363" s="43">
        <v>151831</v>
      </c>
      <c r="AT363" s="43">
        <v>11465089</v>
      </c>
      <c r="AU363" s="43">
        <v>11548835</v>
      </c>
      <c r="AV363" s="42">
        <v>0.91200000000000003</v>
      </c>
      <c r="AW363" s="42">
        <v>0.57699999999999996</v>
      </c>
      <c r="AX363" s="42">
        <v>0.91200000000000003</v>
      </c>
      <c r="AY363" s="42">
        <v>0.9</v>
      </c>
      <c r="AZ363" s="43">
        <v>10707</v>
      </c>
      <c r="BA363" s="43">
        <v>1663298236</v>
      </c>
      <c r="BB363" s="43">
        <v>155346</v>
      </c>
      <c r="BC363" s="43">
        <v>12535514</v>
      </c>
      <c r="BD363" s="43">
        <v>15281714</v>
      </c>
      <c r="BE363" s="46">
        <v>0.91</v>
      </c>
      <c r="BF363" s="46">
        <v>0.54300000000000004</v>
      </c>
      <c r="BG363" s="46">
        <v>0.91</v>
      </c>
      <c r="BH363" s="46">
        <v>0.9</v>
      </c>
      <c r="BI363" s="47">
        <v>10292</v>
      </c>
      <c r="BJ363" s="47">
        <v>1791542703</v>
      </c>
      <c r="BK363" s="47">
        <v>174071</v>
      </c>
      <c r="BL363" s="47">
        <v>16414159</v>
      </c>
      <c r="BM363" s="47">
        <v>13538389</v>
      </c>
      <c r="BN363" s="66">
        <v>0.90400000000000003</v>
      </c>
      <c r="BO363" s="66">
        <v>0.51600000000000001</v>
      </c>
      <c r="BP363" s="66">
        <v>0.90400000000000003</v>
      </c>
      <c r="BQ363" s="66">
        <v>0.9</v>
      </c>
      <c r="BR363" s="67">
        <v>9507</v>
      </c>
      <c r="BS363" s="67">
        <v>1904849193</v>
      </c>
      <c r="BT363" s="67">
        <v>200362</v>
      </c>
      <c r="BU363" s="67">
        <v>18667069</v>
      </c>
      <c r="BV363" s="67">
        <v>17401435</v>
      </c>
      <c r="BW363" s="70">
        <v>0.89400000000000002</v>
      </c>
      <c r="BX363" s="70">
        <v>0.46700000000000003</v>
      </c>
      <c r="BY363" s="70">
        <v>0.89400000000000002</v>
      </c>
      <c r="BZ363" s="70">
        <v>0.89400000000000002</v>
      </c>
      <c r="CA363" s="71">
        <v>9633</v>
      </c>
      <c r="CB363" s="71">
        <v>2087615378</v>
      </c>
      <c r="CC363" s="71">
        <v>216714</v>
      </c>
      <c r="CD363" s="71">
        <v>18837952</v>
      </c>
      <c r="CE363" s="71">
        <v>15677416</v>
      </c>
    </row>
    <row r="364" spans="1:83" x14ac:dyDescent="0.35">
      <c r="A364" s="10" t="s">
        <v>1696</v>
      </c>
      <c r="B364" s="10" t="s">
        <v>351</v>
      </c>
      <c r="C364" s="42">
        <v>0.77400000000000002</v>
      </c>
      <c r="D364" s="42">
        <v>0.68</v>
      </c>
      <c r="E364" s="42">
        <v>0.77400000000000002</v>
      </c>
      <c r="F364" s="42">
        <v>0.77400000000000002</v>
      </c>
      <c r="G364" s="43">
        <v>1038</v>
      </c>
      <c r="H364" s="43">
        <v>314522194</v>
      </c>
      <c r="I364" s="43">
        <v>303007</v>
      </c>
      <c r="J364" s="43">
        <v>1482623</v>
      </c>
      <c r="K364" s="43">
        <v>1252435</v>
      </c>
      <c r="L364" s="42">
        <v>0.77300000000000002</v>
      </c>
      <c r="M364" s="42">
        <v>0.67300000000000004</v>
      </c>
      <c r="N364" s="42">
        <v>0.77300000000000002</v>
      </c>
      <c r="O364" s="42">
        <v>0.77300000000000002</v>
      </c>
      <c r="P364" s="43">
        <v>1028</v>
      </c>
      <c r="Q364" s="43">
        <v>322603162</v>
      </c>
      <c r="R364" s="43">
        <v>313816</v>
      </c>
      <c r="S364" s="43">
        <v>1553078</v>
      </c>
      <c r="T364" s="43">
        <v>1548579</v>
      </c>
      <c r="U364" s="42">
        <v>0.76100000000000001</v>
      </c>
      <c r="V364" s="42">
        <v>0.65400000000000003</v>
      </c>
      <c r="W364" s="42">
        <v>0.76100000000000001</v>
      </c>
      <c r="X364" s="42">
        <v>0.76100000000000001</v>
      </c>
      <c r="Y364" s="43">
        <v>991</v>
      </c>
      <c r="Z364" s="43">
        <v>343997866</v>
      </c>
      <c r="AA364" s="43">
        <v>347121</v>
      </c>
      <c r="AB364" s="43">
        <v>1485622</v>
      </c>
      <c r="AC364" s="43">
        <v>1507532</v>
      </c>
      <c r="AD364" s="42">
        <v>0.77400000000000002</v>
      </c>
      <c r="AE364" s="42">
        <v>0.66300000000000003</v>
      </c>
      <c r="AF364" s="42">
        <v>0.77400000000000002</v>
      </c>
      <c r="AG364" s="42">
        <v>0.77400000000000002</v>
      </c>
      <c r="AH364" s="43">
        <v>970</v>
      </c>
      <c r="AI364" s="43">
        <v>338104854</v>
      </c>
      <c r="AJ364" s="43">
        <v>348561</v>
      </c>
      <c r="AK364" s="43">
        <v>1347036</v>
      </c>
      <c r="AL364" s="43">
        <v>2096967</v>
      </c>
      <c r="AM364" s="42">
        <v>0.78200000000000003</v>
      </c>
      <c r="AN364" s="42">
        <v>0.66400000000000003</v>
      </c>
      <c r="AO364" s="42">
        <v>0.78200000000000003</v>
      </c>
      <c r="AP364" s="42">
        <v>0.78200000000000003</v>
      </c>
      <c r="AQ364" s="43">
        <v>962</v>
      </c>
      <c r="AR364" s="43">
        <v>343992876</v>
      </c>
      <c r="AS364" s="43">
        <v>357580</v>
      </c>
      <c r="AT364" s="43">
        <v>1845749</v>
      </c>
      <c r="AU364" s="43">
        <v>1721016</v>
      </c>
      <c r="AV364" s="42">
        <v>0.78600000000000003</v>
      </c>
      <c r="AW364" s="42">
        <v>0.66400000000000003</v>
      </c>
      <c r="AX364" s="42">
        <v>0.78600000000000003</v>
      </c>
      <c r="AY364" s="42">
        <v>0.78600000000000003</v>
      </c>
      <c r="AZ364" s="43">
        <v>935</v>
      </c>
      <c r="BA364" s="43">
        <v>349832707</v>
      </c>
      <c r="BB364" s="43">
        <v>374152</v>
      </c>
      <c r="BC364" s="43">
        <v>1708679</v>
      </c>
      <c r="BD364" s="43">
        <v>1948446</v>
      </c>
      <c r="BE364" s="46">
        <v>0.78800000000000003</v>
      </c>
      <c r="BF364" s="46">
        <v>0.64300000000000002</v>
      </c>
      <c r="BG364" s="46">
        <v>0.78800000000000003</v>
      </c>
      <c r="BH364" s="46">
        <v>0.78800000000000003</v>
      </c>
      <c r="BI364" s="47">
        <v>929</v>
      </c>
      <c r="BJ364" s="47">
        <v>378742497</v>
      </c>
      <c r="BK364" s="47">
        <v>407688</v>
      </c>
      <c r="BL364" s="47">
        <v>1332458</v>
      </c>
      <c r="BM364" s="47">
        <v>1581008</v>
      </c>
      <c r="BN364" s="66">
        <v>0.79100000000000004</v>
      </c>
      <c r="BO364" s="66">
        <v>0.64200000000000002</v>
      </c>
      <c r="BP364" s="66">
        <v>0.79100000000000004</v>
      </c>
      <c r="BQ364" s="66">
        <v>0.79100000000000004</v>
      </c>
      <c r="BR364" s="67">
        <v>892</v>
      </c>
      <c r="BS364" s="67">
        <v>388468413</v>
      </c>
      <c r="BT364" s="67">
        <v>435502</v>
      </c>
      <c r="BU364" s="67">
        <v>1950611</v>
      </c>
      <c r="BV364" s="67">
        <v>2006742</v>
      </c>
      <c r="BW364" s="70">
        <v>0.76300000000000001</v>
      </c>
      <c r="BX364" s="70">
        <v>0.61799999999999999</v>
      </c>
      <c r="BY364" s="70">
        <v>0.76300000000000001</v>
      </c>
      <c r="BZ364" s="70">
        <v>0.76300000000000001</v>
      </c>
      <c r="CA364" s="71">
        <v>889</v>
      </c>
      <c r="CB364" s="71">
        <v>429229339</v>
      </c>
      <c r="CC364" s="71">
        <v>482822</v>
      </c>
      <c r="CD364" s="71">
        <v>1793868</v>
      </c>
      <c r="CE364" s="71">
        <v>2283160</v>
      </c>
    </row>
    <row r="365" spans="1:83" x14ac:dyDescent="0.35">
      <c r="A365" s="10" t="s">
        <v>1697</v>
      </c>
      <c r="B365" s="10" t="s">
        <v>352</v>
      </c>
      <c r="C365" s="42">
        <v>0.74399999999999999</v>
      </c>
      <c r="D365" s="42">
        <v>0.67500000000000004</v>
      </c>
      <c r="E365" s="42">
        <v>0.74399999999999999</v>
      </c>
      <c r="F365" s="42">
        <v>0.74399999999999999</v>
      </c>
      <c r="G365" s="43">
        <v>670</v>
      </c>
      <c r="H365" s="43">
        <v>229683166</v>
      </c>
      <c r="I365" s="43">
        <v>342810</v>
      </c>
      <c r="J365" s="43">
        <v>1085607</v>
      </c>
      <c r="K365" s="43">
        <v>1076471</v>
      </c>
      <c r="L365" s="42">
        <v>0.68100000000000005</v>
      </c>
      <c r="M365" s="42">
        <v>0.60399999999999998</v>
      </c>
      <c r="N365" s="42">
        <v>0.68100000000000005</v>
      </c>
      <c r="O365" s="42">
        <v>0.68100000000000005</v>
      </c>
      <c r="P365" s="43">
        <v>648</v>
      </c>
      <c r="Q365" s="43">
        <v>285184592</v>
      </c>
      <c r="R365" s="43">
        <v>440099</v>
      </c>
      <c r="S365" s="43">
        <v>1080023</v>
      </c>
      <c r="T365" s="43">
        <v>999542</v>
      </c>
      <c r="U365" s="42">
        <v>0.69199999999999995</v>
      </c>
      <c r="V365" s="42">
        <v>0.61</v>
      </c>
      <c r="W365" s="42">
        <v>0.69199999999999995</v>
      </c>
      <c r="X365" s="42">
        <v>0.69199999999999995</v>
      </c>
      <c r="Y365" s="43">
        <v>631</v>
      </c>
      <c r="Z365" s="43">
        <v>282000609</v>
      </c>
      <c r="AA365" s="43">
        <v>446910</v>
      </c>
      <c r="AB365" s="43">
        <v>1052011</v>
      </c>
      <c r="AC365" s="43">
        <v>1169157</v>
      </c>
      <c r="AD365" s="42">
        <v>0.69899999999999995</v>
      </c>
      <c r="AE365" s="42">
        <v>0.60799999999999998</v>
      </c>
      <c r="AF365" s="42">
        <v>0.69899999999999995</v>
      </c>
      <c r="AG365" s="42">
        <v>0.69899999999999995</v>
      </c>
      <c r="AH365" s="43">
        <v>626</v>
      </c>
      <c r="AI365" s="43">
        <v>289646730</v>
      </c>
      <c r="AJ365" s="43">
        <v>462694</v>
      </c>
      <c r="AK365" s="43">
        <v>1064694</v>
      </c>
      <c r="AL365" s="43">
        <v>1163200</v>
      </c>
      <c r="AM365" s="42">
        <v>0.72199999999999998</v>
      </c>
      <c r="AN365" s="42">
        <v>0.61</v>
      </c>
      <c r="AO365" s="42">
        <v>0.72199999999999998</v>
      </c>
      <c r="AP365" s="42">
        <v>0.72199999999999998</v>
      </c>
      <c r="AQ365" s="43">
        <v>649</v>
      </c>
      <c r="AR365" s="43">
        <v>295820428</v>
      </c>
      <c r="AS365" s="43">
        <v>455809</v>
      </c>
      <c r="AT365" s="43">
        <v>1018486</v>
      </c>
      <c r="AU365" s="43">
        <v>1093548</v>
      </c>
      <c r="AV365" s="42">
        <v>0.71699999999999997</v>
      </c>
      <c r="AW365" s="42">
        <v>0.60399999999999998</v>
      </c>
      <c r="AX365" s="42">
        <v>0.71699999999999997</v>
      </c>
      <c r="AY365" s="42">
        <v>0.71699999999999997</v>
      </c>
      <c r="AZ365" s="43">
        <v>617</v>
      </c>
      <c r="BA365" s="43">
        <v>304397567</v>
      </c>
      <c r="BB365" s="43">
        <v>493351</v>
      </c>
      <c r="BC365" s="43">
        <v>1081175</v>
      </c>
      <c r="BD365" s="43">
        <v>1312564</v>
      </c>
      <c r="BE365" s="46">
        <v>0.70399999999999996</v>
      </c>
      <c r="BF365" s="46">
        <v>0.58799999999999997</v>
      </c>
      <c r="BG365" s="46">
        <v>0.70399999999999996</v>
      </c>
      <c r="BH365" s="46">
        <v>0.70399999999999996</v>
      </c>
      <c r="BI365" s="47">
        <v>574</v>
      </c>
      <c r="BJ365" s="47">
        <v>325552878</v>
      </c>
      <c r="BK365" s="47">
        <v>567165</v>
      </c>
      <c r="BL365" s="47">
        <v>1115323</v>
      </c>
      <c r="BM365" s="47">
        <v>1175325</v>
      </c>
      <c r="BN365" s="66">
        <v>0.71399999999999997</v>
      </c>
      <c r="BO365" s="66">
        <v>0.59599999999999997</v>
      </c>
      <c r="BP365" s="66">
        <v>0.71399999999999997</v>
      </c>
      <c r="BQ365" s="66">
        <v>0.71399999999999997</v>
      </c>
      <c r="BR365" s="67">
        <v>561</v>
      </c>
      <c r="BS365" s="67">
        <v>333580887</v>
      </c>
      <c r="BT365" s="67">
        <v>594618</v>
      </c>
      <c r="BU365" s="67">
        <v>1216497</v>
      </c>
      <c r="BV365" s="67">
        <v>1343547</v>
      </c>
      <c r="BW365" s="70">
        <v>0.69299999999999995</v>
      </c>
      <c r="BX365" s="70">
        <v>0.59399999999999997</v>
      </c>
      <c r="BY365" s="70">
        <v>0.69299999999999995</v>
      </c>
      <c r="BZ365" s="70">
        <v>0.69299999999999995</v>
      </c>
      <c r="CA365" s="71">
        <v>548</v>
      </c>
      <c r="CB365" s="71">
        <v>343031081</v>
      </c>
      <c r="CC365" s="71">
        <v>625969</v>
      </c>
      <c r="CD365" s="71">
        <v>1234071</v>
      </c>
      <c r="CE365" s="71">
        <v>1075511</v>
      </c>
    </row>
    <row r="366" spans="1:83" x14ac:dyDescent="0.35">
      <c r="A366" s="10" t="s">
        <v>1698</v>
      </c>
      <c r="B366" s="10" t="s">
        <v>353</v>
      </c>
      <c r="C366" s="42">
        <v>0.72299999999999998</v>
      </c>
      <c r="D366" s="42">
        <v>0.65100000000000002</v>
      </c>
      <c r="E366" s="42">
        <v>0.72299999999999998</v>
      </c>
      <c r="F366" s="42">
        <v>0.72299999999999998</v>
      </c>
      <c r="G366" s="43">
        <v>3509</v>
      </c>
      <c r="H366" s="43">
        <v>1302579815</v>
      </c>
      <c r="I366" s="43">
        <v>371211</v>
      </c>
      <c r="J366" s="43">
        <v>3458104</v>
      </c>
      <c r="K366" s="43">
        <v>3749257</v>
      </c>
      <c r="L366" s="42">
        <v>0.72499999999999998</v>
      </c>
      <c r="M366" s="42">
        <v>0.65300000000000002</v>
      </c>
      <c r="N366" s="42">
        <v>0.72499999999999998</v>
      </c>
      <c r="O366" s="42">
        <v>0.72499999999999998</v>
      </c>
      <c r="P366" s="43">
        <v>3467</v>
      </c>
      <c r="Q366" s="43">
        <v>1317653777</v>
      </c>
      <c r="R366" s="43">
        <v>380055</v>
      </c>
      <c r="S366" s="43">
        <v>3214643</v>
      </c>
      <c r="T366" s="43">
        <v>3327896</v>
      </c>
      <c r="U366" s="42">
        <v>0.74</v>
      </c>
      <c r="V366" s="42">
        <v>0.66</v>
      </c>
      <c r="W366" s="42">
        <v>0.74</v>
      </c>
      <c r="X366" s="42">
        <v>0.74</v>
      </c>
      <c r="Y366" s="43">
        <v>3471</v>
      </c>
      <c r="Z366" s="43">
        <v>1310540372</v>
      </c>
      <c r="AA366" s="43">
        <v>377568</v>
      </c>
      <c r="AB366" s="43">
        <v>3272640</v>
      </c>
      <c r="AC366" s="43">
        <v>3003621</v>
      </c>
      <c r="AD366" s="42">
        <v>0.74199999999999999</v>
      </c>
      <c r="AE366" s="42">
        <v>0.65700000000000003</v>
      </c>
      <c r="AF366" s="42">
        <v>0.74199999999999999</v>
      </c>
      <c r="AG366" s="42">
        <v>0.74199999999999999</v>
      </c>
      <c r="AH366" s="43">
        <v>3402</v>
      </c>
      <c r="AI366" s="43">
        <v>1349075085</v>
      </c>
      <c r="AJ366" s="43">
        <v>396553</v>
      </c>
      <c r="AK366" s="43">
        <v>3064934</v>
      </c>
      <c r="AL366" s="43">
        <v>3192345</v>
      </c>
      <c r="AM366" s="42">
        <v>0.752</v>
      </c>
      <c r="AN366" s="42">
        <v>0.65300000000000002</v>
      </c>
      <c r="AO366" s="42">
        <v>0.752</v>
      </c>
      <c r="AP366" s="42">
        <v>0.752</v>
      </c>
      <c r="AQ366" s="43">
        <v>3424</v>
      </c>
      <c r="AR366" s="43">
        <v>1392772752</v>
      </c>
      <c r="AS366" s="43">
        <v>406767</v>
      </c>
      <c r="AT366" s="43">
        <v>3799307</v>
      </c>
      <c r="AU366" s="43">
        <v>3843280</v>
      </c>
      <c r="AV366" s="42">
        <v>0.76500000000000001</v>
      </c>
      <c r="AW366" s="42">
        <v>0.65300000000000002</v>
      </c>
      <c r="AX366" s="42">
        <v>0.76500000000000001</v>
      </c>
      <c r="AY366" s="42">
        <v>0.76500000000000001</v>
      </c>
      <c r="AZ366" s="43">
        <v>3458</v>
      </c>
      <c r="BA366" s="43">
        <v>1419018611</v>
      </c>
      <c r="BB366" s="43">
        <v>410358</v>
      </c>
      <c r="BC366" s="43">
        <v>4221986</v>
      </c>
      <c r="BD366" s="43">
        <v>3984273</v>
      </c>
      <c r="BE366" s="46">
        <v>0.76</v>
      </c>
      <c r="BF366" s="46">
        <v>0.63</v>
      </c>
      <c r="BG366" s="46">
        <v>0.76</v>
      </c>
      <c r="BH366" s="46">
        <v>0.76</v>
      </c>
      <c r="BI366" s="47">
        <v>3361</v>
      </c>
      <c r="BJ366" s="47">
        <v>1546136475</v>
      </c>
      <c r="BK366" s="47">
        <v>460022</v>
      </c>
      <c r="BL366" s="47">
        <v>4593066</v>
      </c>
      <c r="BM366" s="47">
        <v>4083140</v>
      </c>
      <c r="BN366" s="66">
        <v>0.753</v>
      </c>
      <c r="BO366" s="66">
        <v>0.61799999999999999</v>
      </c>
      <c r="BP366" s="66">
        <v>0.753</v>
      </c>
      <c r="BQ366" s="66">
        <v>0.753</v>
      </c>
      <c r="BR366" s="67">
        <v>3186</v>
      </c>
      <c r="BS366" s="67">
        <v>1636971635</v>
      </c>
      <c r="BT366" s="67">
        <v>513801</v>
      </c>
      <c r="BU366" s="67">
        <v>4656263</v>
      </c>
      <c r="BV366" s="67">
        <v>4721578</v>
      </c>
      <c r="BW366" s="70">
        <v>0.745</v>
      </c>
      <c r="BX366" s="70">
        <v>0.623</v>
      </c>
      <c r="BY366" s="70">
        <v>0.745</v>
      </c>
      <c r="BZ366" s="70">
        <v>0.745</v>
      </c>
      <c r="CA366" s="71">
        <v>3181</v>
      </c>
      <c r="CB366" s="71">
        <v>1651420701</v>
      </c>
      <c r="CC366" s="71">
        <v>519151</v>
      </c>
      <c r="CD366" s="71">
        <v>4994638</v>
      </c>
      <c r="CE366" s="71">
        <v>4775725</v>
      </c>
    </row>
    <row r="367" spans="1:83" x14ac:dyDescent="0.35">
      <c r="A367" s="10" t="s">
        <v>1699</v>
      </c>
      <c r="B367" s="10" t="s">
        <v>354</v>
      </c>
      <c r="C367" s="42">
        <v>0.72099999999999997</v>
      </c>
      <c r="D367" s="42">
        <v>0.66</v>
      </c>
      <c r="E367" s="42">
        <v>0.72099999999999997</v>
      </c>
      <c r="F367" s="42">
        <v>0.72099999999999997</v>
      </c>
      <c r="G367" s="43">
        <v>5245</v>
      </c>
      <c r="H367" s="43">
        <v>1963120629</v>
      </c>
      <c r="I367" s="43">
        <v>374284</v>
      </c>
      <c r="J367" s="43">
        <v>2340762</v>
      </c>
      <c r="K367" s="43">
        <v>2636125</v>
      </c>
      <c r="L367" s="42">
        <v>0.71499999999999997</v>
      </c>
      <c r="M367" s="42">
        <v>0.66200000000000003</v>
      </c>
      <c r="N367" s="42">
        <v>0.71499999999999997</v>
      </c>
      <c r="O367" s="42">
        <v>0.71499999999999997</v>
      </c>
      <c r="P367" s="43">
        <v>5044</v>
      </c>
      <c r="Q367" s="43">
        <v>1982610615</v>
      </c>
      <c r="R367" s="43">
        <v>393063</v>
      </c>
      <c r="S367" s="43">
        <v>2613807</v>
      </c>
      <c r="T367" s="43">
        <v>2915617</v>
      </c>
      <c r="U367" s="42">
        <v>0.72499999999999998</v>
      </c>
      <c r="V367" s="42">
        <v>0.66900000000000004</v>
      </c>
      <c r="W367" s="42">
        <v>0.72499999999999998</v>
      </c>
      <c r="X367" s="42">
        <v>0.72499999999999998</v>
      </c>
      <c r="Y367" s="43">
        <v>4970</v>
      </c>
      <c r="Z367" s="43">
        <v>1985023175</v>
      </c>
      <c r="AA367" s="43">
        <v>399401</v>
      </c>
      <c r="AB367" s="43">
        <v>2904839</v>
      </c>
      <c r="AC367" s="43">
        <v>2853959</v>
      </c>
      <c r="AD367" s="42">
        <v>0.73099999999999998</v>
      </c>
      <c r="AE367" s="42">
        <v>0.66900000000000004</v>
      </c>
      <c r="AF367" s="42">
        <v>0.73099999999999998</v>
      </c>
      <c r="AG367" s="42">
        <v>0.73099999999999998</v>
      </c>
      <c r="AH367" s="43">
        <v>4887</v>
      </c>
      <c r="AI367" s="43">
        <v>2022356030</v>
      </c>
      <c r="AJ367" s="43">
        <v>413823</v>
      </c>
      <c r="AK367" s="43">
        <v>2514319</v>
      </c>
      <c r="AL367" s="43">
        <v>2847157</v>
      </c>
      <c r="AM367" s="42">
        <v>0.74299999999999999</v>
      </c>
      <c r="AN367" s="42">
        <v>0.67400000000000004</v>
      </c>
      <c r="AO367" s="42">
        <v>0.74299999999999999</v>
      </c>
      <c r="AP367" s="42">
        <v>0.74299999999999999</v>
      </c>
      <c r="AQ367" s="43">
        <v>4868</v>
      </c>
      <c r="AR367" s="43">
        <v>2043224710</v>
      </c>
      <c r="AS367" s="43">
        <v>419725</v>
      </c>
      <c r="AT367" s="43">
        <v>2506645</v>
      </c>
      <c r="AU367" s="43">
        <v>2665244</v>
      </c>
      <c r="AV367" s="42">
        <v>0.755</v>
      </c>
      <c r="AW367" s="42">
        <v>0.67800000000000005</v>
      </c>
      <c r="AX367" s="42">
        <v>0.755</v>
      </c>
      <c r="AY367" s="42">
        <v>0.755</v>
      </c>
      <c r="AZ367" s="43">
        <v>4856</v>
      </c>
      <c r="BA367" s="43">
        <v>2079771648</v>
      </c>
      <c r="BB367" s="43">
        <v>428289</v>
      </c>
      <c r="BC367" s="43">
        <v>2440312</v>
      </c>
      <c r="BD367" s="43">
        <v>3136179</v>
      </c>
      <c r="BE367" s="46">
        <v>0.75700000000000001</v>
      </c>
      <c r="BF367" s="46">
        <v>0.66600000000000004</v>
      </c>
      <c r="BG367" s="46">
        <v>0.75700000000000001</v>
      </c>
      <c r="BH367" s="46">
        <v>0.75700000000000001</v>
      </c>
      <c r="BI367" s="47">
        <v>4722</v>
      </c>
      <c r="BJ367" s="47">
        <v>2199865370</v>
      </c>
      <c r="BK367" s="47">
        <v>465875</v>
      </c>
      <c r="BL367" s="47">
        <v>2785294</v>
      </c>
      <c r="BM367" s="47">
        <v>2862485</v>
      </c>
      <c r="BN367" s="66">
        <v>0.755</v>
      </c>
      <c r="BO367" s="66">
        <v>0.65400000000000003</v>
      </c>
      <c r="BP367" s="66">
        <v>0.755</v>
      </c>
      <c r="BQ367" s="66">
        <v>0.755</v>
      </c>
      <c r="BR367" s="67">
        <v>4573</v>
      </c>
      <c r="BS367" s="67">
        <v>2332608322</v>
      </c>
      <c r="BT367" s="67">
        <v>510082</v>
      </c>
      <c r="BU367" s="67">
        <v>2570451</v>
      </c>
      <c r="BV367" s="67">
        <v>2849052</v>
      </c>
      <c r="BW367" s="70">
        <v>0.749</v>
      </c>
      <c r="BX367" s="70">
        <v>0.65900000000000003</v>
      </c>
      <c r="BY367" s="70">
        <v>0.749</v>
      </c>
      <c r="BZ367" s="70">
        <v>0.749</v>
      </c>
      <c r="CA367" s="71">
        <v>4627</v>
      </c>
      <c r="CB367" s="71">
        <v>2370795144</v>
      </c>
      <c r="CC367" s="71">
        <v>512382</v>
      </c>
      <c r="CD367" s="71">
        <v>2716183</v>
      </c>
      <c r="CE367" s="71">
        <v>3186052</v>
      </c>
    </row>
    <row r="368" spans="1:83" x14ac:dyDescent="0.35">
      <c r="A368" s="10" t="s">
        <v>1700</v>
      </c>
      <c r="B368" s="10" t="s">
        <v>355</v>
      </c>
      <c r="C368" s="42">
        <v>0.73099999999999998</v>
      </c>
      <c r="D368" s="42">
        <v>0.66400000000000003</v>
      </c>
      <c r="E368" s="42">
        <v>0.73099999999999998</v>
      </c>
      <c r="F368" s="42">
        <v>0.73099999999999998</v>
      </c>
      <c r="G368" s="43">
        <v>9594</v>
      </c>
      <c r="H368" s="43">
        <v>3462078195</v>
      </c>
      <c r="I368" s="43">
        <v>360858</v>
      </c>
      <c r="J368" s="43">
        <v>4412529</v>
      </c>
      <c r="K368" s="43">
        <v>4868334</v>
      </c>
      <c r="L368" s="42">
        <v>0.73399999999999999</v>
      </c>
      <c r="M368" s="42">
        <v>0.66400000000000003</v>
      </c>
      <c r="N368" s="42">
        <v>0.73399999999999999</v>
      </c>
      <c r="O368" s="42">
        <v>0.73399999999999999</v>
      </c>
      <c r="P368" s="43">
        <v>9493</v>
      </c>
      <c r="Q368" s="43">
        <v>3490722833</v>
      </c>
      <c r="R368" s="43">
        <v>367715</v>
      </c>
      <c r="S368" s="43">
        <v>4824505</v>
      </c>
      <c r="T368" s="43">
        <v>5119460</v>
      </c>
      <c r="U368" s="42">
        <v>0.74199999999999999</v>
      </c>
      <c r="V368" s="42">
        <v>0.67100000000000004</v>
      </c>
      <c r="W368" s="42">
        <v>0.74199999999999999</v>
      </c>
      <c r="X368" s="42">
        <v>0.74199999999999999</v>
      </c>
      <c r="Y368" s="43">
        <v>9414</v>
      </c>
      <c r="Z368" s="43">
        <v>3519390686</v>
      </c>
      <c r="AA368" s="43">
        <v>373846</v>
      </c>
      <c r="AB368" s="43">
        <v>4675405</v>
      </c>
      <c r="AC368" s="43">
        <v>4922982</v>
      </c>
      <c r="AD368" s="42">
        <v>0.75</v>
      </c>
      <c r="AE368" s="42">
        <v>0.67700000000000005</v>
      </c>
      <c r="AF368" s="42">
        <v>0.75</v>
      </c>
      <c r="AG368" s="42">
        <v>0.75</v>
      </c>
      <c r="AH368" s="43">
        <v>9279</v>
      </c>
      <c r="AI368" s="43">
        <v>3569845038</v>
      </c>
      <c r="AJ368" s="43">
        <v>384723</v>
      </c>
      <c r="AK368" s="43">
        <v>4689470</v>
      </c>
      <c r="AL368" s="43">
        <v>5307077</v>
      </c>
      <c r="AM368" s="42">
        <v>0.76</v>
      </c>
      <c r="AN368" s="42">
        <v>0.68400000000000005</v>
      </c>
      <c r="AO368" s="42">
        <v>0.76</v>
      </c>
      <c r="AP368" s="42">
        <v>0.76</v>
      </c>
      <c r="AQ368" s="43">
        <v>9165</v>
      </c>
      <c r="AR368" s="43">
        <v>3602970201</v>
      </c>
      <c r="AS368" s="43">
        <v>393122</v>
      </c>
      <c r="AT368" s="43">
        <v>5204155</v>
      </c>
      <c r="AU368" s="43">
        <v>5930191</v>
      </c>
      <c r="AV368" s="42">
        <v>0.76400000000000001</v>
      </c>
      <c r="AW368" s="42">
        <v>0.68300000000000005</v>
      </c>
      <c r="AX368" s="42">
        <v>0.76400000000000001</v>
      </c>
      <c r="AY368" s="42">
        <v>0.76400000000000001</v>
      </c>
      <c r="AZ368" s="43">
        <v>8931</v>
      </c>
      <c r="BA368" s="43">
        <v>3686468274</v>
      </c>
      <c r="BB368" s="43">
        <v>412772</v>
      </c>
      <c r="BC368" s="43">
        <v>5294319</v>
      </c>
      <c r="BD368" s="43">
        <v>6130498</v>
      </c>
      <c r="BE368" s="46">
        <v>0.753</v>
      </c>
      <c r="BF368" s="46">
        <v>0.68200000000000005</v>
      </c>
      <c r="BG368" s="46">
        <v>0.753</v>
      </c>
      <c r="BH368" s="46">
        <v>0.753</v>
      </c>
      <c r="BI368" s="47">
        <v>8043</v>
      </c>
      <c r="BJ368" s="47">
        <v>3820504782</v>
      </c>
      <c r="BK368" s="47">
        <v>475009</v>
      </c>
      <c r="BL368" s="47">
        <v>5077615</v>
      </c>
      <c r="BM368" s="47">
        <v>7800490</v>
      </c>
      <c r="BN368" s="66">
        <v>0.76400000000000001</v>
      </c>
      <c r="BO368" s="66">
        <v>0.68200000000000005</v>
      </c>
      <c r="BP368" s="66">
        <v>0.76400000000000001</v>
      </c>
      <c r="BQ368" s="66">
        <v>0.76400000000000001</v>
      </c>
      <c r="BR368" s="67">
        <v>8054</v>
      </c>
      <c r="BS368" s="67">
        <v>3947109333</v>
      </c>
      <c r="BT368" s="67">
        <v>490080</v>
      </c>
      <c r="BU368" s="67">
        <v>6168626</v>
      </c>
      <c r="BV368" s="67">
        <v>7411929</v>
      </c>
      <c r="BW368" s="70">
        <v>0.748</v>
      </c>
      <c r="BX368" s="70">
        <v>0.67</v>
      </c>
      <c r="BY368" s="70">
        <v>0.748</v>
      </c>
      <c r="BZ368" s="70">
        <v>0.748</v>
      </c>
      <c r="CA368" s="71">
        <v>8208</v>
      </c>
      <c r="CB368" s="71">
        <v>4218561643</v>
      </c>
      <c r="CC368" s="71">
        <v>513957</v>
      </c>
      <c r="CD368" s="71">
        <v>6572529</v>
      </c>
      <c r="CE368" s="71">
        <v>7796623</v>
      </c>
    </row>
    <row r="369" spans="1:83" x14ac:dyDescent="0.35">
      <c r="A369" s="10" t="s">
        <v>1701</v>
      </c>
      <c r="B369" s="10" t="s">
        <v>356</v>
      </c>
      <c r="C369" s="42">
        <v>0.62</v>
      </c>
      <c r="D369" s="42">
        <v>0.69199999999999995</v>
      </c>
      <c r="E369" s="42">
        <v>0.62</v>
      </c>
      <c r="F369" s="42">
        <v>0.69199999999999995</v>
      </c>
      <c r="G369" s="43">
        <v>3461</v>
      </c>
      <c r="H369" s="43">
        <v>1762225907</v>
      </c>
      <c r="I369" s="43">
        <v>509166</v>
      </c>
      <c r="J369" s="43">
        <v>2528316</v>
      </c>
      <c r="K369" s="43">
        <v>2099548</v>
      </c>
      <c r="L369" s="42">
        <v>0.63100000000000001</v>
      </c>
      <c r="M369" s="42">
        <v>0.68899999999999995</v>
      </c>
      <c r="N369" s="42">
        <v>0.63100000000000001</v>
      </c>
      <c r="O369" s="42">
        <v>0.68899999999999995</v>
      </c>
      <c r="P369" s="43">
        <v>3492</v>
      </c>
      <c r="Q369" s="43">
        <v>1776642424</v>
      </c>
      <c r="R369" s="43">
        <v>508775</v>
      </c>
      <c r="S369" s="43">
        <v>2267919</v>
      </c>
      <c r="T369" s="43">
        <v>2442151</v>
      </c>
      <c r="U369" s="42">
        <v>0.63300000000000001</v>
      </c>
      <c r="V369" s="42">
        <v>0.68600000000000005</v>
      </c>
      <c r="W369" s="42">
        <v>0.63300000000000001</v>
      </c>
      <c r="X369" s="42">
        <v>0.68600000000000005</v>
      </c>
      <c r="Y369" s="43">
        <v>3384</v>
      </c>
      <c r="Z369" s="43">
        <v>1799517367</v>
      </c>
      <c r="AA369" s="43">
        <v>531772</v>
      </c>
      <c r="AB369" s="43">
        <v>2355008</v>
      </c>
      <c r="AC369" s="43">
        <v>1903599</v>
      </c>
      <c r="AD369" s="42">
        <v>0.64200000000000002</v>
      </c>
      <c r="AE369" s="42">
        <v>0.69499999999999995</v>
      </c>
      <c r="AF369" s="42">
        <v>0.64200000000000002</v>
      </c>
      <c r="AG369" s="42">
        <v>0.69499999999999995</v>
      </c>
      <c r="AH369" s="43">
        <v>3318</v>
      </c>
      <c r="AI369" s="43">
        <v>1828399227</v>
      </c>
      <c r="AJ369" s="43">
        <v>551054</v>
      </c>
      <c r="AK369" s="43">
        <v>1871149</v>
      </c>
      <c r="AL369" s="43">
        <v>1977469</v>
      </c>
      <c r="AM369" s="42">
        <v>0.65700000000000003</v>
      </c>
      <c r="AN369" s="42">
        <v>0.69199999999999995</v>
      </c>
      <c r="AO369" s="42">
        <v>0.65700000000000003</v>
      </c>
      <c r="AP369" s="42">
        <v>0.69199999999999995</v>
      </c>
      <c r="AQ369" s="43">
        <v>3303</v>
      </c>
      <c r="AR369" s="43">
        <v>1851995296</v>
      </c>
      <c r="AS369" s="43">
        <v>560700</v>
      </c>
      <c r="AT369" s="43">
        <v>1975139</v>
      </c>
      <c r="AU369" s="43">
        <v>2036383</v>
      </c>
      <c r="AV369" s="42">
        <v>0.68100000000000005</v>
      </c>
      <c r="AW369" s="42">
        <v>0.69699999999999995</v>
      </c>
      <c r="AX369" s="42">
        <v>0.68100000000000005</v>
      </c>
      <c r="AY369" s="42">
        <v>0.69699999999999995</v>
      </c>
      <c r="AZ369" s="43">
        <v>3339</v>
      </c>
      <c r="BA369" s="43">
        <v>1857945089</v>
      </c>
      <c r="BB369" s="43">
        <v>556437</v>
      </c>
      <c r="BC369" s="43">
        <v>1870709</v>
      </c>
      <c r="BD369" s="43">
        <v>2127880</v>
      </c>
      <c r="BE369" s="46">
        <v>0.67700000000000005</v>
      </c>
      <c r="BF369" s="46">
        <v>0.69399999999999995</v>
      </c>
      <c r="BG369" s="46">
        <v>0.67700000000000005</v>
      </c>
      <c r="BH369" s="46">
        <v>0.69399999999999995</v>
      </c>
      <c r="BI369" s="47">
        <v>3107</v>
      </c>
      <c r="BJ369" s="47">
        <v>1926162150</v>
      </c>
      <c r="BK369" s="47">
        <v>619942</v>
      </c>
      <c r="BL369" s="47">
        <v>1726034</v>
      </c>
      <c r="BM369" s="47">
        <v>2153225</v>
      </c>
      <c r="BN369" s="66">
        <v>0.69099999999999995</v>
      </c>
      <c r="BO369" s="66">
        <v>0.69599999999999995</v>
      </c>
      <c r="BP369" s="66">
        <v>0.69099999999999995</v>
      </c>
      <c r="BQ369" s="66">
        <v>0.69599999999999995</v>
      </c>
      <c r="BR369" s="67">
        <v>3070</v>
      </c>
      <c r="BS369" s="67">
        <v>1968063077</v>
      </c>
      <c r="BT369" s="67">
        <v>641062</v>
      </c>
      <c r="BU369" s="67">
        <v>1925236</v>
      </c>
      <c r="BV369" s="67">
        <v>2210076</v>
      </c>
      <c r="BW369" s="70">
        <v>0.67100000000000004</v>
      </c>
      <c r="BX369" s="70">
        <v>0.69199999999999995</v>
      </c>
      <c r="BY369" s="70">
        <v>0.67100000000000004</v>
      </c>
      <c r="BZ369" s="70">
        <v>0.69199999999999995</v>
      </c>
      <c r="CA369" s="71">
        <v>3060</v>
      </c>
      <c r="CB369" s="71">
        <v>2054655758</v>
      </c>
      <c r="CC369" s="71">
        <v>671456</v>
      </c>
      <c r="CD369" s="71">
        <v>2241190</v>
      </c>
      <c r="CE369" s="71">
        <v>2640681</v>
      </c>
    </row>
    <row r="370" spans="1:83" x14ac:dyDescent="0.35">
      <c r="A370" s="10" t="s">
        <v>1702</v>
      </c>
      <c r="B370" s="10" t="s">
        <v>357</v>
      </c>
      <c r="C370" s="42">
        <v>0.622</v>
      </c>
      <c r="D370" s="42">
        <v>0.66300000000000003</v>
      </c>
      <c r="E370" s="42">
        <v>0.622</v>
      </c>
      <c r="F370" s="42">
        <v>0.66300000000000003</v>
      </c>
      <c r="G370" s="43">
        <v>3168</v>
      </c>
      <c r="H370" s="43">
        <v>1602989112</v>
      </c>
      <c r="I370" s="43">
        <v>505994</v>
      </c>
      <c r="J370" s="43">
        <v>1033041</v>
      </c>
      <c r="K370" s="43">
        <v>1109977</v>
      </c>
      <c r="L370" s="42">
        <v>0.63400000000000001</v>
      </c>
      <c r="M370" s="42">
        <v>0.66400000000000003</v>
      </c>
      <c r="N370" s="42">
        <v>0.63400000000000001</v>
      </c>
      <c r="O370" s="42">
        <v>0.66400000000000003</v>
      </c>
      <c r="P370" s="43">
        <v>3169</v>
      </c>
      <c r="Q370" s="43">
        <v>1598515808</v>
      </c>
      <c r="R370" s="43">
        <v>504422</v>
      </c>
      <c r="S370" s="43">
        <v>1087252</v>
      </c>
      <c r="T370" s="43">
        <v>1116895</v>
      </c>
      <c r="U370" s="42">
        <v>0.64400000000000002</v>
      </c>
      <c r="V370" s="42">
        <v>0.66600000000000004</v>
      </c>
      <c r="W370" s="42">
        <v>0.64400000000000002</v>
      </c>
      <c r="X370" s="42">
        <v>0.66600000000000004</v>
      </c>
      <c r="Y370" s="43">
        <v>3136</v>
      </c>
      <c r="Z370" s="43">
        <v>1619074599</v>
      </c>
      <c r="AA370" s="43">
        <v>516286</v>
      </c>
      <c r="AB370" s="43">
        <v>1209129</v>
      </c>
      <c r="AC370" s="43">
        <v>1204363</v>
      </c>
      <c r="AD370" s="42">
        <v>0.65</v>
      </c>
      <c r="AE370" s="42">
        <v>0.66700000000000004</v>
      </c>
      <c r="AF370" s="42">
        <v>0.65</v>
      </c>
      <c r="AG370" s="42">
        <v>0.66700000000000004</v>
      </c>
      <c r="AH370" s="43">
        <v>3055</v>
      </c>
      <c r="AI370" s="43">
        <v>1643562061</v>
      </c>
      <c r="AJ370" s="43">
        <v>537990</v>
      </c>
      <c r="AK370" s="43">
        <v>1106797</v>
      </c>
      <c r="AL370" s="43">
        <v>1356022</v>
      </c>
      <c r="AM370" s="42">
        <v>0.65500000000000003</v>
      </c>
      <c r="AN370" s="42">
        <v>0.67500000000000004</v>
      </c>
      <c r="AO370" s="42">
        <v>0.65500000000000003</v>
      </c>
      <c r="AP370" s="42">
        <v>0.67500000000000004</v>
      </c>
      <c r="AQ370" s="43">
        <v>2945</v>
      </c>
      <c r="AR370" s="43">
        <v>1660860265</v>
      </c>
      <c r="AS370" s="43">
        <v>563959</v>
      </c>
      <c r="AT370" s="43">
        <v>1294280</v>
      </c>
      <c r="AU370" s="43">
        <v>1597759</v>
      </c>
      <c r="AV370" s="42">
        <v>0.67100000000000004</v>
      </c>
      <c r="AW370" s="42">
        <v>0.68</v>
      </c>
      <c r="AX370" s="42">
        <v>0.67100000000000004</v>
      </c>
      <c r="AY370" s="42">
        <v>0.68</v>
      </c>
      <c r="AZ370" s="43">
        <v>2944</v>
      </c>
      <c r="BA370" s="43">
        <v>1689435119</v>
      </c>
      <c r="BB370" s="43">
        <v>573857</v>
      </c>
      <c r="BC370" s="43">
        <v>1490507</v>
      </c>
      <c r="BD370" s="43">
        <v>1748896</v>
      </c>
      <c r="BE370" s="46">
        <v>0.67800000000000005</v>
      </c>
      <c r="BF370" s="46">
        <v>0.67400000000000004</v>
      </c>
      <c r="BG370" s="46">
        <v>0.67800000000000005</v>
      </c>
      <c r="BH370" s="46">
        <v>0.67800000000000005</v>
      </c>
      <c r="BI370" s="47">
        <v>2792</v>
      </c>
      <c r="BJ370" s="47">
        <v>1727057275</v>
      </c>
      <c r="BK370" s="47">
        <v>618573</v>
      </c>
      <c r="BL370" s="47">
        <v>1536117</v>
      </c>
      <c r="BM370" s="47">
        <v>1954495</v>
      </c>
      <c r="BN370" s="66">
        <v>0.68600000000000005</v>
      </c>
      <c r="BO370" s="66">
        <v>0.68300000000000005</v>
      </c>
      <c r="BP370" s="66">
        <v>0.68600000000000005</v>
      </c>
      <c r="BQ370" s="66">
        <v>0.68600000000000005</v>
      </c>
      <c r="BR370" s="67">
        <v>2689</v>
      </c>
      <c r="BS370" s="67">
        <v>1756528880</v>
      </c>
      <c r="BT370" s="67">
        <v>653227</v>
      </c>
      <c r="BU370" s="67">
        <v>1643646</v>
      </c>
      <c r="BV370" s="67">
        <v>2326178</v>
      </c>
      <c r="BW370" s="70">
        <v>0.66300000000000003</v>
      </c>
      <c r="BX370" s="70">
        <v>0.67900000000000005</v>
      </c>
      <c r="BY370" s="70">
        <v>0.66300000000000003</v>
      </c>
      <c r="BZ370" s="70">
        <v>0.67900000000000005</v>
      </c>
      <c r="CA370" s="71">
        <v>2611</v>
      </c>
      <c r="CB370" s="71">
        <v>1792605019</v>
      </c>
      <c r="CC370" s="71">
        <v>686558</v>
      </c>
      <c r="CD370" s="71">
        <v>2136860</v>
      </c>
      <c r="CE370" s="71">
        <v>2394475</v>
      </c>
    </row>
    <row r="371" spans="1:83" x14ac:dyDescent="0.35">
      <c r="A371" s="10" t="s">
        <v>1703</v>
      </c>
      <c r="B371" s="10" t="s">
        <v>358</v>
      </c>
      <c r="C371" s="42">
        <v>0.752</v>
      </c>
      <c r="D371" s="42">
        <v>0.70099999999999996</v>
      </c>
      <c r="E371" s="42">
        <v>0.752</v>
      </c>
      <c r="F371" s="42">
        <v>0.752</v>
      </c>
      <c r="G371" s="43">
        <v>1382</v>
      </c>
      <c r="H371" s="43">
        <v>460410296</v>
      </c>
      <c r="I371" s="43">
        <v>333147</v>
      </c>
      <c r="J371" s="43">
        <v>1788842</v>
      </c>
      <c r="K371" s="43">
        <v>1625556</v>
      </c>
      <c r="L371" s="42">
        <v>0.748</v>
      </c>
      <c r="M371" s="42">
        <v>0.7</v>
      </c>
      <c r="N371" s="42">
        <v>0.748</v>
      </c>
      <c r="O371" s="42">
        <v>0.748</v>
      </c>
      <c r="P371" s="43">
        <v>1323</v>
      </c>
      <c r="Q371" s="43">
        <v>461422389</v>
      </c>
      <c r="R371" s="43">
        <v>348769</v>
      </c>
      <c r="S371" s="43">
        <v>1742600</v>
      </c>
      <c r="T371" s="43">
        <v>1729176</v>
      </c>
      <c r="U371" s="42">
        <v>0.75800000000000001</v>
      </c>
      <c r="V371" s="42">
        <v>0.69699999999999995</v>
      </c>
      <c r="W371" s="42">
        <v>0.75800000000000001</v>
      </c>
      <c r="X371" s="42">
        <v>0.75800000000000001</v>
      </c>
      <c r="Y371" s="43">
        <v>1327</v>
      </c>
      <c r="Z371" s="43">
        <v>465602576</v>
      </c>
      <c r="AA371" s="43">
        <v>350868</v>
      </c>
      <c r="AB371" s="43">
        <v>1596840</v>
      </c>
      <c r="AC371" s="43">
        <v>1829320</v>
      </c>
      <c r="AD371" s="42">
        <v>0.76400000000000001</v>
      </c>
      <c r="AE371" s="42">
        <v>0.70099999999999996</v>
      </c>
      <c r="AF371" s="42">
        <v>0.76400000000000001</v>
      </c>
      <c r="AG371" s="42">
        <v>0.76400000000000001</v>
      </c>
      <c r="AH371" s="43">
        <v>1288</v>
      </c>
      <c r="AI371" s="43">
        <v>468757047</v>
      </c>
      <c r="AJ371" s="43">
        <v>363941</v>
      </c>
      <c r="AK371" s="43">
        <v>1624278</v>
      </c>
      <c r="AL371" s="43">
        <v>1845852</v>
      </c>
      <c r="AM371" s="42">
        <v>0.76600000000000001</v>
      </c>
      <c r="AN371" s="42">
        <v>0.69599999999999995</v>
      </c>
      <c r="AO371" s="42">
        <v>0.76600000000000001</v>
      </c>
      <c r="AP371" s="42">
        <v>0.76600000000000001</v>
      </c>
      <c r="AQ371" s="43">
        <v>1241</v>
      </c>
      <c r="AR371" s="43">
        <v>475696193</v>
      </c>
      <c r="AS371" s="43">
        <v>383316</v>
      </c>
      <c r="AT371" s="43">
        <v>1707375</v>
      </c>
      <c r="AU371" s="43">
        <v>2061375</v>
      </c>
      <c r="AV371" s="42">
        <v>0.76600000000000001</v>
      </c>
      <c r="AW371" s="42">
        <v>0.68600000000000005</v>
      </c>
      <c r="AX371" s="42">
        <v>0.76600000000000001</v>
      </c>
      <c r="AY371" s="42">
        <v>0.76600000000000001</v>
      </c>
      <c r="AZ371" s="43">
        <v>1210</v>
      </c>
      <c r="BA371" s="43">
        <v>493587989</v>
      </c>
      <c r="BB371" s="43">
        <v>407923</v>
      </c>
      <c r="BC371" s="43">
        <v>1827747</v>
      </c>
      <c r="BD371" s="43">
        <v>1836567</v>
      </c>
      <c r="BE371" s="46">
        <v>0.76800000000000002</v>
      </c>
      <c r="BF371" s="46">
        <v>0.67100000000000004</v>
      </c>
      <c r="BG371" s="46">
        <v>0.76800000000000002</v>
      </c>
      <c r="BH371" s="46">
        <v>0.76800000000000002</v>
      </c>
      <c r="BI371" s="47">
        <v>1159</v>
      </c>
      <c r="BJ371" s="47">
        <v>514889687</v>
      </c>
      <c r="BK371" s="47">
        <v>444253</v>
      </c>
      <c r="BL371" s="47">
        <v>1711880</v>
      </c>
      <c r="BM371" s="47">
        <v>1998782</v>
      </c>
      <c r="BN371" s="66">
        <v>0.77600000000000002</v>
      </c>
      <c r="BO371" s="66">
        <v>0.67800000000000005</v>
      </c>
      <c r="BP371" s="66">
        <v>0.77600000000000002</v>
      </c>
      <c r="BQ371" s="66">
        <v>0.77600000000000002</v>
      </c>
      <c r="BR371" s="67">
        <v>1161</v>
      </c>
      <c r="BS371" s="67">
        <v>540199772</v>
      </c>
      <c r="BT371" s="67">
        <v>465288</v>
      </c>
      <c r="BU371" s="67">
        <v>1845194</v>
      </c>
      <c r="BV371" s="67">
        <v>2212339</v>
      </c>
      <c r="BW371" s="70">
        <v>0.751</v>
      </c>
      <c r="BX371" s="70">
        <v>0.66300000000000003</v>
      </c>
      <c r="BY371" s="70">
        <v>0.751</v>
      </c>
      <c r="BZ371" s="70">
        <v>0.751</v>
      </c>
      <c r="CA371" s="71">
        <v>1098</v>
      </c>
      <c r="CB371" s="71">
        <v>558112673</v>
      </c>
      <c r="CC371" s="71">
        <v>508299</v>
      </c>
      <c r="CD371" s="71">
        <v>2104798</v>
      </c>
      <c r="CE371" s="71">
        <v>2286960</v>
      </c>
    </row>
    <row r="372" spans="1:83" x14ac:dyDescent="0.35">
      <c r="A372" s="10" t="s">
        <v>1704</v>
      </c>
      <c r="B372" s="10" t="s">
        <v>1035</v>
      </c>
      <c r="C372" s="42">
        <v>0.68500000000000005</v>
      </c>
      <c r="D372" s="42">
        <v>0.69899999999999995</v>
      </c>
      <c r="E372" s="42">
        <v>0.68500000000000005</v>
      </c>
      <c r="F372" s="42">
        <v>0.69899999999999995</v>
      </c>
      <c r="G372" s="43">
        <v>740</v>
      </c>
      <c r="H372" s="43">
        <v>312108067</v>
      </c>
      <c r="I372" s="43">
        <v>421767</v>
      </c>
      <c r="J372" s="43">
        <v>651291</v>
      </c>
      <c r="K372" s="43">
        <v>611937</v>
      </c>
      <c r="L372" s="42">
        <v>0.69799999999999995</v>
      </c>
      <c r="M372" s="42">
        <v>0.69399999999999995</v>
      </c>
      <c r="N372" s="42">
        <v>0.69799999999999995</v>
      </c>
      <c r="O372" s="42">
        <v>0.69799999999999995</v>
      </c>
      <c r="P372" s="43">
        <v>747</v>
      </c>
      <c r="Q372" s="43">
        <v>312008822</v>
      </c>
      <c r="R372" s="43">
        <v>417682</v>
      </c>
      <c r="S372" s="43">
        <v>604122</v>
      </c>
      <c r="T372" s="43">
        <v>753699</v>
      </c>
      <c r="U372" s="42">
        <v>0.70599999999999996</v>
      </c>
      <c r="V372" s="42">
        <v>0.69899999999999995</v>
      </c>
      <c r="W372" s="42">
        <v>0.70599999999999996</v>
      </c>
      <c r="X372" s="42">
        <v>0.70599999999999996</v>
      </c>
      <c r="Y372" s="43">
        <v>731</v>
      </c>
      <c r="Z372" s="43">
        <v>312104648</v>
      </c>
      <c r="AA372" s="43">
        <v>426955</v>
      </c>
      <c r="AB372" s="43">
        <v>752252</v>
      </c>
      <c r="AC372" s="43">
        <v>809908</v>
      </c>
      <c r="AD372" s="42">
        <v>0.70499999999999996</v>
      </c>
      <c r="AE372" s="42">
        <v>0.70399999999999996</v>
      </c>
      <c r="AF372" s="42">
        <v>0.70499999999999996</v>
      </c>
      <c r="AG372" s="42">
        <v>0.70499999999999996</v>
      </c>
      <c r="AH372" s="43">
        <v>690</v>
      </c>
      <c r="AI372" s="43">
        <v>313250740</v>
      </c>
      <c r="AJ372" s="43">
        <v>453986</v>
      </c>
      <c r="AK372" s="43">
        <v>752258</v>
      </c>
      <c r="AL372" s="43">
        <v>813635</v>
      </c>
      <c r="AM372" s="42">
        <v>0.70599999999999996</v>
      </c>
      <c r="AN372" s="42">
        <v>0.70499999999999996</v>
      </c>
      <c r="AO372" s="42">
        <v>0.70599999999999996</v>
      </c>
      <c r="AP372" s="42">
        <v>0.70599999999999996</v>
      </c>
      <c r="AQ372" s="43">
        <v>663</v>
      </c>
      <c r="AR372" s="43">
        <v>318631878</v>
      </c>
      <c r="AS372" s="43">
        <v>480591</v>
      </c>
      <c r="AT372" s="43">
        <v>784359</v>
      </c>
      <c r="AU372" s="43">
        <v>951851</v>
      </c>
      <c r="AV372" s="42">
        <v>0.71299999999999997</v>
      </c>
      <c r="AW372" s="42">
        <v>0.70199999999999996</v>
      </c>
      <c r="AX372" s="42">
        <v>0.71299999999999997</v>
      </c>
      <c r="AY372" s="42">
        <v>0.71299999999999997</v>
      </c>
      <c r="AZ372" s="43">
        <v>656</v>
      </c>
      <c r="BA372" s="43">
        <v>328670205</v>
      </c>
      <c r="BB372" s="43">
        <v>501021</v>
      </c>
      <c r="BC372" s="43">
        <v>898293</v>
      </c>
      <c r="BD372" s="43">
        <v>905987</v>
      </c>
      <c r="BE372" s="46">
        <v>0.73299999999999998</v>
      </c>
      <c r="BF372" s="46">
        <v>0.69399999999999995</v>
      </c>
      <c r="BG372" s="46">
        <v>0.73299999999999998</v>
      </c>
      <c r="BH372" s="46">
        <v>0.73299999999999998</v>
      </c>
      <c r="BI372" s="47">
        <v>666</v>
      </c>
      <c r="BJ372" s="47">
        <v>340969379</v>
      </c>
      <c r="BK372" s="47">
        <v>511966</v>
      </c>
      <c r="BL372" s="47">
        <v>825309</v>
      </c>
      <c r="BM372" s="47">
        <v>1114174</v>
      </c>
      <c r="BN372" s="66">
        <v>0.73499999999999999</v>
      </c>
      <c r="BO372" s="66">
        <v>0.68400000000000005</v>
      </c>
      <c r="BP372" s="66">
        <v>0.73499999999999999</v>
      </c>
      <c r="BQ372" s="66">
        <v>0.73499999999999999</v>
      </c>
      <c r="BR372" s="67">
        <v>658</v>
      </c>
      <c r="BS372" s="67">
        <v>361912381</v>
      </c>
      <c r="BT372" s="67">
        <v>550018</v>
      </c>
      <c r="BU372" s="67">
        <v>862977</v>
      </c>
      <c r="BV372" s="67">
        <v>1171532</v>
      </c>
      <c r="BW372" s="70">
        <v>0.72099999999999997</v>
      </c>
      <c r="BX372" s="70">
        <v>0.68700000000000006</v>
      </c>
      <c r="BY372" s="70">
        <v>0.72099999999999997</v>
      </c>
      <c r="BZ372" s="70">
        <v>0.72099999999999997</v>
      </c>
      <c r="CA372" s="71">
        <v>643</v>
      </c>
      <c r="CB372" s="71">
        <v>366857095</v>
      </c>
      <c r="CC372" s="71">
        <v>570539</v>
      </c>
      <c r="CD372" s="71">
        <v>849373</v>
      </c>
      <c r="CE372" s="71">
        <v>1168625</v>
      </c>
    </row>
    <row r="373" spans="1:83" x14ac:dyDescent="0.35">
      <c r="A373" s="10" t="s">
        <v>1705</v>
      </c>
      <c r="B373" s="10" t="s">
        <v>360</v>
      </c>
      <c r="C373" s="42">
        <v>0.72899999999999998</v>
      </c>
      <c r="D373" s="42">
        <v>0.72499999999999998</v>
      </c>
      <c r="E373" s="42">
        <v>0.72899999999999998</v>
      </c>
      <c r="F373" s="42">
        <v>0.72899999999999998</v>
      </c>
      <c r="G373" s="43">
        <v>1930</v>
      </c>
      <c r="H373" s="43">
        <v>700684995</v>
      </c>
      <c r="I373" s="43">
        <v>363049</v>
      </c>
      <c r="J373" s="43">
        <v>1051625</v>
      </c>
      <c r="K373" s="43">
        <v>1136213</v>
      </c>
      <c r="L373" s="42">
        <v>0.73199999999999998</v>
      </c>
      <c r="M373" s="42">
        <v>0.72199999999999998</v>
      </c>
      <c r="N373" s="42">
        <v>0.73199999999999998</v>
      </c>
      <c r="O373" s="42">
        <v>0.73199999999999998</v>
      </c>
      <c r="P373" s="43">
        <v>1929</v>
      </c>
      <c r="Q373" s="43">
        <v>714912507</v>
      </c>
      <c r="R373" s="43">
        <v>370613</v>
      </c>
      <c r="S373" s="43">
        <v>1263391</v>
      </c>
      <c r="T373" s="43">
        <v>1293250</v>
      </c>
      <c r="U373" s="42">
        <v>0.73899999999999999</v>
      </c>
      <c r="V373" s="42">
        <v>0.72299999999999998</v>
      </c>
      <c r="W373" s="42">
        <v>0.73899999999999999</v>
      </c>
      <c r="X373" s="42">
        <v>0.73899999999999999</v>
      </c>
      <c r="Y373" s="43">
        <v>1913</v>
      </c>
      <c r="Z373" s="43">
        <v>724453191</v>
      </c>
      <c r="AA373" s="43">
        <v>378700</v>
      </c>
      <c r="AB373" s="43">
        <v>1397041</v>
      </c>
      <c r="AC373" s="43">
        <v>1406707</v>
      </c>
      <c r="AD373" s="42">
        <v>0.752</v>
      </c>
      <c r="AE373" s="42">
        <v>0.72299999999999998</v>
      </c>
      <c r="AF373" s="42">
        <v>0.752</v>
      </c>
      <c r="AG373" s="42">
        <v>0.752</v>
      </c>
      <c r="AH373" s="43">
        <v>1935</v>
      </c>
      <c r="AI373" s="43">
        <v>738623679</v>
      </c>
      <c r="AJ373" s="43">
        <v>381717</v>
      </c>
      <c r="AK373" s="43">
        <v>1330412</v>
      </c>
      <c r="AL373" s="43">
        <v>1478301</v>
      </c>
      <c r="AM373" s="42">
        <v>0.75900000000000001</v>
      </c>
      <c r="AN373" s="42">
        <v>0.72899999999999998</v>
      </c>
      <c r="AO373" s="42">
        <v>0.75900000000000001</v>
      </c>
      <c r="AP373" s="42">
        <v>0.75900000000000001</v>
      </c>
      <c r="AQ373" s="43">
        <v>1881</v>
      </c>
      <c r="AR373" s="43">
        <v>741347147</v>
      </c>
      <c r="AS373" s="43">
        <v>394123</v>
      </c>
      <c r="AT373" s="43">
        <v>1380083</v>
      </c>
      <c r="AU373" s="43">
        <v>1518911</v>
      </c>
      <c r="AV373" s="42">
        <v>0.77200000000000002</v>
      </c>
      <c r="AW373" s="42">
        <v>0.72199999999999998</v>
      </c>
      <c r="AX373" s="42">
        <v>0.77200000000000002</v>
      </c>
      <c r="AY373" s="42">
        <v>0.77200000000000002</v>
      </c>
      <c r="AZ373" s="43">
        <v>1962</v>
      </c>
      <c r="BA373" s="43">
        <v>780960801</v>
      </c>
      <c r="BB373" s="43">
        <v>398043</v>
      </c>
      <c r="BC373" s="43">
        <v>1377463</v>
      </c>
      <c r="BD373" s="43">
        <v>1667284</v>
      </c>
      <c r="BE373" s="46">
        <v>0.77300000000000002</v>
      </c>
      <c r="BF373" s="46">
        <v>0.71899999999999997</v>
      </c>
      <c r="BG373" s="46">
        <v>0.77300000000000002</v>
      </c>
      <c r="BH373" s="46">
        <v>0.77300000000000002</v>
      </c>
      <c r="BI373" s="47">
        <v>1841</v>
      </c>
      <c r="BJ373" s="47">
        <v>801928288</v>
      </c>
      <c r="BK373" s="47">
        <v>435593</v>
      </c>
      <c r="BL373" s="47">
        <v>1516333</v>
      </c>
      <c r="BM373" s="47">
        <v>1681991</v>
      </c>
      <c r="BN373" s="66">
        <v>0.77900000000000003</v>
      </c>
      <c r="BO373" s="66">
        <v>0.70899999999999996</v>
      </c>
      <c r="BP373" s="66">
        <v>0.77900000000000003</v>
      </c>
      <c r="BQ373" s="66">
        <v>0.77900000000000003</v>
      </c>
      <c r="BR373" s="67">
        <v>1835</v>
      </c>
      <c r="BS373" s="67">
        <v>845276084</v>
      </c>
      <c r="BT373" s="67">
        <v>460640</v>
      </c>
      <c r="BU373" s="67">
        <v>1458917</v>
      </c>
      <c r="BV373" s="67">
        <v>1828042</v>
      </c>
      <c r="BW373" s="70">
        <v>0.76500000000000001</v>
      </c>
      <c r="BX373" s="70">
        <v>0.70599999999999996</v>
      </c>
      <c r="BY373" s="70">
        <v>0.76500000000000001</v>
      </c>
      <c r="BZ373" s="70">
        <v>0.76500000000000001</v>
      </c>
      <c r="CA373" s="71">
        <v>1821</v>
      </c>
      <c r="CB373" s="71">
        <v>874195936</v>
      </c>
      <c r="CC373" s="71">
        <v>480063</v>
      </c>
      <c r="CD373" s="71">
        <v>1658564</v>
      </c>
      <c r="CE373" s="71">
        <v>1832880</v>
      </c>
    </row>
    <row r="374" spans="1:83" x14ac:dyDescent="0.35">
      <c r="A374" s="10" t="s">
        <v>1706</v>
      </c>
      <c r="B374" s="10" t="s">
        <v>361</v>
      </c>
      <c r="C374" s="42">
        <v>0.75</v>
      </c>
      <c r="D374" s="42">
        <v>0.73799999999999999</v>
      </c>
      <c r="E374" s="42">
        <v>0.75</v>
      </c>
      <c r="F374" s="42">
        <v>0.75</v>
      </c>
      <c r="G374" s="43">
        <v>1411</v>
      </c>
      <c r="H374" s="43">
        <v>474114569</v>
      </c>
      <c r="I374" s="43">
        <v>336013</v>
      </c>
      <c r="J374" s="43">
        <v>1046876</v>
      </c>
      <c r="K374" s="43">
        <v>1083180</v>
      </c>
      <c r="L374" s="42">
        <v>0.73699999999999999</v>
      </c>
      <c r="M374" s="42">
        <v>0.72699999999999998</v>
      </c>
      <c r="N374" s="42">
        <v>0.73699999999999999</v>
      </c>
      <c r="O374" s="42">
        <v>0.73699999999999999</v>
      </c>
      <c r="P374" s="43">
        <v>1378</v>
      </c>
      <c r="Q374" s="43">
        <v>499644656</v>
      </c>
      <c r="R374" s="43">
        <v>362586</v>
      </c>
      <c r="S374" s="43">
        <v>1099648</v>
      </c>
      <c r="T374" s="43">
        <v>998520</v>
      </c>
      <c r="U374" s="42">
        <v>0.74299999999999999</v>
      </c>
      <c r="V374" s="42">
        <v>0.72399999999999998</v>
      </c>
      <c r="W374" s="42">
        <v>0.74299999999999999</v>
      </c>
      <c r="X374" s="42">
        <v>0.74299999999999999</v>
      </c>
      <c r="Y374" s="43">
        <v>1366</v>
      </c>
      <c r="Z374" s="43">
        <v>510036039</v>
      </c>
      <c r="AA374" s="43">
        <v>373379</v>
      </c>
      <c r="AB374" s="43">
        <v>985764</v>
      </c>
      <c r="AC374" s="43">
        <v>970003</v>
      </c>
      <c r="AD374" s="42">
        <v>0.753</v>
      </c>
      <c r="AE374" s="42">
        <v>0.72499999999999998</v>
      </c>
      <c r="AF374" s="42">
        <v>0.753</v>
      </c>
      <c r="AG374" s="42">
        <v>0.753</v>
      </c>
      <c r="AH374" s="43">
        <v>1353</v>
      </c>
      <c r="AI374" s="43">
        <v>514715668</v>
      </c>
      <c r="AJ374" s="43">
        <v>380425</v>
      </c>
      <c r="AK374" s="43">
        <v>890681</v>
      </c>
      <c r="AL374" s="43">
        <v>1106976</v>
      </c>
      <c r="AM374" s="42">
        <v>0.76100000000000001</v>
      </c>
      <c r="AN374" s="42">
        <v>0.72399999999999998</v>
      </c>
      <c r="AO374" s="42">
        <v>0.76100000000000001</v>
      </c>
      <c r="AP374" s="42">
        <v>0.76100000000000001</v>
      </c>
      <c r="AQ374" s="43">
        <v>1349</v>
      </c>
      <c r="AR374" s="43">
        <v>527756106</v>
      </c>
      <c r="AS374" s="43">
        <v>391220</v>
      </c>
      <c r="AT374" s="43">
        <v>974404</v>
      </c>
      <c r="AU374" s="43">
        <v>1170053</v>
      </c>
      <c r="AV374" s="42">
        <v>0.78100000000000003</v>
      </c>
      <c r="AW374" s="42">
        <v>0.72699999999999998</v>
      </c>
      <c r="AX374" s="42">
        <v>0.78100000000000003</v>
      </c>
      <c r="AY374" s="42">
        <v>0.78100000000000003</v>
      </c>
      <c r="AZ374" s="43">
        <v>1391</v>
      </c>
      <c r="BA374" s="43">
        <v>532083194</v>
      </c>
      <c r="BB374" s="43">
        <v>382518</v>
      </c>
      <c r="BC374" s="43">
        <v>1025516</v>
      </c>
      <c r="BD374" s="43">
        <v>1226012</v>
      </c>
      <c r="BE374" s="46">
        <v>0.79100000000000004</v>
      </c>
      <c r="BF374" s="46">
        <v>0.72399999999999998</v>
      </c>
      <c r="BG374" s="46">
        <v>0.79100000000000004</v>
      </c>
      <c r="BH374" s="46">
        <v>0.79100000000000004</v>
      </c>
      <c r="BI374" s="47">
        <v>1366</v>
      </c>
      <c r="BJ374" s="47">
        <v>548834893</v>
      </c>
      <c r="BK374" s="47">
        <v>401782</v>
      </c>
      <c r="BL374" s="47">
        <v>1063228</v>
      </c>
      <c r="BM374" s="47">
        <v>1250756</v>
      </c>
      <c r="BN374" s="66">
        <v>0.77600000000000002</v>
      </c>
      <c r="BO374" s="66">
        <v>0.71</v>
      </c>
      <c r="BP374" s="66">
        <v>0.77600000000000002</v>
      </c>
      <c r="BQ374" s="66">
        <v>0.77600000000000002</v>
      </c>
      <c r="BR374" s="67">
        <v>1271</v>
      </c>
      <c r="BS374" s="67">
        <v>592615861</v>
      </c>
      <c r="BT374" s="67">
        <v>466259</v>
      </c>
      <c r="BU374" s="67">
        <v>1125735</v>
      </c>
      <c r="BV374" s="67">
        <v>1257395</v>
      </c>
      <c r="BW374" s="70">
        <v>0.76400000000000001</v>
      </c>
      <c r="BX374" s="70">
        <v>0.70399999999999996</v>
      </c>
      <c r="BY374" s="70">
        <v>0.76400000000000001</v>
      </c>
      <c r="BZ374" s="70">
        <v>0.76400000000000001</v>
      </c>
      <c r="CA374" s="71">
        <v>1294</v>
      </c>
      <c r="CB374" s="71">
        <v>621856626</v>
      </c>
      <c r="CC374" s="71">
        <v>480569</v>
      </c>
      <c r="CD374" s="71">
        <v>1133743</v>
      </c>
      <c r="CE374" s="71">
        <v>1215312</v>
      </c>
    </row>
    <row r="375" spans="1:83" x14ac:dyDescent="0.35">
      <c r="A375" s="10" t="s">
        <v>1707</v>
      </c>
      <c r="B375" s="10" t="s">
        <v>362</v>
      </c>
      <c r="C375" s="42">
        <v>0.73599999999999999</v>
      </c>
      <c r="D375" s="42">
        <v>0.56599999999999995</v>
      </c>
      <c r="E375" s="42">
        <v>0.73599999999999999</v>
      </c>
      <c r="F375" s="42">
        <v>0.73599999999999999</v>
      </c>
      <c r="G375" s="43">
        <v>883</v>
      </c>
      <c r="H375" s="43">
        <v>312143491</v>
      </c>
      <c r="I375" s="43">
        <v>353503</v>
      </c>
      <c r="J375" s="43">
        <v>908312</v>
      </c>
      <c r="K375" s="43">
        <v>914137</v>
      </c>
      <c r="L375" s="42">
        <v>0.75900000000000001</v>
      </c>
      <c r="M375" s="42">
        <v>0.58399999999999996</v>
      </c>
      <c r="N375" s="42">
        <v>0.75900000000000001</v>
      </c>
      <c r="O375" s="42">
        <v>0.75900000000000001</v>
      </c>
      <c r="P375" s="43">
        <v>903</v>
      </c>
      <c r="Q375" s="43">
        <v>300333440</v>
      </c>
      <c r="R375" s="43">
        <v>332595</v>
      </c>
      <c r="S375" s="43">
        <v>921464</v>
      </c>
      <c r="T375" s="43">
        <v>953862</v>
      </c>
      <c r="U375" s="42">
        <v>0.77600000000000002</v>
      </c>
      <c r="V375" s="42">
        <v>0.57699999999999996</v>
      </c>
      <c r="W375" s="42">
        <v>0.77600000000000002</v>
      </c>
      <c r="X375" s="42">
        <v>0.77600000000000002</v>
      </c>
      <c r="Y375" s="43">
        <v>953</v>
      </c>
      <c r="Z375" s="43">
        <v>310269660</v>
      </c>
      <c r="AA375" s="43">
        <v>325571</v>
      </c>
      <c r="AB375" s="43">
        <v>878507</v>
      </c>
      <c r="AC375" s="43">
        <v>940194</v>
      </c>
      <c r="AD375" s="42">
        <v>0.77</v>
      </c>
      <c r="AE375" s="42">
        <v>0.58199999999999996</v>
      </c>
      <c r="AF375" s="42">
        <v>0.77</v>
      </c>
      <c r="AG375" s="42">
        <v>0.77</v>
      </c>
      <c r="AH375" s="43">
        <v>892</v>
      </c>
      <c r="AI375" s="43">
        <v>315059362</v>
      </c>
      <c r="AJ375" s="43">
        <v>353205</v>
      </c>
      <c r="AK375" s="43">
        <v>896448</v>
      </c>
      <c r="AL375" s="43">
        <v>822038</v>
      </c>
      <c r="AM375" s="42">
        <v>0.77700000000000002</v>
      </c>
      <c r="AN375" s="42">
        <v>0.59</v>
      </c>
      <c r="AO375" s="42">
        <v>0.77700000000000002</v>
      </c>
      <c r="AP375" s="42">
        <v>0.77700000000000002</v>
      </c>
      <c r="AQ375" s="43">
        <v>868</v>
      </c>
      <c r="AR375" s="43">
        <v>317158332</v>
      </c>
      <c r="AS375" s="43">
        <v>365389</v>
      </c>
      <c r="AT375" s="43">
        <v>835796</v>
      </c>
      <c r="AU375" s="43">
        <v>995123</v>
      </c>
      <c r="AV375" s="42">
        <v>0.78</v>
      </c>
      <c r="AW375" s="42">
        <v>0.59399999999999997</v>
      </c>
      <c r="AX375" s="42">
        <v>0.78</v>
      </c>
      <c r="AY375" s="42">
        <v>0.78</v>
      </c>
      <c r="AZ375" s="43">
        <v>843</v>
      </c>
      <c r="BA375" s="43">
        <v>323403853</v>
      </c>
      <c r="BB375" s="43">
        <v>383634</v>
      </c>
      <c r="BC375" s="43">
        <v>1176721</v>
      </c>
      <c r="BD375" s="43">
        <v>1033327</v>
      </c>
      <c r="BE375" s="46">
        <v>0.78600000000000003</v>
      </c>
      <c r="BF375" s="46">
        <v>0.59599999999999997</v>
      </c>
      <c r="BG375" s="46">
        <v>0.78600000000000003</v>
      </c>
      <c r="BH375" s="46">
        <v>0.78600000000000003</v>
      </c>
      <c r="BI375" s="47">
        <v>797</v>
      </c>
      <c r="BJ375" s="47">
        <v>327262692</v>
      </c>
      <c r="BK375" s="47">
        <v>410618</v>
      </c>
      <c r="BL375" s="47">
        <v>886510</v>
      </c>
      <c r="BM375" s="47">
        <v>1282527</v>
      </c>
      <c r="BN375" s="66">
        <v>0.80100000000000005</v>
      </c>
      <c r="BO375" s="66">
        <v>0.59</v>
      </c>
      <c r="BP375" s="66">
        <v>0.80100000000000005</v>
      </c>
      <c r="BQ375" s="66">
        <v>0.80100000000000005</v>
      </c>
      <c r="BR375" s="67">
        <v>820</v>
      </c>
      <c r="BS375" s="67">
        <v>340208217</v>
      </c>
      <c r="BT375" s="67">
        <v>414888</v>
      </c>
      <c r="BU375" s="67">
        <v>888733</v>
      </c>
      <c r="BV375" s="67">
        <v>1242167</v>
      </c>
      <c r="BW375" s="70">
        <v>0.77</v>
      </c>
      <c r="BX375" s="70">
        <v>0.56299999999999994</v>
      </c>
      <c r="BY375" s="70">
        <v>0.77</v>
      </c>
      <c r="BZ375" s="70">
        <v>0.77</v>
      </c>
      <c r="CA375" s="71">
        <v>787</v>
      </c>
      <c r="CB375" s="71">
        <v>369470973</v>
      </c>
      <c r="CC375" s="71">
        <v>469467</v>
      </c>
      <c r="CD375" s="71">
        <v>1098655</v>
      </c>
      <c r="CE375" s="71">
        <v>1259639</v>
      </c>
    </row>
    <row r="376" spans="1:83" x14ac:dyDescent="0.35">
      <c r="A376" s="10" t="s">
        <v>1708</v>
      </c>
      <c r="B376" s="10" t="s">
        <v>1039</v>
      </c>
      <c r="C376" s="42">
        <v>0.73399999999999999</v>
      </c>
      <c r="D376" s="42">
        <v>0.67500000000000004</v>
      </c>
      <c r="E376" s="42">
        <v>0.73399999999999999</v>
      </c>
      <c r="F376" s="42">
        <v>0.73399999999999999</v>
      </c>
      <c r="G376" s="43">
        <v>6037</v>
      </c>
      <c r="H376" s="43">
        <v>2155079421</v>
      </c>
      <c r="I376" s="43">
        <v>356978</v>
      </c>
      <c r="J376" s="43">
        <v>2745252</v>
      </c>
      <c r="K376" s="43">
        <v>3142007</v>
      </c>
      <c r="L376" s="42">
        <v>0.73199999999999998</v>
      </c>
      <c r="M376" s="42">
        <v>0.67</v>
      </c>
      <c r="N376" s="42">
        <v>0.73199999999999998</v>
      </c>
      <c r="O376" s="42">
        <v>0.73199999999999998</v>
      </c>
      <c r="P376" s="43">
        <v>5966</v>
      </c>
      <c r="Q376" s="43">
        <v>2210254865</v>
      </c>
      <c r="R376" s="43">
        <v>370475</v>
      </c>
      <c r="S376" s="43">
        <v>3074112</v>
      </c>
      <c r="T376" s="43">
        <v>3164174</v>
      </c>
      <c r="U376" s="42">
        <v>0.74199999999999999</v>
      </c>
      <c r="V376" s="42">
        <v>0.67700000000000005</v>
      </c>
      <c r="W376" s="42">
        <v>0.74199999999999999</v>
      </c>
      <c r="X376" s="42">
        <v>0.74199999999999999</v>
      </c>
      <c r="Y376" s="43">
        <v>5934</v>
      </c>
      <c r="Z376" s="43">
        <v>2218723856</v>
      </c>
      <c r="AA376" s="43">
        <v>373900</v>
      </c>
      <c r="AB376" s="43">
        <v>3015738</v>
      </c>
      <c r="AC376" s="43">
        <v>3349452</v>
      </c>
      <c r="AD376" s="42">
        <v>0.75600000000000001</v>
      </c>
      <c r="AE376" s="42">
        <v>0.68200000000000005</v>
      </c>
      <c r="AF376" s="42">
        <v>0.75600000000000001</v>
      </c>
      <c r="AG376" s="42">
        <v>0.75600000000000001</v>
      </c>
      <c r="AH376" s="43">
        <v>6005</v>
      </c>
      <c r="AI376" s="43">
        <v>2254342918</v>
      </c>
      <c r="AJ376" s="43">
        <v>375410</v>
      </c>
      <c r="AK376" s="43">
        <v>3245491</v>
      </c>
      <c r="AL376" s="43">
        <v>3437693</v>
      </c>
      <c r="AM376" s="42">
        <v>0.76200000000000001</v>
      </c>
      <c r="AN376" s="42">
        <v>0.68400000000000005</v>
      </c>
      <c r="AO376" s="42">
        <v>0.76200000000000001</v>
      </c>
      <c r="AP376" s="42">
        <v>0.76200000000000001</v>
      </c>
      <c r="AQ376" s="43">
        <v>5883</v>
      </c>
      <c r="AR376" s="43">
        <v>2288060914</v>
      </c>
      <c r="AS376" s="43">
        <v>388927</v>
      </c>
      <c r="AT376" s="43">
        <v>3196941</v>
      </c>
      <c r="AU376" s="43">
        <v>3586424</v>
      </c>
      <c r="AV376" s="42">
        <v>0.76400000000000001</v>
      </c>
      <c r="AW376" s="42">
        <v>0.67900000000000005</v>
      </c>
      <c r="AX376" s="42">
        <v>0.76400000000000001</v>
      </c>
      <c r="AY376" s="42">
        <v>0.76400000000000001</v>
      </c>
      <c r="AZ376" s="43">
        <v>5777</v>
      </c>
      <c r="BA376" s="43">
        <v>2375691087</v>
      </c>
      <c r="BB376" s="43">
        <v>411232</v>
      </c>
      <c r="BC376" s="43">
        <v>3327437</v>
      </c>
      <c r="BD376" s="43">
        <v>3639134</v>
      </c>
      <c r="BE376" s="46">
        <v>0.77900000000000003</v>
      </c>
      <c r="BF376" s="46">
        <v>0.67400000000000004</v>
      </c>
      <c r="BG376" s="46">
        <v>0.77900000000000003</v>
      </c>
      <c r="BH376" s="46">
        <v>0.77900000000000003</v>
      </c>
      <c r="BI376" s="47">
        <v>5795</v>
      </c>
      <c r="BJ376" s="47">
        <v>2461674905</v>
      </c>
      <c r="BK376" s="47">
        <v>424792</v>
      </c>
      <c r="BL376" s="47">
        <v>3216082</v>
      </c>
      <c r="BM376" s="47">
        <v>3945116</v>
      </c>
      <c r="BN376" s="66">
        <v>0.78500000000000003</v>
      </c>
      <c r="BO376" s="66">
        <v>0.67100000000000004</v>
      </c>
      <c r="BP376" s="66">
        <v>0.78500000000000003</v>
      </c>
      <c r="BQ376" s="66">
        <v>0.78500000000000003</v>
      </c>
      <c r="BR376" s="67">
        <v>5688</v>
      </c>
      <c r="BS376" s="67">
        <v>2538331114</v>
      </c>
      <c r="BT376" s="67">
        <v>446260</v>
      </c>
      <c r="BU376" s="67">
        <v>3697084</v>
      </c>
      <c r="BV376" s="67">
        <v>4029676</v>
      </c>
      <c r="BW376" s="70">
        <v>0.76</v>
      </c>
      <c r="BX376" s="70">
        <v>0.65900000000000003</v>
      </c>
      <c r="BY376" s="70">
        <v>0.76</v>
      </c>
      <c r="BZ376" s="70">
        <v>0.76</v>
      </c>
      <c r="CA376" s="71">
        <v>5545</v>
      </c>
      <c r="CB376" s="71">
        <v>2710370623</v>
      </c>
      <c r="CC376" s="71">
        <v>488795</v>
      </c>
      <c r="CD376" s="71">
        <v>3910980</v>
      </c>
      <c r="CE376" s="71">
        <v>5092522</v>
      </c>
    </row>
    <row r="377" spans="1:83" x14ac:dyDescent="0.35">
      <c r="A377" s="10" t="s">
        <v>1709</v>
      </c>
      <c r="B377" s="10" t="s">
        <v>364</v>
      </c>
      <c r="C377" s="42">
        <v>0.64700000000000002</v>
      </c>
      <c r="D377" s="42">
        <v>0.70099999999999996</v>
      </c>
      <c r="E377" s="42">
        <v>0.64700000000000002</v>
      </c>
      <c r="F377" s="42">
        <v>0.70099999999999996</v>
      </c>
      <c r="G377" s="43">
        <v>4553</v>
      </c>
      <c r="H377" s="43">
        <v>2151659325</v>
      </c>
      <c r="I377" s="43">
        <v>472580</v>
      </c>
      <c r="J377" s="43">
        <v>3131223</v>
      </c>
      <c r="K377" s="43">
        <v>2455652</v>
      </c>
      <c r="L377" s="42">
        <v>0.65300000000000002</v>
      </c>
      <c r="M377" s="42">
        <v>0.70099999999999996</v>
      </c>
      <c r="N377" s="42">
        <v>0.65300000000000002</v>
      </c>
      <c r="O377" s="42">
        <v>0.70099999999999996</v>
      </c>
      <c r="P377" s="43">
        <v>4565</v>
      </c>
      <c r="Q377" s="43">
        <v>2189166763</v>
      </c>
      <c r="R377" s="43">
        <v>479554</v>
      </c>
      <c r="S377" s="43">
        <v>2427734</v>
      </c>
      <c r="T377" s="43">
        <v>2538449</v>
      </c>
      <c r="U377" s="42">
        <v>0.66800000000000004</v>
      </c>
      <c r="V377" s="42">
        <v>0.70399999999999996</v>
      </c>
      <c r="W377" s="42">
        <v>0.66800000000000004</v>
      </c>
      <c r="X377" s="42">
        <v>0.70399999999999996</v>
      </c>
      <c r="Y377" s="43">
        <v>4596</v>
      </c>
      <c r="Z377" s="43">
        <v>2211668203</v>
      </c>
      <c r="AA377" s="43">
        <v>481215</v>
      </c>
      <c r="AB377" s="43">
        <v>2403304</v>
      </c>
      <c r="AC377" s="43">
        <v>2114461</v>
      </c>
      <c r="AD377" s="42">
        <v>0.68400000000000005</v>
      </c>
      <c r="AE377" s="42">
        <v>0.70699999999999996</v>
      </c>
      <c r="AF377" s="42">
        <v>0.68400000000000005</v>
      </c>
      <c r="AG377" s="42">
        <v>0.70699999999999996</v>
      </c>
      <c r="AH377" s="43">
        <v>4653</v>
      </c>
      <c r="AI377" s="43">
        <v>2264291644</v>
      </c>
      <c r="AJ377" s="43">
        <v>486630</v>
      </c>
      <c r="AK377" s="43">
        <v>2018139</v>
      </c>
      <c r="AL377" s="43">
        <v>2274750</v>
      </c>
      <c r="AM377" s="42">
        <v>0.69</v>
      </c>
      <c r="AN377" s="42">
        <v>0.70899999999999996</v>
      </c>
      <c r="AO377" s="42">
        <v>0.69</v>
      </c>
      <c r="AP377" s="42">
        <v>0.70899999999999996</v>
      </c>
      <c r="AQ377" s="43">
        <v>4582</v>
      </c>
      <c r="AR377" s="43">
        <v>2321002405</v>
      </c>
      <c r="AS377" s="43">
        <v>506547</v>
      </c>
      <c r="AT377" s="43">
        <v>2170691</v>
      </c>
      <c r="AU377" s="43">
        <v>2473111</v>
      </c>
      <c r="AV377" s="42">
        <v>0.70299999999999996</v>
      </c>
      <c r="AW377" s="42">
        <v>0.70599999999999996</v>
      </c>
      <c r="AX377" s="42">
        <v>0.70299999999999996</v>
      </c>
      <c r="AY377" s="42">
        <v>0.70599999999999996</v>
      </c>
      <c r="AZ377" s="43">
        <v>4659</v>
      </c>
      <c r="BA377" s="43">
        <v>2412482157</v>
      </c>
      <c r="BB377" s="43">
        <v>517811</v>
      </c>
      <c r="BC377" s="43">
        <v>2425139</v>
      </c>
      <c r="BD377" s="43">
        <v>2950431</v>
      </c>
      <c r="BE377" s="46">
        <v>0.71099999999999997</v>
      </c>
      <c r="BF377" s="46">
        <v>0.70099999999999996</v>
      </c>
      <c r="BG377" s="46">
        <v>0.71099999999999997</v>
      </c>
      <c r="BH377" s="46">
        <v>0.71099999999999997</v>
      </c>
      <c r="BI377" s="47">
        <v>4490</v>
      </c>
      <c r="BJ377" s="47">
        <v>2490062958</v>
      </c>
      <c r="BK377" s="47">
        <v>554579</v>
      </c>
      <c r="BL377" s="47">
        <v>2646546</v>
      </c>
      <c r="BM377" s="47">
        <v>3044698</v>
      </c>
      <c r="BN377" s="66">
        <v>0.71899999999999997</v>
      </c>
      <c r="BO377" s="66">
        <v>0.69499999999999995</v>
      </c>
      <c r="BP377" s="66">
        <v>0.71899999999999997</v>
      </c>
      <c r="BQ377" s="66">
        <v>0.71899999999999997</v>
      </c>
      <c r="BR377" s="67">
        <v>4419</v>
      </c>
      <c r="BS377" s="67">
        <v>2581611348</v>
      </c>
      <c r="BT377" s="67">
        <v>584207</v>
      </c>
      <c r="BU377" s="67">
        <v>3018899</v>
      </c>
      <c r="BV377" s="67">
        <v>2967540</v>
      </c>
      <c r="BW377" s="70">
        <v>0.70899999999999996</v>
      </c>
      <c r="BX377" s="70">
        <v>0.70199999999999996</v>
      </c>
      <c r="BY377" s="70">
        <v>0.70899999999999996</v>
      </c>
      <c r="BZ377" s="70">
        <v>0.70899999999999996</v>
      </c>
      <c r="CA377" s="71">
        <v>4426</v>
      </c>
      <c r="CB377" s="71">
        <v>2626072012</v>
      </c>
      <c r="CC377" s="71">
        <v>593328</v>
      </c>
      <c r="CD377" s="71">
        <v>2820320</v>
      </c>
      <c r="CE377" s="71">
        <v>3376636</v>
      </c>
    </row>
    <row r="378" spans="1:83" x14ac:dyDescent="0.35">
      <c r="A378" s="10" t="s">
        <v>1710</v>
      </c>
      <c r="B378" s="10" t="s">
        <v>365</v>
      </c>
      <c r="C378" s="42">
        <v>0.70899999999999996</v>
      </c>
      <c r="D378" s="42">
        <v>0.66700000000000004</v>
      </c>
      <c r="E378" s="42">
        <v>0.70899999999999996</v>
      </c>
      <c r="F378" s="42">
        <v>0.70899999999999996</v>
      </c>
      <c r="G378" s="43">
        <v>1927</v>
      </c>
      <c r="H378" s="43">
        <v>751142233</v>
      </c>
      <c r="I378" s="43">
        <v>389798</v>
      </c>
      <c r="J378" s="43">
        <v>1070778</v>
      </c>
      <c r="K378" s="43">
        <v>1183934</v>
      </c>
      <c r="L378" s="42">
        <v>0.70199999999999996</v>
      </c>
      <c r="M378" s="42">
        <v>0.67</v>
      </c>
      <c r="N378" s="42">
        <v>0.70199999999999996</v>
      </c>
      <c r="O378" s="42">
        <v>0.70199999999999996</v>
      </c>
      <c r="P378" s="43">
        <v>1842</v>
      </c>
      <c r="Q378" s="43">
        <v>758082515</v>
      </c>
      <c r="R378" s="43">
        <v>411554</v>
      </c>
      <c r="S378" s="43">
        <v>1142800</v>
      </c>
      <c r="T378" s="43">
        <v>1131791</v>
      </c>
      <c r="U378" s="42">
        <v>0.70199999999999996</v>
      </c>
      <c r="V378" s="42">
        <v>0.67400000000000004</v>
      </c>
      <c r="W378" s="42">
        <v>0.70199999999999996</v>
      </c>
      <c r="X378" s="42">
        <v>0.70199999999999996</v>
      </c>
      <c r="Y378" s="43">
        <v>1763</v>
      </c>
      <c r="Z378" s="43">
        <v>762319028</v>
      </c>
      <c r="AA378" s="43">
        <v>432398</v>
      </c>
      <c r="AB378" s="43">
        <v>1134211</v>
      </c>
      <c r="AC378" s="43">
        <v>1492881</v>
      </c>
      <c r="AD378" s="42">
        <v>0.70399999999999996</v>
      </c>
      <c r="AE378" s="42">
        <v>0.67500000000000004</v>
      </c>
      <c r="AF378" s="42">
        <v>0.70399999999999996</v>
      </c>
      <c r="AG378" s="42">
        <v>0.70399999999999996</v>
      </c>
      <c r="AH378" s="43">
        <v>1695</v>
      </c>
      <c r="AI378" s="43">
        <v>772490632</v>
      </c>
      <c r="AJ378" s="43">
        <v>455746</v>
      </c>
      <c r="AK378" s="43">
        <v>1233168</v>
      </c>
      <c r="AL378" s="43">
        <v>1433406</v>
      </c>
      <c r="AM378" s="42">
        <v>0.71599999999999997</v>
      </c>
      <c r="AN378" s="42">
        <v>0.68799999999999994</v>
      </c>
      <c r="AO378" s="42">
        <v>0.71599999999999997</v>
      </c>
      <c r="AP378" s="42">
        <v>0.71599999999999997</v>
      </c>
      <c r="AQ378" s="43">
        <v>1670</v>
      </c>
      <c r="AR378" s="43">
        <v>776449524</v>
      </c>
      <c r="AS378" s="43">
        <v>464939</v>
      </c>
      <c r="AT378" s="43">
        <v>1282956</v>
      </c>
      <c r="AU378" s="43">
        <v>1323931</v>
      </c>
      <c r="AV378" s="42">
        <v>0.71499999999999997</v>
      </c>
      <c r="AW378" s="42">
        <v>0.68</v>
      </c>
      <c r="AX378" s="42">
        <v>0.71499999999999997</v>
      </c>
      <c r="AY378" s="42">
        <v>0.71499999999999997</v>
      </c>
      <c r="AZ378" s="43">
        <v>1630</v>
      </c>
      <c r="BA378" s="43">
        <v>811561254</v>
      </c>
      <c r="BB378" s="43">
        <v>497890</v>
      </c>
      <c r="BC378" s="43">
        <v>1231510</v>
      </c>
      <c r="BD378" s="43">
        <v>1518601</v>
      </c>
      <c r="BE378" s="46">
        <v>0.71299999999999997</v>
      </c>
      <c r="BF378" s="46">
        <v>0.67400000000000004</v>
      </c>
      <c r="BG378" s="46">
        <v>0.71299999999999997</v>
      </c>
      <c r="BH378" s="46">
        <v>0.71299999999999997</v>
      </c>
      <c r="BI378" s="47">
        <v>1530</v>
      </c>
      <c r="BJ378" s="47">
        <v>843375171</v>
      </c>
      <c r="BK378" s="47">
        <v>551225</v>
      </c>
      <c r="BL378" s="47">
        <v>1020071</v>
      </c>
      <c r="BM378" s="47">
        <v>1459317</v>
      </c>
      <c r="BN378" s="66">
        <v>0.71</v>
      </c>
      <c r="BO378" s="66">
        <v>0.66600000000000004</v>
      </c>
      <c r="BP378" s="66">
        <v>0.71</v>
      </c>
      <c r="BQ378" s="66">
        <v>0.71</v>
      </c>
      <c r="BR378" s="67">
        <v>1458</v>
      </c>
      <c r="BS378" s="67">
        <v>877901825</v>
      </c>
      <c r="BT378" s="67">
        <v>602127</v>
      </c>
      <c r="BU378" s="67">
        <v>1112470</v>
      </c>
      <c r="BV378" s="67">
        <v>1414507</v>
      </c>
      <c r="BW378" s="70">
        <v>0.67700000000000005</v>
      </c>
      <c r="BX378" s="70">
        <v>0.65300000000000002</v>
      </c>
      <c r="BY378" s="70">
        <v>0.67700000000000005</v>
      </c>
      <c r="BZ378" s="70">
        <v>0.67700000000000005</v>
      </c>
      <c r="CA378" s="71">
        <v>1422</v>
      </c>
      <c r="CB378" s="71">
        <v>937447135</v>
      </c>
      <c r="CC378" s="71">
        <v>659245</v>
      </c>
      <c r="CD378" s="71">
        <v>1284329</v>
      </c>
      <c r="CE378" s="71">
        <v>1424279</v>
      </c>
    </row>
    <row r="379" spans="1:83" x14ac:dyDescent="0.35">
      <c r="A379" s="10" t="s">
        <v>1711</v>
      </c>
      <c r="B379" s="10" t="s">
        <v>366</v>
      </c>
      <c r="C379" s="42">
        <v>0.72799999999999998</v>
      </c>
      <c r="D379" s="42">
        <v>0.73799999999999999</v>
      </c>
      <c r="E379" s="42">
        <v>0.72799999999999998</v>
      </c>
      <c r="F379" s="42">
        <v>0.73799999999999999</v>
      </c>
      <c r="G379" s="43">
        <v>917</v>
      </c>
      <c r="H379" s="43">
        <v>333933426</v>
      </c>
      <c r="I379" s="43">
        <v>364158</v>
      </c>
      <c r="J379" s="43">
        <v>959770</v>
      </c>
      <c r="K379" s="43">
        <v>941829</v>
      </c>
      <c r="L379" s="42">
        <v>0.73</v>
      </c>
      <c r="M379" s="42">
        <v>0.73399999999999999</v>
      </c>
      <c r="N379" s="42">
        <v>0.73</v>
      </c>
      <c r="O379" s="42">
        <v>0.73399999999999999</v>
      </c>
      <c r="P379" s="43">
        <v>905</v>
      </c>
      <c r="Q379" s="43">
        <v>337506335</v>
      </c>
      <c r="R379" s="43">
        <v>372935</v>
      </c>
      <c r="S379" s="43">
        <v>910738</v>
      </c>
      <c r="T379" s="43">
        <v>962885</v>
      </c>
      <c r="U379" s="42">
        <v>0.74099999999999999</v>
      </c>
      <c r="V379" s="42">
        <v>0.73199999999999998</v>
      </c>
      <c r="W379" s="42">
        <v>0.74099999999999999</v>
      </c>
      <c r="X379" s="42">
        <v>0.74099999999999999</v>
      </c>
      <c r="Y379" s="43">
        <v>906</v>
      </c>
      <c r="Z379" s="43">
        <v>340378465</v>
      </c>
      <c r="AA379" s="43">
        <v>375693</v>
      </c>
      <c r="AB379" s="43">
        <v>911379</v>
      </c>
      <c r="AC379" s="43">
        <v>1004081</v>
      </c>
      <c r="AD379" s="42">
        <v>0.747</v>
      </c>
      <c r="AE379" s="42">
        <v>0.71599999999999997</v>
      </c>
      <c r="AF379" s="42">
        <v>0.747</v>
      </c>
      <c r="AG379" s="42">
        <v>0.747</v>
      </c>
      <c r="AH379" s="43">
        <v>904</v>
      </c>
      <c r="AI379" s="43">
        <v>352159192</v>
      </c>
      <c r="AJ379" s="43">
        <v>389556</v>
      </c>
      <c r="AK379" s="43">
        <v>925381</v>
      </c>
      <c r="AL379" s="43">
        <v>1079220</v>
      </c>
      <c r="AM379" s="42">
        <v>0.754</v>
      </c>
      <c r="AN379" s="42">
        <v>0.72399999999999998</v>
      </c>
      <c r="AO379" s="42">
        <v>0.754</v>
      </c>
      <c r="AP379" s="42">
        <v>0.754</v>
      </c>
      <c r="AQ379" s="43">
        <v>865</v>
      </c>
      <c r="AR379" s="43">
        <v>349077749</v>
      </c>
      <c r="AS379" s="43">
        <v>403558</v>
      </c>
      <c r="AT379" s="43">
        <v>1022961</v>
      </c>
      <c r="AU379" s="43">
        <v>1135126</v>
      </c>
      <c r="AV379" s="42">
        <v>0.747</v>
      </c>
      <c r="AW379" s="42">
        <v>0.70599999999999996</v>
      </c>
      <c r="AX379" s="42">
        <v>0.747</v>
      </c>
      <c r="AY379" s="42">
        <v>0.747</v>
      </c>
      <c r="AZ379" s="43">
        <v>860</v>
      </c>
      <c r="BA379" s="43">
        <v>380391981</v>
      </c>
      <c r="BB379" s="43">
        <v>442316</v>
      </c>
      <c r="BC379" s="43">
        <v>1047890</v>
      </c>
      <c r="BD379" s="43">
        <v>1198569</v>
      </c>
      <c r="BE379" s="46">
        <v>0.75800000000000001</v>
      </c>
      <c r="BF379" s="46">
        <v>0.70199999999999996</v>
      </c>
      <c r="BG379" s="46">
        <v>0.75800000000000001</v>
      </c>
      <c r="BH379" s="46">
        <v>0.75800000000000001</v>
      </c>
      <c r="BI379" s="47">
        <v>841</v>
      </c>
      <c r="BJ379" s="47">
        <v>389949659</v>
      </c>
      <c r="BK379" s="47">
        <v>463673</v>
      </c>
      <c r="BL379" s="47">
        <v>1073355</v>
      </c>
      <c r="BM379" s="47">
        <v>1218797</v>
      </c>
      <c r="BN379" s="66">
        <v>0.752</v>
      </c>
      <c r="BO379" s="66">
        <v>0.69699999999999995</v>
      </c>
      <c r="BP379" s="66">
        <v>0.752</v>
      </c>
      <c r="BQ379" s="66">
        <v>0.752</v>
      </c>
      <c r="BR379" s="67">
        <v>782</v>
      </c>
      <c r="BS379" s="67">
        <v>402914738</v>
      </c>
      <c r="BT379" s="67">
        <v>515236</v>
      </c>
      <c r="BU379" s="67">
        <v>1132626</v>
      </c>
      <c r="BV379" s="67">
        <v>1204650</v>
      </c>
      <c r="BW379" s="70">
        <v>0.74</v>
      </c>
      <c r="BX379" s="70">
        <v>0.69399999999999995</v>
      </c>
      <c r="BY379" s="70">
        <v>0.74</v>
      </c>
      <c r="BZ379" s="70">
        <v>0.74</v>
      </c>
      <c r="CA379" s="71">
        <v>785</v>
      </c>
      <c r="CB379" s="71">
        <v>416173803</v>
      </c>
      <c r="CC379" s="71">
        <v>530157</v>
      </c>
      <c r="CD379" s="71">
        <v>1114108</v>
      </c>
      <c r="CE379" s="71">
        <v>1314789</v>
      </c>
    </row>
    <row r="380" spans="1:83" x14ac:dyDescent="0.35">
      <c r="A380" s="10" t="s">
        <v>1712</v>
      </c>
      <c r="B380" s="10" t="s">
        <v>367</v>
      </c>
      <c r="C380" s="42">
        <v>0.71599999999999997</v>
      </c>
      <c r="D380" s="42">
        <v>0.70499999999999996</v>
      </c>
      <c r="E380" s="42">
        <v>0.71599999999999997</v>
      </c>
      <c r="F380" s="42">
        <v>0.71599999999999997</v>
      </c>
      <c r="G380" s="43">
        <v>7729</v>
      </c>
      <c r="H380" s="43">
        <v>2935264889</v>
      </c>
      <c r="I380" s="43">
        <v>379772</v>
      </c>
      <c r="J380" s="43">
        <v>3824519</v>
      </c>
      <c r="K380" s="43">
        <v>4020426</v>
      </c>
      <c r="L380" s="42">
        <v>0.72</v>
      </c>
      <c r="M380" s="42">
        <v>0.70899999999999996</v>
      </c>
      <c r="N380" s="42">
        <v>0.72</v>
      </c>
      <c r="O380" s="42">
        <v>0.72</v>
      </c>
      <c r="P380" s="43">
        <v>7655</v>
      </c>
      <c r="Q380" s="43">
        <v>2958960857</v>
      </c>
      <c r="R380" s="43">
        <v>386539</v>
      </c>
      <c r="S380" s="43">
        <v>3923839</v>
      </c>
      <c r="T380" s="43">
        <v>4141210</v>
      </c>
      <c r="U380" s="42">
        <v>0.73</v>
      </c>
      <c r="V380" s="42">
        <v>0.71399999999999997</v>
      </c>
      <c r="W380" s="42">
        <v>0.73</v>
      </c>
      <c r="X380" s="42">
        <v>0.73</v>
      </c>
      <c r="Y380" s="43">
        <v>7589</v>
      </c>
      <c r="Z380" s="43">
        <v>2979076304</v>
      </c>
      <c r="AA380" s="43">
        <v>392551</v>
      </c>
      <c r="AB380" s="43">
        <v>4067628</v>
      </c>
      <c r="AC380" s="43">
        <v>4281235</v>
      </c>
      <c r="AD380" s="42">
        <v>0.73899999999999999</v>
      </c>
      <c r="AE380" s="42">
        <v>0.71699999999999997</v>
      </c>
      <c r="AF380" s="42">
        <v>0.73899999999999999</v>
      </c>
      <c r="AG380" s="42">
        <v>0.73899999999999999</v>
      </c>
      <c r="AH380" s="43">
        <v>7471</v>
      </c>
      <c r="AI380" s="43">
        <v>3004251457</v>
      </c>
      <c r="AJ380" s="43">
        <v>402121</v>
      </c>
      <c r="AK380" s="43">
        <v>3989067</v>
      </c>
      <c r="AL380" s="43">
        <v>4011529</v>
      </c>
      <c r="AM380" s="42">
        <v>0.751</v>
      </c>
      <c r="AN380" s="42">
        <v>0.72699999999999998</v>
      </c>
      <c r="AO380" s="42">
        <v>0.751</v>
      </c>
      <c r="AP380" s="42">
        <v>0.751</v>
      </c>
      <c r="AQ380" s="43">
        <v>7382</v>
      </c>
      <c r="AR380" s="43">
        <v>3010783260</v>
      </c>
      <c r="AS380" s="43">
        <v>407854</v>
      </c>
      <c r="AT380" s="43">
        <v>3812987</v>
      </c>
      <c r="AU380" s="43">
        <v>4230980</v>
      </c>
      <c r="AV380" s="42">
        <v>0.76500000000000001</v>
      </c>
      <c r="AW380" s="42">
        <v>0.72699999999999998</v>
      </c>
      <c r="AX380" s="42">
        <v>0.76500000000000001</v>
      </c>
      <c r="AY380" s="42">
        <v>0.76500000000000001</v>
      </c>
      <c r="AZ380" s="43">
        <v>7495</v>
      </c>
      <c r="BA380" s="43">
        <v>3071254492</v>
      </c>
      <c r="BB380" s="43">
        <v>409773</v>
      </c>
      <c r="BC380" s="43">
        <v>3901957</v>
      </c>
      <c r="BD380" s="43">
        <v>4957701</v>
      </c>
      <c r="BE380" s="46">
        <v>0.76600000000000001</v>
      </c>
      <c r="BF380" s="46">
        <v>0.71699999999999997</v>
      </c>
      <c r="BG380" s="46">
        <v>0.76600000000000001</v>
      </c>
      <c r="BH380" s="46">
        <v>0.76600000000000001</v>
      </c>
      <c r="BI380" s="47">
        <v>7178</v>
      </c>
      <c r="BJ380" s="47">
        <v>3220915463</v>
      </c>
      <c r="BK380" s="47">
        <v>448720</v>
      </c>
      <c r="BL380" s="47">
        <v>4371871</v>
      </c>
      <c r="BM380" s="47">
        <v>5147573</v>
      </c>
      <c r="BN380" s="66">
        <v>0.76</v>
      </c>
      <c r="BO380" s="66">
        <v>0.70499999999999996</v>
      </c>
      <c r="BP380" s="66">
        <v>0.76</v>
      </c>
      <c r="BQ380" s="66">
        <v>0.76</v>
      </c>
      <c r="BR380" s="67">
        <v>6863</v>
      </c>
      <c r="BS380" s="67">
        <v>3417984896</v>
      </c>
      <c r="BT380" s="67">
        <v>498030</v>
      </c>
      <c r="BU380" s="67">
        <v>4634709</v>
      </c>
      <c r="BV380" s="67">
        <v>5264134</v>
      </c>
      <c r="BW380" s="70">
        <v>0.74299999999999999</v>
      </c>
      <c r="BX380" s="70">
        <v>0.69899999999999995</v>
      </c>
      <c r="BY380" s="70">
        <v>0.74299999999999999</v>
      </c>
      <c r="BZ380" s="70">
        <v>0.74299999999999999</v>
      </c>
      <c r="CA380" s="71">
        <v>6901</v>
      </c>
      <c r="CB380" s="71">
        <v>3616391440</v>
      </c>
      <c r="CC380" s="71">
        <v>524038</v>
      </c>
      <c r="CD380" s="71">
        <v>5018583</v>
      </c>
      <c r="CE380" s="71">
        <v>5800242</v>
      </c>
    </row>
    <row r="381" spans="1:83" x14ac:dyDescent="0.35">
      <c r="A381" s="10" t="s">
        <v>1713</v>
      </c>
      <c r="B381" s="10" t="s">
        <v>368</v>
      </c>
      <c r="C381" s="42">
        <v>0.746</v>
      </c>
      <c r="D381" s="42">
        <v>0.75700000000000001</v>
      </c>
      <c r="E381" s="42">
        <v>0.746</v>
      </c>
      <c r="F381" s="42">
        <v>0.75700000000000001</v>
      </c>
      <c r="G381" s="43">
        <v>494</v>
      </c>
      <c r="H381" s="43">
        <v>168165004</v>
      </c>
      <c r="I381" s="43">
        <v>340414</v>
      </c>
      <c r="J381" s="43">
        <v>441178</v>
      </c>
      <c r="K381" s="43">
        <v>387049</v>
      </c>
      <c r="L381" s="42">
        <v>0.75700000000000001</v>
      </c>
      <c r="M381" s="42">
        <v>0.753</v>
      </c>
      <c r="N381" s="42">
        <v>0.75700000000000001</v>
      </c>
      <c r="O381" s="42">
        <v>0.75700000000000001</v>
      </c>
      <c r="P381" s="43">
        <v>502</v>
      </c>
      <c r="Q381" s="43">
        <v>168272211</v>
      </c>
      <c r="R381" s="43">
        <v>335203</v>
      </c>
      <c r="S381" s="43">
        <v>385113</v>
      </c>
      <c r="T381" s="43">
        <v>374469</v>
      </c>
      <c r="U381" s="42">
        <v>0.77900000000000003</v>
      </c>
      <c r="V381" s="42">
        <v>0.752</v>
      </c>
      <c r="W381" s="42">
        <v>0.77900000000000003</v>
      </c>
      <c r="X381" s="42">
        <v>0.77900000000000003</v>
      </c>
      <c r="Y381" s="43">
        <v>527</v>
      </c>
      <c r="Z381" s="43">
        <v>169416509</v>
      </c>
      <c r="AA381" s="43">
        <v>321473</v>
      </c>
      <c r="AB381" s="43">
        <v>340487</v>
      </c>
      <c r="AC381" s="43">
        <v>418753</v>
      </c>
      <c r="AD381" s="42">
        <v>0.79100000000000004</v>
      </c>
      <c r="AE381" s="42">
        <v>0.75700000000000001</v>
      </c>
      <c r="AF381" s="42">
        <v>0.79100000000000004</v>
      </c>
      <c r="AG381" s="42">
        <v>0.79100000000000004</v>
      </c>
      <c r="AH381" s="43">
        <v>530</v>
      </c>
      <c r="AI381" s="43">
        <v>170596073</v>
      </c>
      <c r="AJ381" s="43">
        <v>321879</v>
      </c>
      <c r="AK381" s="43">
        <v>405452</v>
      </c>
      <c r="AL381" s="43">
        <v>488247</v>
      </c>
      <c r="AM381" s="42">
        <v>0.81</v>
      </c>
      <c r="AN381" s="42">
        <v>0.76900000000000002</v>
      </c>
      <c r="AO381" s="42">
        <v>0.81</v>
      </c>
      <c r="AP381" s="42">
        <v>0.81</v>
      </c>
      <c r="AQ381" s="43">
        <v>552</v>
      </c>
      <c r="AR381" s="43">
        <v>172217596</v>
      </c>
      <c r="AS381" s="43">
        <v>311988</v>
      </c>
      <c r="AT381" s="43">
        <v>484550</v>
      </c>
      <c r="AU381" s="43">
        <v>484487</v>
      </c>
      <c r="AV381" s="42">
        <v>0.81200000000000006</v>
      </c>
      <c r="AW381" s="42">
        <v>0.75700000000000001</v>
      </c>
      <c r="AX381" s="42">
        <v>0.81200000000000006</v>
      </c>
      <c r="AY381" s="42">
        <v>0.81200000000000006</v>
      </c>
      <c r="AZ381" s="43">
        <v>577</v>
      </c>
      <c r="BA381" s="43">
        <v>189537394</v>
      </c>
      <c r="BB381" s="43">
        <v>328487</v>
      </c>
      <c r="BC381" s="43">
        <v>436652</v>
      </c>
      <c r="BD381" s="43">
        <v>487724</v>
      </c>
      <c r="BE381" s="46">
        <v>0.84399999999999997</v>
      </c>
      <c r="BF381" s="46">
        <v>0.77800000000000002</v>
      </c>
      <c r="BG381" s="46">
        <v>0.84399999999999997</v>
      </c>
      <c r="BH381" s="46">
        <v>0.84399999999999997</v>
      </c>
      <c r="BI381" s="47">
        <v>589</v>
      </c>
      <c r="BJ381" s="47">
        <v>176299002</v>
      </c>
      <c r="BK381" s="47">
        <v>299319</v>
      </c>
      <c r="BL381" s="47">
        <v>426019</v>
      </c>
      <c r="BM381" s="47">
        <v>635530</v>
      </c>
      <c r="BN381" s="66">
        <v>0.85</v>
      </c>
      <c r="BO381" s="66">
        <v>0.76500000000000001</v>
      </c>
      <c r="BP381" s="66">
        <v>0.85</v>
      </c>
      <c r="BQ381" s="66">
        <v>0.85</v>
      </c>
      <c r="BR381" s="67">
        <v>613</v>
      </c>
      <c r="BS381" s="67">
        <v>192396411</v>
      </c>
      <c r="BT381" s="67">
        <v>313860</v>
      </c>
      <c r="BU381" s="67">
        <v>545104</v>
      </c>
      <c r="BV381" s="67">
        <v>609872</v>
      </c>
      <c r="BW381" s="70">
        <v>0.83</v>
      </c>
      <c r="BX381" s="70">
        <v>0.746</v>
      </c>
      <c r="BY381" s="70">
        <v>0.83</v>
      </c>
      <c r="BZ381" s="70">
        <v>0.83</v>
      </c>
      <c r="CA381" s="71">
        <v>600</v>
      </c>
      <c r="CB381" s="71">
        <v>208044656</v>
      </c>
      <c r="CC381" s="71">
        <v>346741</v>
      </c>
      <c r="CD381" s="71">
        <v>587211</v>
      </c>
      <c r="CE381" s="71">
        <v>772409</v>
      </c>
    </row>
    <row r="382" spans="1:83" x14ac:dyDescent="0.35">
      <c r="A382" s="10" t="s">
        <v>1714</v>
      </c>
      <c r="B382" s="10" t="s">
        <v>369</v>
      </c>
      <c r="C382" s="42">
        <v>0.22500000000000001</v>
      </c>
      <c r="D382" s="42">
        <v>0.46700000000000003</v>
      </c>
      <c r="E382" s="42">
        <v>0.22500000000000001</v>
      </c>
      <c r="F382" s="42">
        <v>0.46700000000000003</v>
      </c>
      <c r="G382" s="43">
        <v>1520</v>
      </c>
      <c r="H382" s="43">
        <v>1576748171</v>
      </c>
      <c r="I382" s="43">
        <v>1037334</v>
      </c>
      <c r="J382" s="43">
        <v>589748</v>
      </c>
      <c r="K382" s="43">
        <v>707919</v>
      </c>
      <c r="L382" s="42">
        <v>0.22600000000000001</v>
      </c>
      <c r="M382" s="42">
        <v>0.47099999999999997</v>
      </c>
      <c r="N382" s="42">
        <v>0.22600000000000001</v>
      </c>
      <c r="O382" s="42">
        <v>0.47099999999999997</v>
      </c>
      <c r="P382" s="43">
        <v>1488</v>
      </c>
      <c r="Q382" s="43">
        <v>1586697731</v>
      </c>
      <c r="R382" s="43">
        <v>1066329</v>
      </c>
      <c r="S382" s="43">
        <v>668399</v>
      </c>
      <c r="T382" s="43">
        <v>896605</v>
      </c>
      <c r="U382" s="42">
        <v>0.224</v>
      </c>
      <c r="V382" s="42">
        <v>0.46</v>
      </c>
      <c r="W382" s="42">
        <v>0.224</v>
      </c>
      <c r="X382" s="42">
        <v>0.46</v>
      </c>
      <c r="Y382" s="43">
        <v>1442</v>
      </c>
      <c r="Z382" s="43">
        <v>1621575727</v>
      </c>
      <c r="AA382" s="43">
        <v>1124532</v>
      </c>
      <c r="AB382" s="43">
        <v>810557</v>
      </c>
      <c r="AC382" s="43">
        <v>932002</v>
      </c>
      <c r="AD382" s="42">
        <v>0.26800000000000002</v>
      </c>
      <c r="AE382" s="42">
        <v>0.47399999999999998</v>
      </c>
      <c r="AF382" s="42">
        <v>0.26800000000000002</v>
      </c>
      <c r="AG382" s="42">
        <v>0.47399999999999998</v>
      </c>
      <c r="AH382" s="43">
        <v>1461</v>
      </c>
      <c r="AI382" s="43">
        <v>1642729359</v>
      </c>
      <c r="AJ382" s="43">
        <v>1124386</v>
      </c>
      <c r="AK382" s="43">
        <v>823574</v>
      </c>
      <c r="AL382" s="43">
        <v>949807</v>
      </c>
      <c r="AM382" s="42">
        <v>0.27700000000000002</v>
      </c>
      <c r="AN382" s="42">
        <v>0.48099999999999998</v>
      </c>
      <c r="AO382" s="42">
        <v>0.27700000000000002</v>
      </c>
      <c r="AP382" s="42">
        <v>0.48099999999999998</v>
      </c>
      <c r="AQ382" s="43">
        <v>1407</v>
      </c>
      <c r="AR382" s="43">
        <v>1662054909</v>
      </c>
      <c r="AS382" s="43">
        <v>1181275</v>
      </c>
      <c r="AT382" s="43">
        <v>868321</v>
      </c>
      <c r="AU382" s="43">
        <v>999682</v>
      </c>
      <c r="AV382" s="42">
        <v>0.248</v>
      </c>
      <c r="AW382" s="42">
        <v>0.44500000000000001</v>
      </c>
      <c r="AX382" s="42">
        <v>0.248</v>
      </c>
      <c r="AY382" s="42">
        <v>0.44500000000000001</v>
      </c>
      <c r="AZ382" s="43">
        <v>1386</v>
      </c>
      <c r="BA382" s="43">
        <v>1816093935</v>
      </c>
      <c r="BB382" s="43">
        <v>1310313</v>
      </c>
      <c r="BC382" s="43">
        <v>928654</v>
      </c>
      <c r="BD382" s="43">
        <v>851257</v>
      </c>
      <c r="BE382" s="46">
        <v>0.22700000000000001</v>
      </c>
      <c r="BF382" s="46">
        <v>0.39900000000000002</v>
      </c>
      <c r="BG382" s="46">
        <v>0.22700000000000001</v>
      </c>
      <c r="BH382" s="46">
        <v>0.39900000000000002</v>
      </c>
      <c r="BI382" s="47">
        <v>1356</v>
      </c>
      <c r="BJ382" s="47">
        <v>2006535056</v>
      </c>
      <c r="BK382" s="47">
        <v>1479745</v>
      </c>
      <c r="BL382" s="47">
        <v>855846</v>
      </c>
      <c r="BM382" s="47">
        <v>822661</v>
      </c>
      <c r="BN382" s="66">
        <v>0.21</v>
      </c>
      <c r="BO382" s="66">
        <v>0.375</v>
      </c>
      <c r="BP382" s="66">
        <v>0.21</v>
      </c>
      <c r="BQ382" s="66">
        <v>0.375</v>
      </c>
      <c r="BR382" s="67">
        <v>1300</v>
      </c>
      <c r="BS382" s="67">
        <v>2130541004</v>
      </c>
      <c r="BT382" s="67">
        <v>1638877</v>
      </c>
      <c r="BU382" s="67">
        <v>784390</v>
      </c>
      <c r="BV382" s="67">
        <v>1075173</v>
      </c>
      <c r="BW382" s="70">
        <v>0.14799999999999999</v>
      </c>
      <c r="BX382" s="70">
        <v>0.36</v>
      </c>
      <c r="BY382" s="70">
        <v>0.14799999999999999</v>
      </c>
      <c r="BZ382" s="70">
        <v>0.36</v>
      </c>
      <c r="CA382" s="71">
        <v>1280</v>
      </c>
      <c r="CB382" s="71">
        <v>2222127678</v>
      </c>
      <c r="CC382" s="71">
        <v>1736037</v>
      </c>
      <c r="CD382" s="71">
        <v>880105</v>
      </c>
      <c r="CE382" s="71">
        <v>952063</v>
      </c>
    </row>
    <row r="383" spans="1:83" x14ac:dyDescent="0.35">
      <c r="A383" s="10" t="s">
        <v>1715</v>
      </c>
      <c r="B383" s="10" t="s">
        <v>370</v>
      </c>
      <c r="C383" s="42">
        <v>0.84799999999999998</v>
      </c>
      <c r="D383" s="42">
        <v>0.49099999999999999</v>
      </c>
      <c r="E383" s="42">
        <v>0.84799999999999998</v>
      </c>
      <c r="F383" s="42">
        <v>0</v>
      </c>
      <c r="G383" s="43">
        <v>22041</v>
      </c>
      <c r="H383" s="43">
        <v>4494860974</v>
      </c>
      <c r="I383" s="43">
        <v>203931</v>
      </c>
      <c r="J383" s="43">
        <v>0</v>
      </c>
      <c r="K383" s="43">
        <v>0</v>
      </c>
      <c r="L383" s="42">
        <v>0.85099999999999998</v>
      </c>
      <c r="M383" s="42">
        <v>0.52100000000000002</v>
      </c>
      <c r="N383" s="42">
        <v>0.85099999999999998</v>
      </c>
      <c r="O383" s="42">
        <v>0</v>
      </c>
      <c r="P383" s="43">
        <v>21983</v>
      </c>
      <c r="Q383" s="43">
        <v>4546373153</v>
      </c>
      <c r="R383" s="43">
        <v>206813</v>
      </c>
      <c r="S383" s="43">
        <v>0</v>
      </c>
      <c r="T383" s="43">
        <v>0</v>
      </c>
      <c r="U383" s="42">
        <v>0.85499999999999998</v>
      </c>
      <c r="V383" s="42">
        <v>0.48399999999999999</v>
      </c>
      <c r="W383" s="42">
        <v>0.85499999999999998</v>
      </c>
      <c r="X383" s="42">
        <v>0</v>
      </c>
      <c r="Y383" s="43">
        <v>21523</v>
      </c>
      <c r="Z383" s="43">
        <v>4553405282</v>
      </c>
      <c r="AA383" s="43">
        <v>211559</v>
      </c>
      <c r="AB383" s="43">
        <v>0</v>
      </c>
      <c r="AC383" s="43">
        <v>0</v>
      </c>
      <c r="AD383" s="42">
        <v>0.85799999999999998</v>
      </c>
      <c r="AE383" s="42">
        <v>0.53300000000000003</v>
      </c>
      <c r="AF383" s="42">
        <v>0.85799999999999998</v>
      </c>
      <c r="AG383" s="42">
        <v>0</v>
      </c>
      <c r="AH383" s="43">
        <v>21248</v>
      </c>
      <c r="AI383" s="43">
        <v>4655998082</v>
      </c>
      <c r="AJ383" s="43">
        <v>219126</v>
      </c>
      <c r="AK383" s="43">
        <v>0</v>
      </c>
      <c r="AL383" s="43">
        <v>0</v>
      </c>
      <c r="AM383" s="42">
        <v>0.86499999999999999</v>
      </c>
      <c r="AN383" s="42">
        <v>0.59399999999999997</v>
      </c>
      <c r="AO383" s="42">
        <v>0.86499999999999999</v>
      </c>
      <c r="AP383" s="42">
        <v>0</v>
      </c>
      <c r="AQ383" s="43">
        <v>21215</v>
      </c>
      <c r="AR383" s="43">
        <v>4692064149</v>
      </c>
      <c r="AS383" s="43">
        <v>221167</v>
      </c>
      <c r="AT383" s="43">
        <v>0</v>
      </c>
      <c r="AU383" s="43">
        <v>0</v>
      </c>
      <c r="AV383" s="42">
        <v>0.86899999999999999</v>
      </c>
      <c r="AW383" s="42">
        <v>0.48399999999999999</v>
      </c>
      <c r="AX383" s="42">
        <v>0.86899999999999999</v>
      </c>
      <c r="AY383" s="42">
        <v>0</v>
      </c>
      <c r="AZ383" s="43">
        <v>20567</v>
      </c>
      <c r="BA383" s="43">
        <v>4712922934</v>
      </c>
      <c r="BB383" s="43">
        <v>229149</v>
      </c>
      <c r="BC383" s="43">
        <v>0</v>
      </c>
      <c r="BD383" s="43">
        <v>0</v>
      </c>
      <c r="BE383" s="46">
        <v>0.86199999999999999</v>
      </c>
      <c r="BF383" s="46">
        <v>0.50700000000000001</v>
      </c>
      <c r="BG383" s="46">
        <v>0.86199999999999999</v>
      </c>
      <c r="BH383" s="46">
        <v>0</v>
      </c>
      <c r="BI383" s="47">
        <v>18441</v>
      </c>
      <c r="BJ383" s="47">
        <v>4891068347</v>
      </c>
      <c r="BK383" s="47">
        <v>265227</v>
      </c>
      <c r="BL383" s="47">
        <v>0</v>
      </c>
      <c r="BM383" s="47">
        <v>0</v>
      </c>
      <c r="BN383" s="66">
        <v>0.86699999999999999</v>
      </c>
      <c r="BO383" s="66">
        <v>0.39400000000000002</v>
      </c>
      <c r="BP383" s="66">
        <v>0.86699999999999999</v>
      </c>
      <c r="BQ383" s="66">
        <v>0</v>
      </c>
      <c r="BR383" s="67">
        <v>18608</v>
      </c>
      <c r="BS383" s="67">
        <v>5155237661</v>
      </c>
      <c r="BT383" s="67">
        <v>277044</v>
      </c>
      <c r="BU383" s="67">
        <v>0</v>
      </c>
      <c r="BV383" s="67">
        <v>0</v>
      </c>
      <c r="BW383" s="70">
        <v>0.86399999999999999</v>
      </c>
      <c r="BX383" s="70">
        <v>0.38500000000000001</v>
      </c>
      <c r="BY383" s="70">
        <v>0.86399999999999999</v>
      </c>
      <c r="BZ383" s="70">
        <v>0</v>
      </c>
      <c r="CA383" s="71">
        <v>18818</v>
      </c>
      <c r="CB383" s="71">
        <v>5223066632</v>
      </c>
      <c r="CC383" s="71">
        <v>277556</v>
      </c>
      <c r="CD383" s="71">
        <v>0</v>
      </c>
      <c r="CE383" s="71">
        <v>0</v>
      </c>
    </row>
    <row r="384" spans="1:83" x14ac:dyDescent="0.35">
      <c r="A384" s="10" t="s">
        <v>1716</v>
      </c>
      <c r="B384" s="10" t="s">
        <v>371</v>
      </c>
      <c r="C384" s="42">
        <v>0.65800000000000003</v>
      </c>
      <c r="D384" s="42">
        <v>0.63200000000000001</v>
      </c>
      <c r="E384" s="42">
        <v>0.65800000000000003</v>
      </c>
      <c r="F384" s="42">
        <v>0.65800000000000003</v>
      </c>
      <c r="G384" s="43">
        <v>973</v>
      </c>
      <c r="H384" s="43">
        <v>445231433</v>
      </c>
      <c r="I384" s="43">
        <v>457586</v>
      </c>
      <c r="J384" s="43">
        <v>802361</v>
      </c>
      <c r="K384" s="43">
        <v>818813</v>
      </c>
      <c r="L384" s="42">
        <v>0.64600000000000002</v>
      </c>
      <c r="M384" s="42">
        <v>0.621</v>
      </c>
      <c r="N384" s="42">
        <v>0.64600000000000002</v>
      </c>
      <c r="O384" s="42">
        <v>0.64600000000000002</v>
      </c>
      <c r="P384" s="43">
        <v>945</v>
      </c>
      <c r="Q384" s="43">
        <v>461480447</v>
      </c>
      <c r="R384" s="43">
        <v>488339</v>
      </c>
      <c r="S384" s="43">
        <v>856649</v>
      </c>
      <c r="T384" s="43">
        <v>832729</v>
      </c>
      <c r="U384" s="42">
        <v>0.63700000000000001</v>
      </c>
      <c r="V384" s="42">
        <v>0.621</v>
      </c>
      <c r="W384" s="42">
        <v>0.63700000000000001</v>
      </c>
      <c r="X384" s="42">
        <v>0.63700000000000001</v>
      </c>
      <c r="Y384" s="43">
        <v>886</v>
      </c>
      <c r="Z384" s="43">
        <v>466072899</v>
      </c>
      <c r="AA384" s="43">
        <v>526041</v>
      </c>
      <c r="AB384" s="43">
        <v>797063</v>
      </c>
      <c r="AC384" s="43">
        <v>842707</v>
      </c>
      <c r="AD384" s="42">
        <v>0.65400000000000003</v>
      </c>
      <c r="AE384" s="42">
        <v>0.63900000000000001</v>
      </c>
      <c r="AF384" s="42">
        <v>0.65400000000000003</v>
      </c>
      <c r="AG384" s="42">
        <v>0.65400000000000003</v>
      </c>
      <c r="AH384" s="43">
        <v>855</v>
      </c>
      <c r="AI384" s="43">
        <v>455558833</v>
      </c>
      <c r="AJ384" s="43">
        <v>532817</v>
      </c>
      <c r="AK384" s="43">
        <v>783100</v>
      </c>
      <c r="AL384" s="43">
        <v>1005661</v>
      </c>
      <c r="AM384" s="42">
        <v>0.65600000000000003</v>
      </c>
      <c r="AN384" s="42">
        <v>0.63900000000000001</v>
      </c>
      <c r="AO384" s="42">
        <v>0.65600000000000003</v>
      </c>
      <c r="AP384" s="42">
        <v>0.65600000000000003</v>
      </c>
      <c r="AQ384" s="43">
        <v>827</v>
      </c>
      <c r="AR384" s="43">
        <v>464929279</v>
      </c>
      <c r="AS384" s="43">
        <v>562187</v>
      </c>
      <c r="AT384" s="43">
        <v>923008</v>
      </c>
      <c r="AU384" s="43">
        <v>1067566</v>
      </c>
      <c r="AV384" s="42">
        <v>0.66100000000000003</v>
      </c>
      <c r="AW384" s="42">
        <v>0.63900000000000001</v>
      </c>
      <c r="AX384" s="42">
        <v>0.66100000000000003</v>
      </c>
      <c r="AY384" s="42">
        <v>0.66100000000000003</v>
      </c>
      <c r="AZ384" s="43">
        <v>799</v>
      </c>
      <c r="BA384" s="43">
        <v>472732963</v>
      </c>
      <c r="BB384" s="43">
        <v>591655</v>
      </c>
      <c r="BC384" s="43">
        <v>1036043</v>
      </c>
      <c r="BD384" s="43">
        <v>1153272</v>
      </c>
      <c r="BE384" s="46">
        <v>0.66700000000000004</v>
      </c>
      <c r="BF384" s="46">
        <v>0.627</v>
      </c>
      <c r="BG384" s="46">
        <v>0.66700000000000004</v>
      </c>
      <c r="BH384" s="46">
        <v>0.66700000000000004</v>
      </c>
      <c r="BI384" s="47">
        <v>777</v>
      </c>
      <c r="BJ384" s="47">
        <v>495435052</v>
      </c>
      <c r="BK384" s="47">
        <v>637625</v>
      </c>
      <c r="BL384" s="47">
        <v>984939</v>
      </c>
      <c r="BM384" s="47">
        <v>1025588</v>
      </c>
      <c r="BN384" s="66">
        <v>0.65800000000000003</v>
      </c>
      <c r="BO384" s="66">
        <v>0.625</v>
      </c>
      <c r="BP384" s="66">
        <v>0.65800000000000003</v>
      </c>
      <c r="BQ384" s="66">
        <v>0.65800000000000003</v>
      </c>
      <c r="BR384" s="67">
        <v>716</v>
      </c>
      <c r="BS384" s="67">
        <v>509132094</v>
      </c>
      <c r="BT384" s="67">
        <v>711078</v>
      </c>
      <c r="BU384" s="67">
        <v>896014</v>
      </c>
      <c r="BV384" s="67">
        <v>996719</v>
      </c>
      <c r="BW384" s="70">
        <v>0.65900000000000003</v>
      </c>
      <c r="BX384" s="70">
        <v>0.625</v>
      </c>
      <c r="BY384" s="70">
        <v>0.65900000000000003</v>
      </c>
      <c r="BZ384" s="70">
        <v>0.65900000000000003</v>
      </c>
      <c r="CA384" s="71">
        <v>745</v>
      </c>
      <c r="CB384" s="71">
        <v>518047058</v>
      </c>
      <c r="CC384" s="71">
        <v>695365</v>
      </c>
      <c r="CD384" s="71">
        <v>920680</v>
      </c>
      <c r="CE384" s="71">
        <v>1094046</v>
      </c>
    </row>
    <row r="385" spans="1:83" x14ac:dyDescent="0.35">
      <c r="A385" s="10" t="s">
        <v>1717</v>
      </c>
      <c r="B385" s="10" t="s">
        <v>372</v>
      </c>
      <c r="C385" s="42">
        <v>0.57799999999999996</v>
      </c>
      <c r="D385" s="42">
        <v>0.6</v>
      </c>
      <c r="E385" s="42">
        <v>0.57799999999999996</v>
      </c>
      <c r="F385" s="42">
        <v>0.6</v>
      </c>
      <c r="G385" s="43">
        <v>3757</v>
      </c>
      <c r="H385" s="43">
        <v>2124401746</v>
      </c>
      <c r="I385" s="43">
        <v>565451</v>
      </c>
      <c r="J385" s="43">
        <v>1281511</v>
      </c>
      <c r="K385" s="43">
        <v>1170622</v>
      </c>
      <c r="L385" s="42">
        <v>0.56999999999999995</v>
      </c>
      <c r="M385" s="42">
        <v>0.59399999999999997</v>
      </c>
      <c r="N385" s="42">
        <v>0.56999999999999995</v>
      </c>
      <c r="O385" s="42">
        <v>0.59399999999999997</v>
      </c>
      <c r="P385" s="43">
        <v>3703</v>
      </c>
      <c r="Q385" s="43">
        <v>2199213750</v>
      </c>
      <c r="R385" s="43">
        <v>593900</v>
      </c>
      <c r="S385" s="43">
        <v>1251647</v>
      </c>
      <c r="T385" s="43">
        <v>1370645</v>
      </c>
      <c r="U385" s="42">
        <v>0.58599999999999997</v>
      </c>
      <c r="V385" s="42">
        <v>0.59799999999999998</v>
      </c>
      <c r="W385" s="42">
        <v>0.58599999999999997</v>
      </c>
      <c r="X385" s="42">
        <v>0.59799999999999998</v>
      </c>
      <c r="Y385" s="43">
        <v>3708</v>
      </c>
      <c r="Z385" s="43">
        <v>2225833495</v>
      </c>
      <c r="AA385" s="43">
        <v>600278</v>
      </c>
      <c r="AB385" s="43">
        <v>1350509</v>
      </c>
      <c r="AC385" s="43">
        <v>1422224</v>
      </c>
      <c r="AD385" s="42">
        <v>0.59399999999999997</v>
      </c>
      <c r="AE385" s="42">
        <v>0.6</v>
      </c>
      <c r="AF385" s="42">
        <v>0.59399999999999997</v>
      </c>
      <c r="AG385" s="42">
        <v>0.6</v>
      </c>
      <c r="AH385" s="43">
        <v>3638</v>
      </c>
      <c r="AI385" s="43">
        <v>2273633346</v>
      </c>
      <c r="AJ385" s="43">
        <v>624967</v>
      </c>
      <c r="AK385" s="43">
        <v>1476848</v>
      </c>
      <c r="AL385" s="43">
        <v>1638709</v>
      </c>
      <c r="AM385" s="42">
        <v>0.59799999999999998</v>
      </c>
      <c r="AN385" s="42">
        <v>0.59599999999999997</v>
      </c>
      <c r="AO385" s="42">
        <v>0.59799999999999998</v>
      </c>
      <c r="AP385" s="42">
        <v>0.59799999999999998</v>
      </c>
      <c r="AQ385" s="43">
        <v>3573</v>
      </c>
      <c r="AR385" s="43">
        <v>2351273902</v>
      </c>
      <c r="AS385" s="43">
        <v>658067</v>
      </c>
      <c r="AT385" s="43">
        <v>1588775</v>
      </c>
      <c r="AU385" s="43">
        <v>1602589</v>
      </c>
      <c r="AV385" s="42">
        <v>0.61</v>
      </c>
      <c r="AW385" s="42">
        <v>0.59</v>
      </c>
      <c r="AX385" s="42">
        <v>0.61</v>
      </c>
      <c r="AY385" s="42">
        <v>0.61</v>
      </c>
      <c r="AZ385" s="43">
        <v>3575</v>
      </c>
      <c r="BA385" s="43">
        <v>2433025565</v>
      </c>
      <c r="BB385" s="43">
        <v>680566</v>
      </c>
      <c r="BC385" s="43">
        <v>1702559</v>
      </c>
      <c r="BD385" s="43">
        <v>2518228</v>
      </c>
      <c r="BE385" s="46">
        <v>0.60099999999999998</v>
      </c>
      <c r="BF385" s="46">
        <v>0.59</v>
      </c>
      <c r="BG385" s="46">
        <v>0.60099999999999998</v>
      </c>
      <c r="BH385" s="46">
        <v>0.60099999999999998</v>
      </c>
      <c r="BI385" s="47">
        <v>3241</v>
      </c>
      <c r="BJ385" s="47">
        <v>2478206800</v>
      </c>
      <c r="BK385" s="47">
        <v>764642</v>
      </c>
      <c r="BL385" s="47">
        <v>2348839</v>
      </c>
      <c r="BM385" s="47">
        <v>2723574</v>
      </c>
      <c r="BN385" s="66">
        <v>0.64100000000000001</v>
      </c>
      <c r="BO385" s="66">
        <v>0.59799999999999998</v>
      </c>
      <c r="BP385" s="66">
        <v>0.64100000000000001</v>
      </c>
      <c r="BQ385" s="66">
        <v>0.64100000000000001</v>
      </c>
      <c r="BR385" s="67">
        <v>3372</v>
      </c>
      <c r="BS385" s="67">
        <v>2511589083</v>
      </c>
      <c r="BT385" s="67">
        <v>744836</v>
      </c>
      <c r="BU385" s="67">
        <v>2008275</v>
      </c>
      <c r="BV385" s="67">
        <v>2248210</v>
      </c>
      <c r="BW385" s="70">
        <v>0.61199999999999999</v>
      </c>
      <c r="BX385" s="70">
        <v>0.58399999999999996</v>
      </c>
      <c r="BY385" s="70">
        <v>0.61199999999999999</v>
      </c>
      <c r="BZ385" s="70">
        <v>0.61199999999999999</v>
      </c>
      <c r="CA385" s="71">
        <v>3362</v>
      </c>
      <c r="CB385" s="71">
        <v>2661368560</v>
      </c>
      <c r="CC385" s="71">
        <v>791602</v>
      </c>
      <c r="CD385" s="71">
        <v>2733247</v>
      </c>
      <c r="CE385" s="71">
        <v>2384719</v>
      </c>
    </row>
    <row r="386" spans="1:83" x14ac:dyDescent="0.35">
      <c r="A386" s="10" t="s">
        <v>1718</v>
      </c>
      <c r="B386" s="10" t="s">
        <v>373</v>
      </c>
      <c r="C386" s="42">
        <v>0.69699999999999995</v>
      </c>
      <c r="D386" s="42">
        <v>0.65900000000000003</v>
      </c>
      <c r="E386" s="42">
        <v>0.69699999999999995</v>
      </c>
      <c r="F386" s="42">
        <v>0.69699999999999995</v>
      </c>
      <c r="G386" s="43">
        <v>992</v>
      </c>
      <c r="H386" s="43">
        <v>403630631</v>
      </c>
      <c r="I386" s="43">
        <v>406885</v>
      </c>
      <c r="J386" s="43">
        <v>612711</v>
      </c>
      <c r="K386" s="43">
        <v>595728</v>
      </c>
      <c r="L386" s="42">
        <v>0.69699999999999995</v>
      </c>
      <c r="M386" s="42">
        <v>0.66200000000000003</v>
      </c>
      <c r="N386" s="42">
        <v>0.69699999999999995</v>
      </c>
      <c r="O386" s="42">
        <v>0.69699999999999995</v>
      </c>
      <c r="P386" s="43">
        <v>972</v>
      </c>
      <c r="Q386" s="43">
        <v>407326446</v>
      </c>
      <c r="R386" s="43">
        <v>419060</v>
      </c>
      <c r="S386" s="43">
        <v>613288</v>
      </c>
      <c r="T386" s="43">
        <v>558366</v>
      </c>
      <c r="U386" s="42">
        <v>0.69499999999999995</v>
      </c>
      <c r="V386" s="42">
        <v>0.65</v>
      </c>
      <c r="W386" s="42">
        <v>0.69499999999999995</v>
      </c>
      <c r="X386" s="42">
        <v>0.69499999999999995</v>
      </c>
      <c r="Y386" s="43">
        <v>959</v>
      </c>
      <c r="Z386" s="43">
        <v>424371803</v>
      </c>
      <c r="AA386" s="43">
        <v>442514</v>
      </c>
      <c r="AB386" s="43">
        <v>570911</v>
      </c>
      <c r="AC386" s="43">
        <v>668737</v>
      </c>
      <c r="AD386" s="42">
        <v>0.70899999999999996</v>
      </c>
      <c r="AE386" s="42">
        <v>0.65400000000000003</v>
      </c>
      <c r="AF386" s="42">
        <v>0.70899999999999996</v>
      </c>
      <c r="AG386" s="42">
        <v>0.70899999999999996</v>
      </c>
      <c r="AH386" s="43">
        <v>957</v>
      </c>
      <c r="AI386" s="43">
        <v>429015843</v>
      </c>
      <c r="AJ386" s="43">
        <v>448292</v>
      </c>
      <c r="AK386" s="43">
        <v>770227</v>
      </c>
      <c r="AL386" s="43">
        <v>810105</v>
      </c>
      <c r="AM386" s="42">
        <v>0.72199999999999998</v>
      </c>
      <c r="AN386" s="42">
        <v>0.65900000000000003</v>
      </c>
      <c r="AO386" s="42">
        <v>0.72199999999999998</v>
      </c>
      <c r="AP386" s="42">
        <v>0.72199999999999998</v>
      </c>
      <c r="AQ386" s="43">
        <v>943</v>
      </c>
      <c r="AR386" s="43">
        <v>428793761</v>
      </c>
      <c r="AS386" s="43">
        <v>454712</v>
      </c>
      <c r="AT386" s="43">
        <v>759824</v>
      </c>
      <c r="AU386" s="43">
        <v>764968</v>
      </c>
      <c r="AV386" s="42">
        <v>0.70499999999999996</v>
      </c>
      <c r="AW386" s="42">
        <v>0.64</v>
      </c>
      <c r="AX386" s="42">
        <v>0.70499999999999996</v>
      </c>
      <c r="AY386" s="42">
        <v>0.70499999999999996</v>
      </c>
      <c r="AZ386" s="43">
        <v>889</v>
      </c>
      <c r="BA386" s="43">
        <v>457557004</v>
      </c>
      <c r="BB386" s="43">
        <v>514687</v>
      </c>
      <c r="BC386" s="43">
        <v>851911</v>
      </c>
      <c r="BD386" s="43">
        <v>996368</v>
      </c>
      <c r="BE386" s="46">
        <v>0.72199999999999998</v>
      </c>
      <c r="BF386" s="46">
        <v>0.64500000000000002</v>
      </c>
      <c r="BG386" s="46">
        <v>0.72199999999999998</v>
      </c>
      <c r="BH386" s="46">
        <v>0.72199999999999998</v>
      </c>
      <c r="BI386" s="47">
        <v>867</v>
      </c>
      <c r="BJ386" s="47">
        <v>462723790</v>
      </c>
      <c r="BK386" s="47">
        <v>533706</v>
      </c>
      <c r="BL386" s="47">
        <v>899398</v>
      </c>
      <c r="BM386" s="47">
        <v>2240292</v>
      </c>
      <c r="BN386" s="66">
        <v>0.70499999999999996</v>
      </c>
      <c r="BO386" s="66">
        <v>0.63</v>
      </c>
      <c r="BP386" s="66">
        <v>0.70499999999999996</v>
      </c>
      <c r="BQ386" s="66">
        <v>0.70499999999999996</v>
      </c>
      <c r="BR386" s="67">
        <v>802</v>
      </c>
      <c r="BS386" s="67">
        <v>492463816</v>
      </c>
      <c r="BT386" s="67">
        <v>614044</v>
      </c>
      <c r="BU386" s="67">
        <v>1120157</v>
      </c>
      <c r="BV386" s="67">
        <v>1856024</v>
      </c>
      <c r="BW386" s="70">
        <v>0.67700000000000005</v>
      </c>
      <c r="BX386" s="70">
        <v>0.61</v>
      </c>
      <c r="BY386" s="70">
        <v>0.67700000000000005</v>
      </c>
      <c r="BZ386" s="70">
        <v>0.67700000000000005</v>
      </c>
      <c r="CA386" s="71">
        <v>810</v>
      </c>
      <c r="CB386" s="71">
        <v>532909014</v>
      </c>
      <c r="CC386" s="71">
        <v>657912</v>
      </c>
      <c r="CD386" s="71">
        <v>1242352</v>
      </c>
      <c r="CE386" s="71">
        <v>981296</v>
      </c>
    </row>
    <row r="387" spans="1:83" x14ac:dyDescent="0.35">
      <c r="A387" s="10" t="s">
        <v>1719</v>
      </c>
      <c r="B387" s="10" t="s">
        <v>374</v>
      </c>
      <c r="C387" s="42">
        <v>0.74</v>
      </c>
      <c r="D387" s="42">
        <v>0.64</v>
      </c>
      <c r="E387" s="42">
        <v>0.74</v>
      </c>
      <c r="F387" s="42">
        <v>0.74</v>
      </c>
      <c r="G387" s="43">
        <v>2333</v>
      </c>
      <c r="H387" s="43">
        <v>811411718</v>
      </c>
      <c r="I387" s="43">
        <v>347797</v>
      </c>
      <c r="J387" s="43">
        <v>1748332</v>
      </c>
      <c r="K387" s="43">
        <v>1709774</v>
      </c>
      <c r="L387" s="42">
        <v>0.74</v>
      </c>
      <c r="M387" s="42">
        <v>0.64500000000000002</v>
      </c>
      <c r="N387" s="42">
        <v>0.74</v>
      </c>
      <c r="O387" s="42">
        <v>0.74</v>
      </c>
      <c r="P387" s="43">
        <v>2269</v>
      </c>
      <c r="Q387" s="43">
        <v>813259929</v>
      </c>
      <c r="R387" s="43">
        <v>358422</v>
      </c>
      <c r="S387" s="43">
        <v>2074160</v>
      </c>
      <c r="T387" s="43">
        <v>1862308</v>
      </c>
      <c r="U387" s="42">
        <v>0.74</v>
      </c>
      <c r="V387" s="42">
        <v>0.64800000000000002</v>
      </c>
      <c r="W387" s="42">
        <v>0.74</v>
      </c>
      <c r="X387" s="42">
        <v>0.74</v>
      </c>
      <c r="Y387" s="43">
        <v>2210</v>
      </c>
      <c r="Z387" s="43">
        <v>832197691</v>
      </c>
      <c r="AA387" s="43">
        <v>376560</v>
      </c>
      <c r="AB387" s="43">
        <v>2171563</v>
      </c>
      <c r="AC387" s="43">
        <v>2139269</v>
      </c>
      <c r="AD387" s="42">
        <v>0.75</v>
      </c>
      <c r="AE387" s="42">
        <v>0.64500000000000002</v>
      </c>
      <c r="AF387" s="42">
        <v>0.75</v>
      </c>
      <c r="AG387" s="42">
        <v>0.75</v>
      </c>
      <c r="AH387" s="43">
        <v>2244</v>
      </c>
      <c r="AI387" s="43">
        <v>865652425</v>
      </c>
      <c r="AJ387" s="43">
        <v>385763</v>
      </c>
      <c r="AK387" s="43">
        <v>2408698</v>
      </c>
      <c r="AL387" s="43">
        <v>2062586</v>
      </c>
      <c r="AM387" s="42">
        <v>0.751</v>
      </c>
      <c r="AN387" s="42">
        <v>0.64500000000000002</v>
      </c>
      <c r="AO387" s="42">
        <v>0.751</v>
      </c>
      <c r="AP387" s="42">
        <v>0.751</v>
      </c>
      <c r="AQ387" s="43">
        <v>2194</v>
      </c>
      <c r="AR387" s="43">
        <v>894552129</v>
      </c>
      <c r="AS387" s="43">
        <v>407726</v>
      </c>
      <c r="AT387" s="43">
        <v>2233691</v>
      </c>
      <c r="AU387" s="43">
        <v>2023191</v>
      </c>
      <c r="AV387" s="42">
        <v>0.755</v>
      </c>
      <c r="AW387" s="42">
        <v>0.64</v>
      </c>
      <c r="AX387" s="42">
        <v>0.755</v>
      </c>
      <c r="AY387" s="42">
        <v>0.755</v>
      </c>
      <c r="AZ387" s="43">
        <v>2163</v>
      </c>
      <c r="BA387" s="43">
        <v>924261082</v>
      </c>
      <c r="BB387" s="43">
        <v>427305</v>
      </c>
      <c r="BC387" s="43">
        <v>2400392</v>
      </c>
      <c r="BD387" s="43">
        <v>2470076</v>
      </c>
      <c r="BE387" s="46">
        <v>0.76300000000000001</v>
      </c>
      <c r="BF387" s="46">
        <v>0.628</v>
      </c>
      <c r="BG387" s="46">
        <v>0.76300000000000001</v>
      </c>
      <c r="BH387" s="46">
        <v>0.76300000000000001</v>
      </c>
      <c r="BI387" s="47">
        <v>2124</v>
      </c>
      <c r="BJ387" s="47">
        <v>964527167</v>
      </c>
      <c r="BK387" s="47">
        <v>454108</v>
      </c>
      <c r="BL387" s="47">
        <v>2425542</v>
      </c>
      <c r="BM387" s="47">
        <v>3830545</v>
      </c>
      <c r="BN387" s="66">
        <v>0.76600000000000001</v>
      </c>
      <c r="BO387" s="66">
        <v>0.621</v>
      </c>
      <c r="BP387" s="66">
        <v>0.76600000000000001</v>
      </c>
      <c r="BQ387" s="66">
        <v>0.76600000000000001</v>
      </c>
      <c r="BR387" s="67">
        <v>2096</v>
      </c>
      <c r="BS387" s="67">
        <v>1018150186</v>
      </c>
      <c r="BT387" s="67">
        <v>485758</v>
      </c>
      <c r="BU387" s="67">
        <v>2115388</v>
      </c>
      <c r="BV387" s="67">
        <v>2617397</v>
      </c>
      <c r="BW387" s="70">
        <v>0.755</v>
      </c>
      <c r="BX387" s="70">
        <v>0.628</v>
      </c>
      <c r="BY387" s="70">
        <v>0.755</v>
      </c>
      <c r="BZ387" s="70">
        <v>0.755</v>
      </c>
      <c r="CA387" s="71">
        <v>2079</v>
      </c>
      <c r="CB387" s="71">
        <v>1041931118</v>
      </c>
      <c r="CC387" s="71">
        <v>501169</v>
      </c>
      <c r="CD387" s="71">
        <v>2241275</v>
      </c>
      <c r="CE387" s="71">
        <v>2581463</v>
      </c>
    </row>
    <row r="388" spans="1:83" x14ac:dyDescent="0.35">
      <c r="A388" s="10" t="s">
        <v>1720</v>
      </c>
      <c r="B388" s="10" t="s">
        <v>375</v>
      </c>
      <c r="C388" s="42">
        <v>0.48299999999999998</v>
      </c>
      <c r="D388" s="42">
        <v>0.45600000000000002</v>
      </c>
      <c r="E388" s="42">
        <v>0.48299999999999998</v>
      </c>
      <c r="F388" s="42">
        <v>0.48299999999999998</v>
      </c>
      <c r="G388" s="43">
        <v>1330</v>
      </c>
      <c r="H388" s="43">
        <v>919449600</v>
      </c>
      <c r="I388" s="43">
        <v>691315</v>
      </c>
      <c r="J388" s="43">
        <v>747305</v>
      </c>
      <c r="K388" s="43">
        <v>862455</v>
      </c>
      <c r="L388" s="42">
        <v>0.46300000000000002</v>
      </c>
      <c r="M388" s="42">
        <v>0.441</v>
      </c>
      <c r="N388" s="42">
        <v>0.46300000000000002</v>
      </c>
      <c r="O388" s="42">
        <v>0.46300000000000002</v>
      </c>
      <c r="P388" s="43">
        <v>1296</v>
      </c>
      <c r="Q388" s="43">
        <v>959933480</v>
      </c>
      <c r="R388" s="43">
        <v>740689</v>
      </c>
      <c r="S388" s="43">
        <v>943880</v>
      </c>
      <c r="T388" s="43">
        <v>775220</v>
      </c>
      <c r="U388" s="42">
        <v>0.46300000000000002</v>
      </c>
      <c r="V388" s="42">
        <v>0.44500000000000001</v>
      </c>
      <c r="W388" s="42">
        <v>0.46300000000000002</v>
      </c>
      <c r="X388" s="42">
        <v>0.46300000000000002</v>
      </c>
      <c r="Y388" s="43">
        <v>1250</v>
      </c>
      <c r="Z388" s="43">
        <v>971899466</v>
      </c>
      <c r="AA388" s="43">
        <v>777519</v>
      </c>
      <c r="AB388" s="43">
        <v>876667</v>
      </c>
      <c r="AC388" s="43">
        <v>808509</v>
      </c>
      <c r="AD388" s="42">
        <v>0.48099999999999998</v>
      </c>
      <c r="AE388" s="42">
        <v>0.44500000000000001</v>
      </c>
      <c r="AF388" s="42">
        <v>0.48099999999999998</v>
      </c>
      <c r="AG388" s="42">
        <v>0.48099999999999998</v>
      </c>
      <c r="AH388" s="43">
        <v>1239</v>
      </c>
      <c r="AI388" s="43">
        <v>989362095</v>
      </c>
      <c r="AJ388" s="43">
        <v>798516</v>
      </c>
      <c r="AK388" s="43">
        <v>796192</v>
      </c>
      <c r="AL388" s="43">
        <v>1024639</v>
      </c>
      <c r="AM388" s="42">
        <v>0.48899999999999999</v>
      </c>
      <c r="AN388" s="42">
        <v>0.433</v>
      </c>
      <c r="AO388" s="42">
        <v>0.48899999999999999</v>
      </c>
      <c r="AP388" s="42">
        <v>0.48899999999999999</v>
      </c>
      <c r="AQ388" s="43">
        <v>1255</v>
      </c>
      <c r="AR388" s="43">
        <v>1047762516</v>
      </c>
      <c r="AS388" s="43">
        <v>834870</v>
      </c>
      <c r="AT388" s="43">
        <v>799075</v>
      </c>
      <c r="AU388" s="43">
        <v>834453</v>
      </c>
      <c r="AV388" s="42">
        <v>0.51200000000000001</v>
      </c>
      <c r="AW388" s="42">
        <v>0.441</v>
      </c>
      <c r="AX388" s="42">
        <v>0.51200000000000001</v>
      </c>
      <c r="AY388" s="42">
        <v>0.51200000000000001</v>
      </c>
      <c r="AZ388" s="43">
        <v>1262</v>
      </c>
      <c r="BA388" s="43">
        <v>1073046462</v>
      </c>
      <c r="BB388" s="43">
        <v>850274</v>
      </c>
      <c r="BC388" s="43">
        <v>812638</v>
      </c>
      <c r="BD388" s="43">
        <v>1356452</v>
      </c>
      <c r="BE388" s="46">
        <v>0.503</v>
      </c>
      <c r="BF388" s="46">
        <v>0.42099999999999999</v>
      </c>
      <c r="BG388" s="46">
        <v>0.503</v>
      </c>
      <c r="BH388" s="46">
        <v>0.503</v>
      </c>
      <c r="BI388" s="47">
        <v>1179</v>
      </c>
      <c r="BJ388" s="47">
        <v>1123025638</v>
      </c>
      <c r="BK388" s="47">
        <v>952523</v>
      </c>
      <c r="BL388" s="47">
        <v>966291</v>
      </c>
      <c r="BM388" s="47">
        <v>1542871</v>
      </c>
      <c r="BN388" s="66">
        <v>0.501</v>
      </c>
      <c r="BO388" s="66">
        <v>0.40799999999999997</v>
      </c>
      <c r="BP388" s="66">
        <v>0.501</v>
      </c>
      <c r="BQ388" s="66">
        <v>0.501</v>
      </c>
      <c r="BR388" s="67">
        <v>1142</v>
      </c>
      <c r="BS388" s="67">
        <v>1183037563</v>
      </c>
      <c r="BT388" s="67">
        <v>1035934</v>
      </c>
      <c r="BU388" s="67">
        <v>1215322</v>
      </c>
      <c r="BV388" s="67">
        <v>1099424</v>
      </c>
      <c r="BW388" s="70">
        <v>0.47599999999999998</v>
      </c>
      <c r="BX388" s="70">
        <v>0.41699999999999998</v>
      </c>
      <c r="BY388" s="70">
        <v>0.47599999999999998</v>
      </c>
      <c r="BZ388" s="70">
        <v>0.47599999999999998</v>
      </c>
      <c r="CA388" s="71">
        <v>1123</v>
      </c>
      <c r="CB388" s="71">
        <v>1199414242</v>
      </c>
      <c r="CC388" s="71">
        <v>1068044</v>
      </c>
      <c r="CD388" s="71">
        <v>997132</v>
      </c>
      <c r="CE388" s="71">
        <v>1076820</v>
      </c>
    </row>
    <row r="389" spans="1:83" x14ac:dyDescent="0.35">
      <c r="A389" s="10" t="s">
        <v>1721</v>
      </c>
      <c r="B389" s="10" t="s">
        <v>376</v>
      </c>
      <c r="C389" s="42">
        <v>0.77800000000000002</v>
      </c>
      <c r="D389" s="42">
        <v>0.71199999999999997</v>
      </c>
      <c r="E389" s="42">
        <v>0.77800000000000002</v>
      </c>
      <c r="F389" s="42">
        <v>0.77800000000000002</v>
      </c>
      <c r="G389" s="43">
        <v>887</v>
      </c>
      <c r="H389" s="43">
        <v>263970955</v>
      </c>
      <c r="I389" s="43">
        <v>297599</v>
      </c>
      <c r="J389" s="43">
        <v>731739</v>
      </c>
      <c r="K389" s="43">
        <v>949720</v>
      </c>
      <c r="L389" s="42">
        <v>0.78400000000000003</v>
      </c>
      <c r="M389" s="42">
        <v>0.71299999999999997</v>
      </c>
      <c r="N389" s="42">
        <v>0.78400000000000003</v>
      </c>
      <c r="O389" s="42">
        <v>0.78400000000000003</v>
      </c>
      <c r="P389" s="43">
        <v>881</v>
      </c>
      <c r="Q389" s="43">
        <v>263398485</v>
      </c>
      <c r="R389" s="43">
        <v>298976</v>
      </c>
      <c r="S389" s="43">
        <v>833425</v>
      </c>
      <c r="T389" s="43">
        <v>691457</v>
      </c>
      <c r="U389" s="42">
        <v>0.78200000000000003</v>
      </c>
      <c r="V389" s="42">
        <v>0.70699999999999996</v>
      </c>
      <c r="W389" s="42">
        <v>0.78200000000000003</v>
      </c>
      <c r="X389" s="42">
        <v>0.78200000000000003</v>
      </c>
      <c r="Y389" s="43">
        <v>847</v>
      </c>
      <c r="Z389" s="43">
        <v>268375624</v>
      </c>
      <c r="AA389" s="43">
        <v>316854</v>
      </c>
      <c r="AB389" s="43">
        <v>937760</v>
      </c>
      <c r="AC389" s="43">
        <v>809692</v>
      </c>
      <c r="AD389" s="42">
        <v>0.79100000000000004</v>
      </c>
      <c r="AE389" s="42">
        <v>0.70699999999999996</v>
      </c>
      <c r="AF389" s="42">
        <v>0.79100000000000004</v>
      </c>
      <c r="AG389" s="42">
        <v>0.79100000000000004</v>
      </c>
      <c r="AH389" s="43">
        <v>846</v>
      </c>
      <c r="AI389" s="43">
        <v>272354051</v>
      </c>
      <c r="AJ389" s="43">
        <v>321931</v>
      </c>
      <c r="AK389" s="43">
        <v>1034676</v>
      </c>
      <c r="AL389" s="43">
        <v>789861</v>
      </c>
      <c r="AM389" s="42">
        <v>0.80200000000000005</v>
      </c>
      <c r="AN389" s="42">
        <v>0.70699999999999996</v>
      </c>
      <c r="AO389" s="42">
        <v>0.80200000000000005</v>
      </c>
      <c r="AP389" s="42">
        <v>0.80200000000000005</v>
      </c>
      <c r="AQ389" s="43">
        <v>856</v>
      </c>
      <c r="AR389" s="43">
        <v>277194592</v>
      </c>
      <c r="AS389" s="43">
        <v>323825</v>
      </c>
      <c r="AT389" s="43">
        <v>1044356</v>
      </c>
      <c r="AU389" s="43">
        <v>888704</v>
      </c>
      <c r="AV389" s="42">
        <v>0.83199999999999996</v>
      </c>
      <c r="AW389" s="42">
        <v>0.70499999999999996</v>
      </c>
      <c r="AX389" s="42">
        <v>0.83199999999999996</v>
      </c>
      <c r="AY389" s="42">
        <v>0.83199999999999996</v>
      </c>
      <c r="AZ389" s="43">
        <v>980</v>
      </c>
      <c r="BA389" s="43">
        <v>288391286</v>
      </c>
      <c r="BB389" s="43">
        <v>294276</v>
      </c>
      <c r="BC389" s="43">
        <v>1171000</v>
      </c>
      <c r="BD389" s="43">
        <v>1157448</v>
      </c>
      <c r="BE389" s="46">
        <v>0.80900000000000005</v>
      </c>
      <c r="BF389" s="46">
        <v>0.69</v>
      </c>
      <c r="BG389" s="46">
        <v>0.80900000000000005</v>
      </c>
      <c r="BH389" s="46">
        <v>0.80900000000000005</v>
      </c>
      <c r="BI389" s="47">
        <v>828</v>
      </c>
      <c r="BJ389" s="47">
        <v>303378018</v>
      </c>
      <c r="BK389" s="47">
        <v>366398</v>
      </c>
      <c r="BL389" s="47">
        <v>1164854</v>
      </c>
      <c r="BM389" s="47">
        <v>1393304</v>
      </c>
      <c r="BN389" s="66">
        <v>0.80300000000000005</v>
      </c>
      <c r="BO389" s="66">
        <v>0.68</v>
      </c>
      <c r="BP389" s="66">
        <v>0.80300000000000005</v>
      </c>
      <c r="BQ389" s="66">
        <v>0.80300000000000005</v>
      </c>
      <c r="BR389" s="67">
        <v>763</v>
      </c>
      <c r="BS389" s="67">
        <v>313205586</v>
      </c>
      <c r="BT389" s="67">
        <v>410492</v>
      </c>
      <c r="BU389" s="67">
        <v>1082984</v>
      </c>
      <c r="BV389" s="67">
        <v>1017890</v>
      </c>
      <c r="BW389" s="70">
        <v>0.78100000000000003</v>
      </c>
      <c r="BX389" s="70">
        <v>0.67400000000000004</v>
      </c>
      <c r="BY389" s="70">
        <v>0.78100000000000003</v>
      </c>
      <c r="BZ389" s="70">
        <v>0.78100000000000003</v>
      </c>
      <c r="CA389" s="71">
        <v>730</v>
      </c>
      <c r="CB389" s="71">
        <v>325963370</v>
      </c>
      <c r="CC389" s="71">
        <v>446525</v>
      </c>
      <c r="CD389" s="71">
        <v>1040956</v>
      </c>
      <c r="CE389" s="71">
        <v>966229</v>
      </c>
    </row>
    <row r="390" spans="1:83" x14ac:dyDescent="0.35">
      <c r="A390" s="10" t="s">
        <v>1722</v>
      </c>
      <c r="B390" s="10" t="s">
        <v>377</v>
      </c>
      <c r="C390" s="42">
        <v>0.35399999999999998</v>
      </c>
      <c r="D390" s="42">
        <v>0.497</v>
      </c>
      <c r="E390" s="42">
        <v>0.35399999999999998</v>
      </c>
      <c r="F390" s="42">
        <v>0.497</v>
      </c>
      <c r="G390" s="43">
        <v>776</v>
      </c>
      <c r="H390" s="43">
        <v>671256308</v>
      </c>
      <c r="I390" s="43">
        <v>865021</v>
      </c>
      <c r="J390" s="43">
        <v>383762</v>
      </c>
      <c r="K390" s="43">
        <v>402299</v>
      </c>
      <c r="L390" s="42">
        <v>0.371</v>
      </c>
      <c r="M390" s="42">
        <v>0.5</v>
      </c>
      <c r="N390" s="42">
        <v>0.371</v>
      </c>
      <c r="O390" s="42">
        <v>0.5</v>
      </c>
      <c r="P390" s="43">
        <v>776</v>
      </c>
      <c r="Q390" s="43">
        <v>673023550</v>
      </c>
      <c r="R390" s="43">
        <v>867298</v>
      </c>
      <c r="S390" s="43">
        <v>462299</v>
      </c>
      <c r="T390" s="43">
        <v>455680</v>
      </c>
      <c r="U390" s="42">
        <v>0.38</v>
      </c>
      <c r="V390" s="42">
        <v>0.5</v>
      </c>
      <c r="W390" s="42">
        <v>0.38</v>
      </c>
      <c r="X390" s="42">
        <v>0.5</v>
      </c>
      <c r="Y390" s="43">
        <v>763</v>
      </c>
      <c r="Z390" s="43">
        <v>685279676</v>
      </c>
      <c r="AA390" s="43">
        <v>898138</v>
      </c>
      <c r="AB390" s="43">
        <v>611722</v>
      </c>
      <c r="AC390" s="43">
        <v>473839</v>
      </c>
      <c r="AD390" s="42">
        <v>0.38400000000000001</v>
      </c>
      <c r="AE390" s="42">
        <v>0.51300000000000001</v>
      </c>
      <c r="AF390" s="42">
        <v>0.38400000000000001</v>
      </c>
      <c r="AG390" s="42">
        <v>0.51300000000000001</v>
      </c>
      <c r="AH390" s="43">
        <v>730</v>
      </c>
      <c r="AI390" s="43">
        <v>690665993</v>
      </c>
      <c r="AJ390" s="43">
        <v>946117</v>
      </c>
      <c r="AK390" s="43">
        <v>589856</v>
      </c>
      <c r="AL390" s="43">
        <v>482332</v>
      </c>
      <c r="AM390" s="42">
        <v>0.38400000000000001</v>
      </c>
      <c r="AN390" s="42">
        <v>0.52100000000000002</v>
      </c>
      <c r="AO390" s="42">
        <v>0.38400000000000001</v>
      </c>
      <c r="AP390" s="42">
        <v>0.52100000000000002</v>
      </c>
      <c r="AQ390" s="43">
        <v>696</v>
      </c>
      <c r="AR390" s="43">
        <v>700519055</v>
      </c>
      <c r="AS390" s="43">
        <v>1006492</v>
      </c>
      <c r="AT390" s="43">
        <v>602569</v>
      </c>
      <c r="AU390" s="43">
        <v>445368</v>
      </c>
      <c r="AV390" s="42">
        <v>0.372</v>
      </c>
      <c r="AW390" s="42">
        <v>0.52700000000000002</v>
      </c>
      <c r="AX390" s="42">
        <v>0.372</v>
      </c>
      <c r="AY390" s="42">
        <v>0.52700000000000002</v>
      </c>
      <c r="AZ390" s="43">
        <v>650</v>
      </c>
      <c r="BA390" s="43">
        <v>711569012</v>
      </c>
      <c r="BB390" s="43">
        <v>1094721</v>
      </c>
      <c r="BC390" s="43">
        <v>568177</v>
      </c>
      <c r="BD390" s="43">
        <v>583856</v>
      </c>
      <c r="BE390" s="46">
        <v>0.39900000000000002</v>
      </c>
      <c r="BF390" s="46">
        <v>0.51600000000000001</v>
      </c>
      <c r="BG390" s="46">
        <v>0.39900000000000002</v>
      </c>
      <c r="BH390" s="46">
        <v>0.51600000000000001</v>
      </c>
      <c r="BI390" s="47">
        <v>647</v>
      </c>
      <c r="BJ390" s="47">
        <v>744641367</v>
      </c>
      <c r="BK390" s="47">
        <v>1150914</v>
      </c>
      <c r="BL390" s="47">
        <v>666104</v>
      </c>
      <c r="BM390" s="47">
        <v>708243</v>
      </c>
      <c r="BN390" s="66">
        <v>0.38800000000000001</v>
      </c>
      <c r="BO390" s="66">
        <v>0.50700000000000001</v>
      </c>
      <c r="BP390" s="66">
        <v>0.38800000000000001</v>
      </c>
      <c r="BQ390" s="66">
        <v>0.50700000000000001</v>
      </c>
      <c r="BR390" s="67">
        <v>616</v>
      </c>
      <c r="BS390" s="67">
        <v>781757796</v>
      </c>
      <c r="BT390" s="67">
        <v>1269087</v>
      </c>
      <c r="BU390" s="67">
        <v>559422</v>
      </c>
      <c r="BV390" s="67">
        <v>536000</v>
      </c>
      <c r="BW390" s="70">
        <v>0.34799999999999998</v>
      </c>
      <c r="BX390" s="70">
        <v>0.50700000000000001</v>
      </c>
      <c r="BY390" s="70">
        <v>0.34799999999999998</v>
      </c>
      <c r="BZ390" s="70">
        <v>0.50700000000000001</v>
      </c>
      <c r="CA390" s="71">
        <v>605</v>
      </c>
      <c r="CB390" s="71">
        <v>803990679</v>
      </c>
      <c r="CC390" s="71">
        <v>1328910</v>
      </c>
      <c r="CD390" s="71">
        <v>693269</v>
      </c>
      <c r="CE390" s="71">
        <v>694601</v>
      </c>
    </row>
    <row r="391" spans="1:83" x14ac:dyDescent="0.35">
      <c r="A391" s="10" t="s">
        <v>1723</v>
      </c>
      <c r="B391" s="10" t="s">
        <v>378</v>
      </c>
      <c r="C391" s="42">
        <v>0.76100000000000001</v>
      </c>
      <c r="D391" s="42">
        <v>0.67400000000000004</v>
      </c>
      <c r="E391" s="42">
        <v>0.76100000000000001</v>
      </c>
      <c r="F391" s="42">
        <v>0.76100000000000001</v>
      </c>
      <c r="G391" s="43">
        <v>1746</v>
      </c>
      <c r="H391" s="43">
        <v>558310973</v>
      </c>
      <c r="I391" s="43">
        <v>319765</v>
      </c>
      <c r="J391" s="43">
        <v>1497194</v>
      </c>
      <c r="K391" s="43">
        <v>1491743</v>
      </c>
      <c r="L391" s="42">
        <v>0.75800000000000001</v>
      </c>
      <c r="M391" s="42">
        <v>0.67500000000000004</v>
      </c>
      <c r="N391" s="42">
        <v>0.75800000000000001</v>
      </c>
      <c r="O391" s="42">
        <v>0.75800000000000001</v>
      </c>
      <c r="P391" s="43">
        <v>1684</v>
      </c>
      <c r="Q391" s="43">
        <v>561888949</v>
      </c>
      <c r="R391" s="43">
        <v>333663</v>
      </c>
      <c r="S391" s="43">
        <v>1582023</v>
      </c>
      <c r="T391" s="43">
        <v>1844853</v>
      </c>
      <c r="U391" s="42">
        <v>0.76700000000000002</v>
      </c>
      <c r="V391" s="42">
        <v>0.67300000000000004</v>
      </c>
      <c r="W391" s="42">
        <v>0.76700000000000002</v>
      </c>
      <c r="X391" s="42">
        <v>0.76700000000000002</v>
      </c>
      <c r="Y391" s="43">
        <v>1687</v>
      </c>
      <c r="Z391" s="43">
        <v>569477134</v>
      </c>
      <c r="AA391" s="43">
        <v>337567</v>
      </c>
      <c r="AB391" s="43">
        <v>1668063</v>
      </c>
      <c r="AC391" s="43">
        <v>1806869</v>
      </c>
      <c r="AD391" s="42">
        <v>0.78100000000000003</v>
      </c>
      <c r="AE391" s="42">
        <v>0.67700000000000005</v>
      </c>
      <c r="AF391" s="42">
        <v>0.78100000000000003</v>
      </c>
      <c r="AG391" s="42">
        <v>0.78100000000000003</v>
      </c>
      <c r="AH391" s="43">
        <v>1696</v>
      </c>
      <c r="AI391" s="43">
        <v>573293071</v>
      </c>
      <c r="AJ391" s="43">
        <v>338026</v>
      </c>
      <c r="AK391" s="43">
        <v>2316427</v>
      </c>
      <c r="AL391" s="43">
        <v>1274810</v>
      </c>
      <c r="AM391" s="42">
        <v>0.77500000000000002</v>
      </c>
      <c r="AN391" s="42">
        <v>0.66700000000000004</v>
      </c>
      <c r="AO391" s="42">
        <v>0.77500000000000002</v>
      </c>
      <c r="AP391" s="42">
        <v>0.77500000000000002</v>
      </c>
      <c r="AQ391" s="43">
        <v>1636</v>
      </c>
      <c r="AR391" s="43">
        <v>602892494</v>
      </c>
      <c r="AS391" s="43">
        <v>368516</v>
      </c>
      <c r="AT391" s="43">
        <v>2047648</v>
      </c>
      <c r="AU391" s="43">
        <v>1739775</v>
      </c>
      <c r="AV391" s="42">
        <v>0.78600000000000003</v>
      </c>
      <c r="AW391" s="42">
        <v>0.66900000000000004</v>
      </c>
      <c r="AX391" s="42">
        <v>0.78600000000000003</v>
      </c>
      <c r="AY391" s="42">
        <v>0.78600000000000003</v>
      </c>
      <c r="AZ391" s="43">
        <v>1647</v>
      </c>
      <c r="BA391" s="43">
        <v>616753528</v>
      </c>
      <c r="BB391" s="43">
        <v>374470</v>
      </c>
      <c r="BC391" s="43">
        <v>2426778</v>
      </c>
      <c r="BD391" s="43">
        <v>1822238</v>
      </c>
      <c r="BE391" s="46">
        <v>0.78800000000000003</v>
      </c>
      <c r="BF391" s="46">
        <v>0.65600000000000003</v>
      </c>
      <c r="BG391" s="46">
        <v>0.78800000000000003</v>
      </c>
      <c r="BH391" s="46">
        <v>0.78800000000000003</v>
      </c>
      <c r="BI391" s="47">
        <v>1579</v>
      </c>
      <c r="BJ391" s="47">
        <v>641518830</v>
      </c>
      <c r="BK391" s="47">
        <v>406281</v>
      </c>
      <c r="BL391" s="47">
        <v>2959697</v>
      </c>
      <c r="BM391" s="47">
        <v>3363937</v>
      </c>
      <c r="BN391" s="66">
        <v>0.78600000000000003</v>
      </c>
      <c r="BO391" s="66">
        <v>0.63700000000000001</v>
      </c>
      <c r="BP391" s="66">
        <v>0.78600000000000003</v>
      </c>
      <c r="BQ391" s="66">
        <v>0.78600000000000003</v>
      </c>
      <c r="BR391" s="67">
        <v>1554</v>
      </c>
      <c r="BS391" s="67">
        <v>690623244</v>
      </c>
      <c r="BT391" s="67">
        <v>444416</v>
      </c>
      <c r="BU391" s="67">
        <v>2373911</v>
      </c>
      <c r="BV391" s="67">
        <v>2023275</v>
      </c>
      <c r="BW391" s="70">
        <v>0.77700000000000002</v>
      </c>
      <c r="BX391" s="70">
        <v>0.63200000000000001</v>
      </c>
      <c r="BY391" s="70">
        <v>0.77700000000000002</v>
      </c>
      <c r="BZ391" s="70">
        <v>0.77700000000000002</v>
      </c>
      <c r="CA391" s="71">
        <v>1559</v>
      </c>
      <c r="CB391" s="71">
        <v>710923151</v>
      </c>
      <c r="CC391" s="71">
        <v>456012</v>
      </c>
      <c r="CD391" s="71">
        <v>2410287</v>
      </c>
      <c r="CE391" s="71">
        <v>1950297</v>
      </c>
    </row>
    <row r="392" spans="1:83" x14ac:dyDescent="0.35">
      <c r="A392" s="10" t="s">
        <v>1724</v>
      </c>
      <c r="B392" s="10" t="s">
        <v>379</v>
      </c>
      <c r="C392" s="42">
        <v>0.38400000000000001</v>
      </c>
      <c r="D392" s="42">
        <v>0.504</v>
      </c>
      <c r="E392" s="42">
        <v>0.38400000000000001</v>
      </c>
      <c r="F392" s="42">
        <v>0.504</v>
      </c>
      <c r="G392" s="43">
        <v>688</v>
      </c>
      <c r="H392" s="43">
        <v>567312066</v>
      </c>
      <c r="I392" s="43">
        <v>824581</v>
      </c>
      <c r="J392" s="43">
        <v>347307</v>
      </c>
      <c r="K392" s="43">
        <v>361194</v>
      </c>
      <c r="L392" s="42">
        <v>0.39</v>
      </c>
      <c r="M392" s="42">
        <v>0.504</v>
      </c>
      <c r="N392" s="42">
        <v>0.39</v>
      </c>
      <c r="O392" s="42">
        <v>0.504</v>
      </c>
      <c r="P392" s="43">
        <v>684</v>
      </c>
      <c r="Q392" s="43">
        <v>575667822</v>
      </c>
      <c r="R392" s="43">
        <v>841619</v>
      </c>
      <c r="S392" s="43">
        <v>401780</v>
      </c>
      <c r="T392" s="43">
        <v>357733</v>
      </c>
      <c r="U392" s="42">
        <v>0.41899999999999998</v>
      </c>
      <c r="V392" s="42">
        <v>0.49099999999999999</v>
      </c>
      <c r="W392" s="42">
        <v>0.41899999999999998</v>
      </c>
      <c r="X392" s="42">
        <v>0.49099999999999999</v>
      </c>
      <c r="Y392" s="43">
        <v>690</v>
      </c>
      <c r="Z392" s="43">
        <v>581250123</v>
      </c>
      <c r="AA392" s="43">
        <v>842391</v>
      </c>
      <c r="AB392" s="43">
        <v>347974</v>
      </c>
      <c r="AC392" s="43">
        <v>364388</v>
      </c>
      <c r="AD392" s="42">
        <v>0.42599999999999999</v>
      </c>
      <c r="AE392" s="42">
        <v>0.49399999999999999</v>
      </c>
      <c r="AF392" s="42">
        <v>0.42599999999999999</v>
      </c>
      <c r="AG392" s="42">
        <v>0.49399999999999999</v>
      </c>
      <c r="AH392" s="43">
        <v>667</v>
      </c>
      <c r="AI392" s="43">
        <v>588085241</v>
      </c>
      <c r="AJ392" s="43">
        <v>881687</v>
      </c>
      <c r="AK392" s="43">
        <v>396157</v>
      </c>
      <c r="AL392" s="43">
        <v>495266</v>
      </c>
      <c r="AM392" s="42">
        <v>0.40400000000000003</v>
      </c>
      <c r="AN392" s="42">
        <v>0.49399999999999999</v>
      </c>
      <c r="AO392" s="42">
        <v>0.40400000000000003</v>
      </c>
      <c r="AP392" s="42">
        <v>0.49399999999999999</v>
      </c>
      <c r="AQ392" s="43">
        <v>607</v>
      </c>
      <c r="AR392" s="43">
        <v>590949505</v>
      </c>
      <c r="AS392" s="43">
        <v>973557</v>
      </c>
      <c r="AT392" s="43">
        <v>475917</v>
      </c>
      <c r="AU392" s="43">
        <v>407116</v>
      </c>
      <c r="AV392" s="42">
        <v>0.434</v>
      </c>
      <c r="AW392" s="42">
        <v>0.49099999999999999</v>
      </c>
      <c r="AX392" s="42">
        <v>0.434</v>
      </c>
      <c r="AY392" s="42">
        <v>0.49099999999999999</v>
      </c>
      <c r="AZ392" s="43">
        <v>615</v>
      </c>
      <c r="BA392" s="43">
        <v>606883812</v>
      </c>
      <c r="BB392" s="43">
        <v>986802</v>
      </c>
      <c r="BC392" s="43">
        <v>477896</v>
      </c>
      <c r="BD392" s="43">
        <v>606650</v>
      </c>
      <c r="BE392" s="46">
        <v>0.45200000000000001</v>
      </c>
      <c r="BF392" s="46">
        <v>0.47799999999999998</v>
      </c>
      <c r="BG392" s="46">
        <v>0.45200000000000001</v>
      </c>
      <c r="BH392" s="46">
        <v>0.47799999999999998</v>
      </c>
      <c r="BI392" s="47">
        <v>595</v>
      </c>
      <c r="BJ392" s="47">
        <v>624742314</v>
      </c>
      <c r="BK392" s="47">
        <v>1049987</v>
      </c>
      <c r="BL392" s="47">
        <v>475150</v>
      </c>
      <c r="BM392" s="47">
        <v>912040</v>
      </c>
      <c r="BN392" s="66">
        <v>0.41199999999999998</v>
      </c>
      <c r="BO392" s="66">
        <v>0.46700000000000003</v>
      </c>
      <c r="BP392" s="66">
        <v>0.41199999999999998</v>
      </c>
      <c r="BQ392" s="66">
        <v>0.46700000000000003</v>
      </c>
      <c r="BR392" s="67">
        <v>539</v>
      </c>
      <c r="BS392" s="67">
        <v>657066811</v>
      </c>
      <c r="BT392" s="67">
        <v>1219047</v>
      </c>
      <c r="BU392" s="67">
        <v>480796</v>
      </c>
      <c r="BV392" s="67">
        <v>664299</v>
      </c>
      <c r="BW392" s="70">
        <v>0.39100000000000001</v>
      </c>
      <c r="BX392" s="70">
        <v>0.46</v>
      </c>
      <c r="BY392" s="70">
        <v>0.39100000000000001</v>
      </c>
      <c r="BZ392" s="70">
        <v>0.46</v>
      </c>
      <c r="CA392" s="71">
        <v>558</v>
      </c>
      <c r="CB392" s="71">
        <v>692648870</v>
      </c>
      <c r="CC392" s="71">
        <v>1241306</v>
      </c>
      <c r="CD392" s="71">
        <v>496745</v>
      </c>
      <c r="CE392" s="71">
        <v>750509</v>
      </c>
    </row>
    <row r="393" spans="1:83" x14ac:dyDescent="0.35">
      <c r="A393" s="10" t="s">
        <v>1725</v>
      </c>
      <c r="B393" s="10" t="s">
        <v>380</v>
      </c>
      <c r="C393" s="42">
        <v>0.626</v>
      </c>
      <c r="D393" s="42">
        <v>0.54300000000000004</v>
      </c>
      <c r="E393" s="42">
        <v>0.626</v>
      </c>
      <c r="F393" s="42">
        <v>0.626</v>
      </c>
      <c r="G393" s="43">
        <v>4562</v>
      </c>
      <c r="H393" s="43">
        <v>2282842434</v>
      </c>
      <c r="I393" s="43">
        <v>500403</v>
      </c>
      <c r="J393" s="43">
        <v>1364049</v>
      </c>
      <c r="K393" s="43">
        <v>1356516</v>
      </c>
      <c r="L393" s="42">
        <v>0.63700000000000001</v>
      </c>
      <c r="M393" s="42">
        <v>0.54900000000000004</v>
      </c>
      <c r="N393" s="42">
        <v>0.63700000000000001</v>
      </c>
      <c r="O393" s="42">
        <v>0.63700000000000001</v>
      </c>
      <c r="P393" s="43">
        <v>4663</v>
      </c>
      <c r="Q393" s="43">
        <v>2334771459</v>
      </c>
      <c r="R393" s="43">
        <v>500701</v>
      </c>
      <c r="S393" s="43">
        <v>1359984</v>
      </c>
      <c r="T393" s="43">
        <v>1432219</v>
      </c>
      <c r="U393" s="42">
        <v>0.63400000000000001</v>
      </c>
      <c r="V393" s="42">
        <v>0.53500000000000003</v>
      </c>
      <c r="W393" s="42">
        <v>0.63400000000000001</v>
      </c>
      <c r="X393" s="42">
        <v>0.63400000000000001</v>
      </c>
      <c r="Y393" s="43">
        <v>4606</v>
      </c>
      <c r="Z393" s="43">
        <v>2447399960</v>
      </c>
      <c r="AA393" s="43">
        <v>531350</v>
      </c>
      <c r="AB393" s="43">
        <v>1498017</v>
      </c>
      <c r="AC393" s="43">
        <v>1345085</v>
      </c>
      <c r="AD393" s="42">
        <v>0.65</v>
      </c>
      <c r="AE393" s="42">
        <v>0.54100000000000004</v>
      </c>
      <c r="AF393" s="42">
        <v>0.65</v>
      </c>
      <c r="AG393" s="42">
        <v>0.65</v>
      </c>
      <c r="AH393" s="43">
        <v>4675</v>
      </c>
      <c r="AI393" s="43">
        <v>2517839158</v>
      </c>
      <c r="AJ393" s="43">
        <v>538575</v>
      </c>
      <c r="AK393" s="43">
        <v>1619405</v>
      </c>
      <c r="AL393" s="43">
        <v>1581949</v>
      </c>
      <c r="AM393" s="42">
        <v>0.65500000000000003</v>
      </c>
      <c r="AN393" s="42">
        <v>0.54600000000000004</v>
      </c>
      <c r="AO393" s="42">
        <v>0.65500000000000003</v>
      </c>
      <c r="AP393" s="42">
        <v>0.65500000000000003</v>
      </c>
      <c r="AQ393" s="43">
        <v>4630</v>
      </c>
      <c r="AR393" s="43">
        <v>2610424738</v>
      </c>
      <c r="AS393" s="43">
        <v>563806</v>
      </c>
      <c r="AT393" s="43">
        <v>1725528</v>
      </c>
      <c r="AU393" s="43">
        <v>1646719</v>
      </c>
      <c r="AV393" s="42">
        <v>0.66200000000000003</v>
      </c>
      <c r="AW393" s="42">
        <v>0.56999999999999995</v>
      </c>
      <c r="AX393" s="42">
        <v>0.66200000000000003</v>
      </c>
      <c r="AY393" s="42">
        <v>0.66200000000000003</v>
      </c>
      <c r="AZ393" s="43">
        <v>4593</v>
      </c>
      <c r="BA393" s="43">
        <v>2711278797</v>
      </c>
      <c r="BB393" s="43">
        <v>590306</v>
      </c>
      <c r="BC393" s="43">
        <v>2135073</v>
      </c>
      <c r="BD393" s="43">
        <v>1916752</v>
      </c>
      <c r="BE393" s="46">
        <v>0.65600000000000003</v>
      </c>
      <c r="BF393" s="46">
        <v>0.55900000000000005</v>
      </c>
      <c r="BG393" s="46">
        <v>0.65600000000000003</v>
      </c>
      <c r="BH393" s="46">
        <v>0.65600000000000003</v>
      </c>
      <c r="BI393" s="47">
        <v>4382</v>
      </c>
      <c r="BJ393" s="47">
        <v>2890750124</v>
      </c>
      <c r="BK393" s="47">
        <v>659687</v>
      </c>
      <c r="BL393" s="47">
        <v>2592614</v>
      </c>
      <c r="BM393" s="47">
        <v>2566850</v>
      </c>
      <c r="BN393" s="66">
        <v>0.68</v>
      </c>
      <c r="BO393" s="66">
        <v>0.57499999999999996</v>
      </c>
      <c r="BP393" s="66">
        <v>0.68</v>
      </c>
      <c r="BQ393" s="66">
        <v>0.68</v>
      </c>
      <c r="BR393" s="67">
        <v>4421</v>
      </c>
      <c r="BS393" s="67">
        <v>2938807229</v>
      </c>
      <c r="BT393" s="67">
        <v>664738</v>
      </c>
      <c r="BU393" s="67">
        <v>3276264</v>
      </c>
      <c r="BV393" s="67">
        <v>2187965</v>
      </c>
      <c r="BW393" s="70">
        <v>0.65100000000000002</v>
      </c>
      <c r="BX393" s="70">
        <v>0.56100000000000005</v>
      </c>
      <c r="BY393" s="70">
        <v>0.65100000000000002</v>
      </c>
      <c r="BZ393" s="70">
        <v>0.65100000000000002</v>
      </c>
      <c r="CA393" s="71">
        <v>4371</v>
      </c>
      <c r="CB393" s="71">
        <v>3108008074</v>
      </c>
      <c r="CC393" s="71">
        <v>711051</v>
      </c>
      <c r="CD393" s="71">
        <v>3243147</v>
      </c>
      <c r="CE393" s="71">
        <v>2580756</v>
      </c>
    </row>
    <row r="394" spans="1:83" x14ac:dyDescent="0.35">
      <c r="A394" s="10" t="s">
        <v>1726</v>
      </c>
      <c r="B394" s="10" t="s">
        <v>381</v>
      </c>
      <c r="C394" s="42">
        <v>0.65300000000000002</v>
      </c>
      <c r="D394" s="42">
        <v>0.69599999999999995</v>
      </c>
      <c r="E394" s="42">
        <v>0.65300000000000002</v>
      </c>
      <c r="F394" s="42">
        <v>0.69599999999999995</v>
      </c>
      <c r="G394" s="43">
        <v>4366</v>
      </c>
      <c r="H394" s="43">
        <v>2028568267</v>
      </c>
      <c r="I394" s="43">
        <v>464628</v>
      </c>
      <c r="J394" s="43">
        <v>1913074</v>
      </c>
      <c r="K394" s="43">
        <v>2134181</v>
      </c>
      <c r="L394" s="42">
        <v>0.64800000000000002</v>
      </c>
      <c r="M394" s="42">
        <v>0.68899999999999995</v>
      </c>
      <c r="N394" s="42">
        <v>0.64800000000000002</v>
      </c>
      <c r="O394" s="42">
        <v>0.68899999999999995</v>
      </c>
      <c r="P394" s="43">
        <v>4307</v>
      </c>
      <c r="Q394" s="43">
        <v>2091574028</v>
      </c>
      <c r="R394" s="43">
        <v>485622</v>
      </c>
      <c r="S394" s="43">
        <v>2219614</v>
      </c>
      <c r="T394" s="43">
        <v>2059372</v>
      </c>
      <c r="U394" s="42">
        <v>0.65600000000000003</v>
      </c>
      <c r="V394" s="42">
        <v>0.68899999999999995</v>
      </c>
      <c r="W394" s="42">
        <v>0.65600000000000003</v>
      </c>
      <c r="X394" s="42">
        <v>0.68899999999999995</v>
      </c>
      <c r="Y394" s="43">
        <v>4215</v>
      </c>
      <c r="Z394" s="43">
        <v>2105039772</v>
      </c>
      <c r="AA394" s="43">
        <v>499416</v>
      </c>
      <c r="AB394" s="43">
        <v>1883354</v>
      </c>
      <c r="AC394" s="43">
        <v>1926156</v>
      </c>
      <c r="AD394" s="42">
        <v>0.66900000000000004</v>
      </c>
      <c r="AE394" s="42">
        <v>0.70299999999999996</v>
      </c>
      <c r="AF394" s="42">
        <v>0.66900000000000004</v>
      </c>
      <c r="AG394" s="42">
        <v>0.70299999999999996</v>
      </c>
      <c r="AH394" s="43">
        <v>4171</v>
      </c>
      <c r="AI394" s="43">
        <v>2123929289</v>
      </c>
      <c r="AJ394" s="43">
        <v>509213</v>
      </c>
      <c r="AK394" s="43">
        <v>2075280</v>
      </c>
      <c r="AL394" s="43">
        <v>2317480</v>
      </c>
      <c r="AM394" s="42">
        <v>0.68400000000000005</v>
      </c>
      <c r="AN394" s="42">
        <v>0.70299999999999996</v>
      </c>
      <c r="AO394" s="42">
        <v>0.68400000000000005</v>
      </c>
      <c r="AP394" s="42">
        <v>0.70299999999999996</v>
      </c>
      <c r="AQ394" s="43">
        <v>4176</v>
      </c>
      <c r="AR394" s="43">
        <v>2155533675</v>
      </c>
      <c r="AS394" s="43">
        <v>516171</v>
      </c>
      <c r="AT394" s="43">
        <v>2879060</v>
      </c>
      <c r="AU394" s="43">
        <v>2794549</v>
      </c>
      <c r="AV394" s="42">
        <v>0.68</v>
      </c>
      <c r="AW394" s="42">
        <v>0.68400000000000005</v>
      </c>
      <c r="AX394" s="42">
        <v>0.68</v>
      </c>
      <c r="AY394" s="42">
        <v>0.68400000000000005</v>
      </c>
      <c r="AZ394" s="43">
        <v>4193</v>
      </c>
      <c r="BA394" s="43">
        <v>2344504605</v>
      </c>
      <c r="BB394" s="43">
        <v>559147</v>
      </c>
      <c r="BC394" s="43">
        <v>2825022</v>
      </c>
      <c r="BD394" s="43">
        <v>2902039</v>
      </c>
      <c r="BE394" s="46">
        <v>0.67800000000000005</v>
      </c>
      <c r="BF394" s="46">
        <v>0.67100000000000004</v>
      </c>
      <c r="BG394" s="46">
        <v>0.67800000000000005</v>
      </c>
      <c r="BH394" s="46">
        <v>0.67800000000000005</v>
      </c>
      <c r="BI394" s="47">
        <v>4053</v>
      </c>
      <c r="BJ394" s="47">
        <v>2503607444</v>
      </c>
      <c r="BK394" s="47">
        <v>617717</v>
      </c>
      <c r="BL394" s="47">
        <v>2542554</v>
      </c>
      <c r="BM394" s="47">
        <v>2420717</v>
      </c>
      <c r="BN394" s="66">
        <v>0.68100000000000005</v>
      </c>
      <c r="BO394" s="66">
        <v>0.67400000000000004</v>
      </c>
      <c r="BP394" s="66">
        <v>0.68100000000000005</v>
      </c>
      <c r="BQ394" s="66">
        <v>0.68100000000000005</v>
      </c>
      <c r="BR394" s="67">
        <v>4057</v>
      </c>
      <c r="BS394" s="67">
        <v>2691477211</v>
      </c>
      <c r="BT394" s="67">
        <v>663415</v>
      </c>
      <c r="BU394" s="67">
        <v>2705808</v>
      </c>
      <c r="BV394" s="67">
        <v>3221079</v>
      </c>
      <c r="BW394" s="70">
        <v>0.66700000000000004</v>
      </c>
      <c r="BX394" s="70">
        <v>0.65100000000000002</v>
      </c>
      <c r="BY394" s="70">
        <v>0.66700000000000004</v>
      </c>
      <c r="BZ394" s="70">
        <v>0.66700000000000004</v>
      </c>
      <c r="CA394" s="71">
        <v>4094</v>
      </c>
      <c r="CB394" s="71">
        <v>2781594401</v>
      </c>
      <c r="CC394" s="71">
        <v>679431</v>
      </c>
      <c r="CD394" s="71">
        <v>2988374</v>
      </c>
      <c r="CE394" s="71">
        <v>3442261</v>
      </c>
    </row>
    <row r="395" spans="1:83" x14ac:dyDescent="0.35">
      <c r="A395" s="10" t="s">
        <v>1727</v>
      </c>
      <c r="B395" s="10" t="s">
        <v>382</v>
      </c>
      <c r="C395" s="42">
        <v>0.57299999999999995</v>
      </c>
      <c r="D395" s="42">
        <v>0.67100000000000004</v>
      </c>
      <c r="E395" s="42">
        <v>0.57299999999999995</v>
      </c>
      <c r="F395" s="42">
        <v>0.67100000000000004</v>
      </c>
      <c r="G395" s="43">
        <v>1109</v>
      </c>
      <c r="H395" s="43">
        <v>633653369</v>
      </c>
      <c r="I395" s="43">
        <v>571373</v>
      </c>
      <c r="J395" s="43">
        <v>542282</v>
      </c>
      <c r="K395" s="43">
        <v>694101</v>
      </c>
      <c r="L395" s="42">
        <v>0.55300000000000005</v>
      </c>
      <c r="M395" s="42">
        <v>0.67300000000000004</v>
      </c>
      <c r="N395" s="42">
        <v>0.55300000000000005</v>
      </c>
      <c r="O395" s="42">
        <v>0.67300000000000004</v>
      </c>
      <c r="P395" s="43">
        <v>1044</v>
      </c>
      <c r="Q395" s="43">
        <v>644440760</v>
      </c>
      <c r="R395" s="43">
        <v>617280</v>
      </c>
      <c r="S395" s="43">
        <v>661472</v>
      </c>
      <c r="T395" s="43">
        <v>653977</v>
      </c>
      <c r="U395" s="42">
        <v>0.56899999999999995</v>
      </c>
      <c r="V395" s="42">
        <v>0.68200000000000005</v>
      </c>
      <c r="W395" s="42">
        <v>0.56899999999999995</v>
      </c>
      <c r="X395" s="42">
        <v>0.68200000000000005</v>
      </c>
      <c r="Y395" s="43">
        <v>1066</v>
      </c>
      <c r="Z395" s="43">
        <v>666081729</v>
      </c>
      <c r="AA395" s="43">
        <v>624842</v>
      </c>
      <c r="AB395" s="43">
        <v>656624</v>
      </c>
      <c r="AC395" s="43">
        <v>618969</v>
      </c>
      <c r="AD395" s="42">
        <v>0.58499999999999996</v>
      </c>
      <c r="AE395" s="42">
        <v>0.68300000000000005</v>
      </c>
      <c r="AF395" s="42">
        <v>0.58499999999999996</v>
      </c>
      <c r="AG395" s="42">
        <v>0.68300000000000005</v>
      </c>
      <c r="AH395" s="43">
        <v>1085</v>
      </c>
      <c r="AI395" s="43">
        <v>691735606</v>
      </c>
      <c r="AJ395" s="43">
        <v>637544</v>
      </c>
      <c r="AK395" s="43">
        <v>603295</v>
      </c>
      <c r="AL395" s="43">
        <v>634037</v>
      </c>
      <c r="AM395" s="42">
        <v>0.56499999999999995</v>
      </c>
      <c r="AN395" s="42">
        <v>0.67800000000000005</v>
      </c>
      <c r="AO395" s="42">
        <v>0.56499999999999995</v>
      </c>
      <c r="AP395" s="42">
        <v>0.67800000000000005</v>
      </c>
      <c r="AQ395" s="43">
        <v>1036</v>
      </c>
      <c r="AR395" s="43">
        <v>735660947</v>
      </c>
      <c r="AS395" s="43">
        <v>710097</v>
      </c>
      <c r="AT395" s="43">
        <v>666653</v>
      </c>
      <c r="AU395" s="43">
        <v>727074</v>
      </c>
      <c r="AV395" s="42">
        <v>0.58199999999999996</v>
      </c>
      <c r="AW395" s="42">
        <v>0.65900000000000003</v>
      </c>
      <c r="AX395" s="42">
        <v>0.58199999999999996</v>
      </c>
      <c r="AY395" s="42">
        <v>0.65900000000000003</v>
      </c>
      <c r="AZ395" s="43">
        <v>1079</v>
      </c>
      <c r="BA395" s="43">
        <v>787077731</v>
      </c>
      <c r="BB395" s="43">
        <v>729451</v>
      </c>
      <c r="BC395" s="43">
        <v>724554</v>
      </c>
      <c r="BD395" s="43">
        <v>693010</v>
      </c>
      <c r="BE395" s="46">
        <v>0.59099999999999997</v>
      </c>
      <c r="BF395" s="46">
        <v>0.65900000000000003</v>
      </c>
      <c r="BG395" s="46">
        <v>0.59099999999999997</v>
      </c>
      <c r="BH395" s="46">
        <v>0.65900000000000003</v>
      </c>
      <c r="BI395" s="47">
        <v>1022</v>
      </c>
      <c r="BJ395" s="47">
        <v>801411445</v>
      </c>
      <c r="BK395" s="47">
        <v>784159</v>
      </c>
      <c r="BL395" s="47">
        <v>723816</v>
      </c>
      <c r="BM395" s="47">
        <v>734869</v>
      </c>
      <c r="BN395" s="66">
        <v>0.58699999999999997</v>
      </c>
      <c r="BO395" s="66">
        <v>0.63900000000000001</v>
      </c>
      <c r="BP395" s="66">
        <v>0.58699999999999997</v>
      </c>
      <c r="BQ395" s="66">
        <v>0.63900000000000001</v>
      </c>
      <c r="BR395" s="67">
        <v>1022</v>
      </c>
      <c r="BS395" s="67">
        <v>875837018</v>
      </c>
      <c r="BT395" s="67">
        <v>856983</v>
      </c>
      <c r="BU395" s="67">
        <v>834009</v>
      </c>
      <c r="BV395" s="67">
        <v>999005</v>
      </c>
      <c r="BW395" s="70">
        <v>0.57299999999999995</v>
      </c>
      <c r="BX395" s="70">
        <v>0.65600000000000003</v>
      </c>
      <c r="BY395" s="70">
        <v>0.57299999999999995</v>
      </c>
      <c r="BZ395" s="70">
        <v>0.65600000000000003</v>
      </c>
      <c r="CA395" s="71">
        <v>1003</v>
      </c>
      <c r="CB395" s="71">
        <v>873351564</v>
      </c>
      <c r="CC395" s="71">
        <v>870739</v>
      </c>
      <c r="CD395" s="71">
        <v>830534</v>
      </c>
      <c r="CE395" s="71">
        <v>1199147</v>
      </c>
    </row>
    <row r="396" spans="1:83" x14ac:dyDescent="0.35">
      <c r="A396" s="10" t="s">
        <v>1728</v>
      </c>
      <c r="B396" s="10" t="s">
        <v>383</v>
      </c>
      <c r="C396" s="42">
        <v>0.64900000000000002</v>
      </c>
      <c r="D396" s="42">
        <v>0.71099999999999997</v>
      </c>
      <c r="E396" s="42">
        <v>0.64900000000000002</v>
      </c>
      <c r="F396" s="42">
        <v>0.71099999999999997</v>
      </c>
      <c r="G396" s="43">
        <v>3492</v>
      </c>
      <c r="H396" s="43">
        <v>1643587248</v>
      </c>
      <c r="I396" s="43">
        <v>470672</v>
      </c>
      <c r="J396" s="43">
        <v>1086423</v>
      </c>
      <c r="K396" s="43">
        <v>1285427</v>
      </c>
      <c r="L396" s="42">
        <v>0.65300000000000002</v>
      </c>
      <c r="M396" s="42">
        <v>0.71299999999999997</v>
      </c>
      <c r="N396" s="42">
        <v>0.65300000000000002</v>
      </c>
      <c r="O396" s="42">
        <v>0.71299999999999997</v>
      </c>
      <c r="P396" s="43">
        <v>3464</v>
      </c>
      <c r="Q396" s="43">
        <v>1657632355</v>
      </c>
      <c r="R396" s="43">
        <v>478531</v>
      </c>
      <c r="S396" s="43">
        <v>1149143</v>
      </c>
      <c r="T396" s="43">
        <v>1266142</v>
      </c>
      <c r="U396" s="42">
        <v>0.66400000000000003</v>
      </c>
      <c r="V396" s="42">
        <v>0.71199999999999997</v>
      </c>
      <c r="W396" s="42">
        <v>0.66400000000000003</v>
      </c>
      <c r="X396" s="42">
        <v>0.71199999999999997</v>
      </c>
      <c r="Y396" s="43">
        <v>3472</v>
      </c>
      <c r="Z396" s="43">
        <v>1690922749</v>
      </c>
      <c r="AA396" s="43">
        <v>487016</v>
      </c>
      <c r="AB396" s="43">
        <v>1091872</v>
      </c>
      <c r="AC396" s="43">
        <v>1097589</v>
      </c>
      <c r="AD396" s="42">
        <v>0.67100000000000004</v>
      </c>
      <c r="AE396" s="42">
        <v>0.71299999999999997</v>
      </c>
      <c r="AF396" s="42">
        <v>0.67100000000000004</v>
      </c>
      <c r="AG396" s="42">
        <v>0.71299999999999997</v>
      </c>
      <c r="AH396" s="43">
        <v>3430</v>
      </c>
      <c r="AI396" s="43">
        <v>1740016892</v>
      </c>
      <c r="AJ396" s="43">
        <v>507293</v>
      </c>
      <c r="AK396" s="43">
        <v>1463082</v>
      </c>
      <c r="AL396" s="43">
        <v>1434841</v>
      </c>
      <c r="AM396" s="42">
        <v>0.66400000000000003</v>
      </c>
      <c r="AN396" s="42">
        <v>0.69899999999999995</v>
      </c>
      <c r="AO396" s="42">
        <v>0.66400000000000003</v>
      </c>
      <c r="AP396" s="42">
        <v>0.69899999999999995</v>
      </c>
      <c r="AQ396" s="43">
        <v>3392</v>
      </c>
      <c r="AR396" s="43">
        <v>1863787215</v>
      </c>
      <c r="AS396" s="43">
        <v>549465</v>
      </c>
      <c r="AT396" s="43">
        <v>1405486</v>
      </c>
      <c r="AU396" s="43">
        <v>1448213</v>
      </c>
      <c r="AV396" s="42">
        <v>0.67400000000000004</v>
      </c>
      <c r="AW396" s="42">
        <v>0.69699999999999995</v>
      </c>
      <c r="AX396" s="42">
        <v>0.67400000000000004</v>
      </c>
      <c r="AY396" s="42">
        <v>0.69699999999999995</v>
      </c>
      <c r="AZ396" s="43">
        <v>3342</v>
      </c>
      <c r="BA396" s="43">
        <v>1902120016</v>
      </c>
      <c r="BB396" s="43">
        <v>569156</v>
      </c>
      <c r="BC396" s="43">
        <v>1659368</v>
      </c>
      <c r="BD396" s="43">
        <v>1703006</v>
      </c>
      <c r="BE396" s="46">
        <v>0.67200000000000004</v>
      </c>
      <c r="BF396" s="46">
        <v>0.68200000000000005</v>
      </c>
      <c r="BG396" s="46">
        <v>0.67200000000000004</v>
      </c>
      <c r="BH396" s="46">
        <v>0.68200000000000005</v>
      </c>
      <c r="BI396" s="47">
        <v>3217</v>
      </c>
      <c r="BJ396" s="47">
        <v>2026695245</v>
      </c>
      <c r="BK396" s="47">
        <v>629995</v>
      </c>
      <c r="BL396" s="47">
        <v>1722240</v>
      </c>
      <c r="BM396" s="47">
        <v>1570600</v>
      </c>
      <c r="BN396" s="66">
        <v>0.68799999999999994</v>
      </c>
      <c r="BO396" s="66">
        <v>0.67800000000000005</v>
      </c>
      <c r="BP396" s="66">
        <v>0.68799999999999994</v>
      </c>
      <c r="BQ396" s="66">
        <v>0.68799999999999994</v>
      </c>
      <c r="BR396" s="67">
        <v>3168</v>
      </c>
      <c r="BS396" s="67">
        <v>2053976191</v>
      </c>
      <c r="BT396" s="67">
        <v>648351</v>
      </c>
      <c r="BU396" s="67">
        <v>1598675</v>
      </c>
      <c r="BV396" s="67">
        <v>1912015</v>
      </c>
      <c r="BW396" s="70">
        <v>0.67200000000000004</v>
      </c>
      <c r="BX396" s="70">
        <v>0.67100000000000004</v>
      </c>
      <c r="BY396" s="70">
        <v>0.67200000000000004</v>
      </c>
      <c r="BZ396" s="70">
        <v>0.67200000000000004</v>
      </c>
      <c r="CA396" s="71">
        <v>3166</v>
      </c>
      <c r="CB396" s="71">
        <v>2121629298</v>
      </c>
      <c r="CC396" s="71">
        <v>670129</v>
      </c>
      <c r="CD396" s="71">
        <v>1770508</v>
      </c>
      <c r="CE396" s="71">
        <v>2138212</v>
      </c>
    </row>
    <row r="397" spans="1:83" x14ac:dyDescent="0.35">
      <c r="A397" s="10" t="s">
        <v>1729</v>
      </c>
      <c r="B397" s="10" t="s">
        <v>384</v>
      </c>
      <c r="C397" s="42">
        <v>0.69599999999999995</v>
      </c>
      <c r="D397" s="42">
        <v>0.66700000000000004</v>
      </c>
      <c r="E397" s="42">
        <v>0.69599999999999995</v>
      </c>
      <c r="F397" s="42">
        <v>0.69599999999999995</v>
      </c>
      <c r="G397" s="43">
        <v>5688</v>
      </c>
      <c r="H397" s="43">
        <v>2318035689</v>
      </c>
      <c r="I397" s="43">
        <v>407530</v>
      </c>
      <c r="J397" s="43">
        <v>2067891</v>
      </c>
      <c r="K397" s="43">
        <v>2240192</v>
      </c>
      <c r="L397" s="42">
        <v>0.70299999999999996</v>
      </c>
      <c r="M397" s="42">
        <v>0.67400000000000004</v>
      </c>
      <c r="N397" s="42">
        <v>0.70299999999999996</v>
      </c>
      <c r="O397" s="42">
        <v>0.70299999999999996</v>
      </c>
      <c r="P397" s="43">
        <v>5556</v>
      </c>
      <c r="Q397" s="43">
        <v>2279429268</v>
      </c>
      <c r="R397" s="43">
        <v>410264</v>
      </c>
      <c r="S397" s="43">
        <v>2146586</v>
      </c>
      <c r="T397" s="43">
        <v>2494996</v>
      </c>
      <c r="U397" s="42">
        <v>0.71499999999999997</v>
      </c>
      <c r="V397" s="42">
        <v>0.67900000000000005</v>
      </c>
      <c r="W397" s="42">
        <v>0.71499999999999997</v>
      </c>
      <c r="X397" s="42">
        <v>0.71499999999999997</v>
      </c>
      <c r="Y397" s="43">
        <v>5554</v>
      </c>
      <c r="Z397" s="43">
        <v>2292581563</v>
      </c>
      <c r="AA397" s="43">
        <v>412780</v>
      </c>
      <c r="AB397" s="43">
        <v>2197881</v>
      </c>
      <c r="AC397" s="43">
        <v>2239866</v>
      </c>
      <c r="AD397" s="42">
        <v>0.72399999999999998</v>
      </c>
      <c r="AE397" s="42">
        <v>0.68</v>
      </c>
      <c r="AF397" s="42">
        <v>0.72399999999999998</v>
      </c>
      <c r="AG397" s="42">
        <v>0.72399999999999998</v>
      </c>
      <c r="AH397" s="43">
        <v>5482</v>
      </c>
      <c r="AI397" s="43">
        <v>2332912814</v>
      </c>
      <c r="AJ397" s="43">
        <v>425558</v>
      </c>
      <c r="AK397" s="43">
        <v>2489974</v>
      </c>
      <c r="AL397" s="43">
        <v>2576768</v>
      </c>
      <c r="AM397" s="42">
        <v>0.72899999999999998</v>
      </c>
      <c r="AN397" s="42">
        <v>0.68</v>
      </c>
      <c r="AO397" s="42">
        <v>0.72899999999999998</v>
      </c>
      <c r="AP397" s="42">
        <v>0.72899999999999998</v>
      </c>
      <c r="AQ397" s="43">
        <v>5412</v>
      </c>
      <c r="AR397" s="43">
        <v>2400280894</v>
      </c>
      <c r="AS397" s="43">
        <v>443510</v>
      </c>
      <c r="AT397" s="43">
        <v>2516057</v>
      </c>
      <c r="AU397" s="43">
        <v>2728792</v>
      </c>
      <c r="AV397" s="42">
        <v>0.73599999999999999</v>
      </c>
      <c r="AW397" s="42">
        <v>0.68</v>
      </c>
      <c r="AX397" s="42">
        <v>0.73599999999999999</v>
      </c>
      <c r="AY397" s="42">
        <v>0.73599999999999999</v>
      </c>
      <c r="AZ397" s="43">
        <v>5388</v>
      </c>
      <c r="BA397" s="43">
        <v>2484074279</v>
      </c>
      <c r="BB397" s="43">
        <v>461038</v>
      </c>
      <c r="BC397" s="43">
        <v>2916594</v>
      </c>
      <c r="BD397" s="43">
        <v>2726183</v>
      </c>
      <c r="BE397" s="46">
        <v>0.72799999999999998</v>
      </c>
      <c r="BF397" s="46">
        <v>0.64700000000000002</v>
      </c>
      <c r="BG397" s="46">
        <v>0.72799999999999998</v>
      </c>
      <c r="BH397" s="46">
        <v>0.72799999999999998</v>
      </c>
      <c r="BI397" s="47">
        <v>5063</v>
      </c>
      <c r="BJ397" s="47">
        <v>2640662350</v>
      </c>
      <c r="BK397" s="47">
        <v>521560</v>
      </c>
      <c r="BL397" s="47">
        <v>2821065</v>
      </c>
      <c r="BM397" s="47">
        <v>2673017</v>
      </c>
      <c r="BN397" s="66">
        <v>0.71899999999999997</v>
      </c>
      <c r="BO397" s="66">
        <v>0.625</v>
      </c>
      <c r="BP397" s="66">
        <v>0.71899999999999997</v>
      </c>
      <c r="BQ397" s="66">
        <v>0.71899999999999997</v>
      </c>
      <c r="BR397" s="67">
        <v>4886</v>
      </c>
      <c r="BS397" s="67">
        <v>2849168275</v>
      </c>
      <c r="BT397" s="67">
        <v>583128</v>
      </c>
      <c r="BU397" s="67">
        <v>2862085</v>
      </c>
      <c r="BV397" s="67">
        <v>3395367</v>
      </c>
      <c r="BW397" s="70">
        <v>0.70699999999999996</v>
      </c>
      <c r="BX397" s="70">
        <v>0.623</v>
      </c>
      <c r="BY397" s="70">
        <v>0.70699999999999996</v>
      </c>
      <c r="BZ397" s="70">
        <v>0.70699999999999996</v>
      </c>
      <c r="CA397" s="71">
        <v>4867</v>
      </c>
      <c r="CB397" s="71">
        <v>2904669059</v>
      </c>
      <c r="CC397" s="71">
        <v>596808</v>
      </c>
      <c r="CD397" s="71">
        <v>3392193</v>
      </c>
      <c r="CE397" s="71">
        <v>4140653</v>
      </c>
    </row>
    <row r="398" spans="1:83" x14ac:dyDescent="0.35">
      <c r="A398" s="10" t="s">
        <v>1730</v>
      </c>
      <c r="B398" s="10" t="s">
        <v>385</v>
      </c>
      <c r="C398" s="42">
        <v>0.58699999999999997</v>
      </c>
      <c r="D398" s="42">
        <v>0.66200000000000003</v>
      </c>
      <c r="E398" s="42">
        <v>0.58699999999999997</v>
      </c>
      <c r="F398" s="42">
        <v>0.66200000000000003</v>
      </c>
      <c r="G398" s="43">
        <v>3442</v>
      </c>
      <c r="H398" s="43">
        <v>1903556725</v>
      </c>
      <c r="I398" s="43">
        <v>553037</v>
      </c>
      <c r="J398" s="43">
        <v>1188438</v>
      </c>
      <c r="K398" s="43">
        <v>1255732</v>
      </c>
      <c r="L398" s="42">
        <v>0.56499999999999995</v>
      </c>
      <c r="M398" s="42">
        <v>0.68600000000000005</v>
      </c>
      <c r="N398" s="42">
        <v>0.56499999999999995</v>
      </c>
      <c r="O398" s="42">
        <v>0.68600000000000005</v>
      </c>
      <c r="P398" s="43">
        <v>3168</v>
      </c>
      <c r="Q398" s="43">
        <v>1900614148</v>
      </c>
      <c r="R398" s="43">
        <v>599941</v>
      </c>
      <c r="S398" s="43">
        <v>1228265</v>
      </c>
      <c r="T398" s="43">
        <v>1267476</v>
      </c>
      <c r="U398" s="42">
        <v>0.56200000000000006</v>
      </c>
      <c r="V398" s="42">
        <v>0.68300000000000005</v>
      </c>
      <c r="W398" s="42">
        <v>0.56200000000000006</v>
      </c>
      <c r="X398" s="42">
        <v>0.68300000000000005</v>
      </c>
      <c r="Y398" s="43">
        <v>3107</v>
      </c>
      <c r="Z398" s="43">
        <v>1971131620</v>
      </c>
      <c r="AA398" s="43">
        <v>634416</v>
      </c>
      <c r="AB398" s="43">
        <v>1384177</v>
      </c>
      <c r="AC398" s="43">
        <v>1450620</v>
      </c>
      <c r="AD398" s="42">
        <v>0.56299999999999994</v>
      </c>
      <c r="AE398" s="42">
        <v>0.66400000000000003</v>
      </c>
      <c r="AF398" s="42">
        <v>0.56299999999999994</v>
      </c>
      <c r="AG398" s="42">
        <v>0.66400000000000003</v>
      </c>
      <c r="AH398" s="43">
        <v>3164</v>
      </c>
      <c r="AI398" s="43">
        <v>2127577412</v>
      </c>
      <c r="AJ398" s="43">
        <v>672432</v>
      </c>
      <c r="AK398" s="43">
        <v>1662633</v>
      </c>
      <c r="AL398" s="43">
        <v>1417054</v>
      </c>
      <c r="AM398" s="42">
        <v>0.58899999999999997</v>
      </c>
      <c r="AN398" s="42">
        <v>0.67300000000000004</v>
      </c>
      <c r="AO398" s="42">
        <v>0.58899999999999997</v>
      </c>
      <c r="AP398" s="42">
        <v>0.67300000000000004</v>
      </c>
      <c r="AQ398" s="43">
        <v>3191</v>
      </c>
      <c r="AR398" s="43">
        <v>2141179406</v>
      </c>
      <c r="AS398" s="43">
        <v>671005</v>
      </c>
      <c r="AT398" s="43">
        <v>1437855</v>
      </c>
      <c r="AU398" s="43">
        <v>1340905</v>
      </c>
      <c r="AV398" s="42">
        <v>0.59899999999999998</v>
      </c>
      <c r="AW398" s="42">
        <v>0.67100000000000004</v>
      </c>
      <c r="AX398" s="42">
        <v>0.59899999999999998</v>
      </c>
      <c r="AY398" s="42">
        <v>0.67100000000000004</v>
      </c>
      <c r="AZ398" s="43">
        <v>3172</v>
      </c>
      <c r="BA398" s="43">
        <v>2221141662</v>
      </c>
      <c r="BB398" s="43">
        <v>700233</v>
      </c>
      <c r="BC398" s="43">
        <v>1298767</v>
      </c>
      <c r="BD398" s="43">
        <v>1556445</v>
      </c>
      <c r="BE398" s="46">
        <v>0.61399999999999999</v>
      </c>
      <c r="BF398" s="46">
        <v>0.66</v>
      </c>
      <c r="BG398" s="46">
        <v>0.61399999999999999</v>
      </c>
      <c r="BH398" s="46">
        <v>0.66</v>
      </c>
      <c r="BI398" s="47">
        <v>3107</v>
      </c>
      <c r="BJ398" s="47">
        <v>2300710178</v>
      </c>
      <c r="BK398" s="47">
        <v>740492</v>
      </c>
      <c r="BL398" s="47">
        <v>1566039</v>
      </c>
      <c r="BM398" s="47">
        <v>1613422</v>
      </c>
      <c r="BN398" s="66">
        <v>0.60099999999999998</v>
      </c>
      <c r="BO398" s="66">
        <v>0.628</v>
      </c>
      <c r="BP398" s="66">
        <v>0.60099999999999998</v>
      </c>
      <c r="BQ398" s="66">
        <v>0.628</v>
      </c>
      <c r="BR398" s="67">
        <v>3038</v>
      </c>
      <c r="BS398" s="67">
        <v>2515769348</v>
      </c>
      <c r="BT398" s="67">
        <v>828100</v>
      </c>
      <c r="BU398" s="67">
        <v>1883706</v>
      </c>
      <c r="BV398" s="67">
        <v>1894996</v>
      </c>
      <c r="BW398" s="70">
        <v>0.58699999999999997</v>
      </c>
      <c r="BX398" s="70">
        <v>0.628</v>
      </c>
      <c r="BY398" s="70">
        <v>0.58699999999999997</v>
      </c>
      <c r="BZ398" s="70">
        <v>0.628</v>
      </c>
      <c r="CA398" s="71">
        <v>3019</v>
      </c>
      <c r="CB398" s="71">
        <v>2539325599</v>
      </c>
      <c r="CC398" s="71">
        <v>841114</v>
      </c>
      <c r="CD398" s="71">
        <v>1988395</v>
      </c>
      <c r="CE398" s="71">
        <v>1987225</v>
      </c>
    </row>
    <row r="399" spans="1:83" x14ac:dyDescent="0.35">
      <c r="A399" s="10" t="s">
        <v>1731</v>
      </c>
      <c r="B399" s="10" t="s">
        <v>386</v>
      </c>
      <c r="C399" s="42">
        <v>0.64100000000000001</v>
      </c>
      <c r="D399" s="42">
        <v>0.58599999999999997</v>
      </c>
      <c r="E399" s="42">
        <v>0.64100000000000001</v>
      </c>
      <c r="F399" s="42">
        <v>0.64100000000000001</v>
      </c>
      <c r="G399" s="43">
        <v>1074</v>
      </c>
      <c r="H399" s="43">
        <v>516004862</v>
      </c>
      <c r="I399" s="43">
        <v>480451</v>
      </c>
      <c r="J399" s="43">
        <v>443380</v>
      </c>
      <c r="K399" s="43">
        <v>568412</v>
      </c>
      <c r="L399" s="42">
        <v>0.66700000000000004</v>
      </c>
      <c r="M399" s="42">
        <v>0.623</v>
      </c>
      <c r="N399" s="42">
        <v>0.66700000000000004</v>
      </c>
      <c r="O399" s="42">
        <v>0.66700000000000004</v>
      </c>
      <c r="P399" s="43">
        <v>1056</v>
      </c>
      <c r="Q399" s="43">
        <v>485203679</v>
      </c>
      <c r="R399" s="43">
        <v>459473</v>
      </c>
      <c r="S399" s="43">
        <v>557628</v>
      </c>
      <c r="T399" s="43">
        <v>684388</v>
      </c>
      <c r="U399" s="42">
        <v>0.68400000000000005</v>
      </c>
      <c r="V399" s="42">
        <v>0.63500000000000001</v>
      </c>
      <c r="W399" s="42">
        <v>0.68400000000000005</v>
      </c>
      <c r="X399" s="42">
        <v>0.68400000000000005</v>
      </c>
      <c r="Y399" s="43">
        <v>1058</v>
      </c>
      <c r="Z399" s="43">
        <v>485047500</v>
      </c>
      <c r="AA399" s="43">
        <v>458456</v>
      </c>
      <c r="AB399" s="43">
        <v>828396</v>
      </c>
      <c r="AC399" s="43">
        <v>795467</v>
      </c>
      <c r="AD399" s="42">
        <v>0.69799999999999995</v>
      </c>
      <c r="AE399" s="42">
        <v>0.64300000000000002</v>
      </c>
      <c r="AF399" s="42">
        <v>0.69799999999999995</v>
      </c>
      <c r="AG399" s="42">
        <v>0.69799999999999995</v>
      </c>
      <c r="AH399" s="43">
        <v>1047</v>
      </c>
      <c r="AI399" s="43">
        <v>486818454</v>
      </c>
      <c r="AJ399" s="43">
        <v>464965</v>
      </c>
      <c r="AK399" s="43">
        <v>984374</v>
      </c>
      <c r="AL399" s="43">
        <v>934942</v>
      </c>
      <c r="AM399" s="42">
        <v>0.72599999999999998</v>
      </c>
      <c r="AN399" s="42">
        <v>0.65300000000000002</v>
      </c>
      <c r="AO399" s="42">
        <v>0.72599999999999998</v>
      </c>
      <c r="AP399" s="42">
        <v>0.72599999999999998</v>
      </c>
      <c r="AQ399" s="43">
        <v>1080</v>
      </c>
      <c r="AR399" s="43">
        <v>485090401</v>
      </c>
      <c r="AS399" s="43">
        <v>449157</v>
      </c>
      <c r="AT399" s="43">
        <v>1013856</v>
      </c>
      <c r="AU399" s="43">
        <v>988353</v>
      </c>
      <c r="AV399" s="42">
        <v>0.72299999999999998</v>
      </c>
      <c r="AW399" s="42">
        <v>0.63700000000000001</v>
      </c>
      <c r="AX399" s="42">
        <v>0.72299999999999998</v>
      </c>
      <c r="AY399" s="42">
        <v>0.72299999999999998</v>
      </c>
      <c r="AZ399" s="43">
        <v>1062</v>
      </c>
      <c r="BA399" s="43">
        <v>514135049</v>
      </c>
      <c r="BB399" s="43">
        <v>484119</v>
      </c>
      <c r="BC399" s="43">
        <v>1280708</v>
      </c>
      <c r="BD399" s="43">
        <v>1098791</v>
      </c>
      <c r="BE399" s="46">
        <v>0.73</v>
      </c>
      <c r="BF399" s="46">
        <v>0.63700000000000001</v>
      </c>
      <c r="BG399" s="46">
        <v>0.73</v>
      </c>
      <c r="BH399" s="46">
        <v>0.73</v>
      </c>
      <c r="BI399" s="47">
        <v>990</v>
      </c>
      <c r="BJ399" s="47">
        <v>513859978</v>
      </c>
      <c r="BK399" s="47">
        <v>519050</v>
      </c>
      <c r="BL399" s="47">
        <v>898744</v>
      </c>
      <c r="BM399" s="47">
        <v>914773</v>
      </c>
      <c r="BN399" s="66">
        <v>0.74099999999999999</v>
      </c>
      <c r="BO399" s="66">
        <v>0.61</v>
      </c>
      <c r="BP399" s="66">
        <v>0.74099999999999999</v>
      </c>
      <c r="BQ399" s="66">
        <v>0.74099999999999999</v>
      </c>
      <c r="BR399" s="67">
        <v>1027</v>
      </c>
      <c r="BS399" s="67">
        <v>552230446</v>
      </c>
      <c r="BT399" s="67">
        <v>537712</v>
      </c>
      <c r="BU399" s="67">
        <v>899747</v>
      </c>
      <c r="BV399" s="67">
        <v>1371436</v>
      </c>
      <c r="BW399" s="70">
        <v>0.73499999999999999</v>
      </c>
      <c r="BX399" s="70">
        <v>0.627</v>
      </c>
      <c r="BY399" s="70">
        <v>0.73499999999999999</v>
      </c>
      <c r="BZ399" s="70">
        <v>0.73499999999999999</v>
      </c>
      <c r="CA399" s="71">
        <v>995</v>
      </c>
      <c r="CB399" s="71">
        <v>537053068</v>
      </c>
      <c r="CC399" s="71">
        <v>539751</v>
      </c>
      <c r="CD399" s="71">
        <v>1143575</v>
      </c>
      <c r="CE399" s="71">
        <v>1384154</v>
      </c>
    </row>
    <row r="400" spans="1:83" x14ac:dyDescent="0.35">
      <c r="A400" s="10" t="s">
        <v>1732</v>
      </c>
      <c r="B400" s="10" t="s">
        <v>387</v>
      </c>
      <c r="C400" s="42">
        <v>0.748</v>
      </c>
      <c r="D400" s="42">
        <v>0.71199999999999997</v>
      </c>
      <c r="E400" s="42">
        <v>0.748</v>
      </c>
      <c r="F400" s="42">
        <v>0.748</v>
      </c>
      <c r="G400" s="43">
        <v>7635</v>
      </c>
      <c r="H400" s="43">
        <v>2578874643</v>
      </c>
      <c r="I400" s="43">
        <v>337770</v>
      </c>
      <c r="J400" s="43">
        <v>4918988</v>
      </c>
      <c r="K400" s="43">
        <v>4342243</v>
      </c>
      <c r="L400" s="42">
        <v>0.75600000000000001</v>
      </c>
      <c r="M400" s="42">
        <v>0.71699999999999997</v>
      </c>
      <c r="N400" s="42">
        <v>0.75600000000000001</v>
      </c>
      <c r="O400" s="42">
        <v>0.75600000000000001</v>
      </c>
      <c r="P400" s="43">
        <v>7757</v>
      </c>
      <c r="Q400" s="43">
        <v>2612655415</v>
      </c>
      <c r="R400" s="43">
        <v>336812</v>
      </c>
      <c r="S400" s="43">
        <v>4075092</v>
      </c>
      <c r="T400" s="43">
        <v>3559401</v>
      </c>
      <c r="U400" s="42">
        <v>0.76500000000000001</v>
      </c>
      <c r="V400" s="42">
        <v>0.72799999999999998</v>
      </c>
      <c r="W400" s="42">
        <v>0.76500000000000001</v>
      </c>
      <c r="X400" s="42">
        <v>0.76500000000000001</v>
      </c>
      <c r="Y400" s="43">
        <v>7591</v>
      </c>
      <c r="Z400" s="43">
        <v>2585278223</v>
      </c>
      <c r="AA400" s="43">
        <v>340571</v>
      </c>
      <c r="AB400" s="43">
        <v>3664209</v>
      </c>
      <c r="AC400" s="43">
        <v>4261579</v>
      </c>
      <c r="AD400" s="42">
        <v>0.76500000000000001</v>
      </c>
      <c r="AE400" s="42">
        <v>0.71099999999999997</v>
      </c>
      <c r="AF400" s="42">
        <v>0.76500000000000001</v>
      </c>
      <c r="AG400" s="42">
        <v>0.76500000000000001</v>
      </c>
      <c r="AH400" s="43">
        <v>7738</v>
      </c>
      <c r="AI400" s="43">
        <v>2803952976</v>
      </c>
      <c r="AJ400" s="43">
        <v>362361</v>
      </c>
      <c r="AK400" s="43">
        <v>5137378</v>
      </c>
      <c r="AL400" s="43">
        <v>5403158</v>
      </c>
      <c r="AM400" s="42">
        <v>0.78100000000000003</v>
      </c>
      <c r="AN400" s="42">
        <v>0.71</v>
      </c>
      <c r="AO400" s="42">
        <v>0.78100000000000003</v>
      </c>
      <c r="AP400" s="42">
        <v>0.78100000000000003</v>
      </c>
      <c r="AQ400" s="43">
        <v>7921</v>
      </c>
      <c r="AR400" s="43">
        <v>2839834362</v>
      </c>
      <c r="AS400" s="43">
        <v>358519</v>
      </c>
      <c r="AT400" s="43">
        <v>5302528</v>
      </c>
      <c r="AU400" s="43">
        <v>5712799</v>
      </c>
      <c r="AV400" s="42">
        <v>0.78400000000000003</v>
      </c>
      <c r="AW400" s="42">
        <v>0.7</v>
      </c>
      <c r="AX400" s="42">
        <v>0.78400000000000003</v>
      </c>
      <c r="AY400" s="42">
        <v>0.78400000000000003</v>
      </c>
      <c r="AZ400" s="43">
        <v>7873</v>
      </c>
      <c r="BA400" s="43">
        <v>2973204964</v>
      </c>
      <c r="BB400" s="43">
        <v>377645</v>
      </c>
      <c r="BC400" s="43">
        <v>6470480</v>
      </c>
      <c r="BD400" s="43">
        <v>7487842</v>
      </c>
      <c r="BE400" s="46">
        <v>0.77400000000000002</v>
      </c>
      <c r="BF400" s="46">
        <v>0.67700000000000005</v>
      </c>
      <c r="BG400" s="46">
        <v>0.77400000000000002</v>
      </c>
      <c r="BH400" s="46">
        <v>0.77400000000000002</v>
      </c>
      <c r="BI400" s="47">
        <v>7397</v>
      </c>
      <c r="BJ400" s="47">
        <v>3215790536</v>
      </c>
      <c r="BK400" s="47">
        <v>434742</v>
      </c>
      <c r="BL400" s="47">
        <v>7001318</v>
      </c>
      <c r="BM400" s="47">
        <v>6266711</v>
      </c>
      <c r="BN400" s="66">
        <v>0.76600000000000001</v>
      </c>
      <c r="BO400" s="66">
        <v>0.61199999999999999</v>
      </c>
      <c r="BP400" s="66">
        <v>0.76600000000000001</v>
      </c>
      <c r="BQ400" s="66">
        <v>0.76600000000000001</v>
      </c>
      <c r="BR400" s="67">
        <v>7405</v>
      </c>
      <c r="BS400" s="67">
        <v>3608814317</v>
      </c>
      <c r="BT400" s="67">
        <v>487348</v>
      </c>
      <c r="BU400" s="67">
        <v>8947069</v>
      </c>
      <c r="BV400" s="67">
        <v>7865964</v>
      </c>
      <c r="BW400" s="70">
        <v>0.76100000000000001</v>
      </c>
      <c r="BX400" s="70">
        <v>0.60199999999999998</v>
      </c>
      <c r="BY400" s="70">
        <v>0.76100000000000001</v>
      </c>
      <c r="BZ400" s="70">
        <v>0.76100000000000001</v>
      </c>
      <c r="CA400" s="71">
        <v>7600</v>
      </c>
      <c r="CB400" s="71">
        <v>3701566006</v>
      </c>
      <c r="CC400" s="71">
        <v>487048</v>
      </c>
      <c r="CD400" s="71">
        <v>7101790</v>
      </c>
      <c r="CE400" s="71">
        <v>8472504</v>
      </c>
    </row>
    <row r="401" spans="1:83" x14ac:dyDescent="0.35">
      <c r="A401" s="10" t="s">
        <v>1733</v>
      </c>
      <c r="B401" s="10" t="s">
        <v>388</v>
      </c>
      <c r="C401" s="42">
        <v>0.67200000000000004</v>
      </c>
      <c r="D401" s="42">
        <v>0.66</v>
      </c>
      <c r="E401" s="42">
        <v>0.67200000000000004</v>
      </c>
      <c r="F401" s="42">
        <v>0.67200000000000004</v>
      </c>
      <c r="G401" s="43">
        <v>4249</v>
      </c>
      <c r="H401" s="43">
        <v>1867991843</v>
      </c>
      <c r="I401" s="43">
        <v>439630</v>
      </c>
      <c r="J401" s="43">
        <v>1338761</v>
      </c>
      <c r="K401" s="43">
        <v>1473550</v>
      </c>
      <c r="L401" s="42">
        <v>0.68600000000000005</v>
      </c>
      <c r="M401" s="42">
        <v>0.66300000000000003</v>
      </c>
      <c r="N401" s="42">
        <v>0.68600000000000005</v>
      </c>
      <c r="O401" s="42">
        <v>0.68600000000000005</v>
      </c>
      <c r="P401" s="43">
        <v>4168</v>
      </c>
      <c r="Q401" s="43">
        <v>1809061676</v>
      </c>
      <c r="R401" s="43">
        <v>434035</v>
      </c>
      <c r="S401" s="43">
        <v>1412203</v>
      </c>
      <c r="T401" s="43">
        <v>1653240</v>
      </c>
      <c r="U401" s="42">
        <v>0.67900000000000005</v>
      </c>
      <c r="V401" s="42">
        <v>0.65400000000000003</v>
      </c>
      <c r="W401" s="42">
        <v>0.67900000000000005</v>
      </c>
      <c r="X401" s="42">
        <v>0.67900000000000005</v>
      </c>
      <c r="Y401" s="43">
        <v>4057</v>
      </c>
      <c r="Z401" s="43">
        <v>1889848515</v>
      </c>
      <c r="AA401" s="43">
        <v>465824</v>
      </c>
      <c r="AB401" s="43">
        <v>1874507</v>
      </c>
      <c r="AC401" s="43">
        <v>1891231</v>
      </c>
      <c r="AD401" s="42">
        <v>0.68799999999999994</v>
      </c>
      <c r="AE401" s="42">
        <v>0.65900000000000003</v>
      </c>
      <c r="AF401" s="42">
        <v>0.68799999999999994</v>
      </c>
      <c r="AG401" s="42">
        <v>0.68799999999999994</v>
      </c>
      <c r="AH401" s="43">
        <v>3971</v>
      </c>
      <c r="AI401" s="43">
        <v>1908787413</v>
      </c>
      <c r="AJ401" s="43">
        <v>480681</v>
      </c>
      <c r="AK401" s="43">
        <v>2407739</v>
      </c>
      <c r="AL401" s="43">
        <v>2310411</v>
      </c>
      <c r="AM401" s="42">
        <v>0.69799999999999995</v>
      </c>
      <c r="AN401" s="42">
        <v>0.66300000000000003</v>
      </c>
      <c r="AO401" s="42">
        <v>0.69799999999999995</v>
      </c>
      <c r="AP401" s="42">
        <v>0.69799999999999995</v>
      </c>
      <c r="AQ401" s="43">
        <v>3909</v>
      </c>
      <c r="AR401" s="43">
        <v>1932498987</v>
      </c>
      <c r="AS401" s="43">
        <v>494371</v>
      </c>
      <c r="AT401" s="43">
        <v>2126391</v>
      </c>
      <c r="AU401" s="43">
        <v>2124513</v>
      </c>
      <c r="AV401" s="42">
        <v>0.69899999999999995</v>
      </c>
      <c r="AW401" s="42">
        <v>0.66700000000000004</v>
      </c>
      <c r="AX401" s="42">
        <v>0.69899999999999995</v>
      </c>
      <c r="AY401" s="42">
        <v>0.69899999999999995</v>
      </c>
      <c r="AZ401" s="43">
        <v>3799</v>
      </c>
      <c r="BA401" s="43">
        <v>1998205494</v>
      </c>
      <c r="BB401" s="43">
        <v>525981</v>
      </c>
      <c r="BC401" s="43">
        <v>2186318</v>
      </c>
      <c r="BD401" s="43">
        <v>2189213</v>
      </c>
      <c r="BE401" s="46">
        <v>0.70899999999999996</v>
      </c>
      <c r="BF401" s="46">
        <v>0.66200000000000003</v>
      </c>
      <c r="BG401" s="46">
        <v>0.70899999999999996</v>
      </c>
      <c r="BH401" s="46">
        <v>0.70899999999999996</v>
      </c>
      <c r="BI401" s="47">
        <v>3729</v>
      </c>
      <c r="BJ401" s="47">
        <v>2081234309</v>
      </c>
      <c r="BK401" s="47">
        <v>558121</v>
      </c>
      <c r="BL401" s="47">
        <v>2166378</v>
      </c>
      <c r="BM401" s="47">
        <v>2275889</v>
      </c>
      <c r="BN401" s="66">
        <v>0.70299999999999996</v>
      </c>
      <c r="BO401" s="66">
        <v>0.64800000000000002</v>
      </c>
      <c r="BP401" s="66">
        <v>0.70299999999999996</v>
      </c>
      <c r="BQ401" s="66">
        <v>0.70299999999999996</v>
      </c>
      <c r="BR401" s="67">
        <v>3642</v>
      </c>
      <c r="BS401" s="67">
        <v>2249485510</v>
      </c>
      <c r="BT401" s="67">
        <v>617651</v>
      </c>
      <c r="BU401" s="67">
        <v>2383153</v>
      </c>
      <c r="BV401" s="67">
        <v>2751027</v>
      </c>
      <c r="BW401" s="70">
        <v>0.69399999999999995</v>
      </c>
      <c r="BX401" s="70">
        <v>0.64300000000000002</v>
      </c>
      <c r="BY401" s="70">
        <v>0.69399999999999995</v>
      </c>
      <c r="BZ401" s="70">
        <v>0.69399999999999995</v>
      </c>
      <c r="CA401" s="71">
        <v>3727</v>
      </c>
      <c r="CB401" s="71">
        <v>2322456203</v>
      </c>
      <c r="CC401" s="71">
        <v>623143</v>
      </c>
      <c r="CD401" s="71">
        <v>2582897</v>
      </c>
      <c r="CE401" s="71">
        <v>3943485</v>
      </c>
    </row>
    <row r="402" spans="1:83" x14ac:dyDescent="0.35">
      <c r="A402" s="10" t="s">
        <v>1734</v>
      </c>
      <c r="B402" s="10" t="s">
        <v>389</v>
      </c>
      <c r="C402" s="42">
        <v>0.60299999999999998</v>
      </c>
      <c r="D402" s="42">
        <v>0.70599999999999996</v>
      </c>
      <c r="E402" s="42">
        <v>0.60299999999999998</v>
      </c>
      <c r="F402" s="42">
        <v>0.70599999999999996</v>
      </c>
      <c r="G402" s="43">
        <v>7655</v>
      </c>
      <c r="H402" s="43">
        <v>4074629846</v>
      </c>
      <c r="I402" s="43">
        <v>532283</v>
      </c>
      <c r="J402" s="43">
        <v>1775808</v>
      </c>
      <c r="K402" s="43">
        <v>2202358</v>
      </c>
      <c r="L402" s="42">
        <v>0.59699999999999998</v>
      </c>
      <c r="M402" s="42">
        <v>0.70199999999999996</v>
      </c>
      <c r="N402" s="42">
        <v>0.59699999999999998</v>
      </c>
      <c r="O402" s="42">
        <v>0.70199999999999996</v>
      </c>
      <c r="P402" s="43">
        <v>7531</v>
      </c>
      <c r="Q402" s="43">
        <v>4186257351</v>
      </c>
      <c r="R402" s="43">
        <v>555870</v>
      </c>
      <c r="S402" s="43">
        <v>2264130</v>
      </c>
      <c r="T402" s="43">
        <v>1892698</v>
      </c>
      <c r="U402" s="42">
        <v>0.58699999999999997</v>
      </c>
      <c r="V402" s="42">
        <v>0.70399999999999996</v>
      </c>
      <c r="W402" s="42">
        <v>0.58699999999999997</v>
      </c>
      <c r="X402" s="42">
        <v>0.70399999999999996</v>
      </c>
      <c r="Y402" s="43">
        <v>7198</v>
      </c>
      <c r="Z402" s="43">
        <v>4307092330</v>
      </c>
      <c r="AA402" s="43">
        <v>598373</v>
      </c>
      <c r="AB402" s="43">
        <v>2373528</v>
      </c>
      <c r="AC402" s="43">
        <v>2488572</v>
      </c>
      <c r="AD402" s="42">
        <v>0.59199999999999997</v>
      </c>
      <c r="AE402" s="42">
        <v>0.70399999999999996</v>
      </c>
      <c r="AF402" s="42">
        <v>0.59199999999999997</v>
      </c>
      <c r="AG402" s="42">
        <v>0.70399999999999996</v>
      </c>
      <c r="AH402" s="43">
        <v>7077</v>
      </c>
      <c r="AI402" s="43">
        <v>4436154671</v>
      </c>
      <c r="AJ402" s="43">
        <v>626841</v>
      </c>
      <c r="AK402" s="43">
        <v>2805336</v>
      </c>
      <c r="AL402" s="43">
        <v>2889910</v>
      </c>
      <c r="AM402" s="42">
        <v>0.61199999999999999</v>
      </c>
      <c r="AN402" s="42">
        <v>0.70699999999999996</v>
      </c>
      <c r="AO402" s="42">
        <v>0.61199999999999999</v>
      </c>
      <c r="AP402" s="42">
        <v>0.70699999999999996</v>
      </c>
      <c r="AQ402" s="43">
        <v>7084</v>
      </c>
      <c r="AR402" s="43">
        <v>4496397787</v>
      </c>
      <c r="AS402" s="43">
        <v>634725</v>
      </c>
      <c r="AT402" s="43">
        <v>2811278</v>
      </c>
      <c r="AU402" s="43">
        <v>2849035</v>
      </c>
      <c r="AV402" s="42">
        <v>0.61099999999999999</v>
      </c>
      <c r="AW402" s="42">
        <v>0.69199999999999995</v>
      </c>
      <c r="AX402" s="42">
        <v>0.61099999999999999</v>
      </c>
      <c r="AY402" s="42">
        <v>0.69199999999999995</v>
      </c>
      <c r="AZ402" s="43">
        <v>7110</v>
      </c>
      <c r="BA402" s="43">
        <v>4819031158</v>
      </c>
      <c r="BB402" s="43">
        <v>677782</v>
      </c>
      <c r="BC402" s="43">
        <v>3104954</v>
      </c>
      <c r="BD402" s="43">
        <v>3534479</v>
      </c>
      <c r="BE402" s="46">
        <v>0.65500000000000003</v>
      </c>
      <c r="BF402" s="46">
        <v>0.69</v>
      </c>
      <c r="BG402" s="46">
        <v>0.65500000000000003</v>
      </c>
      <c r="BH402" s="46">
        <v>0.69</v>
      </c>
      <c r="BI402" s="47">
        <v>7429</v>
      </c>
      <c r="BJ402" s="47">
        <v>4910146648</v>
      </c>
      <c r="BK402" s="47">
        <v>660943</v>
      </c>
      <c r="BL402" s="47">
        <v>2949553</v>
      </c>
      <c r="BM402" s="47">
        <v>2200678</v>
      </c>
      <c r="BN402" s="66">
        <v>0.64100000000000001</v>
      </c>
      <c r="BO402" s="66">
        <v>0.67800000000000005</v>
      </c>
      <c r="BP402" s="66">
        <v>0.64100000000000001</v>
      </c>
      <c r="BQ402" s="66">
        <v>0.67800000000000005</v>
      </c>
      <c r="BR402" s="67">
        <v>6991</v>
      </c>
      <c r="BS402" s="67">
        <v>5206649145</v>
      </c>
      <c r="BT402" s="67">
        <v>744764</v>
      </c>
      <c r="BU402" s="67">
        <v>2888194</v>
      </c>
      <c r="BV402" s="67">
        <v>3179636</v>
      </c>
      <c r="BW402" s="70">
        <v>0.63300000000000001</v>
      </c>
      <c r="BX402" s="70">
        <v>0.67500000000000004</v>
      </c>
      <c r="BY402" s="70">
        <v>0.63300000000000001</v>
      </c>
      <c r="BZ402" s="70">
        <v>0.67500000000000004</v>
      </c>
      <c r="CA402" s="71">
        <v>7015</v>
      </c>
      <c r="CB402" s="71">
        <v>5255349340</v>
      </c>
      <c r="CC402" s="71">
        <v>749158</v>
      </c>
      <c r="CD402" s="71">
        <v>3374821</v>
      </c>
      <c r="CE402" s="71">
        <v>3595003</v>
      </c>
    </row>
    <row r="403" spans="1:83" x14ac:dyDescent="0.35">
      <c r="A403" s="10" t="s">
        <v>1735</v>
      </c>
      <c r="B403" s="10" t="s">
        <v>390</v>
      </c>
      <c r="C403" s="42">
        <v>0</v>
      </c>
      <c r="D403" s="42">
        <v>0.51300000000000001</v>
      </c>
      <c r="E403" s="42">
        <v>0</v>
      </c>
      <c r="F403" s="42">
        <v>0.51300000000000001</v>
      </c>
      <c r="G403" s="43">
        <v>100</v>
      </c>
      <c r="H403" s="43">
        <v>585756439</v>
      </c>
      <c r="I403" s="43">
        <v>5857564</v>
      </c>
      <c r="J403" s="43">
        <v>31293</v>
      </c>
      <c r="K403" s="43">
        <v>39559</v>
      </c>
      <c r="L403" s="42">
        <v>0</v>
      </c>
      <c r="M403" s="42">
        <v>0.47099999999999997</v>
      </c>
      <c r="N403" s="42">
        <v>0</v>
      </c>
      <c r="O403" s="42">
        <v>0.47099999999999997</v>
      </c>
      <c r="P403" s="43">
        <v>116</v>
      </c>
      <c r="Q403" s="43">
        <v>666199978</v>
      </c>
      <c r="R403" s="43">
        <v>5743103</v>
      </c>
      <c r="S403" s="43">
        <v>29882</v>
      </c>
      <c r="T403" s="43">
        <v>35876</v>
      </c>
      <c r="U403" s="42">
        <v>0</v>
      </c>
      <c r="V403" s="42">
        <v>0.40799999999999997</v>
      </c>
      <c r="W403" s="42">
        <v>0</v>
      </c>
      <c r="X403" s="42">
        <v>0.40799999999999997</v>
      </c>
      <c r="Y403" s="43">
        <v>115</v>
      </c>
      <c r="Z403" s="43">
        <v>742434942</v>
      </c>
      <c r="AA403" s="43">
        <v>6455956</v>
      </c>
      <c r="AB403" s="43">
        <v>28771</v>
      </c>
      <c r="AC403" s="43">
        <v>27972</v>
      </c>
      <c r="AD403" s="42">
        <v>0</v>
      </c>
      <c r="AE403" s="42">
        <v>0.44900000000000001</v>
      </c>
      <c r="AF403" s="42">
        <v>0</v>
      </c>
      <c r="AG403" s="42">
        <v>0.44900000000000001</v>
      </c>
      <c r="AH403" s="43">
        <v>110</v>
      </c>
      <c r="AI403" s="43">
        <v>707050156</v>
      </c>
      <c r="AJ403" s="43">
        <v>6427728</v>
      </c>
      <c r="AK403" s="43">
        <v>26784</v>
      </c>
      <c r="AL403" s="43">
        <v>30258</v>
      </c>
      <c r="AM403" s="42">
        <v>0</v>
      </c>
      <c r="AN403" s="42">
        <v>0.437</v>
      </c>
      <c r="AO403" s="42">
        <v>0</v>
      </c>
      <c r="AP403" s="42">
        <v>0.437</v>
      </c>
      <c r="AQ403" s="43">
        <v>115</v>
      </c>
      <c r="AR403" s="43">
        <v>705716903</v>
      </c>
      <c r="AS403" s="43">
        <v>6136668</v>
      </c>
      <c r="AT403" s="43">
        <v>30885</v>
      </c>
      <c r="AU403" s="43">
        <v>33679</v>
      </c>
      <c r="AV403" s="42">
        <v>0</v>
      </c>
      <c r="AW403" s="42">
        <v>0.38</v>
      </c>
      <c r="AX403" s="42">
        <v>0</v>
      </c>
      <c r="AY403" s="42">
        <v>0.38</v>
      </c>
      <c r="AZ403" s="43">
        <v>119</v>
      </c>
      <c r="BA403" s="43">
        <v>808553077</v>
      </c>
      <c r="BB403" s="43">
        <v>6794563</v>
      </c>
      <c r="BC403" s="43">
        <v>27147</v>
      </c>
      <c r="BD403" s="43">
        <v>43265</v>
      </c>
      <c r="BE403" s="46">
        <v>0</v>
      </c>
      <c r="BF403" s="46">
        <v>0.32800000000000001</v>
      </c>
      <c r="BG403" s="46">
        <v>0</v>
      </c>
      <c r="BH403" s="46">
        <v>0.36</v>
      </c>
      <c r="BI403" s="47">
        <v>111</v>
      </c>
      <c r="BJ403" s="47">
        <v>874522877</v>
      </c>
      <c r="BK403" s="47">
        <v>7878584</v>
      </c>
      <c r="BL403" s="47">
        <v>18370</v>
      </c>
      <c r="BM403" s="47">
        <v>29640</v>
      </c>
      <c r="BN403" s="66">
        <v>0</v>
      </c>
      <c r="BO403" s="66">
        <v>0.26</v>
      </c>
      <c r="BP403" s="66">
        <v>0</v>
      </c>
      <c r="BQ403" s="66">
        <v>0.36</v>
      </c>
      <c r="BR403" s="67">
        <v>104</v>
      </c>
      <c r="BS403" s="67">
        <v>963492974</v>
      </c>
      <c r="BT403" s="67">
        <v>9264355</v>
      </c>
      <c r="BU403" s="67">
        <v>23561</v>
      </c>
      <c r="BV403" s="67">
        <v>33367</v>
      </c>
      <c r="BW403" s="70">
        <v>0</v>
      </c>
      <c r="BX403" s="70">
        <v>0.246</v>
      </c>
      <c r="BY403" s="70">
        <v>0</v>
      </c>
      <c r="BZ403" s="70">
        <v>0.36</v>
      </c>
      <c r="CA403" s="71">
        <v>113</v>
      </c>
      <c r="CB403" s="71">
        <v>1019299812</v>
      </c>
      <c r="CC403" s="71">
        <v>9020352</v>
      </c>
      <c r="CD403" s="71">
        <v>26419</v>
      </c>
      <c r="CE403" s="71">
        <v>15020</v>
      </c>
    </row>
    <row r="404" spans="1:83" x14ac:dyDescent="0.35">
      <c r="A404" s="10" t="s">
        <v>1736</v>
      </c>
      <c r="B404" s="10" t="s">
        <v>391</v>
      </c>
      <c r="C404" s="42">
        <v>0.628</v>
      </c>
      <c r="D404" s="42">
        <v>0.67700000000000005</v>
      </c>
      <c r="E404" s="42">
        <v>0.628</v>
      </c>
      <c r="F404" s="42">
        <v>0.67700000000000005</v>
      </c>
      <c r="G404" s="43">
        <v>4656</v>
      </c>
      <c r="H404" s="43">
        <v>2321129072</v>
      </c>
      <c r="I404" s="43">
        <v>498524</v>
      </c>
      <c r="J404" s="43">
        <v>1341564</v>
      </c>
      <c r="K404" s="43">
        <v>1686414</v>
      </c>
      <c r="L404" s="42">
        <v>0.63100000000000001</v>
      </c>
      <c r="M404" s="42">
        <v>0.67800000000000005</v>
      </c>
      <c r="N404" s="42">
        <v>0.63100000000000001</v>
      </c>
      <c r="O404" s="42">
        <v>0.67800000000000005</v>
      </c>
      <c r="P404" s="43">
        <v>4564</v>
      </c>
      <c r="Q404" s="43">
        <v>2321028553</v>
      </c>
      <c r="R404" s="43">
        <v>508551</v>
      </c>
      <c r="S404" s="43">
        <v>1712457</v>
      </c>
      <c r="T404" s="43">
        <v>1943186</v>
      </c>
      <c r="U404" s="42">
        <v>0.64900000000000002</v>
      </c>
      <c r="V404" s="42">
        <v>0.69199999999999995</v>
      </c>
      <c r="W404" s="42">
        <v>0.64900000000000002</v>
      </c>
      <c r="X404" s="42">
        <v>0.69199999999999995</v>
      </c>
      <c r="Y404" s="43">
        <v>4478</v>
      </c>
      <c r="Z404" s="43">
        <v>2280351017</v>
      </c>
      <c r="AA404" s="43">
        <v>509234</v>
      </c>
      <c r="AB404" s="43">
        <v>2089349</v>
      </c>
      <c r="AC404" s="43">
        <v>2019230</v>
      </c>
      <c r="AD404" s="42">
        <v>0.66</v>
      </c>
      <c r="AE404" s="42">
        <v>0.69399999999999995</v>
      </c>
      <c r="AF404" s="42">
        <v>0.66</v>
      </c>
      <c r="AG404" s="42">
        <v>0.69399999999999995</v>
      </c>
      <c r="AH404" s="43">
        <v>4467</v>
      </c>
      <c r="AI404" s="43">
        <v>2336770799</v>
      </c>
      <c r="AJ404" s="43">
        <v>523118</v>
      </c>
      <c r="AK404" s="43">
        <v>1879825</v>
      </c>
      <c r="AL404" s="43">
        <v>2128931</v>
      </c>
      <c r="AM404" s="42">
        <v>0.65600000000000003</v>
      </c>
      <c r="AN404" s="42">
        <v>0.67700000000000005</v>
      </c>
      <c r="AO404" s="42">
        <v>0.65600000000000003</v>
      </c>
      <c r="AP404" s="42">
        <v>0.67700000000000005</v>
      </c>
      <c r="AQ404" s="43">
        <v>4436</v>
      </c>
      <c r="AR404" s="43">
        <v>2491880586</v>
      </c>
      <c r="AS404" s="43">
        <v>561740</v>
      </c>
      <c r="AT404" s="43">
        <v>2263217</v>
      </c>
      <c r="AU404" s="43">
        <v>2077332</v>
      </c>
      <c r="AV404" s="42">
        <v>0.66400000000000003</v>
      </c>
      <c r="AW404" s="42">
        <v>0.67100000000000004</v>
      </c>
      <c r="AX404" s="42">
        <v>0.66400000000000003</v>
      </c>
      <c r="AY404" s="42">
        <v>0.67100000000000004</v>
      </c>
      <c r="AZ404" s="43">
        <v>4462</v>
      </c>
      <c r="BA404" s="43">
        <v>2612212046</v>
      </c>
      <c r="BB404" s="43">
        <v>585435</v>
      </c>
      <c r="BC404" s="43">
        <v>2088511</v>
      </c>
      <c r="BD404" s="43">
        <v>1820293</v>
      </c>
      <c r="BE404" s="46">
        <v>0.65800000000000003</v>
      </c>
      <c r="BF404" s="46">
        <v>0.65900000000000003</v>
      </c>
      <c r="BG404" s="46">
        <v>0.65800000000000003</v>
      </c>
      <c r="BH404" s="46">
        <v>0.65900000000000003</v>
      </c>
      <c r="BI404" s="47">
        <v>4255</v>
      </c>
      <c r="BJ404" s="47">
        <v>2792347058</v>
      </c>
      <c r="BK404" s="47">
        <v>656250</v>
      </c>
      <c r="BL404" s="47">
        <v>2315257</v>
      </c>
      <c r="BM404" s="47">
        <v>2360664</v>
      </c>
      <c r="BN404" s="66">
        <v>0.66</v>
      </c>
      <c r="BO404" s="66">
        <v>0.64</v>
      </c>
      <c r="BP404" s="66">
        <v>0.66</v>
      </c>
      <c r="BQ404" s="66">
        <v>0.66</v>
      </c>
      <c r="BR404" s="67">
        <v>4234</v>
      </c>
      <c r="BS404" s="67">
        <v>2991495213</v>
      </c>
      <c r="BT404" s="67">
        <v>706541</v>
      </c>
      <c r="BU404" s="67">
        <v>3048014</v>
      </c>
      <c r="BV404" s="67">
        <v>2673327</v>
      </c>
      <c r="BW404" s="70">
        <v>0.63400000000000001</v>
      </c>
      <c r="BX404" s="70">
        <v>0.62</v>
      </c>
      <c r="BY404" s="70">
        <v>0.63400000000000001</v>
      </c>
      <c r="BZ404" s="70">
        <v>0.63400000000000001</v>
      </c>
      <c r="CA404" s="71">
        <v>4283</v>
      </c>
      <c r="CB404" s="71">
        <v>3194342643</v>
      </c>
      <c r="CC404" s="71">
        <v>745818</v>
      </c>
      <c r="CD404" s="71">
        <v>3122842</v>
      </c>
      <c r="CE404" s="71">
        <v>3164761</v>
      </c>
    </row>
    <row r="405" spans="1:83" x14ac:dyDescent="0.35">
      <c r="A405" s="10" t="s">
        <v>1737</v>
      </c>
      <c r="B405" s="10" t="s">
        <v>392</v>
      </c>
      <c r="C405" s="42">
        <v>0.747</v>
      </c>
      <c r="D405" s="42">
        <v>0.71699999999999997</v>
      </c>
      <c r="E405" s="42">
        <v>0.747</v>
      </c>
      <c r="F405" s="42">
        <v>0</v>
      </c>
      <c r="G405" s="43">
        <v>11727</v>
      </c>
      <c r="H405" s="43">
        <v>3977173847</v>
      </c>
      <c r="I405" s="43">
        <v>339146</v>
      </c>
      <c r="J405" s="43">
        <v>0</v>
      </c>
      <c r="K405" s="43">
        <v>0</v>
      </c>
      <c r="L405" s="42">
        <v>0.752</v>
      </c>
      <c r="M405" s="42">
        <v>0.71599999999999997</v>
      </c>
      <c r="N405" s="42">
        <v>0.752</v>
      </c>
      <c r="O405" s="42">
        <v>0</v>
      </c>
      <c r="P405" s="43">
        <v>11651</v>
      </c>
      <c r="Q405" s="43">
        <v>3996185561</v>
      </c>
      <c r="R405" s="43">
        <v>342990</v>
      </c>
      <c r="S405" s="43">
        <v>0</v>
      </c>
      <c r="T405" s="43">
        <v>0</v>
      </c>
      <c r="U405" s="42">
        <v>0.76200000000000001</v>
      </c>
      <c r="V405" s="42">
        <v>0.71799999999999997</v>
      </c>
      <c r="W405" s="42">
        <v>0.76200000000000001</v>
      </c>
      <c r="X405" s="42">
        <v>0</v>
      </c>
      <c r="Y405" s="43">
        <v>11488</v>
      </c>
      <c r="Z405" s="43">
        <v>3970969090</v>
      </c>
      <c r="AA405" s="43">
        <v>345662</v>
      </c>
      <c r="AB405" s="43">
        <v>0</v>
      </c>
      <c r="AC405" s="43">
        <v>0</v>
      </c>
      <c r="AD405" s="42">
        <v>0.76800000000000002</v>
      </c>
      <c r="AE405" s="42">
        <v>0.71199999999999997</v>
      </c>
      <c r="AF405" s="42">
        <v>0.76800000000000002</v>
      </c>
      <c r="AG405" s="42">
        <v>0</v>
      </c>
      <c r="AH405" s="43">
        <v>11432</v>
      </c>
      <c r="AI405" s="43">
        <v>4085279041</v>
      </c>
      <c r="AJ405" s="43">
        <v>357354</v>
      </c>
      <c r="AK405" s="43">
        <v>0</v>
      </c>
      <c r="AL405" s="43">
        <v>0</v>
      </c>
      <c r="AM405" s="42">
        <v>0.77100000000000002</v>
      </c>
      <c r="AN405" s="42">
        <v>0.70099999999999996</v>
      </c>
      <c r="AO405" s="42">
        <v>0.77100000000000002</v>
      </c>
      <c r="AP405" s="42">
        <v>0</v>
      </c>
      <c r="AQ405" s="43">
        <v>11308</v>
      </c>
      <c r="AR405" s="43">
        <v>4235773493</v>
      </c>
      <c r="AS405" s="43">
        <v>374582</v>
      </c>
      <c r="AT405" s="43">
        <v>0</v>
      </c>
      <c r="AU405" s="43">
        <v>0</v>
      </c>
      <c r="AV405" s="42">
        <v>0.78200000000000003</v>
      </c>
      <c r="AW405" s="42">
        <v>0.68799999999999994</v>
      </c>
      <c r="AX405" s="42">
        <v>0.78200000000000003</v>
      </c>
      <c r="AY405" s="42">
        <v>0</v>
      </c>
      <c r="AZ405" s="43">
        <v>11607</v>
      </c>
      <c r="BA405" s="43">
        <v>4420918401</v>
      </c>
      <c r="BB405" s="43">
        <v>380883</v>
      </c>
      <c r="BC405" s="43">
        <v>0</v>
      </c>
      <c r="BD405" s="43">
        <v>0</v>
      </c>
      <c r="BE405" s="46">
        <v>0.76500000000000001</v>
      </c>
      <c r="BF405" s="46">
        <v>0.66700000000000004</v>
      </c>
      <c r="BG405" s="46">
        <v>0.76500000000000001</v>
      </c>
      <c r="BH405" s="46">
        <v>0</v>
      </c>
      <c r="BI405" s="47">
        <v>10456</v>
      </c>
      <c r="BJ405" s="47">
        <v>4713008490</v>
      </c>
      <c r="BK405" s="47">
        <v>450746</v>
      </c>
      <c r="BL405" s="47">
        <v>0</v>
      </c>
      <c r="BM405" s="47">
        <v>0</v>
      </c>
      <c r="BN405" s="66">
        <v>0.76700000000000002</v>
      </c>
      <c r="BO405" s="66">
        <v>0.63900000000000001</v>
      </c>
      <c r="BP405" s="66">
        <v>0.76700000000000002</v>
      </c>
      <c r="BQ405" s="66">
        <v>0</v>
      </c>
      <c r="BR405" s="67">
        <v>10567</v>
      </c>
      <c r="BS405" s="67">
        <v>5125354128</v>
      </c>
      <c r="BT405" s="67">
        <v>485033</v>
      </c>
      <c r="BU405" s="67">
        <v>0</v>
      </c>
      <c r="BV405" s="67">
        <v>0</v>
      </c>
      <c r="BW405" s="70">
        <v>0.752</v>
      </c>
      <c r="BX405" s="70">
        <v>0.61199999999999999</v>
      </c>
      <c r="BY405" s="70">
        <v>0.752</v>
      </c>
      <c r="BZ405" s="70">
        <v>0</v>
      </c>
      <c r="CA405" s="71">
        <v>10814</v>
      </c>
      <c r="CB405" s="71">
        <v>5479491338</v>
      </c>
      <c r="CC405" s="71">
        <v>506703</v>
      </c>
      <c r="CD405" s="71">
        <v>0</v>
      </c>
      <c r="CE405" s="71">
        <v>0</v>
      </c>
    </row>
    <row r="406" spans="1:83" x14ac:dyDescent="0.35">
      <c r="A406" s="10" t="s">
        <v>1738</v>
      </c>
      <c r="B406" s="10" t="s">
        <v>393</v>
      </c>
      <c r="C406" s="42">
        <v>0.751</v>
      </c>
      <c r="D406" s="42">
        <v>0.71899999999999997</v>
      </c>
      <c r="E406" s="42">
        <v>0.751</v>
      </c>
      <c r="F406" s="42">
        <v>0.751</v>
      </c>
      <c r="G406" s="43">
        <v>2922</v>
      </c>
      <c r="H406" s="43">
        <v>974292654</v>
      </c>
      <c r="I406" s="43">
        <v>333433</v>
      </c>
      <c r="J406" s="43">
        <v>1157734</v>
      </c>
      <c r="K406" s="43">
        <v>1340938</v>
      </c>
      <c r="L406" s="42">
        <v>0.755</v>
      </c>
      <c r="M406" s="42">
        <v>0.72799999999999998</v>
      </c>
      <c r="N406" s="42">
        <v>0.755</v>
      </c>
      <c r="O406" s="42">
        <v>0.755</v>
      </c>
      <c r="P406" s="43">
        <v>2780</v>
      </c>
      <c r="Q406" s="43">
        <v>941393543</v>
      </c>
      <c r="R406" s="43">
        <v>338630</v>
      </c>
      <c r="S406" s="43">
        <v>1247602</v>
      </c>
      <c r="T406" s="43">
        <v>1250875</v>
      </c>
      <c r="U406" s="42">
        <v>0.76300000000000001</v>
      </c>
      <c r="V406" s="42">
        <v>0.72799999999999998</v>
      </c>
      <c r="W406" s="42">
        <v>0.76300000000000001</v>
      </c>
      <c r="X406" s="42">
        <v>0.76300000000000001</v>
      </c>
      <c r="Y406" s="43">
        <v>2762</v>
      </c>
      <c r="Z406" s="43">
        <v>949632174</v>
      </c>
      <c r="AA406" s="43">
        <v>343820</v>
      </c>
      <c r="AB406" s="43">
        <v>1287385</v>
      </c>
      <c r="AC406" s="43">
        <v>1377619</v>
      </c>
      <c r="AD406" s="42">
        <v>0.77400000000000002</v>
      </c>
      <c r="AE406" s="42">
        <v>0.72899999999999998</v>
      </c>
      <c r="AF406" s="42">
        <v>0.77400000000000002</v>
      </c>
      <c r="AG406" s="42">
        <v>0.77400000000000002</v>
      </c>
      <c r="AH406" s="43">
        <v>2767</v>
      </c>
      <c r="AI406" s="43">
        <v>963672947</v>
      </c>
      <c r="AJ406" s="43">
        <v>348273</v>
      </c>
      <c r="AK406" s="43">
        <v>1612845</v>
      </c>
      <c r="AL406" s="43">
        <v>1583779</v>
      </c>
      <c r="AM406" s="42">
        <v>0.77200000000000002</v>
      </c>
      <c r="AN406" s="42">
        <v>0.72299999999999998</v>
      </c>
      <c r="AO406" s="42">
        <v>0.77200000000000002</v>
      </c>
      <c r="AP406" s="42">
        <v>0.77200000000000002</v>
      </c>
      <c r="AQ406" s="43">
        <v>2669</v>
      </c>
      <c r="AR406" s="43">
        <v>996847361</v>
      </c>
      <c r="AS406" s="43">
        <v>373490</v>
      </c>
      <c r="AT406" s="43">
        <v>1665647</v>
      </c>
      <c r="AU406" s="43">
        <v>1659698</v>
      </c>
      <c r="AV406" s="42">
        <v>0.77600000000000002</v>
      </c>
      <c r="AW406" s="42">
        <v>0.71299999999999997</v>
      </c>
      <c r="AX406" s="42">
        <v>0.77600000000000002</v>
      </c>
      <c r="AY406" s="42">
        <v>0.77600000000000002</v>
      </c>
      <c r="AZ406" s="43">
        <v>2671</v>
      </c>
      <c r="BA406" s="43">
        <v>1046184464</v>
      </c>
      <c r="BB406" s="43">
        <v>391682</v>
      </c>
      <c r="BC406" s="43">
        <v>1637221</v>
      </c>
      <c r="BD406" s="43">
        <v>1570519</v>
      </c>
      <c r="BE406" s="46">
        <v>0.78100000000000003</v>
      </c>
      <c r="BF406" s="46">
        <v>0.70899999999999996</v>
      </c>
      <c r="BG406" s="46">
        <v>0.78100000000000003</v>
      </c>
      <c r="BH406" s="46">
        <v>0.78100000000000003</v>
      </c>
      <c r="BI406" s="47">
        <v>2533</v>
      </c>
      <c r="BJ406" s="47">
        <v>1062951761</v>
      </c>
      <c r="BK406" s="47">
        <v>419641</v>
      </c>
      <c r="BL406" s="47">
        <v>1976628</v>
      </c>
      <c r="BM406" s="47">
        <v>1572172</v>
      </c>
      <c r="BN406" s="66">
        <v>0.79</v>
      </c>
      <c r="BO406" s="66">
        <v>0.69899999999999995</v>
      </c>
      <c r="BP406" s="66">
        <v>0.79</v>
      </c>
      <c r="BQ406" s="66">
        <v>0.79</v>
      </c>
      <c r="BR406" s="67">
        <v>2515</v>
      </c>
      <c r="BS406" s="67">
        <v>1097849653</v>
      </c>
      <c r="BT406" s="67">
        <v>436520</v>
      </c>
      <c r="BU406" s="67">
        <v>1556606</v>
      </c>
      <c r="BV406" s="67">
        <v>1891134</v>
      </c>
      <c r="BW406" s="70">
        <v>0.76800000000000002</v>
      </c>
      <c r="BX406" s="70">
        <v>0.68899999999999995</v>
      </c>
      <c r="BY406" s="70">
        <v>0.76800000000000002</v>
      </c>
      <c r="BZ406" s="70">
        <v>0.76800000000000002</v>
      </c>
      <c r="CA406" s="71">
        <v>2421</v>
      </c>
      <c r="CB406" s="71">
        <v>1145853911</v>
      </c>
      <c r="CC406" s="71">
        <v>473297</v>
      </c>
      <c r="CD406" s="71">
        <v>1858846</v>
      </c>
      <c r="CE406" s="71">
        <v>2233972</v>
      </c>
    </row>
    <row r="407" spans="1:83" x14ac:dyDescent="0.35">
      <c r="A407" s="10" t="s">
        <v>1739</v>
      </c>
      <c r="B407" s="10" t="s">
        <v>394</v>
      </c>
      <c r="C407" s="42">
        <v>0</v>
      </c>
      <c r="D407" s="42">
        <v>0.41699999999999998</v>
      </c>
      <c r="E407" s="42">
        <v>0</v>
      </c>
      <c r="F407" s="42">
        <v>0.41699999999999998</v>
      </c>
      <c r="G407" s="43">
        <v>305</v>
      </c>
      <c r="H407" s="43">
        <v>828573456</v>
      </c>
      <c r="I407" s="43">
        <v>2716634</v>
      </c>
      <c r="J407" s="43">
        <v>136257</v>
      </c>
      <c r="K407" s="43">
        <v>156602</v>
      </c>
      <c r="L407" s="42">
        <v>0</v>
      </c>
      <c r="M407" s="42">
        <v>0.441</v>
      </c>
      <c r="N407" s="42">
        <v>0</v>
      </c>
      <c r="O407" s="42">
        <v>0.441</v>
      </c>
      <c r="P407" s="43">
        <v>279</v>
      </c>
      <c r="Q407" s="43">
        <v>800775574</v>
      </c>
      <c r="R407" s="43">
        <v>2870163</v>
      </c>
      <c r="S407" s="43">
        <v>161238</v>
      </c>
      <c r="T407" s="43">
        <v>266713</v>
      </c>
      <c r="U407" s="42">
        <v>0</v>
      </c>
      <c r="V407" s="42">
        <v>0.42499999999999999</v>
      </c>
      <c r="W407" s="42">
        <v>0</v>
      </c>
      <c r="X407" s="42">
        <v>0.42499999999999999</v>
      </c>
      <c r="Y407" s="43">
        <v>265</v>
      </c>
      <c r="Z407" s="43">
        <v>830203390</v>
      </c>
      <c r="AA407" s="43">
        <v>3132842</v>
      </c>
      <c r="AB407" s="43">
        <v>191432</v>
      </c>
      <c r="AC407" s="43">
        <v>184792</v>
      </c>
      <c r="AD407" s="42">
        <v>0</v>
      </c>
      <c r="AE407" s="42">
        <v>0.39400000000000002</v>
      </c>
      <c r="AF407" s="42">
        <v>0</v>
      </c>
      <c r="AG407" s="42">
        <v>0.39400000000000002</v>
      </c>
      <c r="AH407" s="43">
        <v>259</v>
      </c>
      <c r="AI407" s="43">
        <v>830665135</v>
      </c>
      <c r="AJ407" s="43">
        <v>3207201</v>
      </c>
      <c r="AK407" s="43">
        <v>188368</v>
      </c>
      <c r="AL407" s="43">
        <v>147832</v>
      </c>
      <c r="AM407" s="42">
        <v>0</v>
      </c>
      <c r="AN407" s="42">
        <v>0.40300000000000002</v>
      </c>
      <c r="AO407" s="42">
        <v>0</v>
      </c>
      <c r="AP407" s="42">
        <v>0.40300000000000002</v>
      </c>
      <c r="AQ407" s="43">
        <v>258</v>
      </c>
      <c r="AR407" s="43">
        <v>839362955</v>
      </c>
      <c r="AS407" s="43">
        <v>3253344</v>
      </c>
      <c r="AT407" s="43">
        <v>189310</v>
      </c>
      <c r="AU407" s="43">
        <v>208925</v>
      </c>
      <c r="AV407" s="42">
        <v>0</v>
      </c>
      <c r="AW407" s="42">
        <v>0.38500000000000001</v>
      </c>
      <c r="AX407" s="42">
        <v>0</v>
      </c>
      <c r="AY407" s="42">
        <v>0.38500000000000001</v>
      </c>
      <c r="AZ407" s="43">
        <v>245</v>
      </c>
      <c r="BA407" s="43">
        <v>863234991</v>
      </c>
      <c r="BB407" s="43">
        <v>3523408</v>
      </c>
      <c r="BC407" s="43">
        <v>264138</v>
      </c>
      <c r="BD407" s="43">
        <v>206047</v>
      </c>
      <c r="BE407" s="46">
        <v>0</v>
      </c>
      <c r="BF407" s="46">
        <v>0.38</v>
      </c>
      <c r="BG407" s="46">
        <v>0</v>
      </c>
      <c r="BH407" s="46">
        <v>0.38</v>
      </c>
      <c r="BI407" s="47">
        <v>255</v>
      </c>
      <c r="BJ407" s="47">
        <v>872431863</v>
      </c>
      <c r="BK407" s="47">
        <v>3421301</v>
      </c>
      <c r="BL407" s="47">
        <v>235804</v>
      </c>
      <c r="BM407" s="47">
        <v>118741</v>
      </c>
      <c r="BN407" s="66">
        <v>0</v>
      </c>
      <c r="BO407" s="66">
        <v>0.39900000000000002</v>
      </c>
      <c r="BP407" s="66">
        <v>0</v>
      </c>
      <c r="BQ407" s="66">
        <v>0.39900000000000002</v>
      </c>
      <c r="BR407" s="67">
        <v>239</v>
      </c>
      <c r="BS407" s="67">
        <v>903677717</v>
      </c>
      <c r="BT407" s="67">
        <v>3781078</v>
      </c>
      <c r="BU407" s="67">
        <v>181466</v>
      </c>
      <c r="BV407" s="67">
        <v>282523</v>
      </c>
      <c r="BW407" s="70">
        <v>0</v>
      </c>
      <c r="BX407" s="70">
        <v>0.40300000000000002</v>
      </c>
      <c r="BY407" s="70">
        <v>0</v>
      </c>
      <c r="BZ407" s="70">
        <v>0.40300000000000002</v>
      </c>
      <c r="CA407" s="71">
        <v>212</v>
      </c>
      <c r="CB407" s="71">
        <v>911533305</v>
      </c>
      <c r="CC407" s="71">
        <v>4299685</v>
      </c>
      <c r="CD407" s="71">
        <v>250190</v>
      </c>
      <c r="CE407" s="71">
        <v>211337</v>
      </c>
    </row>
    <row r="408" spans="1:83" x14ac:dyDescent="0.35">
      <c r="A408" s="10" t="s">
        <v>1740</v>
      </c>
      <c r="B408" s="10" t="s">
        <v>395</v>
      </c>
      <c r="C408" s="42">
        <v>0.51900000000000002</v>
      </c>
      <c r="D408" s="42">
        <v>0.66400000000000003</v>
      </c>
      <c r="E408" s="42">
        <v>0.51900000000000002</v>
      </c>
      <c r="F408" s="42">
        <v>0.66400000000000003</v>
      </c>
      <c r="G408" s="43">
        <v>3832</v>
      </c>
      <c r="H408" s="43">
        <v>2469101840</v>
      </c>
      <c r="I408" s="43">
        <v>644337</v>
      </c>
      <c r="J408" s="43">
        <v>1845174</v>
      </c>
      <c r="K408" s="43">
        <v>1984323</v>
      </c>
      <c r="L408" s="42">
        <v>0.505</v>
      </c>
      <c r="M408" s="42">
        <v>0.65400000000000003</v>
      </c>
      <c r="N408" s="42">
        <v>0.505</v>
      </c>
      <c r="O408" s="42">
        <v>0.65400000000000003</v>
      </c>
      <c r="P408" s="43">
        <v>3728</v>
      </c>
      <c r="Q408" s="43">
        <v>2543368128</v>
      </c>
      <c r="R408" s="43">
        <v>682233</v>
      </c>
      <c r="S408" s="43">
        <v>1994199</v>
      </c>
      <c r="T408" s="43">
        <v>2451399</v>
      </c>
      <c r="U408" s="42">
        <v>0.51300000000000001</v>
      </c>
      <c r="V408" s="42">
        <v>0.65700000000000003</v>
      </c>
      <c r="W408" s="42">
        <v>0.51300000000000001</v>
      </c>
      <c r="X408" s="42">
        <v>0.65700000000000003</v>
      </c>
      <c r="Y408" s="43">
        <v>3635</v>
      </c>
      <c r="Z408" s="43">
        <v>2564769034</v>
      </c>
      <c r="AA408" s="43">
        <v>705576</v>
      </c>
      <c r="AB408" s="43">
        <v>2099247</v>
      </c>
      <c r="AC408" s="43">
        <v>1987168</v>
      </c>
      <c r="AD408" s="42">
        <v>0.52800000000000002</v>
      </c>
      <c r="AE408" s="42">
        <v>0.66400000000000003</v>
      </c>
      <c r="AF408" s="42">
        <v>0.52800000000000002</v>
      </c>
      <c r="AG408" s="42">
        <v>0.66400000000000003</v>
      </c>
      <c r="AH408" s="43">
        <v>3568</v>
      </c>
      <c r="AI408" s="43">
        <v>2589203250</v>
      </c>
      <c r="AJ408" s="43">
        <v>725673</v>
      </c>
      <c r="AK408" s="43">
        <v>1837428</v>
      </c>
      <c r="AL408" s="43">
        <v>1738619</v>
      </c>
      <c r="AM408" s="42">
        <v>0.55000000000000004</v>
      </c>
      <c r="AN408" s="42">
        <v>0.66200000000000003</v>
      </c>
      <c r="AO408" s="42">
        <v>0.55000000000000004</v>
      </c>
      <c r="AP408" s="42">
        <v>0.66200000000000003</v>
      </c>
      <c r="AQ408" s="43">
        <v>3634</v>
      </c>
      <c r="AR408" s="43">
        <v>2670772339</v>
      </c>
      <c r="AS408" s="43">
        <v>734940</v>
      </c>
      <c r="AT408" s="43">
        <v>1887767</v>
      </c>
      <c r="AU408" s="43">
        <v>1864022</v>
      </c>
      <c r="AV408" s="42">
        <v>0.55700000000000005</v>
      </c>
      <c r="AW408" s="42">
        <v>0.65600000000000003</v>
      </c>
      <c r="AX408" s="42">
        <v>0.55700000000000005</v>
      </c>
      <c r="AY408" s="42">
        <v>0.65600000000000003</v>
      </c>
      <c r="AZ408" s="43">
        <v>3616</v>
      </c>
      <c r="BA408" s="43">
        <v>2795702424</v>
      </c>
      <c r="BB408" s="43">
        <v>773147</v>
      </c>
      <c r="BC408" s="43">
        <v>2308778</v>
      </c>
      <c r="BD408" s="43">
        <v>1951323</v>
      </c>
      <c r="BE408" s="46">
        <v>0.58599999999999997</v>
      </c>
      <c r="BF408" s="46">
        <v>0.64300000000000002</v>
      </c>
      <c r="BG408" s="46">
        <v>0.58599999999999997</v>
      </c>
      <c r="BH408" s="46">
        <v>0.64300000000000002</v>
      </c>
      <c r="BI408" s="47">
        <v>3648</v>
      </c>
      <c r="BJ408" s="47">
        <v>2892552206</v>
      </c>
      <c r="BK408" s="47">
        <v>792914</v>
      </c>
      <c r="BL408" s="47">
        <v>1586487</v>
      </c>
      <c r="BM408" s="47">
        <v>1537952</v>
      </c>
      <c r="BN408" s="66">
        <v>0.6</v>
      </c>
      <c r="BO408" s="66">
        <v>0.621</v>
      </c>
      <c r="BP408" s="66">
        <v>0.6</v>
      </c>
      <c r="BQ408" s="66">
        <v>0.621</v>
      </c>
      <c r="BR408" s="67">
        <v>3694</v>
      </c>
      <c r="BS408" s="67">
        <v>3067809278</v>
      </c>
      <c r="BT408" s="67">
        <v>830484</v>
      </c>
      <c r="BU408" s="67">
        <v>1748267</v>
      </c>
      <c r="BV408" s="67">
        <v>2158605</v>
      </c>
      <c r="BW408" s="70">
        <v>0.58099999999999996</v>
      </c>
      <c r="BX408" s="70">
        <v>0.62</v>
      </c>
      <c r="BY408" s="70">
        <v>0.58099999999999996</v>
      </c>
      <c r="BZ408" s="70">
        <v>0.62</v>
      </c>
      <c r="CA408" s="71">
        <v>3738</v>
      </c>
      <c r="CB408" s="71">
        <v>3188538688</v>
      </c>
      <c r="CC408" s="71">
        <v>853006</v>
      </c>
      <c r="CD408" s="71">
        <v>1962313</v>
      </c>
      <c r="CE408" s="71">
        <v>2517785</v>
      </c>
    </row>
    <row r="409" spans="1:83" x14ac:dyDescent="0.35">
      <c r="A409" s="10" t="s">
        <v>1741</v>
      </c>
      <c r="B409" s="10" t="s">
        <v>396</v>
      </c>
      <c r="C409" s="42">
        <v>0.435</v>
      </c>
      <c r="D409" s="42">
        <v>0.66900000000000004</v>
      </c>
      <c r="E409" s="42">
        <v>0.435</v>
      </c>
      <c r="F409" s="42">
        <v>0.66900000000000004</v>
      </c>
      <c r="G409" s="43">
        <v>884</v>
      </c>
      <c r="H409" s="43">
        <v>668117451</v>
      </c>
      <c r="I409" s="43">
        <v>755788</v>
      </c>
      <c r="J409" s="43">
        <v>633813</v>
      </c>
      <c r="K409" s="43">
        <v>682317</v>
      </c>
      <c r="L409" s="42">
        <v>0.45700000000000002</v>
      </c>
      <c r="M409" s="42">
        <v>0.66200000000000003</v>
      </c>
      <c r="N409" s="42">
        <v>0.45700000000000002</v>
      </c>
      <c r="O409" s="42">
        <v>0.66200000000000003</v>
      </c>
      <c r="P409" s="43">
        <v>919</v>
      </c>
      <c r="Q409" s="43">
        <v>687959606</v>
      </c>
      <c r="R409" s="43">
        <v>748595</v>
      </c>
      <c r="S409" s="43">
        <v>726655</v>
      </c>
      <c r="T409" s="43">
        <v>637521</v>
      </c>
      <c r="U409" s="42">
        <v>0.47799999999999998</v>
      </c>
      <c r="V409" s="42">
        <v>0.66</v>
      </c>
      <c r="W409" s="42">
        <v>0.47799999999999998</v>
      </c>
      <c r="X409" s="42">
        <v>0.66</v>
      </c>
      <c r="Y409" s="43">
        <v>913</v>
      </c>
      <c r="Z409" s="43">
        <v>690400086</v>
      </c>
      <c r="AA409" s="43">
        <v>756188</v>
      </c>
      <c r="AB409" s="43">
        <v>616039</v>
      </c>
      <c r="AC409" s="43">
        <v>564180</v>
      </c>
      <c r="AD409" s="42">
        <v>0.51600000000000001</v>
      </c>
      <c r="AE409" s="42">
        <v>0.66600000000000004</v>
      </c>
      <c r="AF409" s="42">
        <v>0.51600000000000001</v>
      </c>
      <c r="AG409" s="42">
        <v>0.66600000000000004</v>
      </c>
      <c r="AH409" s="43">
        <v>928</v>
      </c>
      <c r="AI409" s="43">
        <v>690524027</v>
      </c>
      <c r="AJ409" s="43">
        <v>744099</v>
      </c>
      <c r="AK409" s="43">
        <v>639708</v>
      </c>
      <c r="AL409" s="43">
        <v>621989</v>
      </c>
      <c r="AM409" s="42">
        <v>0.51200000000000001</v>
      </c>
      <c r="AN409" s="42">
        <v>0.66200000000000003</v>
      </c>
      <c r="AO409" s="42">
        <v>0.51200000000000001</v>
      </c>
      <c r="AP409" s="42">
        <v>0.66200000000000003</v>
      </c>
      <c r="AQ409" s="43">
        <v>891</v>
      </c>
      <c r="AR409" s="43">
        <v>710156027</v>
      </c>
      <c r="AS409" s="43">
        <v>797032</v>
      </c>
      <c r="AT409" s="43">
        <v>533471</v>
      </c>
      <c r="AU409" s="43">
        <v>566234</v>
      </c>
      <c r="AV409" s="42">
        <v>0.52100000000000002</v>
      </c>
      <c r="AW409" s="42">
        <v>0.65100000000000002</v>
      </c>
      <c r="AX409" s="42">
        <v>0.52100000000000002</v>
      </c>
      <c r="AY409" s="42">
        <v>0.65100000000000002</v>
      </c>
      <c r="AZ409" s="43">
        <v>884</v>
      </c>
      <c r="BA409" s="43">
        <v>737700667</v>
      </c>
      <c r="BB409" s="43">
        <v>834503</v>
      </c>
      <c r="BC409" s="43">
        <v>642089</v>
      </c>
      <c r="BD409" s="43">
        <v>555328</v>
      </c>
      <c r="BE409" s="46">
        <v>0.51800000000000002</v>
      </c>
      <c r="BF409" s="46">
        <v>0.64200000000000002</v>
      </c>
      <c r="BG409" s="46">
        <v>0.51800000000000002</v>
      </c>
      <c r="BH409" s="46">
        <v>0.64200000000000002</v>
      </c>
      <c r="BI409" s="47">
        <v>823</v>
      </c>
      <c r="BJ409" s="47">
        <v>760039905</v>
      </c>
      <c r="BK409" s="47">
        <v>923499</v>
      </c>
      <c r="BL409" s="47">
        <v>674870</v>
      </c>
      <c r="BM409" s="47">
        <v>508304</v>
      </c>
      <c r="BN409" s="66">
        <v>0.498</v>
      </c>
      <c r="BO409" s="66">
        <v>0.627</v>
      </c>
      <c r="BP409" s="66">
        <v>0.498</v>
      </c>
      <c r="BQ409" s="66">
        <v>0.627</v>
      </c>
      <c r="BR409" s="67">
        <v>770</v>
      </c>
      <c r="BS409" s="67">
        <v>803037646</v>
      </c>
      <c r="BT409" s="67">
        <v>1042906</v>
      </c>
      <c r="BU409" s="67">
        <v>517430</v>
      </c>
      <c r="BV409" s="67">
        <v>651516</v>
      </c>
      <c r="BW409" s="70">
        <v>0.46700000000000003</v>
      </c>
      <c r="BX409" s="70">
        <v>0.61599999999999999</v>
      </c>
      <c r="BY409" s="70">
        <v>0.46700000000000003</v>
      </c>
      <c r="BZ409" s="70">
        <v>0.61599999999999999</v>
      </c>
      <c r="CA409" s="71">
        <v>773</v>
      </c>
      <c r="CB409" s="71">
        <v>839082160</v>
      </c>
      <c r="CC409" s="71">
        <v>1085487</v>
      </c>
      <c r="CD409" s="71">
        <v>721554</v>
      </c>
      <c r="CE409" s="71">
        <v>476389</v>
      </c>
    </row>
    <row r="410" spans="1:83" x14ac:dyDescent="0.35">
      <c r="A410" s="10" t="s">
        <v>1742</v>
      </c>
      <c r="B410" s="10" t="s">
        <v>397</v>
      </c>
      <c r="C410" s="42">
        <v>0.57399999999999995</v>
      </c>
      <c r="D410" s="42">
        <v>0.71</v>
      </c>
      <c r="E410" s="42">
        <v>0.57399999999999995</v>
      </c>
      <c r="F410" s="42">
        <v>0.71</v>
      </c>
      <c r="G410" s="43">
        <v>918</v>
      </c>
      <c r="H410" s="43">
        <v>523730346</v>
      </c>
      <c r="I410" s="43">
        <v>570512</v>
      </c>
      <c r="J410" s="43">
        <v>772413</v>
      </c>
      <c r="K410" s="43">
        <v>689592</v>
      </c>
      <c r="L410" s="42">
        <v>0.56100000000000005</v>
      </c>
      <c r="M410" s="42">
        <v>0.7</v>
      </c>
      <c r="N410" s="42">
        <v>0.56100000000000005</v>
      </c>
      <c r="O410" s="42">
        <v>0.7</v>
      </c>
      <c r="P410" s="43">
        <v>891</v>
      </c>
      <c r="Q410" s="43">
        <v>539974790</v>
      </c>
      <c r="R410" s="43">
        <v>606032</v>
      </c>
      <c r="S410" s="43">
        <v>698636</v>
      </c>
      <c r="T410" s="43">
        <v>815270</v>
      </c>
      <c r="U410" s="42">
        <v>0.57199999999999995</v>
      </c>
      <c r="V410" s="42">
        <v>0.70399999999999996</v>
      </c>
      <c r="W410" s="42">
        <v>0.57199999999999995</v>
      </c>
      <c r="X410" s="42">
        <v>0.70399999999999996</v>
      </c>
      <c r="Y410" s="43">
        <v>872</v>
      </c>
      <c r="Z410" s="43">
        <v>541229703</v>
      </c>
      <c r="AA410" s="43">
        <v>620676</v>
      </c>
      <c r="AB410" s="43">
        <v>547968</v>
      </c>
      <c r="AC410" s="43">
        <v>631007</v>
      </c>
      <c r="AD410" s="42">
        <v>0.59</v>
      </c>
      <c r="AE410" s="42">
        <v>0.71099999999999997</v>
      </c>
      <c r="AF410" s="42">
        <v>0.59</v>
      </c>
      <c r="AG410" s="42">
        <v>0.71099999999999997</v>
      </c>
      <c r="AH410" s="43">
        <v>865</v>
      </c>
      <c r="AI410" s="43">
        <v>544619725</v>
      </c>
      <c r="AJ410" s="43">
        <v>629618</v>
      </c>
      <c r="AK410" s="43">
        <v>839132</v>
      </c>
      <c r="AL410" s="43">
        <v>879251</v>
      </c>
      <c r="AM410" s="42">
        <v>0.61299999999999999</v>
      </c>
      <c r="AN410" s="42">
        <v>0.71</v>
      </c>
      <c r="AO410" s="42">
        <v>0.61299999999999999</v>
      </c>
      <c r="AP410" s="42">
        <v>0.71</v>
      </c>
      <c r="AQ410" s="43">
        <v>877</v>
      </c>
      <c r="AR410" s="43">
        <v>555000657</v>
      </c>
      <c r="AS410" s="43">
        <v>632839</v>
      </c>
      <c r="AT410" s="43">
        <v>994037</v>
      </c>
      <c r="AU410" s="43">
        <v>915569</v>
      </c>
      <c r="AV410" s="42">
        <v>0.61399999999999999</v>
      </c>
      <c r="AW410" s="42">
        <v>0.70399999999999996</v>
      </c>
      <c r="AX410" s="42">
        <v>0.61399999999999999</v>
      </c>
      <c r="AY410" s="42">
        <v>0.70399999999999996</v>
      </c>
      <c r="AZ410" s="43">
        <v>858</v>
      </c>
      <c r="BA410" s="43">
        <v>577529347</v>
      </c>
      <c r="BB410" s="43">
        <v>673111</v>
      </c>
      <c r="BC410" s="43">
        <v>811695</v>
      </c>
      <c r="BD410" s="43">
        <v>1087817</v>
      </c>
      <c r="BE410" s="46">
        <v>0.61599999999999999</v>
      </c>
      <c r="BF410" s="46">
        <v>0.69899999999999995</v>
      </c>
      <c r="BG410" s="46">
        <v>0.61599999999999999</v>
      </c>
      <c r="BH410" s="46">
        <v>0.69899999999999995</v>
      </c>
      <c r="BI410" s="47">
        <v>810</v>
      </c>
      <c r="BJ410" s="47">
        <v>596227476</v>
      </c>
      <c r="BK410" s="47">
        <v>736083</v>
      </c>
      <c r="BL410" s="47">
        <v>757732</v>
      </c>
      <c r="BM410" s="47">
        <v>777991</v>
      </c>
      <c r="BN410" s="66">
        <v>0.59899999999999998</v>
      </c>
      <c r="BO410" s="66">
        <v>0.68400000000000005</v>
      </c>
      <c r="BP410" s="66">
        <v>0.59899999999999998</v>
      </c>
      <c r="BQ410" s="66">
        <v>0.68400000000000005</v>
      </c>
      <c r="BR410" s="67">
        <v>764</v>
      </c>
      <c r="BS410" s="67">
        <v>636244534</v>
      </c>
      <c r="BT410" s="67">
        <v>832780</v>
      </c>
      <c r="BU410" s="67">
        <v>848944</v>
      </c>
      <c r="BV410" s="67">
        <v>1089526</v>
      </c>
      <c r="BW410" s="70">
        <v>0.56299999999999994</v>
      </c>
      <c r="BX410" s="70">
        <v>0.68600000000000005</v>
      </c>
      <c r="BY410" s="70">
        <v>0.56299999999999994</v>
      </c>
      <c r="BZ410" s="70">
        <v>0.68600000000000005</v>
      </c>
      <c r="CA410" s="71">
        <v>740</v>
      </c>
      <c r="CB410" s="71">
        <v>659379059</v>
      </c>
      <c r="CC410" s="71">
        <v>891052</v>
      </c>
      <c r="CD410" s="71">
        <v>852743</v>
      </c>
      <c r="CE410" s="71">
        <v>1185821</v>
      </c>
    </row>
    <row r="411" spans="1:83" x14ac:dyDescent="0.35">
      <c r="A411" s="10" t="s">
        <v>1743</v>
      </c>
      <c r="B411" s="10" t="s">
        <v>398</v>
      </c>
      <c r="C411" s="42">
        <v>0.81200000000000006</v>
      </c>
      <c r="D411" s="42">
        <v>0.51900000000000002</v>
      </c>
      <c r="E411" s="42">
        <v>0.81200000000000006</v>
      </c>
      <c r="F411" s="42">
        <v>0.81200000000000006</v>
      </c>
      <c r="G411" s="43">
        <v>1995</v>
      </c>
      <c r="H411" s="43">
        <v>502051540</v>
      </c>
      <c r="I411" s="43">
        <v>251654</v>
      </c>
      <c r="J411" s="43">
        <v>519581</v>
      </c>
      <c r="K411" s="43">
        <v>486210</v>
      </c>
      <c r="L411" s="42">
        <v>0.81100000000000005</v>
      </c>
      <c r="M411" s="42">
        <v>0.51</v>
      </c>
      <c r="N411" s="42">
        <v>0.81100000000000005</v>
      </c>
      <c r="O411" s="42">
        <v>0.81100000000000005</v>
      </c>
      <c r="P411" s="43">
        <v>1952</v>
      </c>
      <c r="Q411" s="43">
        <v>511319531</v>
      </c>
      <c r="R411" s="43">
        <v>261946</v>
      </c>
      <c r="S411" s="43">
        <v>561078</v>
      </c>
      <c r="T411" s="43">
        <v>551047</v>
      </c>
      <c r="U411" s="42">
        <v>0.81599999999999995</v>
      </c>
      <c r="V411" s="42">
        <v>0.51</v>
      </c>
      <c r="W411" s="42">
        <v>0.81599999999999995</v>
      </c>
      <c r="X411" s="42">
        <v>0.81599999999999995</v>
      </c>
      <c r="Y411" s="43">
        <v>1947</v>
      </c>
      <c r="Z411" s="43">
        <v>520317194</v>
      </c>
      <c r="AA411" s="43">
        <v>267240</v>
      </c>
      <c r="AB411" s="43">
        <v>516809</v>
      </c>
      <c r="AC411" s="43">
        <v>561231</v>
      </c>
      <c r="AD411" s="42">
        <v>0.81399999999999995</v>
      </c>
      <c r="AE411" s="42">
        <v>0.48799999999999999</v>
      </c>
      <c r="AF411" s="42">
        <v>0.81399999999999995</v>
      </c>
      <c r="AG411" s="42">
        <v>0.81399999999999995</v>
      </c>
      <c r="AH411" s="43">
        <v>1889</v>
      </c>
      <c r="AI411" s="43">
        <v>541588595</v>
      </c>
      <c r="AJ411" s="43">
        <v>286706</v>
      </c>
      <c r="AK411" s="43">
        <v>493968</v>
      </c>
      <c r="AL411" s="43">
        <v>604926</v>
      </c>
      <c r="AM411" s="42">
        <v>0.82</v>
      </c>
      <c r="AN411" s="42">
        <v>0.48399999999999999</v>
      </c>
      <c r="AO411" s="42">
        <v>0.82</v>
      </c>
      <c r="AP411" s="42">
        <v>0.82</v>
      </c>
      <c r="AQ411" s="43">
        <v>1850</v>
      </c>
      <c r="AR411" s="43">
        <v>545772189</v>
      </c>
      <c r="AS411" s="43">
        <v>295011</v>
      </c>
      <c r="AT411" s="43">
        <v>684807</v>
      </c>
      <c r="AU411" s="43">
        <v>624294</v>
      </c>
      <c r="AV411" s="42">
        <v>0.83</v>
      </c>
      <c r="AW411" s="42">
        <v>0.47399999999999998</v>
      </c>
      <c r="AX411" s="42">
        <v>0.83</v>
      </c>
      <c r="AY411" s="42">
        <v>0.83</v>
      </c>
      <c r="AZ411" s="43">
        <v>1876</v>
      </c>
      <c r="BA411" s="43">
        <v>557659399</v>
      </c>
      <c r="BB411" s="43">
        <v>297259</v>
      </c>
      <c r="BC411" s="43">
        <v>607345</v>
      </c>
      <c r="BD411" s="43">
        <v>691645</v>
      </c>
      <c r="BE411" s="46">
        <v>0.80400000000000005</v>
      </c>
      <c r="BF411" s="46">
        <v>0.44500000000000001</v>
      </c>
      <c r="BG411" s="46">
        <v>0.80400000000000005</v>
      </c>
      <c r="BH411" s="46">
        <v>0.80400000000000005</v>
      </c>
      <c r="BI411" s="47">
        <v>1551</v>
      </c>
      <c r="BJ411" s="47">
        <v>585222448</v>
      </c>
      <c r="BK411" s="47">
        <v>377319</v>
      </c>
      <c r="BL411" s="47">
        <v>944437</v>
      </c>
      <c r="BM411" s="47">
        <v>919486</v>
      </c>
      <c r="BN411" s="66">
        <v>0.82699999999999996</v>
      </c>
      <c r="BO411" s="66">
        <v>0.42499999999999999</v>
      </c>
      <c r="BP411" s="66">
        <v>0.82699999999999996</v>
      </c>
      <c r="BQ411" s="66">
        <v>0.82699999999999996</v>
      </c>
      <c r="BR411" s="67">
        <v>1686</v>
      </c>
      <c r="BS411" s="67">
        <v>607357478</v>
      </c>
      <c r="BT411" s="67">
        <v>360235</v>
      </c>
      <c r="BU411" s="67">
        <v>1066668</v>
      </c>
      <c r="BV411" s="67">
        <v>1153979</v>
      </c>
      <c r="BW411" s="70">
        <v>0.80900000000000005</v>
      </c>
      <c r="BX411" s="70">
        <v>0.38500000000000001</v>
      </c>
      <c r="BY411" s="70">
        <v>0.80900000000000005</v>
      </c>
      <c r="BZ411" s="70">
        <v>0.80900000000000005</v>
      </c>
      <c r="CA411" s="71">
        <v>1670</v>
      </c>
      <c r="CB411" s="71">
        <v>651235419</v>
      </c>
      <c r="CC411" s="71">
        <v>389961</v>
      </c>
      <c r="CD411" s="71">
        <v>1175273</v>
      </c>
      <c r="CE411" s="71">
        <v>1324454</v>
      </c>
    </row>
    <row r="412" spans="1:83" x14ac:dyDescent="0.35">
      <c r="A412" s="10" t="s">
        <v>1744</v>
      </c>
      <c r="B412" s="10" t="s">
        <v>399</v>
      </c>
      <c r="C412" s="42">
        <v>0.73299999999999998</v>
      </c>
      <c r="D412" s="42">
        <v>0.54100000000000004</v>
      </c>
      <c r="E412" s="42">
        <v>0.73299999999999998</v>
      </c>
      <c r="F412" s="42">
        <v>0.73299999999999998</v>
      </c>
      <c r="G412" s="43">
        <v>771</v>
      </c>
      <c r="H412" s="43">
        <v>276029060</v>
      </c>
      <c r="I412" s="43">
        <v>358014</v>
      </c>
      <c r="J412" s="43">
        <v>911049</v>
      </c>
      <c r="K412" s="43">
        <v>1286726</v>
      </c>
      <c r="L412" s="42">
        <v>0.74299999999999999</v>
      </c>
      <c r="M412" s="42">
        <v>0.54100000000000004</v>
      </c>
      <c r="N412" s="42">
        <v>0.74299999999999999</v>
      </c>
      <c r="O412" s="42">
        <v>0.74299999999999999</v>
      </c>
      <c r="P412" s="43">
        <v>779</v>
      </c>
      <c r="Q412" s="43">
        <v>275982677</v>
      </c>
      <c r="R412" s="43">
        <v>354278</v>
      </c>
      <c r="S412" s="43">
        <v>1265390</v>
      </c>
      <c r="T412" s="43">
        <v>983629</v>
      </c>
      <c r="U412" s="42">
        <v>0.74199999999999999</v>
      </c>
      <c r="V412" s="42">
        <v>0.54600000000000004</v>
      </c>
      <c r="W412" s="42">
        <v>0.74199999999999999</v>
      </c>
      <c r="X412" s="42">
        <v>0.74199999999999999</v>
      </c>
      <c r="Y412" s="43">
        <v>737</v>
      </c>
      <c r="Z412" s="43">
        <v>275769749</v>
      </c>
      <c r="AA412" s="43">
        <v>374178</v>
      </c>
      <c r="AB412" s="43">
        <v>1119363</v>
      </c>
      <c r="AC412" s="43">
        <v>831917</v>
      </c>
      <c r="AD412" s="42">
        <v>0.74299999999999999</v>
      </c>
      <c r="AE412" s="42">
        <v>0.53300000000000003</v>
      </c>
      <c r="AF412" s="42">
        <v>0.74299999999999999</v>
      </c>
      <c r="AG412" s="42">
        <v>0.74299999999999999</v>
      </c>
      <c r="AH412" s="43">
        <v>719</v>
      </c>
      <c r="AI412" s="43">
        <v>283836284</v>
      </c>
      <c r="AJ412" s="43">
        <v>394765</v>
      </c>
      <c r="AK412" s="43">
        <v>952487</v>
      </c>
      <c r="AL412" s="43">
        <v>1012209</v>
      </c>
      <c r="AM412" s="42">
        <v>0.76100000000000001</v>
      </c>
      <c r="AN412" s="42">
        <v>0.54100000000000004</v>
      </c>
      <c r="AO412" s="42">
        <v>0.76100000000000001</v>
      </c>
      <c r="AP412" s="42">
        <v>0.76100000000000001</v>
      </c>
      <c r="AQ412" s="43">
        <v>732</v>
      </c>
      <c r="AR412" s="43">
        <v>285869793</v>
      </c>
      <c r="AS412" s="43">
        <v>390532</v>
      </c>
      <c r="AT412" s="43">
        <v>964235</v>
      </c>
      <c r="AU412" s="43">
        <v>1040491</v>
      </c>
      <c r="AV412" s="42">
        <v>0.76900000000000002</v>
      </c>
      <c r="AW412" s="42">
        <v>0.53</v>
      </c>
      <c r="AX412" s="42">
        <v>0.76900000000000002</v>
      </c>
      <c r="AY412" s="42">
        <v>0.76900000000000002</v>
      </c>
      <c r="AZ412" s="43">
        <v>739</v>
      </c>
      <c r="BA412" s="43">
        <v>297884164</v>
      </c>
      <c r="BB412" s="43">
        <v>403090</v>
      </c>
      <c r="BC412" s="43">
        <v>855886</v>
      </c>
      <c r="BD412" s="43">
        <v>1094361</v>
      </c>
      <c r="BE412" s="46">
        <v>0.77400000000000002</v>
      </c>
      <c r="BF412" s="46">
        <v>0.51600000000000001</v>
      </c>
      <c r="BG412" s="46">
        <v>0.77400000000000002</v>
      </c>
      <c r="BH412" s="46">
        <v>0.77400000000000002</v>
      </c>
      <c r="BI412" s="47">
        <v>708</v>
      </c>
      <c r="BJ412" s="47">
        <v>307308103</v>
      </c>
      <c r="BK412" s="47">
        <v>434050</v>
      </c>
      <c r="BL412" s="47">
        <v>949006</v>
      </c>
      <c r="BM412" s="47">
        <v>1087379</v>
      </c>
      <c r="BN412" s="66">
        <v>0.78500000000000003</v>
      </c>
      <c r="BO412" s="66">
        <v>0.51600000000000001</v>
      </c>
      <c r="BP412" s="66">
        <v>0.78500000000000003</v>
      </c>
      <c r="BQ412" s="66">
        <v>0.78500000000000003</v>
      </c>
      <c r="BR412" s="67">
        <v>701</v>
      </c>
      <c r="BS412" s="67">
        <v>313684827</v>
      </c>
      <c r="BT412" s="67">
        <v>447481</v>
      </c>
      <c r="BU412" s="67">
        <v>994903</v>
      </c>
      <c r="BV412" s="67">
        <v>1447216</v>
      </c>
      <c r="BW412" s="70">
        <v>0.76</v>
      </c>
      <c r="BX412" s="70">
        <v>0.49099999999999999</v>
      </c>
      <c r="BY412" s="70">
        <v>0.76</v>
      </c>
      <c r="BZ412" s="70">
        <v>0.76</v>
      </c>
      <c r="CA412" s="71">
        <v>677</v>
      </c>
      <c r="CB412" s="71">
        <v>331512295</v>
      </c>
      <c r="CC412" s="71">
        <v>489678</v>
      </c>
      <c r="CD412" s="71">
        <v>1332926</v>
      </c>
      <c r="CE412" s="71">
        <v>1398313</v>
      </c>
    </row>
    <row r="413" spans="1:83" x14ac:dyDescent="0.35">
      <c r="A413" s="10" t="s">
        <v>1745</v>
      </c>
      <c r="B413" s="10" t="s">
        <v>400</v>
      </c>
      <c r="C413" s="42">
        <v>0.79800000000000004</v>
      </c>
      <c r="D413" s="42">
        <v>0.64300000000000002</v>
      </c>
      <c r="E413" s="42">
        <v>0.79800000000000004</v>
      </c>
      <c r="F413" s="42">
        <v>0.79800000000000004</v>
      </c>
      <c r="G413" s="43">
        <v>1106</v>
      </c>
      <c r="H413" s="43">
        <v>300366773</v>
      </c>
      <c r="I413" s="43">
        <v>271579</v>
      </c>
      <c r="J413" s="43">
        <v>1162669</v>
      </c>
      <c r="K413" s="43">
        <v>1659861</v>
      </c>
      <c r="L413" s="42">
        <v>0.79800000000000004</v>
      </c>
      <c r="M413" s="42">
        <v>0.65100000000000002</v>
      </c>
      <c r="N413" s="42">
        <v>0.79800000000000004</v>
      </c>
      <c r="O413" s="42">
        <v>0.79800000000000004</v>
      </c>
      <c r="P413" s="43">
        <v>1075</v>
      </c>
      <c r="Q413" s="43">
        <v>300615295</v>
      </c>
      <c r="R413" s="43">
        <v>279642</v>
      </c>
      <c r="S413" s="43">
        <v>1597264</v>
      </c>
      <c r="T413" s="43">
        <v>1617518</v>
      </c>
      <c r="U413" s="42">
        <v>0.81100000000000005</v>
      </c>
      <c r="V413" s="42">
        <v>0.65400000000000003</v>
      </c>
      <c r="W413" s="42">
        <v>0.81100000000000005</v>
      </c>
      <c r="X413" s="42">
        <v>0.81100000000000005</v>
      </c>
      <c r="Y413" s="43">
        <v>1099</v>
      </c>
      <c r="Z413" s="43">
        <v>301447357</v>
      </c>
      <c r="AA413" s="43">
        <v>274292</v>
      </c>
      <c r="AB413" s="43">
        <v>1473254</v>
      </c>
      <c r="AC413" s="43">
        <v>1560971</v>
      </c>
      <c r="AD413" s="42">
        <v>0.80500000000000005</v>
      </c>
      <c r="AE413" s="42">
        <v>0.65300000000000002</v>
      </c>
      <c r="AF413" s="42">
        <v>0.80500000000000005</v>
      </c>
      <c r="AG413" s="42">
        <v>0.80500000000000005</v>
      </c>
      <c r="AH413" s="43">
        <v>1028</v>
      </c>
      <c r="AI413" s="43">
        <v>309277258</v>
      </c>
      <c r="AJ413" s="43">
        <v>300853</v>
      </c>
      <c r="AK413" s="43">
        <v>1592150</v>
      </c>
      <c r="AL413" s="43">
        <v>1707952</v>
      </c>
      <c r="AM413" s="42">
        <v>0.81100000000000005</v>
      </c>
      <c r="AN413" s="42">
        <v>0.65900000000000003</v>
      </c>
      <c r="AO413" s="42">
        <v>0.81100000000000005</v>
      </c>
      <c r="AP413" s="42">
        <v>0.81100000000000005</v>
      </c>
      <c r="AQ413" s="43">
        <v>1006</v>
      </c>
      <c r="AR413" s="43">
        <v>311222119</v>
      </c>
      <c r="AS413" s="43">
        <v>309365</v>
      </c>
      <c r="AT413" s="43">
        <v>1458860</v>
      </c>
      <c r="AU413" s="43">
        <v>1519239</v>
      </c>
      <c r="AV413" s="42">
        <v>0.81599999999999995</v>
      </c>
      <c r="AW413" s="42">
        <v>0.66200000000000003</v>
      </c>
      <c r="AX413" s="42">
        <v>0.81599999999999995</v>
      </c>
      <c r="AY413" s="42">
        <v>0.81599999999999995</v>
      </c>
      <c r="AZ413" s="43">
        <v>982</v>
      </c>
      <c r="BA413" s="43">
        <v>315582707</v>
      </c>
      <c r="BB413" s="43">
        <v>321367</v>
      </c>
      <c r="BC413" s="43">
        <v>1320448</v>
      </c>
      <c r="BD413" s="43">
        <v>1431245</v>
      </c>
      <c r="BE413" s="46">
        <v>0.82299999999999995</v>
      </c>
      <c r="BF413" s="46">
        <v>0.65600000000000003</v>
      </c>
      <c r="BG413" s="46">
        <v>0.82299999999999995</v>
      </c>
      <c r="BH413" s="46">
        <v>0.82299999999999995</v>
      </c>
      <c r="BI413" s="47">
        <v>962</v>
      </c>
      <c r="BJ413" s="47">
        <v>326981368</v>
      </c>
      <c r="BK413" s="47">
        <v>339897</v>
      </c>
      <c r="BL413" s="47">
        <v>1283003</v>
      </c>
      <c r="BM413" s="47">
        <v>1509193</v>
      </c>
      <c r="BN413" s="66">
        <v>0.82099999999999995</v>
      </c>
      <c r="BO413" s="66">
        <v>0.64500000000000002</v>
      </c>
      <c r="BP413" s="66">
        <v>0.82099999999999995</v>
      </c>
      <c r="BQ413" s="66">
        <v>0.82099999999999995</v>
      </c>
      <c r="BR413" s="67">
        <v>922</v>
      </c>
      <c r="BS413" s="67">
        <v>343387556</v>
      </c>
      <c r="BT413" s="67">
        <v>372437</v>
      </c>
      <c r="BU413" s="67">
        <v>1440831</v>
      </c>
      <c r="BV413" s="67">
        <v>1799449</v>
      </c>
      <c r="BW413" s="70">
        <v>0.80800000000000005</v>
      </c>
      <c r="BX413" s="70">
        <v>0.623</v>
      </c>
      <c r="BY413" s="70">
        <v>0.80800000000000005</v>
      </c>
      <c r="BZ413" s="70">
        <v>0.80800000000000005</v>
      </c>
      <c r="CA413" s="71">
        <v>946</v>
      </c>
      <c r="CB413" s="71">
        <v>370171668</v>
      </c>
      <c r="CC413" s="71">
        <v>391301</v>
      </c>
      <c r="CD413" s="71">
        <v>1659398</v>
      </c>
      <c r="CE413" s="71">
        <v>1883101</v>
      </c>
    </row>
    <row r="414" spans="1:83" x14ac:dyDescent="0.35">
      <c r="A414" s="10" t="s">
        <v>1746</v>
      </c>
      <c r="B414" s="10" t="s">
        <v>401</v>
      </c>
      <c r="C414" s="42">
        <v>0.83299999999999996</v>
      </c>
      <c r="D414" s="42">
        <v>0.65900000000000003</v>
      </c>
      <c r="E414" s="42">
        <v>0.83299999999999996</v>
      </c>
      <c r="F414" s="42">
        <v>0.83299999999999996</v>
      </c>
      <c r="G414" s="43">
        <v>1688</v>
      </c>
      <c r="H414" s="43">
        <v>379182734</v>
      </c>
      <c r="I414" s="43">
        <v>224634</v>
      </c>
      <c r="J414" s="43">
        <v>1501966</v>
      </c>
      <c r="K414" s="43">
        <v>1302679</v>
      </c>
      <c r="L414" s="42">
        <v>0.83399999999999996</v>
      </c>
      <c r="M414" s="42">
        <v>0.65</v>
      </c>
      <c r="N414" s="42">
        <v>0.83399999999999996</v>
      </c>
      <c r="O414" s="42">
        <v>0.83399999999999996</v>
      </c>
      <c r="P414" s="43">
        <v>1659</v>
      </c>
      <c r="Q414" s="43">
        <v>380185570</v>
      </c>
      <c r="R414" s="43">
        <v>229165</v>
      </c>
      <c r="S414" s="43">
        <v>1552789</v>
      </c>
      <c r="T414" s="43">
        <v>1576076</v>
      </c>
      <c r="U414" s="42">
        <v>0.83499999999999996</v>
      </c>
      <c r="V414" s="42">
        <v>0.64800000000000002</v>
      </c>
      <c r="W414" s="42">
        <v>0.83499999999999996</v>
      </c>
      <c r="X414" s="42">
        <v>0.83499999999999996</v>
      </c>
      <c r="Y414" s="43">
        <v>1592</v>
      </c>
      <c r="Z414" s="43">
        <v>381014873</v>
      </c>
      <c r="AA414" s="43">
        <v>239330</v>
      </c>
      <c r="AB414" s="43">
        <v>1477438</v>
      </c>
      <c r="AC414" s="43">
        <v>1756831</v>
      </c>
      <c r="AD414" s="42">
        <v>0.83899999999999997</v>
      </c>
      <c r="AE414" s="42">
        <v>0.63500000000000001</v>
      </c>
      <c r="AF414" s="42">
        <v>0.83899999999999997</v>
      </c>
      <c r="AG414" s="42">
        <v>0.83899999999999997</v>
      </c>
      <c r="AH414" s="43">
        <v>1585</v>
      </c>
      <c r="AI414" s="43">
        <v>394529684</v>
      </c>
      <c r="AJ414" s="43">
        <v>248914</v>
      </c>
      <c r="AK414" s="43">
        <v>1640710</v>
      </c>
      <c r="AL414" s="43">
        <v>2052191</v>
      </c>
      <c r="AM414" s="42">
        <v>0.83599999999999997</v>
      </c>
      <c r="AN414" s="42">
        <v>0.623</v>
      </c>
      <c r="AO414" s="42">
        <v>0.83599999999999997</v>
      </c>
      <c r="AP414" s="42">
        <v>0.83599999999999997</v>
      </c>
      <c r="AQ414" s="43">
        <v>1513</v>
      </c>
      <c r="AR414" s="43">
        <v>407812550</v>
      </c>
      <c r="AS414" s="43">
        <v>269539</v>
      </c>
      <c r="AT414" s="43">
        <v>1957288</v>
      </c>
      <c r="AU414" s="43">
        <v>1967747</v>
      </c>
      <c r="AV414" s="42">
        <v>0.84499999999999997</v>
      </c>
      <c r="AW414" s="42">
        <v>0.621</v>
      </c>
      <c r="AX414" s="42">
        <v>0.84499999999999997</v>
      </c>
      <c r="AY414" s="42">
        <v>0.84499999999999997</v>
      </c>
      <c r="AZ414" s="43">
        <v>1510</v>
      </c>
      <c r="BA414" s="43">
        <v>409232394</v>
      </c>
      <c r="BB414" s="43">
        <v>271014</v>
      </c>
      <c r="BC414" s="43">
        <v>2053036</v>
      </c>
      <c r="BD414" s="43">
        <v>1959680</v>
      </c>
      <c r="BE414" s="46">
        <v>0.82899999999999996</v>
      </c>
      <c r="BF414" s="46">
        <v>0.60399999999999998</v>
      </c>
      <c r="BG414" s="46">
        <v>0.82899999999999996</v>
      </c>
      <c r="BH414" s="46">
        <v>0.82899999999999996</v>
      </c>
      <c r="BI414" s="47">
        <v>1303</v>
      </c>
      <c r="BJ414" s="47">
        <v>427233303</v>
      </c>
      <c r="BK414" s="47">
        <v>327884</v>
      </c>
      <c r="BL414" s="47">
        <v>1875460</v>
      </c>
      <c r="BM414" s="47">
        <v>2125955</v>
      </c>
      <c r="BN414" s="66">
        <v>0.83599999999999997</v>
      </c>
      <c r="BO414" s="66">
        <v>0.59599999999999997</v>
      </c>
      <c r="BP414" s="66">
        <v>0.83599999999999997</v>
      </c>
      <c r="BQ414" s="66">
        <v>0.83599999999999997</v>
      </c>
      <c r="BR414" s="67">
        <v>1302</v>
      </c>
      <c r="BS414" s="67">
        <v>444261762</v>
      </c>
      <c r="BT414" s="67">
        <v>341214</v>
      </c>
      <c r="BU414" s="67">
        <v>1888551</v>
      </c>
      <c r="BV414" s="67">
        <v>1981028</v>
      </c>
      <c r="BW414" s="70">
        <v>0.83299999999999996</v>
      </c>
      <c r="BX414" s="70">
        <v>0.57899999999999996</v>
      </c>
      <c r="BY414" s="70">
        <v>0.83299999999999996</v>
      </c>
      <c r="BZ414" s="70">
        <v>0.83299999999999996</v>
      </c>
      <c r="CA414" s="71">
        <v>1361</v>
      </c>
      <c r="CB414" s="71">
        <v>464852685</v>
      </c>
      <c r="CC414" s="71">
        <v>341552</v>
      </c>
      <c r="CD414" s="71">
        <v>1827654</v>
      </c>
      <c r="CE414" s="71">
        <v>2448850</v>
      </c>
    </row>
    <row r="415" spans="1:83" x14ac:dyDescent="0.35">
      <c r="A415" s="10" t="s">
        <v>1747</v>
      </c>
      <c r="B415" s="10" t="s">
        <v>402</v>
      </c>
      <c r="C415" s="42">
        <v>0.69899999999999995</v>
      </c>
      <c r="D415" s="42">
        <v>0.54100000000000004</v>
      </c>
      <c r="E415" s="42">
        <v>0.69899999999999995</v>
      </c>
      <c r="F415" s="42">
        <v>0.69899999999999995</v>
      </c>
      <c r="G415" s="43">
        <v>629</v>
      </c>
      <c r="H415" s="43">
        <v>253448449</v>
      </c>
      <c r="I415" s="43">
        <v>402938</v>
      </c>
      <c r="J415" s="43">
        <v>455546</v>
      </c>
      <c r="K415" s="43">
        <v>385338</v>
      </c>
      <c r="L415" s="42">
        <v>0.71599999999999997</v>
      </c>
      <c r="M415" s="42">
        <v>0.52400000000000002</v>
      </c>
      <c r="N415" s="42">
        <v>0.71599999999999997</v>
      </c>
      <c r="O415" s="42">
        <v>0.71599999999999997</v>
      </c>
      <c r="P415" s="43">
        <v>649</v>
      </c>
      <c r="Q415" s="43">
        <v>254404073</v>
      </c>
      <c r="R415" s="43">
        <v>391993</v>
      </c>
      <c r="S415" s="43">
        <v>489088</v>
      </c>
      <c r="T415" s="43">
        <v>527228</v>
      </c>
      <c r="U415" s="42">
        <v>0.73299999999999998</v>
      </c>
      <c r="V415" s="42">
        <v>0.52100000000000002</v>
      </c>
      <c r="W415" s="42">
        <v>0.73299999999999998</v>
      </c>
      <c r="X415" s="42">
        <v>0.73299999999999998</v>
      </c>
      <c r="Y415" s="43">
        <v>661</v>
      </c>
      <c r="Z415" s="43">
        <v>255916592</v>
      </c>
      <c r="AA415" s="43">
        <v>387165</v>
      </c>
      <c r="AB415" s="43">
        <v>516034</v>
      </c>
      <c r="AC415" s="43">
        <v>575673</v>
      </c>
      <c r="AD415" s="42">
        <v>0.72899999999999998</v>
      </c>
      <c r="AE415" s="42">
        <v>0.50700000000000001</v>
      </c>
      <c r="AF415" s="42">
        <v>0.72899999999999998</v>
      </c>
      <c r="AG415" s="42">
        <v>0.72899999999999998</v>
      </c>
      <c r="AH415" s="43">
        <v>638</v>
      </c>
      <c r="AI415" s="43">
        <v>266139936</v>
      </c>
      <c r="AJ415" s="43">
        <v>417147</v>
      </c>
      <c r="AK415" s="43">
        <v>573103</v>
      </c>
      <c r="AL415" s="43">
        <v>701063</v>
      </c>
      <c r="AM415" s="42">
        <v>0.748</v>
      </c>
      <c r="AN415" s="42">
        <v>0.51</v>
      </c>
      <c r="AO415" s="42">
        <v>0.748</v>
      </c>
      <c r="AP415" s="42">
        <v>0.748</v>
      </c>
      <c r="AQ415" s="43">
        <v>647</v>
      </c>
      <c r="AR415" s="43">
        <v>266851100</v>
      </c>
      <c r="AS415" s="43">
        <v>412443</v>
      </c>
      <c r="AT415" s="43">
        <v>679654</v>
      </c>
      <c r="AU415" s="43">
        <v>615685</v>
      </c>
      <c r="AV415" s="42">
        <v>0.755</v>
      </c>
      <c r="AW415" s="42">
        <v>0.50700000000000001</v>
      </c>
      <c r="AX415" s="42">
        <v>0.755</v>
      </c>
      <c r="AY415" s="42">
        <v>0.755</v>
      </c>
      <c r="AZ415" s="43">
        <v>641</v>
      </c>
      <c r="BA415" s="43">
        <v>274832647</v>
      </c>
      <c r="BB415" s="43">
        <v>428756</v>
      </c>
      <c r="BC415" s="43">
        <v>795924</v>
      </c>
      <c r="BD415" s="43">
        <v>739795</v>
      </c>
      <c r="BE415" s="46">
        <v>0.76300000000000001</v>
      </c>
      <c r="BF415" s="46">
        <v>0.5</v>
      </c>
      <c r="BG415" s="46">
        <v>0.76300000000000001</v>
      </c>
      <c r="BH415" s="46">
        <v>0.76300000000000001</v>
      </c>
      <c r="BI415" s="47">
        <v>625</v>
      </c>
      <c r="BJ415" s="47">
        <v>283892762</v>
      </c>
      <c r="BK415" s="47">
        <v>454228</v>
      </c>
      <c r="BL415" s="47">
        <v>696009</v>
      </c>
      <c r="BM415" s="47">
        <v>682283</v>
      </c>
      <c r="BN415" s="66">
        <v>0.76400000000000001</v>
      </c>
      <c r="BO415" s="66">
        <v>0.504</v>
      </c>
      <c r="BP415" s="66">
        <v>0.76400000000000001</v>
      </c>
      <c r="BQ415" s="66">
        <v>0.76400000000000001</v>
      </c>
      <c r="BR415" s="67">
        <v>585</v>
      </c>
      <c r="BS415" s="67">
        <v>287440120</v>
      </c>
      <c r="BT415" s="67">
        <v>491350</v>
      </c>
      <c r="BU415" s="67">
        <v>767358</v>
      </c>
      <c r="BV415" s="67">
        <v>772282</v>
      </c>
      <c r="BW415" s="70">
        <v>0.73899999999999999</v>
      </c>
      <c r="BX415" s="70">
        <v>0.48799999999999999</v>
      </c>
      <c r="BY415" s="70">
        <v>0.73899999999999999</v>
      </c>
      <c r="BZ415" s="70">
        <v>0.73899999999999999</v>
      </c>
      <c r="CA415" s="71">
        <v>563</v>
      </c>
      <c r="CB415" s="71">
        <v>299473208</v>
      </c>
      <c r="CC415" s="71">
        <v>531923</v>
      </c>
      <c r="CD415" s="71">
        <v>872851</v>
      </c>
      <c r="CE415" s="71">
        <v>874979</v>
      </c>
    </row>
    <row r="416" spans="1:83" x14ac:dyDescent="0.35">
      <c r="A416" s="10" t="s">
        <v>1748</v>
      </c>
      <c r="B416" s="10" t="s">
        <v>1068</v>
      </c>
      <c r="C416" s="42">
        <v>0.79400000000000004</v>
      </c>
      <c r="D416" s="42">
        <v>0.56599999999999995</v>
      </c>
      <c r="E416" s="42">
        <v>0.79400000000000004</v>
      </c>
      <c r="F416" s="42">
        <v>0.79400000000000004</v>
      </c>
      <c r="G416" s="43">
        <v>1316</v>
      </c>
      <c r="H416" s="43">
        <v>362847916</v>
      </c>
      <c r="I416" s="43">
        <v>275720</v>
      </c>
      <c r="J416" s="43">
        <v>1302367</v>
      </c>
      <c r="K416" s="43">
        <v>1779649</v>
      </c>
      <c r="L416" s="42">
        <v>0.76700000000000002</v>
      </c>
      <c r="M416" s="42">
        <v>0.48399999999999999</v>
      </c>
      <c r="N416" s="42">
        <v>0.76700000000000002</v>
      </c>
      <c r="O416" s="42">
        <v>0.76700000000000002</v>
      </c>
      <c r="P416" s="43">
        <v>1237</v>
      </c>
      <c r="Q416" s="43">
        <v>398731159</v>
      </c>
      <c r="R416" s="43">
        <v>322337</v>
      </c>
      <c r="S416" s="43">
        <v>1629249</v>
      </c>
      <c r="T416" s="43">
        <v>1673207</v>
      </c>
      <c r="U416" s="42">
        <v>0.79200000000000004</v>
      </c>
      <c r="V416" s="42">
        <v>0.51300000000000001</v>
      </c>
      <c r="W416" s="42">
        <v>0.79200000000000004</v>
      </c>
      <c r="X416" s="42">
        <v>0.79200000000000004</v>
      </c>
      <c r="Y416" s="43">
        <v>1242</v>
      </c>
      <c r="Z416" s="43">
        <v>375161733</v>
      </c>
      <c r="AA416" s="43">
        <v>302062</v>
      </c>
      <c r="AB416" s="43">
        <v>1684092</v>
      </c>
      <c r="AC416" s="43">
        <v>2607373</v>
      </c>
      <c r="AD416" s="42">
        <v>0.78900000000000003</v>
      </c>
      <c r="AE416" s="42">
        <v>0.47799999999999998</v>
      </c>
      <c r="AF416" s="42">
        <v>0.78900000000000003</v>
      </c>
      <c r="AG416" s="42">
        <v>0.78900000000000003</v>
      </c>
      <c r="AH416" s="43">
        <v>1204</v>
      </c>
      <c r="AI416" s="43">
        <v>390869914</v>
      </c>
      <c r="AJ416" s="43">
        <v>324642</v>
      </c>
      <c r="AK416" s="43">
        <v>2221909</v>
      </c>
      <c r="AL416" s="43">
        <v>2296926</v>
      </c>
      <c r="AM416" s="42">
        <v>0.79500000000000004</v>
      </c>
      <c r="AN416" s="42">
        <v>0.46400000000000002</v>
      </c>
      <c r="AO416" s="42">
        <v>0.79500000000000004</v>
      </c>
      <c r="AP416" s="42">
        <v>0.79500000000000004</v>
      </c>
      <c r="AQ416" s="43">
        <v>1207</v>
      </c>
      <c r="AR416" s="43">
        <v>404633937</v>
      </c>
      <c r="AS416" s="43">
        <v>335239</v>
      </c>
      <c r="AT416" s="43">
        <v>1998811</v>
      </c>
      <c r="AU416" s="43">
        <v>2396350</v>
      </c>
      <c r="AV416" s="42">
        <v>0.79700000000000004</v>
      </c>
      <c r="AW416" s="42">
        <v>0.47399999999999998</v>
      </c>
      <c r="AX416" s="42">
        <v>0.79700000000000004</v>
      </c>
      <c r="AY416" s="42">
        <v>0.79700000000000004</v>
      </c>
      <c r="AZ416" s="43">
        <v>1155</v>
      </c>
      <c r="BA416" s="43">
        <v>409219540</v>
      </c>
      <c r="BB416" s="43">
        <v>354302</v>
      </c>
      <c r="BC416" s="43">
        <v>1926670</v>
      </c>
      <c r="BD416" s="43">
        <v>2354235</v>
      </c>
      <c r="BE416" s="46">
        <v>0.80200000000000005</v>
      </c>
      <c r="BF416" s="46">
        <v>0.46700000000000003</v>
      </c>
      <c r="BG416" s="46">
        <v>0.80200000000000005</v>
      </c>
      <c r="BH416" s="46">
        <v>0.80200000000000005</v>
      </c>
      <c r="BI416" s="47">
        <v>1089</v>
      </c>
      <c r="BJ416" s="47">
        <v>414641547</v>
      </c>
      <c r="BK416" s="47">
        <v>380754</v>
      </c>
      <c r="BL416" s="47">
        <v>1951192</v>
      </c>
      <c r="BM416" s="47">
        <v>2205400</v>
      </c>
      <c r="BN416" s="66">
        <v>0.78400000000000003</v>
      </c>
      <c r="BO416" s="66">
        <v>0.42099999999999999</v>
      </c>
      <c r="BP416" s="66">
        <v>0.78400000000000003</v>
      </c>
      <c r="BQ416" s="66">
        <v>0.78400000000000003</v>
      </c>
      <c r="BR416" s="67">
        <v>1003</v>
      </c>
      <c r="BS416" s="67">
        <v>450689964</v>
      </c>
      <c r="BT416" s="67">
        <v>449341</v>
      </c>
      <c r="BU416" s="67">
        <v>2078290</v>
      </c>
      <c r="BV416" s="67">
        <v>2586044</v>
      </c>
      <c r="BW416" s="70">
        <v>0.75800000000000001</v>
      </c>
      <c r="BX416" s="70">
        <v>0.39400000000000002</v>
      </c>
      <c r="BY416" s="70">
        <v>0.75800000000000001</v>
      </c>
      <c r="BZ416" s="70">
        <v>0.75800000000000001</v>
      </c>
      <c r="CA416" s="71">
        <v>1002</v>
      </c>
      <c r="CB416" s="71">
        <v>495351298</v>
      </c>
      <c r="CC416" s="71">
        <v>494362</v>
      </c>
      <c r="CD416" s="71">
        <v>2313272</v>
      </c>
      <c r="CE416" s="71">
        <v>2731925</v>
      </c>
    </row>
    <row r="417" spans="1:83" x14ac:dyDescent="0.35">
      <c r="A417" s="10" t="s">
        <v>1749</v>
      </c>
      <c r="B417" s="10" t="s">
        <v>404</v>
      </c>
      <c r="C417" s="42">
        <v>0.84199999999999997</v>
      </c>
      <c r="D417" s="42">
        <v>0.70899999999999996</v>
      </c>
      <c r="E417" s="42">
        <v>0.84199999999999997</v>
      </c>
      <c r="F417" s="42">
        <v>0.84199999999999997</v>
      </c>
      <c r="G417" s="43">
        <v>3538</v>
      </c>
      <c r="H417" s="43">
        <v>748586541</v>
      </c>
      <c r="I417" s="43">
        <v>211584</v>
      </c>
      <c r="J417" s="43">
        <v>3917849</v>
      </c>
      <c r="K417" s="43">
        <v>4488555</v>
      </c>
      <c r="L417" s="42">
        <v>0.84699999999999998</v>
      </c>
      <c r="M417" s="42">
        <v>0.71499999999999997</v>
      </c>
      <c r="N417" s="42">
        <v>0.84699999999999998</v>
      </c>
      <c r="O417" s="42">
        <v>0.84699999999999998</v>
      </c>
      <c r="P417" s="43">
        <v>3485</v>
      </c>
      <c r="Q417" s="43">
        <v>735594257</v>
      </c>
      <c r="R417" s="43">
        <v>211074</v>
      </c>
      <c r="S417" s="43">
        <v>3825519</v>
      </c>
      <c r="T417" s="43">
        <v>4027099</v>
      </c>
      <c r="U417" s="42">
        <v>0.85399999999999998</v>
      </c>
      <c r="V417" s="42">
        <v>0.70699999999999996</v>
      </c>
      <c r="W417" s="42">
        <v>0.85399999999999998</v>
      </c>
      <c r="X417" s="42">
        <v>0.85399999999999998</v>
      </c>
      <c r="Y417" s="43">
        <v>3487</v>
      </c>
      <c r="Z417" s="43">
        <v>740534904</v>
      </c>
      <c r="AA417" s="43">
        <v>212370</v>
      </c>
      <c r="AB417" s="43">
        <v>3910321</v>
      </c>
      <c r="AC417" s="43">
        <v>4301100</v>
      </c>
      <c r="AD417" s="42">
        <v>0.86099999999999999</v>
      </c>
      <c r="AE417" s="42">
        <v>0.71399999999999997</v>
      </c>
      <c r="AF417" s="42">
        <v>0.86099999999999999</v>
      </c>
      <c r="AG417" s="42">
        <v>0.86099999999999999</v>
      </c>
      <c r="AH417" s="43">
        <v>3449</v>
      </c>
      <c r="AI417" s="43">
        <v>742375619</v>
      </c>
      <c r="AJ417" s="43">
        <v>215243</v>
      </c>
      <c r="AK417" s="43">
        <v>4407785</v>
      </c>
      <c r="AL417" s="43">
        <v>4917688</v>
      </c>
      <c r="AM417" s="42">
        <v>0.86299999999999999</v>
      </c>
      <c r="AN417" s="42">
        <v>0.71399999999999997</v>
      </c>
      <c r="AO417" s="42">
        <v>0.86299999999999999</v>
      </c>
      <c r="AP417" s="42">
        <v>0.86299999999999999</v>
      </c>
      <c r="AQ417" s="43">
        <v>3379</v>
      </c>
      <c r="AR417" s="43">
        <v>760087739</v>
      </c>
      <c r="AS417" s="43">
        <v>224944</v>
      </c>
      <c r="AT417" s="43">
        <v>4779489</v>
      </c>
      <c r="AU417" s="43">
        <v>5202606</v>
      </c>
      <c r="AV417" s="42">
        <v>0.86599999999999999</v>
      </c>
      <c r="AW417" s="42">
        <v>0.72799999999999998</v>
      </c>
      <c r="AX417" s="42">
        <v>0.86599999999999999</v>
      </c>
      <c r="AY417" s="42">
        <v>0.86599999999999999</v>
      </c>
      <c r="AZ417" s="43">
        <v>3281</v>
      </c>
      <c r="BA417" s="43">
        <v>768279247</v>
      </c>
      <c r="BB417" s="43">
        <v>234160</v>
      </c>
      <c r="BC417" s="43">
        <v>5178031</v>
      </c>
      <c r="BD417" s="43">
        <v>5501896</v>
      </c>
      <c r="BE417" s="46">
        <v>0.86299999999999999</v>
      </c>
      <c r="BF417" s="46">
        <v>0.72199999999999998</v>
      </c>
      <c r="BG417" s="46">
        <v>0.86299999999999999</v>
      </c>
      <c r="BH417" s="46">
        <v>0.86299999999999999</v>
      </c>
      <c r="BI417" s="47">
        <v>2991</v>
      </c>
      <c r="BJ417" s="47">
        <v>786933571</v>
      </c>
      <c r="BK417" s="47">
        <v>263100</v>
      </c>
      <c r="BL417" s="47">
        <v>6235145</v>
      </c>
      <c r="BM417" s="47">
        <v>6964999</v>
      </c>
      <c r="BN417" s="66">
        <v>0.874</v>
      </c>
      <c r="BO417" s="66">
        <v>0.72</v>
      </c>
      <c r="BP417" s="66">
        <v>0.874</v>
      </c>
      <c r="BQ417" s="66">
        <v>0.874</v>
      </c>
      <c r="BR417" s="67">
        <v>3066</v>
      </c>
      <c r="BS417" s="67">
        <v>807243343</v>
      </c>
      <c r="BT417" s="67">
        <v>263288</v>
      </c>
      <c r="BU417" s="67">
        <v>6558177</v>
      </c>
      <c r="BV417" s="67">
        <v>7208445</v>
      </c>
      <c r="BW417" s="70">
        <v>0.85599999999999998</v>
      </c>
      <c r="BX417" s="70">
        <v>0.68899999999999995</v>
      </c>
      <c r="BY417" s="70">
        <v>0.85599999999999998</v>
      </c>
      <c r="BZ417" s="70">
        <v>0.85599999999999998</v>
      </c>
      <c r="CA417" s="71">
        <v>3031</v>
      </c>
      <c r="CB417" s="71">
        <v>896301772</v>
      </c>
      <c r="CC417" s="71">
        <v>295711</v>
      </c>
      <c r="CD417" s="71">
        <v>5797434</v>
      </c>
      <c r="CE417" s="71">
        <v>7044386</v>
      </c>
    </row>
    <row r="418" spans="1:83" x14ac:dyDescent="0.35">
      <c r="A418" s="10" t="s">
        <v>1750</v>
      </c>
      <c r="B418" s="10" t="s">
        <v>405</v>
      </c>
      <c r="C418" s="42">
        <v>0.85599999999999998</v>
      </c>
      <c r="D418" s="42">
        <v>0.67100000000000004</v>
      </c>
      <c r="E418" s="42">
        <v>0.85599999999999998</v>
      </c>
      <c r="F418" s="42">
        <v>0.85599999999999998</v>
      </c>
      <c r="G418" s="43">
        <v>1394</v>
      </c>
      <c r="H418" s="43">
        <v>269677059</v>
      </c>
      <c r="I418" s="43">
        <v>193455</v>
      </c>
      <c r="J418" s="43">
        <v>1605627</v>
      </c>
      <c r="K418" s="43">
        <v>1991176</v>
      </c>
      <c r="L418" s="42">
        <v>0.85799999999999998</v>
      </c>
      <c r="M418" s="42">
        <v>0.67100000000000004</v>
      </c>
      <c r="N418" s="42">
        <v>0.85799999999999998</v>
      </c>
      <c r="O418" s="42">
        <v>0.85799999999999998</v>
      </c>
      <c r="P418" s="43">
        <v>1373</v>
      </c>
      <c r="Q418" s="43">
        <v>270578626</v>
      </c>
      <c r="R418" s="43">
        <v>197071</v>
      </c>
      <c r="S418" s="43">
        <v>2083611</v>
      </c>
      <c r="T418" s="43">
        <v>1845963</v>
      </c>
      <c r="U418" s="42">
        <v>0.86299999999999999</v>
      </c>
      <c r="V418" s="42">
        <v>0.66900000000000004</v>
      </c>
      <c r="W418" s="42">
        <v>0.86299999999999999</v>
      </c>
      <c r="X418" s="42">
        <v>0.86299999999999999</v>
      </c>
      <c r="Y418" s="43">
        <v>1381</v>
      </c>
      <c r="Z418" s="43">
        <v>274581375</v>
      </c>
      <c r="AA418" s="43">
        <v>198827</v>
      </c>
      <c r="AB418" s="43">
        <v>1909021</v>
      </c>
      <c r="AC418" s="43">
        <v>2432149</v>
      </c>
      <c r="AD418" s="42">
        <v>0.87</v>
      </c>
      <c r="AE418" s="42">
        <v>0.66700000000000004</v>
      </c>
      <c r="AF418" s="42">
        <v>0.87</v>
      </c>
      <c r="AG418" s="42">
        <v>0.87</v>
      </c>
      <c r="AH418" s="43">
        <v>1378</v>
      </c>
      <c r="AI418" s="43">
        <v>276983113</v>
      </c>
      <c r="AJ418" s="43">
        <v>201003</v>
      </c>
      <c r="AK418" s="43">
        <v>2487203</v>
      </c>
      <c r="AL418" s="43">
        <v>2324107</v>
      </c>
      <c r="AM418" s="42">
        <v>0.871</v>
      </c>
      <c r="AN418" s="42">
        <v>0.66400000000000003</v>
      </c>
      <c r="AO418" s="42">
        <v>0.871</v>
      </c>
      <c r="AP418" s="42">
        <v>0.871</v>
      </c>
      <c r="AQ418" s="43">
        <v>1328</v>
      </c>
      <c r="AR418" s="43">
        <v>280402269</v>
      </c>
      <c r="AS418" s="43">
        <v>211146</v>
      </c>
      <c r="AT418" s="43">
        <v>2239841</v>
      </c>
      <c r="AU418" s="43">
        <v>2510936</v>
      </c>
      <c r="AV418" s="42">
        <v>0.872</v>
      </c>
      <c r="AW418" s="42">
        <v>0.65600000000000003</v>
      </c>
      <c r="AX418" s="42">
        <v>0.872</v>
      </c>
      <c r="AY418" s="42">
        <v>0.872</v>
      </c>
      <c r="AZ418" s="43">
        <v>1284</v>
      </c>
      <c r="BA418" s="43">
        <v>287348573</v>
      </c>
      <c r="BB418" s="43">
        <v>223791</v>
      </c>
      <c r="BC418" s="43">
        <v>2472293</v>
      </c>
      <c r="BD418" s="43">
        <v>2528600</v>
      </c>
      <c r="BE418" s="46">
        <v>0.86599999999999999</v>
      </c>
      <c r="BF418" s="46">
        <v>0.63700000000000001</v>
      </c>
      <c r="BG418" s="46">
        <v>0.86599999999999999</v>
      </c>
      <c r="BH418" s="46">
        <v>0.86599999999999999</v>
      </c>
      <c r="BI418" s="47">
        <v>1179</v>
      </c>
      <c r="BJ418" s="47">
        <v>303777963</v>
      </c>
      <c r="BK418" s="47">
        <v>257657</v>
      </c>
      <c r="BL418" s="47">
        <v>2149768</v>
      </c>
      <c r="BM418" s="47">
        <v>2101322</v>
      </c>
      <c r="BN418" s="66">
        <v>0.86299999999999999</v>
      </c>
      <c r="BO418" s="66">
        <v>0.627</v>
      </c>
      <c r="BP418" s="66">
        <v>0.86299999999999999</v>
      </c>
      <c r="BQ418" s="66">
        <v>0.86299999999999999</v>
      </c>
      <c r="BR418" s="67">
        <v>1115</v>
      </c>
      <c r="BS418" s="67">
        <v>317926069</v>
      </c>
      <c r="BT418" s="67">
        <v>285135</v>
      </c>
      <c r="BU418" s="67">
        <v>2233634</v>
      </c>
      <c r="BV418" s="67">
        <v>2384786</v>
      </c>
      <c r="BW418" s="70">
        <v>0.85599999999999998</v>
      </c>
      <c r="BX418" s="70">
        <v>0.61799999999999999</v>
      </c>
      <c r="BY418" s="70">
        <v>0.85599999999999998</v>
      </c>
      <c r="BZ418" s="70">
        <v>0.85599999999999998</v>
      </c>
      <c r="CA418" s="71">
        <v>1128</v>
      </c>
      <c r="CB418" s="71">
        <v>332170006</v>
      </c>
      <c r="CC418" s="71">
        <v>294476</v>
      </c>
      <c r="CD418" s="71">
        <v>2552457</v>
      </c>
      <c r="CE418" s="71">
        <v>2706752</v>
      </c>
    </row>
    <row r="419" spans="1:83" x14ac:dyDescent="0.35">
      <c r="A419" s="10" t="s">
        <v>1751</v>
      </c>
      <c r="B419" s="10" t="s">
        <v>406</v>
      </c>
      <c r="C419" s="42">
        <v>0.75</v>
      </c>
      <c r="D419" s="42">
        <v>0.59399999999999997</v>
      </c>
      <c r="E419" s="42">
        <v>0.75</v>
      </c>
      <c r="F419" s="42">
        <v>0.75</v>
      </c>
      <c r="G419" s="43">
        <v>4097</v>
      </c>
      <c r="H419" s="43">
        <v>1371995647</v>
      </c>
      <c r="I419" s="43">
        <v>334878</v>
      </c>
      <c r="J419" s="43">
        <v>2904517</v>
      </c>
      <c r="K419" s="43">
        <v>3455036</v>
      </c>
      <c r="L419" s="42">
        <v>0.75</v>
      </c>
      <c r="M419" s="42">
        <v>0.59399999999999997</v>
      </c>
      <c r="N419" s="42">
        <v>0.75</v>
      </c>
      <c r="O419" s="42">
        <v>0.75</v>
      </c>
      <c r="P419" s="43">
        <v>4007</v>
      </c>
      <c r="Q419" s="43">
        <v>1385882579</v>
      </c>
      <c r="R419" s="43">
        <v>345865</v>
      </c>
      <c r="S419" s="43">
        <v>3236951</v>
      </c>
      <c r="T419" s="43">
        <v>3475773</v>
      </c>
      <c r="U419" s="42">
        <v>0.75600000000000001</v>
      </c>
      <c r="V419" s="42">
        <v>0.59</v>
      </c>
      <c r="W419" s="42">
        <v>0.75600000000000001</v>
      </c>
      <c r="X419" s="42">
        <v>0.75600000000000001</v>
      </c>
      <c r="Y419" s="43">
        <v>3982</v>
      </c>
      <c r="Z419" s="43">
        <v>1408613373</v>
      </c>
      <c r="AA419" s="43">
        <v>353745</v>
      </c>
      <c r="AB419" s="43">
        <v>3240230</v>
      </c>
      <c r="AC419" s="43">
        <v>3973580</v>
      </c>
      <c r="AD419" s="42">
        <v>0.76</v>
      </c>
      <c r="AE419" s="42">
        <v>0.59</v>
      </c>
      <c r="AF419" s="42">
        <v>0.76</v>
      </c>
      <c r="AG419" s="42">
        <v>0.76</v>
      </c>
      <c r="AH419" s="43">
        <v>3884</v>
      </c>
      <c r="AI419" s="43">
        <v>1436953788</v>
      </c>
      <c r="AJ419" s="43">
        <v>369967</v>
      </c>
      <c r="AK419" s="43">
        <v>3977564</v>
      </c>
      <c r="AL419" s="43">
        <v>4693045</v>
      </c>
      <c r="AM419" s="42">
        <v>0.77</v>
      </c>
      <c r="AN419" s="42">
        <v>0.59599999999999997</v>
      </c>
      <c r="AO419" s="42">
        <v>0.77</v>
      </c>
      <c r="AP419" s="42">
        <v>0.77</v>
      </c>
      <c r="AQ419" s="43">
        <v>3862</v>
      </c>
      <c r="AR419" s="43">
        <v>1455372615</v>
      </c>
      <c r="AS419" s="43">
        <v>376844</v>
      </c>
      <c r="AT419" s="43">
        <v>4359424</v>
      </c>
      <c r="AU419" s="43">
        <v>4515171</v>
      </c>
      <c r="AV419" s="42">
        <v>0.77200000000000002</v>
      </c>
      <c r="AW419" s="42">
        <v>0.60199999999999998</v>
      </c>
      <c r="AX419" s="42">
        <v>0.77200000000000002</v>
      </c>
      <c r="AY419" s="42">
        <v>0.77200000000000002</v>
      </c>
      <c r="AZ419" s="43">
        <v>3748</v>
      </c>
      <c r="BA419" s="43">
        <v>1491953662</v>
      </c>
      <c r="BB419" s="43">
        <v>398066</v>
      </c>
      <c r="BC419" s="43">
        <v>4297538</v>
      </c>
      <c r="BD419" s="43">
        <v>4775583</v>
      </c>
      <c r="BE419" s="46">
        <v>0.78100000000000003</v>
      </c>
      <c r="BF419" s="46">
        <v>0.59399999999999997</v>
      </c>
      <c r="BG419" s="46">
        <v>0.78100000000000003</v>
      </c>
      <c r="BH419" s="46">
        <v>0.78100000000000003</v>
      </c>
      <c r="BI419" s="47">
        <v>3621</v>
      </c>
      <c r="BJ419" s="47">
        <v>1521276654</v>
      </c>
      <c r="BK419" s="47">
        <v>420126</v>
      </c>
      <c r="BL419" s="47">
        <v>4440391</v>
      </c>
      <c r="BM419" s="47">
        <v>4472297</v>
      </c>
      <c r="BN419" s="66">
        <v>0.78200000000000003</v>
      </c>
      <c r="BO419" s="66">
        <v>0.57499999999999996</v>
      </c>
      <c r="BP419" s="66">
        <v>0.78200000000000003</v>
      </c>
      <c r="BQ419" s="66">
        <v>0.78200000000000003</v>
      </c>
      <c r="BR419" s="67">
        <v>3501</v>
      </c>
      <c r="BS419" s="67">
        <v>1588655266</v>
      </c>
      <c r="BT419" s="67">
        <v>453771</v>
      </c>
      <c r="BU419" s="67">
        <v>4314121</v>
      </c>
      <c r="BV419" s="67">
        <v>4444784</v>
      </c>
      <c r="BW419" s="70">
        <v>0.76300000000000001</v>
      </c>
      <c r="BX419" s="70">
        <v>0.55600000000000005</v>
      </c>
      <c r="BY419" s="70">
        <v>0.76300000000000001</v>
      </c>
      <c r="BZ419" s="70">
        <v>0.76300000000000001</v>
      </c>
      <c r="CA419" s="71">
        <v>3532</v>
      </c>
      <c r="CB419" s="71">
        <v>1707135389</v>
      </c>
      <c r="CC419" s="71">
        <v>483333</v>
      </c>
      <c r="CD419" s="71">
        <v>4310915</v>
      </c>
      <c r="CE419" s="71">
        <v>4962187</v>
      </c>
    </row>
    <row r="420" spans="1:83" x14ac:dyDescent="0.35">
      <c r="A420" s="10" t="s">
        <v>1752</v>
      </c>
      <c r="B420" s="10" t="s">
        <v>407</v>
      </c>
      <c r="C420" s="42">
        <v>0.59399999999999997</v>
      </c>
      <c r="D420" s="42">
        <v>0.63700000000000001</v>
      </c>
      <c r="E420" s="42">
        <v>0.59399999999999997</v>
      </c>
      <c r="F420" s="42">
        <v>0.63700000000000001</v>
      </c>
      <c r="G420" s="43">
        <v>2151</v>
      </c>
      <c r="H420" s="43">
        <v>1170097553</v>
      </c>
      <c r="I420" s="43">
        <v>543978</v>
      </c>
      <c r="J420" s="43">
        <v>1930715</v>
      </c>
      <c r="K420" s="43">
        <v>2752039</v>
      </c>
      <c r="L420" s="42">
        <v>0.64900000000000002</v>
      </c>
      <c r="M420" s="42">
        <v>0.57299999999999995</v>
      </c>
      <c r="N420" s="42">
        <v>0.64900000000000002</v>
      </c>
      <c r="O420" s="42">
        <v>0.64900000000000002</v>
      </c>
      <c r="P420" s="43">
        <v>2329</v>
      </c>
      <c r="Q420" s="43">
        <v>1129655480</v>
      </c>
      <c r="R420" s="43">
        <v>485038</v>
      </c>
      <c r="S420" s="43">
        <v>2179838</v>
      </c>
      <c r="T420" s="43">
        <v>2476901</v>
      </c>
      <c r="U420" s="42">
        <v>0.63600000000000001</v>
      </c>
      <c r="V420" s="42">
        <v>0.49099999999999999</v>
      </c>
      <c r="W420" s="42">
        <v>0.63600000000000001</v>
      </c>
      <c r="X420" s="42">
        <v>0.63600000000000001</v>
      </c>
      <c r="Y420" s="43">
        <v>2147</v>
      </c>
      <c r="Z420" s="43">
        <v>1134142721</v>
      </c>
      <c r="AA420" s="43">
        <v>528245</v>
      </c>
      <c r="AB420" s="43">
        <v>2546105</v>
      </c>
      <c r="AC420" s="43">
        <v>2909199</v>
      </c>
      <c r="AD420" s="42">
        <v>0.70399999999999996</v>
      </c>
      <c r="AE420" s="42">
        <v>0.67300000000000004</v>
      </c>
      <c r="AF420" s="42">
        <v>0.70399999999999996</v>
      </c>
      <c r="AG420" s="42">
        <v>0.70399999999999996</v>
      </c>
      <c r="AH420" s="43">
        <v>2069</v>
      </c>
      <c r="AI420" s="43">
        <v>944311501</v>
      </c>
      <c r="AJ420" s="43">
        <v>456409</v>
      </c>
      <c r="AK420" s="43">
        <v>2747937</v>
      </c>
      <c r="AL420" s="43">
        <v>3728219</v>
      </c>
      <c r="AM420" s="42">
        <v>0.74299999999999999</v>
      </c>
      <c r="AN420" s="42">
        <v>0.53300000000000003</v>
      </c>
      <c r="AO420" s="42">
        <v>0.74299999999999999</v>
      </c>
      <c r="AP420" s="42">
        <v>0.74299999999999999</v>
      </c>
      <c r="AQ420" s="43">
        <v>2026</v>
      </c>
      <c r="AR420" s="43">
        <v>850711653</v>
      </c>
      <c r="AS420" s="43">
        <v>419897</v>
      </c>
      <c r="AT420" s="43">
        <v>3269867</v>
      </c>
      <c r="AU420" s="43">
        <v>3579437</v>
      </c>
      <c r="AV420" s="42">
        <v>0.65100000000000002</v>
      </c>
      <c r="AW420" s="42">
        <v>0.53</v>
      </c>
      <c r="AX420" s="42">
        <v>0.65100000000000002</v>
      </c>
      <c r="AY420" s="42">
        <v>0.65100000000000002</v>
      </c>
      <c r="AZ420" s="43">
        <v>2083</v>
      </c>
      <c r="BA420" s="43">
        <v>1269365674</v>
      </c>
      <c r="BB420" s="43">
        <v>609393</v>
      </c>
      <c r="BC420" s="43">
        <v>3469606</v>
      </c>
      <c r="BD420" s="43">
        <v>3371644</v>
      </c>
      <c r="BE420" s="46">
        <v>0.69299999999999995</v>
      </c>
      <c r="BF420" s="46">
        <v>0.58799999999999997</v>
      </c>
      <c r="BG420" s="46">
        <v>0.69299999999999995</v>
      </c>
      <c r="BH420" s="46">
        <v>0.69299999999999995</v>
      </c>
      <c r="BI420" s="47">
        <v>1906</v>
      </c>
      <c r="BJ420" s="47">
        <v>1123150311</v>
      </c>
      <c r="BK420" s="47">
        <v>589270</v>
      </c>
      <c r="BL420" s="47">
        <v>2917273</v>
      </c>
      <c r="BM420" s="47">
        <v>3756194</v>
      </c>
      <c r="BN420" s="66">
        <v>0.70799999999999996</v>
      </c>
      <c r="BO420" s="66">
        <v>0.58199999999999996</v>
      </c>
      <c r="BP420" s="66">
        <v>0.70799999999999996</v>
      </c>
      <c r="BQ420" s="66">
        <v>0.70799999999999996</v>
      </c>
      <c r="BR420" s="67">
        <v>1870</v>
      </c>
      <c r="BS420" s="67">
        <v>1136258379</v>
      </c>
      <c r="BT420" s="67">
        <v>607624</v>
      </c>
      <c r="BU420" s="67">
        <v>3263768</v>
      </c>
      <c r="BV420" s="67">
        <v>3922724</v>
      </c>
      <c r="BW420" s="70">
        <v>0.70599999999999996</v>
      </c>
      <c r="BX420" s="70">
        <v>0.57299999999999995</v>
      </c>
      <c r="BY420" s="70">
        <v>0.70599999999999996</v>
      </c>
      <c r="BZ420" s="70">
        <v>0.70599999999999996</v>
      </c>
      <c r="CA420" s="71">
        <v>1963</v>
      </c>
      <c r="CB420" s="71">
        <v>1176940159</v>
      </c>
      <c r="CC420" s="71">
        <v>599561</v>
      </c>
      <c r="CD420" s="71">
        <v>3320484</v>
      </c>
      <c r="CE420" s="71">
        <v>4162406</v>
      </c>
    </row>
    <row r="421" spans="1:83" x14ac:dyDescent="0.35">
      <c r="A421" s="10" t="s">
        <v>1753</v>
      </c>
      <c r="B421" s="10" t="s">
        <v>408</v>
      </c>
      <c r="C421" s="42">
        <v>0.52400000000000002</v>
      </c>
      <c r="D421" s="42">
        <v>0.253</v>
      </c>
      <c r="E421" s="42">
        <v>0.52400000000000002</v>
      </c>
      <c r="F421" s="42">
        <v>0.52400000000000002</v>
      </c>
      <c r="G421" s="43">
        <v>4123</v>
      </c>
      <c r="H421" s="43">
        <v>2625976783</v>
      </c>
      <c r="I421" s="43">
        <v>636909</v>
      </c>
      <c r="J421" s="43">
        <v>1937719</v>
      </c>
      <c r="K421" s="43">
        <v>2273704</v>
      </c>
      <c r="L421" s="42">
        <v>0.53400000000000003</v>
      </c>
      <c r="M421" s="42">
        <v>0.28599999999999998</v>
      </c>
      <c r="N421" s="42">
        <v>0.53400000000000003</v>
      </c>
      <c r="O421" s="42">
        <v>0.53400000000000003</v>
      </c>
      <c r="P421" s="43">
        <v>4021</v>
      </c>
      <c r="Q421" s="43">
        <v>2586082038</v>
      </c>
      <c r="R421" s="43">
        <v>643144</v>
      </c>
      <c r="S421" s="43">
        <v>2165423</v>
      </c>
      <c r="T421" s="43">
        <v>2409197</v>
      </c>
      <c r="U421" s="42">
        <v>0.76800000000000002</v>
      </c>
      <c r="V421" s="42">
        <v>0.64</v>
      </c>
      <c r="W421" s="42">
        <v>0.76800000000000002</v>
      </c>
      <c r="X421" s="42">
        <v>0.76800000000000002</v>
      </c>
      <c r="Y421" s="43">
        <v>3964</v>
      </c>
      <c r="Z421" s="43">
        <v>1333646031</v>
      </c>
      <c r="AA421" s="43">
        <v>336439</v>
      </c>
      <c r="AB421" s="43">
        <v>2256935</v>
      </c>
      <c r="AC421" s="43">
        <v>3944799</v>
      </c>
      <c r="AD421" s="42">
        <v>0.77300000000000002</v>
      </c>
      <c r="AE421" s="42">
        <v>0.621</v>
      </c>
      <c r="AF421" s="42">
        <v>0.77300000000000002</v>
      </c>
      <c r="AG421" s="42">
        <v>0.77300000000000002</v>
      </c>
      <c r="AH421" s="43">
        <v>3968</v>
      </c>
      <c r="AI421" s="43">
        <v>1385685171</v>
      </c>
      <c r="AJ421" s="43">
        <v>349215</v>
      </c>
      <c r="AK421" s="43">
        <v>3619038</v>
      </c>
      <c r="AL421" s="43">
        <v>4621874</v>
      </c>
      <c r="AM421" s="42">
        <v>0.77500000000000002</v>
      </c>
      <c r="AN421" s="42">
        <v>0.60799999999999998</v>
      </c>
      <c r="AO421" s="42">
        <v>0.77500000000000002</v>
      </c>
      <c r="AP421" s="42">
        <v>0.77500000000000002</v>
      </c>
      <c r="AQ421" s="43">
        <v>3920</v>
      </c>
      <c r="AR421" s="43">
        <v>1446081969</v>
      </c>
      <c r="AS421" s="43">
        <v>368898</v>
      </c>
      <c r="AT421" s="43">
        <v>4006891</v>
      </c>
      <c r="AU421" s="43">
        <v>4794156</v>
      </c>
      <c r="AV421" s="42">
        <v>0.78200000000000003</v>
      </c>
      <c r="AW421" s="42">
        <v>0.56999999999999995</v>
      </c>
      <c r="AX421" s="42">
        <v>0.78200000000000003</v>
      </c>
      <c r="AY421" s="42">
        <v>0.78200000000000003</v>
      </c>
      <c r="AZ421" s="43">
        <v>3756</v>
      </c>
      <c r="BA421" s="43">
        <v>1429792503</v>
      </c>
      <c r="BB421" s="43">
        <v>380668</v>
      </c>
      <c r="BC421" s="43">
        <v>4283916</v>
      </c>
      <c r="BD421" s="43">
        <v>5505864</v>
      </c>
      <c r="BE421" s="46">
        <v>0.78800000000000003</v>
      </c>
      <c r="BF421" s="46">
        <v>0.56299999999999994</v>
      </c>
      <c r="BG421" s="46">
        <v>0.78800000000000003</v>
      </c>
      <c r="BH421" s="46">
        <v>0.78800000000000003</v>
      </c>
      <c r="BI421" s="47">
        <v>3594</v>
      </c>
      <c r="BJ421" s="47">
        <v>1459045874</v>
      </c>
      <c r="BK421" s="47">
        <v>405967</v>
      </c>
      <c r="BL421" s="47">
        <v>4813582</v>
      </c>
      <c r="BM421" s="47">
        <v>5370137</v>
      </c>
      <c r="BN421" s="66">
        <v>0.79300000000000004</v>
      </c>
      <c r="BO421" s="66">
        <v>0.55400000000000005</v>
      </c>
      <c r="BP421" s="66">
        <v>0.79300000000000004</v>
      </c>
      <c r="BQ421" s="66">
        <v>0.79300000000000004</v>
      </c>
      <c r="BR421" s="67">
        <v>3455</v>
      </c>
      <c r="BS421" s="67">
        <v>1487277635</v>
      </c>
      <c r="BT421" s="67">
        <v>430471</v>
      </c>
      <c r="BU421" s="67">
        <v>4493331</v>
      </c>
      <c r="BV421" s="67">
        <v>6104220</v>
      </c>
      <c r="BW421" s="70">
        <v>0.78600000000000003</v>
      </c>
      <c r="BX421" s="70">
        <v>0.54600000000000004</v>
      </c>
      <c r="BY421" s="70">
        <v>0.78600000000000003</v>
      </c>
      <c r="BZ421" s="70">
        <v>0.78600000000000003</v>
      </c>
      <c r="CA421" s="71">
        <v>3501</v>
      </c>
      <c r="CB421" s="71">
        <v>1532651731</v>
      </c>
      <c r="CC421" s="71">
        <v>437775</v>
      </c>
      <c r="CD421" s="71">
        <v>5115250</v>
      </c>
      <c r="CE421" s="71">
        <v>6419932</v>
      </c>
    </row>
    <row r="422" spans="1:83" x14ac:dyDescent="0.35">
      <c r="A422" s="10" t="s">
        <v>1754</v>
      </c>
      <c r="B422" s="10" t="s">
        <v>409</v>
      </c>
      <c r="C422" s="42">
        <v>0.79400000000000004</v>
      </c>
      <c r="D422" s="42">
        <v>0.61599999999999999</v>
      </c>
      <c r="E422" s="42">
        <v>0.79400000000000004</v>
      </c>
      <c r="F422" s="42">
        <v>0.79400000000000004</v>
      </c>
      <c r="G422" s="43">
        <v>1115</v>
      </c>
      <c r="H422" s="43">
        <v>307508195</v>
      </c>
      <c r="I422" s="43">
        <v>275792</v>
      </c>
      <c r="J422" s="43">
        <v>910361</v>
      </c>
      <c r="K422" s="43">
        <v>1158843</v>
      </c>
      <c r="L422" s="42">
        <v>0.8</v>
      </c>
      <c r="M422" s="42">
        <v>0.625</v>
      </c>
      <c r="N422" s="42">
        <v>0.8</v>
      </c>
      <c r="O422" s="42">
        <v>0.8</v>
      </c>
      <c r="P422" s="43">
        <v>1106</v>
      </c>
      <c r="Q422" s="43">
        <v>305718950</v>
      </c>
      <c r="R422" s="43">
        <v>276418</v>
      </c>
      <c r="S422" s="43">
        <v>1014121</v>
      </c>
      <c r="T422" s="43">
        <v>1254163</v>
      </c>
      <c r="U422" s="42">
        <v>0.80800000000000005</v>
      </c>
      <c r="V422" s="42">
        <v>0.63400000000000001</v>
      </c>
      <c r="W422" s="42">
        <v>0.80800000000000005</v>
      </c>
      <c r="X422" s="42">
        <v>0.80800000000000005</v>
      </c>
      <c r="Y422" s="43">
        <v>1100</v>
      </c>
      <c r="Z422" s="43">
        <v>307373892</v>
      </c>
      <c r="AA422" s="43">
        <v>279430</v>
      </c>
      <c r="AB422" s="43">
        <v>1215734</v>
      </c>
      <c r="AC422" s="43">
        <v>1424122</v>
      </c>
      <c r="AD422" s="42">
        <v>0.80100000000000005</v>
      </c>
      <c r="AE422" s="42">
        <v>0.63</v>
      </c>
      <c r="AF422" s="42">
        <v>0.80100000000000005</v>
      </c>
      <c r="AG422" s="42">
        <v>0.80100000000000005</v>
      </c>
      <c r="AH422" s="43">
        <v>1035</v>
      </c>
      <c r="AI422" s="43">
        <v>317587436</v>
      </c>
      <c r="AJ422" s="43">
        <v>306847</v>
      </c>
      <c r="AK422" s="43">
        <v>1470379</v>
      </c>
      <c r="AL422" s="43">
        <v>1538099</v>
      </c>
      <c r="AM422" s="42">
        <v>0.80200000000000005</v>
      </c>
      <c r="AN422" s="42">
        <v>0.627</v>
      </c>
      <c r="AO422" s="42">
        <v>0.80200000000000005</v>
      </c>
      <c r="AP422" s="42">
        <v>0.80200000000000005</v>
      </c>
      <c r="AQ422" s="43">
        <v>1004</v>
      </c>
      <c r="AR422" s="43">
        <v>326053985</v>
      </c>
      <c r="AS422" s="43">
        <v>324754</v>
      </c>
      <c r="AT422" s="43">
        <v>1541794</v>
      </c>
      <c r="AU422" s="43">
        <v>1559548</v>
      </c>
      <c r="AV422" s="42">
        <v>0.80400000000000005</v>
      </c>
      <c r="AW422" s="42">
        <v>0.63200000000000001</v>
      </c>
      <c r="AX422" s="42">
        <v>0.80400000000000005</v>
      </c>
      <c r="AY422" s="42">
        <v>0.80400000000000005</v>
      </c>
      <c r="AZ422" s="43">
        <v>959</v>
      </c>
      <c r="BA422" s="43">
        <v>327777171</v>
      </c>
      <c r="BB422" s="43">
        <v>341790</v>
      </c>
      <c r="BC422" s="43">
        <v>1832881</v>
      </c>
      <c r="BD422" s="43">
        <v>1768583</v>
      </c>
      <c r="BE422" s="46">
        <v>0.80500000000000005</v>
      </c>
      <c r="BF422" s="46">
        <v>0.621</v>
      </c>
      <c r="BG422" s="46">
        <v>0.80500000000000005</v>
      </c>
      <c r="BH422" s="46">
        <v>0.80500000000000005</v>
      </c>
      <c r="BI422" s="47">
        <v>900</v>
      </c>
      <c r="BJ422" s="47">
        <v>337852762</v>
      </c>
      <c r="BK422" s="47">
        <v>375391</v>
      </c>
      <c r="BL422" s="47">
        <v>2058033</v>
      </c>
      <c r="BM422" s="47">
        <v>1878703</v>
      </c>
      <c r="BN422" s="66">
        <v>0.82099999999999995</v>
      </c>
      <c r="BO422" s="66">
        <v>0.627</v>
      </c>
      <c r="BP422" s="66">
        <v>0.82099999999999995</v>
      </c>
      <c r="BQ422" s="66">
        <v>0.82099999999999995</v>
      </c>
      <c r="BR422" s="67">
        <v>915</v>
      </c>
      <c r="BS422" s="67">
        <v>339745428</v>
      </c>
      <c r="BT422" s="67">
        <v>371306</v>
      </c>
      <c r="BU422" s="67">
        <v>1947094</v>
      </c>
      <c r="BV422" s="67">
        <v>1979852</v>
      </c>
      <c r="BW422" s="70">
        <v>0.80400000000000005</v>
      </c>
      <c r="BX422" s="70">
        <v>0.6</v>
      </c>
      <c r="BY422" s="70">
        <v>0.80400000000000005</v>
      </c>
      <c r="BZ422" s="70">
        <v>0.80400000000000005</v>
      </c>
      <c r="CA422" s="71">
        <v>918</v>
      </c>
      <c r="CB422" s="71">
        <v>367106020</v>
      </c>
      <c r="CC422" s="71">
        <v>399897</v>
      </c>
      <c r="CD422" s="71">
        <v>1838175</v>
      </c>
      <c r="CE422" s="71">
        <v>2603611</v>
      </c>
    </row>
    <row r="423" spans="1:83" x14ac:dyDescent="0.35">
      <c r="A423" s="10" t="s">
        <v>1755</v>
      </c>
      <c r="B423" s="10" t="s">
        <v>410</v>
      </c>
      <c r="C423" s="42">
        <v>0.63700000000000001</v>
      </c>
      <c r="D423" s="42">
        <v>0.47099999999999997</v>
      </c>
      <c r="E423" s="42">
        <v>0.63700000000000001</v>
      </c>
      <c r="F423" s="42">
        <v>0.63700000000000001</v>
      </c>
      <c r="G423" s="43">
        <v>858</v>
      </c>
      <c r="H423" s="43">
        <v>417167032</v>
      </c>
      <c r="I423" s="43">
        <v>486208</v>
      </c>
      <c r="J423" s="43">
        <v>1051462</v>
      </c>
      <c r="K423" s="43">
        <v>1243596</v>
      </c>
      <c r="L423" s="42">
        <v>0.63800000000000001</v>
      </c>
      <c r="M423" s="42">
        <v>0.45600000000000002</v>
      </c>
      <c r="N423" s="42">
        <v>0.63800000000000001</v>
      </c>
      <c r="O423" s="42">
        <v>0.63800000000000001</v>
      </c>
      <c r="P423" s="43">
        <v>843</v>
      </c>
      <c r="Q423" s="43">
        <v>420730551</v>
      </c>
      <c r="R423" s="43">
        <v>499087</v>
      </c>
      <c r="S423" s="43">
        <v>1165627</v>
      </c>
      <c r="T423" s="43">
        <v>1336596</v>
      </c>
      <c r="U423" s="42">
        <v>0.63700000000000001</v>
      </c>
      <c r="V423" s="42">
        <v>0.46400000000000002</v>
      </c>
      <c r="W423" s="42">
        <v>0.63700000000000001</v>
      </c>
      <c r="X423" s="42">
        <v>0.63700000000000001</v>
      </c>
      <c r="Y423" s="43">
        <v>804</v>
      </c>
      <c r="Z423" s="43">
        <v>423127585</v>
      </c>
      <c r="AA423" s="43">
        <v>526278</v>
      </c>
      <c r="AB423" s="43">
        <v>1252649</v>
      </c>
      <c r="AC423" s="43">
        <v>1278104</v>
      </c>
      <c r="AD423" s="42">
        <v>0.66600000000000004</v>
      </c>
      <c r="AE423" s="42">
        <v>0.46700000000000003</v>
      </c>
      <c r="AF423" s="42">
        <v>0.66600000000000004</v>
      </c>
      <c r="AG423" s="42">
        <v>0.66600000000000004</v>
      </c>
      <c r="AH423" s="43">
        <v>837</v>
      </c>
      <c r="AI423" s="43">
        <v>429867742</v>
      </c>
      <c r="AJ423" s="43">
        <v>513581</v>
      </c>
      <c r="AK423" s="43">
        <v>1072985</v>
      </c>
      <c r="AL423" s="43">
        <v>1270800</v>
      </c>
      <c r="AM423" s="42">
        <v>0.68</v>
      </c>
      <c r="AN423" s="42">
        <v>0.48799999999999999</v>
      </c>
      <c r="AO423" s="42">
        <v>0.68</v>
      </c>
      <c r="AP423" s="42">
        <v>0.68</v>
      </c>
      <c r="AQ423" s="43">
        <v>833</v>
      </c>
      <c r="AR423" s="43">
        <v>436437001</v>
      </c>
      <c r="AS423" s="43">
        <v>523933</v>
      </c>
      <c r="AT423" s="43">
        <v>1101032</v>
      </c>
      <c r="AU423" s="43">
        <v>1330612</v>
      </c>
      <c r="AV423" s="42">
        <v>0.67300000000000004</v>
      </c>
      <c r="AW423" s="42">
        <v>0.48799999999999999</v>
      </c>
      <c r="AX423" s="42">
        <v>0.67300000000000004</v>
      </c>
      <c r="AY423" s="42">
        <v>0.67300000000000004</v>
      </c>
      <c r="AZ423" s="43">
        <v>783</v>
      </c>
      <c r="BA423" s="43">
        <v>446451569</v>
      </c>
      <c r="BB423" s="43">
        <v>570180</v>
      </c>
      <c r="BC423" s="43">
        <v>1210784</v>
      </c>
      <c r="BD423" s="43">
        <v>1373683</v>
      </c>
      <c r="BE423" s="46">
        <v>0.66800000000000004</v>
      </c>
      <c r="BF423" s="46">
        <v>0.45600000000000002</v>
      </c>
      <c r="BG423" s="46">
        <v>0.66800000000000004</v>
      </c>
      <c r="BH423" s="46">
        <v>0.66800000000000004</v>
      </c>
      <c r="BI423" s="47">
        <v>733</v>
      </c>
      <c r="BJ423" s="47">
        <v>465797381</v>
      </c>
      <c r="BK423" s="47">
        <v>635467</v>
      </c>
      <c r="BL423" s="47">
        <v>1211366</v>
      </c>
      <c r="BM423" s="47">
        <v>1240846</v>
      </c>
      <c r="BN423" s="66">
        <v>0.71199999999999997</v>
      </c>
      <c r="BO423" s="66">
        <v>0.46400000000000002</v>
      </c>
      <c r="BP423" s="66">
        <v>0.71199999999999997</v>
      </c>
      <c r="BQ423" s="66">
        <v>0.71199999999999997</v>
      </c>
      <c r="BR423" s="67">
        <v>788</v>
      </c>
      <c r="BS423" s="67">
        <v>471846205</v>
      </c>
      <c r="BT423" s="67">
        <v>598789</v>
      </c>
      <c r="BU423" s="67">
        <v>1175573</v>
      </c>
      <c r="BV423" s="67">
        <v>1558394</v>
      </c>
      <c r="BW423" s="70">
        <v>0.69099999999999995</v>
      </c>
      <c r="BX423" s="70">
        <v>0.46400000000000002</v>
      </c>
      <c r="BY423" s="70">
        <v>0.69099999999999995</v>
      </c>
      <c r="BZ423" s="70">
        <v>0.69099999999999995</v>
      </c>
      <c r="CA423" s="71">
        <v>774</v>
      </c>
      <c r="CB423" s="71">
        <v>488125398</v>
      </c>
      <c r="CC423" s="71">
        <v>630652</v>
      </c>
      <c r="CD423" s="71">
        <v>1858519</v>
      </c>
      <c r="CE423" s="71">
        <v>1608532</v>
      </c>
    </row>
    <row r="424" spans="1:83" x14ac:dyDescent="0.35">
      <c r="A424" s="10" t="s">
        <v>1756</v>
      </c>
      <c r="B424" s="10" t="s">
        <v>411</v>
      </c>
      <c r="C424" s="42">
        <v>0.77100000000000002</v>
      </c>
      <c r="D424" s="42">
        <v>0.71899999999999997</v>
      </c>
      <c r="E424" s="42">
        <v>0.77100000000000002</v>
      </c>
      <c r="F424" s="42">
        <v>0.77100000000000002</v>
      </c>
      <c r="G424" s="43">
        <v>1929</v>
      </c>
      <c r="H424" s="43">
        <v>592560767</v>
      </c>
      <c r="I424" s="43">
        <v>307185</v>
      </c>
      <c r="J424" s="43">
        <v>1894713</v>
      </c>
      <c r="K424" s="43">
        <v>2395753</v>
      </c>
      <c r="L424" s="42">
        <v>0.77400000000000002</v>
      </c>
      <c r="M424" s="42">
        <v>0.71</v>
      </c>
      <c r="N424" s="42">
        <v>0.77400000000000002</v>
      </c>
      <c r="O424" s="42">
        <v>0.77400000000000002</v>
      </c>
      <c r="P424" s="43">
        <v>1958</v>
      </c>
      <c r="Q424" s="43">
        <v>611536343</v>
      </c>
      <c r="R424" s="43">
        <v>312327</v>
      </c>
      <c r="S424" s="43">
        <v>2274712</v>
      </c>
      <c r="T424" s="43">
        <v>2463677</v>
      </c>
      <c r="U424" s="42">
        <v>0.78</v>
      </c>
      <c r="V424" s="42">
        <v>0.72</v>
      </c>
      <c r="W424" s="42">
        <v>0.78</v>
      </c>
      <c r="X424" s="42">
        <v>0.78</v>
      </c>
      <c r="Y424" s="43">
        <v>1864</v>
      </c>
      <c r="Z424" s="43">
        <v>595799374</v>
      </c>
      <c r="AA424" s="43">
        <v>319634</v>
      </c>
      <c r="AB424" s="43">
        <v>2791999</v>
      </c>
      <c r="AC424" s="43">
        <v>2577076</v>
      </c>
      <c r="AD424" s="42">
        <v>0.78300000000000003</v>
      </c>
      <c r="AE424" s="42">
        <v>0.72399999999999998</v>
      </c>
      <c r="AF424" s="42">
        <v>0.78300000000000003</v>
      </c>
      <c r="AG424" s="42">
        <v>0.78300000000000003</v>
      </c>
      <c r="AH424" s="43">
        <v>1805</v>
      </c>
      <c r="AI424" s="43">
        <v>602032611</v>
      </c>
      <c r="AJ424" s="43">
        <v>333536</v>
      </c>
      <c r="AK424" s="43">
        <v>2755181</v>
      </c>
      <c r="AL424" s="43">
        <v>2990279</v>
      </c>
      <c r="AM424" s="42">
        <v>0.79100000000000004</v>
      </c>
      <c r="AN424" s="42">
        <v>0.71899999999999997</v>
      </c>
      <c r="AO424" s="42">
        <v>0.79100000000000004</v>
      </c>
      <c r="AP424" s="42">
        <v>0.79100000000000004</v>
      </c>
      <c r="AQ424" s="43">
        <v>1790</v>
      </c>
      <c r="AR424" s="43">
        <v>613688863</v>
      </c>
      <c r="AS424" s="43">
        <v>342842</v>
      </c>
      <c r="AT424" s="43">
        <v>2953003</v>
      </c>
      <c r="AU424" s="43">
        <v>2559598</v>
      </c>
      <c r="AV424" s="42">
        <v>0.79400000000000004</v>
      </c>
      <c r="AW424" s="42">
        <v>0.71199999999999997</v>
      </c>
      <c r="AX424" s="42">
        <v>0.79400000000000004</v>
      </c>
      <c r="AY424" s="42">
        <v>0.79400000000000004</v>
      </c>
      <c r="AZ424" s="43">
        <v>1750</v>
      </c>
      <c r="BA424" s="43">
        <v>628908687</v>
      </c>
      <c r="BB424" s="43">
        <v>359376</v>
      </c>
      <c r="BC424" s="43">
        <v>2654617</v>
      </c>
      <c r="BD424" s="43">
        <v>2618003</v>
      </c>
      <c r="BE424" s="46">
        <v>0.79100000000000004</v>
      </c>
      <c r="BF424" s="46">
        <v>0.69499999999999995</v>
      </c>
      <c r="BG424" s="46">
        <v>0.79100000000000004</v>
      </c>
      <c r="BH424" s="46">
        <v>0.79100000000000004</v>
      </c>
      <c r="BI424" s="47">
        <v>1659</v>
      </c>
      <c r="BJ424" s="47">
        <v>665818066</v>
      </c>
      <c r="BK424" s="47">
        <v>401336</v>
      </c>
      <c r="BL424" s="47">
        <v>2687752</v>
      </c>
      <c r="BM424" s="47">
        <v>2449362</v>
      </c>
      <c r="BN424" s="66">
        <v>0.8</v>
      </c>
      <c r="BO424" s="66">
        <v>0.69599999999999995</v>
      </c>
      <c r="BP424" s="66">
        <v>0.8</v>
      </c>
      <c r="BQ424" s="66">
        <v>0.8</v>
      </c>
      <c r="BR424" s="67">
        <v>1624</v>
      </c>
      <c r="BS424" s="67">
        <v>676767293</v>
      </c>
      <c r="BT424" s="67">
        <v>416728</v>
      </c>
      <c r="BU424" s="67">
        <v>4132488</v>
      </c>
      <c r="BV424" s="67">
        <v>2494408</v>
      </c>
      <c r="BW424" s="70">
        <v>0.78900000000000003</v>
      </c>
      <c r="BX424" s="70">
        <v>0.68799999999999994</v>
      </c>
      <c r="BY424" s="70">
        <v>0.78900000000000003</v>
      </c>
      <c r="BZ424" s="70">
        <v>0.78900000000000003</v>
      </c>
      <c r="CA424" s="71">
        <v>1617</v>
      </c>
      <c r="CB424" s="71">
        <v>695734049</v>
      </c>
      <c r="CC424" s="71">
        <v>430262</v>
      </c>
      <c r="CD424" s="71">
        <v>2900671</v>
      </c>
      <c r="CE424" s="71">
        <v>2777253</v>
      </c>
    </row>
    <row r="425" spans="1:83" x14ac:dyDescent="0.35">
      <c r="A425" s="10" t="s">
        <v>1757</v>
      </c>
      <c r="B425" s="10" t="s">
        <v>412</v>
      </c>
      <c r="C425" s="42">
        <v>0.65800000000000003</v>
      </c>
      <c r="D425" s="42">
        <v>0.36599999999999999</v>
      </c>
      <c r="E425" s="42">
        <v>0.65800000000000003</v>
      </c>
      <c r="F425" s="42">
        <v>0.65800000000000003</v>
      </c>
      <c r="G425" s="43">
        <v>402</v>
      </c>
      <c r="H425" s="43">
        <v>184050604</v>
      </c>
      <c r="I425" s="43">
        <v>457837</v>
      </c>
      <c r="J425" s="43">
        <v>544397</v>
      </c>
      <c r="K425" s="43">
        <v>620083</v>
      </c>
      <c r="L425" s="42">
        <v>0.67</v>
      </c>
      <c r="M425" s="42">
        <v>0.39900000000000002</v>
      </c>
      <c r="N425" s="42">
        <v>0.67</v>
      </c>
      <c r="O425" s="42">
        <v>0.67</v>
      </c>
      <c r="P425" s="43">
        <v>386</v>
      </c>
      <c r="Q425" s="43">
        <v>176043690</v>
      </c>
      <c r="R425" s="43">
        <v>456071</v>
      </c>
      <c r="S425" s="43">
        <v>477295</v>
      </c>
      <c r="T425" s="43">
        <v>556418</v>
      </c>
      <c r="U425" s="42">
        <v>0.67900000000000005</v>
      </c>
      <c r="V425" s="42">
        <v>0.39400000000000002</v>
      </c>
      <c r="W425" s="42">
        <v>0.67900000000000005</v>
      </c>
      <c r="X425" s="42">
        <v>0.67900000000000005</v>
      </c>
      <c r="Y425" s="43">
        <v>387</v>
      </c>
      <c r="Z425" s="43">
        <v>180407990</v>
      </c>
      <c r="AA425" s="43">
        <v>466170</v>
      </c>
      <c r="AB425" s="43">
        <v>536249</v>
      </c>
      <c r="AC425" s="43">
        <v>625643</v>
      </c>
      <c r="AD425" s="42">
        <v>0.67400000000000004</v>
      </c>
      <c r="AE425" s="42">
        <v>0.39</v>
      </c>
      <c r="AF425" s="42">
        <v>0.67400000000000004</v>
      </c>
      <c r="AG425" s="42">
        <v>0.67400000000000004</v>
      </c>
      <c r="AH425" s="43">
        <v>370</v>
      </c>
      <c r="AI425" s="43">
        <v>185445511</v>
      </c>
      <c r="AJ425" s="43">
        <v>501204</v>
      </c>
      <c r="AK425" s="43">
        <v>557745</v>
      </c>
      <c r="AL425" s="43">
        <v>651937</v>
      </c>
      <c r="AM425" s="42">
        <v>0.69199999999999995</v>
      </c>
      <c r="AN425" s="42">
        <v>0.39400000000000002</v>
      </c>
      <c r="AO425" s="42">
        <v>0.69199999999999995</v>
      </c>
      <c r="AP425" s="42">
        <v>0.69199999999999995</v>
      </c>
      <c r="AQ425" s="43">
        <v>373</v>
      </c>
      <c r="AR425" s="43">
        <v>187712823</v>
      </c>
      <c r="AS425" s="43">
        <v>503251</v>
      </c>
      <c r="AT425" s="43">
        <v>566932</v>
      </c>
      <c r="AU425" s="43">
        <v>664279</v>
      </c>
      <c r="AV425" s="42">
        <v>0.69499999999999995</v>
      </c>
      <c r="AW425" s="42">
        <v>0.39900000000000002</v>
      </c>
      <c r="AX425" s="42">
        <v>0.69499999999999995</v>
      </c>
      <c r="AY425" s="42">
        <v>0.69499999999999995</v>
      </c>
      <c r="AZ425" s="43">
        <v>359</v>
      </c>
      <c r="BA425" s="43">
        <v>190967114</v>
      </c>
      <c r="BB425" s="43">
        <v>531941</v>
      </c>
      <c r="BC425" s="43">
        <v>666088</v>
      </c>
      <c r="BD425" s="43">
        <v>618058</v>
      </c>
      <c r="BE425" s="46">
        <v>0.69899999999999995</v>
      </c>
      <c r="BF425" s="46">
        <v>0.39</v>
      </c>
      <c r="BG425" s="46">
        <v>0.69899999999999995</v>
      </c>
      <c r="BH425" s="46">
        <v>0.69899999999999995</v>
      </c>
      <c r="BI425" s="47">
        <v>343</v>
      </c>
      <c r="BJ425" s="47">
        <v>197884133</v>
      </c>
      <c r="BK425" s="47">
        <v>576921</v>
      </c>
      <c r="BL425" s="47">
        <v>689586</v>
      </c>
      <c r="BM425" s="47">
        <v>647376</v>
      </c>
      <c r="BN425" s="66">
        <v>0.71099999999999997</v>
      </c>
      <c r="BO425" s="66">
        <v>0.39400000000000002</v>
      </c>
      <c r="BP425" s="66">
        <v>0.71099999999999997</v>
      </c>
      <c r="BQ425" s="66">
        <v>0.71099999999999997</v>
      </c>
      <c r="BR425" s="67">
        <v>334</v>
      </c>
      <c r="BS425" s="67">
        <v>200413976</v>
      </c>
      <c r="BT425" s="67">
        <v>600041</v>
      </c>
      <c r="BU425" s="67">
        <v>559219</v>
      </c>
      <c r="BV425" s="67">
        <v>720368</v>
      </c>
      <c r="BW425" s="70">
        <v>0.70199999999999996</v>
      </c>
      <c r="BX425" s="70">
        <v>0.40300000000000002</v>
      </c>
      <c r="BY425" s="70">
        <v>0.70199999999999996</v>
      </c>
      <c r="BZ425" s="70">
        <v>0.70199999999999996</v>
      </c>
      <c r="CA425" s="71">
        <v>332</v>
      </c>
      <c r="CB425" s="71">
        <v>201957793</v>
      </c>
      <c r="CC425" s="71">
        <v>608306</v>
      </c>
      <c r="CD425" s="71">
        <v>699501</v>
      </c>
      <c r="CE425" s="71">
        <v>700712</v>
      </c>
    </row>
    <row r="426" spans="1:83" x14ac:dyDescent="0.35">
      <c r="A426" s="10" t="s">
        <v>1758</v>
      </c>
      <c r="B426" s="10" t="s">
        <v>413</v>
      </c>
      <c r="C426" s="42">
        <v>0.64800000000000002</v>
      </c>
      <c r="D426" s="42">
        <v>0.34499999999999997</v>
      </c>
      <c r="E426" s="42">
        <v>0.64800000000000002</v>
      </c>
      <c r="F426" s="42">
        <v>0.64800000000000002</v>
      </c>
      <c r="G426" s="43">
        <v>435</v>
      </c>
      <c r="H426" s="43">
        <v>205186774</v>
      </c>
      <c r="I426" s="43">
        <v>471693</v>
      </c>
      <c r="J426" s="43">
        <v>579825</v>
      </c>
      <c r="K426" s="43">
        <v>540370</v>
      </c>
      <c r="L426" s="42">
        <v>0.65900000000000003</v>
      </c>
      <c r="M426" s="42">
        <v>0.36</v>
      </c>
      <c r="N426" s="42">
        <v>0.65900000000000003</v>
      </c>
      <c r="O426" s="42">
        <v>0.65900000000000003</v>
      </c>
      <c r="P426" s="43">
        <v>426</v>
      </c>
      <c r="Q426" s="43">
        <v>200458430</v>
      </c>
      <c r="R426" s="43">
        <v>470559</v>
      </c>
      <c r="S426" s="43">
        <v>465767</v>
      </c>
      <c r="T426" s="43">
        <v>562143</v>
      </c>
      <c r="U426" s="42">
        <v>0.68200000000000005</v>
      </c>
      <c r="V426" s="42">
        <v>0.375</v>
      </c>
      <c r="W426" s="42">
        <v>0.68200000000000005</v>
      </c>
      <c r="X426" s="42">
        <v>0.68200000000000005</v>
      </c>
      <c r="Y426" s="43">
        <v>431</v>
      </c>
      <c r="Z426" s="43">
        <v>198949298</v>
      </c>
      <c r="AA426" s="43">
        <v>461599</v>
      </c>
      <c r="AB426" s="43">
        <v>515706</v>
      </c>
      <c r="AC426" s="43">
        <v>544229</v>
      </c>
      <c r="AD426" s="42">
        <v>0.67600000000000005</v>
      </c>
      <c r="AE426" s="42">
        <v>0.38500000000000001</v>
      </c>
      <c r="AF426" s="42">
        <v>0.67600000000000005</v>
      </c>
      <c r="AG426" s="42">
        <v>0.67600000000000005</v>
      </c>
      <c r="AH426" s="43">
        <v>403</v>
      </c>
      <c r="AI426" s="43">
        <v>200823877</v>
      </c>
      <c r="AJ426" s="43">
        <v>498322</v>
      </c>
      <c r="AK426" s="43">
        <v>495173</v>
      </c>
      <c r="AL426" s="43">
        <v>540151</v>
      </c>
      <c r="AM426" s="42">
        <v>0.67100000000000004</v>
      </c>
      <c r="AN426" s="42">
        <v>0.40300000000000002</v>
      </c>
      <c r="AO426" s="42">
        <v>0.67100000000000004</v>
      </c>
      <c r="AP426" s="42">
        <v>0.67100000000000004</v>
      </c>
      <c r="AQ426" s="43">
        <v>378</v>
      </c>
      <c r="AR426" s="43">
        <v>203587122</v>
      </c>
      <c r="AS426" s="43">
        <v>538590</v>
      </c>
      <c r="AT426" s="43">
        <v>511859</v>
      </c>
      <c r="AU426" s="43">
        <v>629694</v>
      </c>
      <c r="AV426" s="42">
        <v>0.67600000000000005</v>
      </c>
      <c r="AW426" s="42">
        <v>0.38</v>
      </c>
      <c r="AX426" s="42">
        <v>0.67600000000000005</v>
      </c>
      <c r="AY426" s="42">
        <v>0.67600000000000005</v>
      </c>
      <c r="AZ426" s="43">
        <v>365</v>
      </c>
      <c r="BA426" s="43">
        <v>206228008</v>
      </c>
      <c r="BB426" s="43">
        <v>565008</v>
      </c>
      <c r="BC426" s="43">
        <v>550999</v>
      </c>
      <c r="BD426" s="43">
        <v>602028</v>
      </c>
      <c r="BE426" s="46">
        <v>0.67400000000000004</v>
      </c>
      <c r="BF426" s="46">
        <v>0.32800000000000001</v>
      </c>
      <c r="BG426" s="46">
        <v>0.67400000000000004</v>
      </c>
      <c r="BH426" s="46">
        <v>0.67400000000000004</v>
      </c>
      <c r="BI426" s="47">
        <v>356</v>
      </c>
      <c r="BJ426" s="47">
        <v>222741987</v>
      </c>
      <c r="BK426" s="47">
        <v>625679</v>
      </c>
      <c r="BL426" s="47">
        <v>522572</v>
      </c>
      <c r="BM426" s="47">
        <v>676175</v>
      </c>
      <c r="BN426" s="66">
        <v>0.7</v>
      </c>
      <c r="BO426" s="66">
        <v>0.30499999999999999</v>
      </c>
      <c r="BP426" s="66">
        <v>0.7</v>
      </c>
      <c r="BQ426" s="66">
        <v>0.7</v>
      </c>
      <c r="BR426" s="67">
        <v>368</v>
      </c>
      <c r="BS426" s="67">
        <v>229924338</v>
      </c>
      <c r="BT426" s="67">
        <v>624794</v>
      </c>
      <c r="BU426" s="67">
        <v>616877</v>
      </c>
      <c r="BV426" s="67">
        <v>647793</v>
      </c>
      <c r="BW426" s="70">
        <v>0.69299999999999995</v>
      </c>
      <c r="BX426" s="70">
        <v>0.33400000000000002</v>
      </c>
      <c r="BY426" s="70">
        <v>0.69299999999999995</v>
      </c>
      <c r="BZ426" s="70">
        <v>0.69299999999999995</v>
      </c>
      <c r="CA426" s="71">
        <v>374</v>
      </c>
      <c r="CB426" s="71">
        <v>233689356</v>
      </c>
      <c r="CC426" s="71">
        <v>624837</v>
      </c>
      <c r="CD426" s="71">
        <v>640125</v>
      </c>
      <c r="CE426" s="71">
        <v>690590</v>
      </c>
    </row>
    <row r="427" spans="1:83" x14ac:dyDescent="0.35">
      <c r="A427" s="10" t="s">
        <v>1759</v>
      </c>
      <c r="B427" s="10" t="s">
        <v>414</v>
      </c>
      <c r="C427" s="42">
        <v>0.68</v>
      </c>
      <c r="D427" s="42">
        <v>0.50700000000000001</v>
      </c>
      <c r="E427" s="42">
        <v>0.68</v>
      </c>
      <c r="F427" s="42">
        <v>0.68</v>
      </c>
      <c r="G427" s="43">
        <v>374</v>
      </c>
      <c r="H427" s="43">
        <v>160413552</v>
      </c>
      <c r="I427" s="43">
        <v>428913</v>
      </c>
      <c r="J427" s="43">
        <v>401535</v>
      </c>
      <c r="K427" s="43">
        <v>440246</v>
      </c>
      <c r="L427" s="42">
        <v>0.72099999999999997</v>
      </c>
      <c r="M427" s="42">
        <v>0.55100000000000005</v>
      </c>
      <c r="N427" s="42">
        <v>0.72099999999999997</v>
      </c>
      <c r="O427" s="42">
        <v>0.72099999999999997</v>
      </c>
      <c r="P427" s="43">
        <v>387</v>
      </c>
      <c r="Q427" s="43">
        <v>149336058</v>
      </c>
      <c r="R427" s="43">
        <v>385881</v>
      </c>
      <c r="S427" s="43">
        <v>401886</v>
      </c>
      <c r="T427" s="43">
        <v>472150</v>
      </c>
      <c r="U427" s="42">
        <v>0.71899999999999997</v>
      </c>
      <c r="V427" s="42">
        <v>0.56299999999999994</v>
      </c>
      <c r="W427" s="42">
        <v>0.71899999999999997</v>
      </c>
      <c r="X427" s="42">
        <v>0.71899999999999997</v>
      </c>
      <c r="Y427" s="43">
        <v>360</v>
      </c>
      <c r="Z427" s="43">
        <v>146743209</v>
      </c>
      <c r="AA427" s="43">
        <v>407620</v>
      </c>
      <c r="AB427" s="43">
        <v>475338</v>
      </c>
      <c r="AC427" s="43">
        <v>494914</v>
      </c>
      <c r="AD427" s="42">
        <v>0.68700000000000006</v>
      </c>
      <c r="AE427" s="42">
        <v>0.55600000000000005</v>
      </c>
      <c r="AF427" s="42">
        <v>0.68700000000000006</v>
      </c>
      <c r="AG427" s="42">
        <v>0.68700000000000006</v>
      </c>
      <c r="AH427" s="43">
        <v>317</v>
      </c>
      <c r="AI427" s="43">
        <v>152417284</v>
      </c>
      <c r="AJ427" s="43">
        <v>480811</v>
      </c>
      <c r="AK427" s="43">
        <v>442892</v>
      </c>
      <c r="AL427" s="43">
        <v>475557</v>
      </c>
      <c r="AM427" s="42">
        <v>0.7</v>
      </c>
      <c r="AN427" s="42">
        <v>0.54100000000000004</v>
      </c>
      <c r="AO427" s="42">
        <v>0.7</v>
      </c>
      <c r="AP427" s="42">
        <v>0.7</v>
      </c>
      <c r="AQ427" s="43">
        <v>326</v>
      </c>
      <c r="AR427" s="43">
        <v>160231358</v>
      </c>
      <c r="AS427" s="43">
        <v>491507</v>
      </c>
      <c r="AT427" s="43">
        <v>454987</v>
      </c>
      <c r="AU427" s="43">
        <v>476720</v>
      </c>
      <c r="AV427" s="42">
        <v>0.71499999999999997</v>
      </c>
      <c r="AW427" s="42">
        <v>0.55100000000000005</v>
      </c>
      <c r="AX427" s="42">
        <v>0.71499999999999997</v>
      </c>
      <c r="AY427" s="42">
        <v>0.71499999999999997</v>
      </c>
      <c r="AZ427" s="43">
        <v>325</v>
      </c>
      <c r="BA427" s="43">
        <v>161498519</v>
      </c>
      <c r="BB427" s="43">
        <v>496918</v>
      </c>
      <c r="BC427" s="43">
        <v>420846</v>
      </c>
      <c r="BD427" s="43">
        <v>478807</v>
      </c>
      <c r="BE427" s="46">
        <v>0.72</v>
      </c>
      <c r="BF427" s="46">
        <v>0.53</v>
      </c>
      <c r="BG427" s="46">
        <v>0.72</v>
      </c>
      <c r="BH427" s="46">
        <v>0.72</v>
      </c>
      <c r="BI427" s="47">
        <v>310</v>
      </c>
      <c r="BJ427" s="47">
        <v>166563253</v>
      </c>
      <c r="BK427" s="47">
        <v>537300</v>
      </c>
      <c r="BL427" s="47">
        <v>386703</v>
      </c>
      <c r="BM427" s="47">
        <v>486523</v>
      </c>
      <c r="BN427" s="66">
        <v>0</v>
      </c>
      <c r="BO427" s="66">
        <v>0</v>
      </c>
      <c r="BP427" s="66">
        <v>0</v>
      </c>
      <c r="BQ427" s="66">
        <v>0</v>
      </c>
      <c r="BR427" s="67">
        <v>0</v>
      </c>
      <c r="BS427" s="67">
        <v>0</v>
      </c>
      <c r="BT427" s="67">
        <v>0</v>
      </c>
      <c r="BU427" s="67">
        <v>0</v>
      </c>
      <c r="BV427" s="67">
        <v>0</v>
      </c>
      <c r="BW427" s="70">
        <v>0.70899999999999996</v>
      </c>
      <c r="BX427" s="70">
        <v>0.5</v>
      </c>
      <c r="BY427" s="70">
        <v>0.70899999999999996</v>
      </c>
      <c r="BZ427" s="70">
        <v>0.70899999999999996</v>
      </c>
      <c r="CA427" s="71">
        <v>310</v>
      </c>
      <c r="CB427" s="71">
        <v>183977758</v>
      </c>
      <c r="CC427" s="71">
        <v>593476</v>
      </c>
      <c r="CD427" s="71">
        <v>438109</v>
      </c>
      <c r="CE427" s="71">
        <v>528851</v>
      </c>
    </row>
    <row r="428" spans="1:83" x14ac:dyDescent="0.35">
      <c r="A428" s="10" t="s">
        <v>1760</v>
      </c>
      <c r="B428" s="10" t="s">
        <v>415</v>
      </c>
      <c r="C428" s="42">
        <v>0.65500000000000003</v>
      </c>
      <c r="D428" s="42">
        <v>0.54900000000000004</v>
      </c>
      <c r="E428" s="42">
        <v>0.65500000000000003</v>
      </c>
      <c r="F428" s="42">
        <v>0.65500000000000003</v>
      </c>
      <c r="G428" s="43">
        <v>373</v>
      </c>
      <c r="H428" s="43">
        <v>172207019</v>
      </c>
      <c r="I428" s="43">
        <v>461681</v>
      </c>
      <c r="J428" s="43">
        <v>514604</v>
      </c>
      <c r="K428" s="43">
        <v>555915</v>
      </c>
      <c r="L428" s="42">
        <v>0.69099999999999995</v>
      </c>
      <c r="M428" s="42">
        <v>0.56799999999999995</v>
      </c>
      <c r="N428" s="42">
        <v>0.69099999999999995</v>
      </c>
      <c r="O428" s="42">
        <v>0.69099999999999995</v>
      </c>
      <c r="P428" s="43">
        <v>383</v>
      </c>
      <c r="Q428" s="43">
        <v>163550467</v>
      </c>
      <c r="R428" s="43">
        <v>427024</v>
      </c>
      <c r="S428" s="43">
        <v>476199</v>
      </c>
      <c r="T428" s="43">
        <v>576083</v>
      </c>
      <c r="U428" s="42">
        <v>0.70799999999999996</v>
      </c>
      <c r="V428" s="42">
        <v>0.57499999999999996</v>
      </c>
      <c r="W428" s="42">
        <v>0.70799999999999996</v>
      </c>
      <c r="X428" s="42">
        <v>0.70799999999999996</v>
      </c>
      <c r="Y428" s="43">
        <v>395</v>
      </c>
      <c r="Z428" s="43">
        <v>167262855</v>
      </c>
      <c r="AA428" s="43">
        <v>423450</v>
      </c>
      <c r="AB428" s="43">
        <v>550833</v>
      </c>
      <c r="AC428" s="43">
        <v>561462</v>
      </c>
      <c r="AD428" s="42">
        <v>0.70499999999999996</v>
      </c>
      <c r="AE428" s="42">
        <v>0.57899999999999996</v>
      </c>
      <c r="AF428" s="42">
        <v>0.70499999999999996</v>
      </c>
      <c r="AG428" s="42">
        <v>0.70499999999999996</v>
      </c>
      <c r="AH428" s="43">
        <v>379</v>
      </c>
      <c r="AI428" s="43">
        <v>172186238</v>
      </c>
      <c r="AJ428" s="43">
        <v>454317</v>
      </c>
      <c r="AK428" s="43">
        <v>531197</v>
      </c>
      <c r="AL428" s="43">
        <v>564517</v>
      </c>
      <c r="AM428" s="42">
        <v>0.7</v>
      </c>
      <c r="AN428" s="42">
        <v>0.56599999999999995</v>
      </c>
      <c r="AO428" s="42">
        <v>0.7</v>
      </c>
      <c r="AP428" s="42">
        <v>0.7</v>
      </c>
      <c r="AQ428" s="43">
        <v>367</v>
      </c>
      <c r="AR428" s="43">
        <v>180288548</v>
      </c>
      <c r="AS428" s="43">
        <v>491249</v>
      </c>
      <c r="AT428" s="43">
        <v>522798</v>
      </c>
      <c r="AU428" s="43">
        <v>577691</v>
      </c>
      <c r="AV428" s="42">
        <v>0.68400000000000005</v>
      </c>
      <c r="AW428" s="42">
        <v>0.56599999999999995</v>
      </c>
      <c r="AX428" s="42">
        <v>0.68400000000000005</v>
      </c>
      <c r="AY428" s="42">
        <v>0.68400000000000005</v>
      </c>
      <c r="AZ428" s="43">
        <v>347</v>
      </c>
      <c r="BA428" s="43">
        <v>191209891</v>
      </c>
      <c r="BB428" s="43">
        <v>551037</v>
      </c>
      <c r="BC428" s="43">
        <v>540087</v>
      </c>
      <c r="BD428" s="43">
        <v>626010</v>
      </c>
      <c r="BE428" s="46">
        <v>0.68100000000000005</v>
      </c>
      <c r="BF428" s="46">
        <v>0.59</v>
      </c>
      <c r="BG428" s="46">
        <v>0.68100000000000005</v>
      </c>
      <c r="BH428" s="46">
        <v>0.68100000000000005</v>
      </c>
      <c r="BI428" s="47">
        <v>314</v>
      </c>
      <c r="BJ428" s="47">
        <v>192410639</v>
      </c>
      <c r="BK428" s="47">
        <v>612772</v>
      </c>
      <c r="BL428" s="47">
        <v>516107</v>
      </c>
      <c r="BM428" s="47">
        <v>664083</v>
      </c>
      <c r="BN428" s="66">
        <v>0.69399999999999995</v>
      </c>
      <c r="BO428" s="66">
        <v>0.60399999999999998</v>
      </c>
      <c r="BP428" s="66">
        <v>0.69399999999999995</v>
      </c>
      <c r="BQ428" s="66">
        <v>0.69399999999999995</v>
      </c>
      <c r="BR428" s="67">
        <v>304</v>
      </c>
      <c r="BS428" s="67">
        <v>193026894</v>
      </c>
      <c r="BT428" s="67">
        <v>634956</v>
      </c>
      <c r="BU428" s="67">
        <v>554492</v>
      </c>
      <c r="BV428" s="67">
        <v>799217</v>
      </c>
      <c r="BW428" s="70">
        <v>0.66500000000000004</v>
      </c>
      <c r="BX428" s="70">
        <v>0.60799999999999998</v>
      </c>
      <c r="BY428" s="70">
        <v>0.66500000000000004</v>
      </c>
      <c r="BZ428" s="70">
        <v>0.66500000000000004</v>
      </c>
      <c r="CA428" s="71">
        <v>286</v>
      </c>
      <c r="CB428" s="71">
        <v>195242125</v>
      </c>
      <c r="CC428" s="71">
        <v>682664</v>
      </c>
      <c r="CD428" s="71">
        <v>779138</v>
      </c>
      <c r="CE428" s="71">
        <v>790803</v>
      </c>
    </row>
    <row r="429" spans="1:83" x14ac:dyDescent="0.35">
      <c r="A429" s="10" t="s">
        <v>1761</v>
      </c>
      <c r="B429" s="10" t="s">
        <v>416</v>
      </c>
      <c r="C429" s="42">
        <v>0.60499999999999998</v>
      </c>
      <c r="D429" s="42">
        <v>0.51900000000000002</v>
      </c>
      <c r="E429" s="42">
        <v>0.60499999999999998</v>
      </c>
      <c r="F429" s="42">
        <v>0.60499999999999998</v>
      </c>
      <c r="G429" s="43">
        <v>462</v>
      </c>
      <c r="H429" s="43">
        <v>244319780</v>
      </c>
      <c r="I429" s="43">
        <v>528830</v>
      </c>
      <c r="J429" s="43">
        <v>549341</v>
      </c>
      <c r="K429" s="43">
        <v>617403</v>
      </c>
      <c r="L429" s="42">
        <v>0.57199999999999995</v>
      </c>
      <c r="M429" s="42">
        <v>0.51300000000000001</v>
      </c>
      <c r="N429" s="42">
        <v>0.57199999999999995</v>
      </c>
      <c r="O429" s="42">
        <v>0.57199999999999995</v>
      </c>
      <c r="P429" s="43">
        <v>416</v>
      </c>
      <c r="Q429" s="43">
        <v>245907738</v>
      </c>
      <c r="R429" s="43">
        <v>591124</v>
      </c>
      <c r="S429" s="43">
        <v>517404</v>
      </c>
      <c r="T429" s="43">
        <v>601338</v>
      </c>
      <c r="U429" s="42">
        <v>0.57999999999999996</v>
      </c>
      <c r="V429" s="42">
        <v>0.51900000000000002</v>
      </c>
      <c r="W429" s="42">
        <v>0.57999999999999996</v>
      </c>
      <c r="X429" s="42">
        <v>0.57999999999999996</v>
      </c>
      <c r="Y429" s="43">
        <v>405</v>
      </c>
      <c r="Z429" s="43">
        <v>246708932</v>
      </c>
      <c r="AA429" s="43">
        <v>609157</v>
      </c>
      <c r="AB429" s="43">
        <v>597286</v>
      </c>
      <c r="AC429" s="43">
        <v>575969</v>
      </c>
      <c r="AD429" s="42">
        <v>0.58499999999999996</v>
      </c>
      <c r="AE429" s="42">
        <v>0.53</v>
      </c>
      <c r="AF429" s="42">
        <v>0.58499999999999996</v>
      </c>
      <c r="AG429" s="42">
        <v>0.58499999999999996</v>
      </c>
      <c r="AH429" s="43">
        <v>387</v>
      </c>
      <c r="AI429" s="43">
        <v>246746287</v>
      </c>
      <c r="AJ429" s="43">
        <v>637587</v>
      </c>
      <c r="AK429" s="43">
        <v>511035</v>
      </c>
      <c r="AL429" s="43">
        <v>543574</v>
      </c>
      <c r="AM429" s="42">
        <v>0.54</v>
      </c>
      <c r="AN429" s="42">
        <v>0.47399999999999998</v>
      </c>
      <c r="AO429" s="42">
        <v>0.54</v>
      </c>
      <c r="AP429" s="42">
        <v>0.54</v>
      </c>
      <c r="AQ429" s="43">
        <v>373</v>
      </c>
      <c r="AR429" s="43">
        <v>280046730</v>
      </c>
      <c r="AS429" s="43">
        <v>750795</v>
      </c>
      <c r="AT429" s="43">
        <v>524676</v>
      </c>
      <c r="AU429" s="43">
        <v>476878</v>
      </c>
      <c r="AV429" s="42">
        <v>0.56000000000000005</v>
      </c>
      <c r="AW429" s="42">
        <v>0.49099999999999999</v>
      </c>
      <c r="AX429" s="42">
        <v>0.56000000000000005</v>
      </c>
      <c r="AY429" s="42">
        <v>0.56000000000000005</v>
      </c>
      <c r="AZ429" s="43">
        <v>365</v>
      </c>
      <c r="BA429" s="43">
        <v>279688526</v>
      </c>
      <c r="BB429" s="43">
        <v>766269</v>
      </c>
      <c r="BC429" s="43">
        <v>438017</v>
      </c>
      <c r="BD429" s="43">
        <v>457551</v>
      </c>
      <c r="BE429" s="46">
        <v>0.59499999999999997</v>
      </c>
      <c r="BF429" s="46">
        <v>0.49099999999999999</v>
      </c>
      <c r="BG429" s="46">
        <v>0.59499999999999997</v>
      </c>
      <c r="BH429" s="46">
        <v>0.59499999999999997</v>
      </c>
      <c r="BI429" s="47">
        <v>366</v>
      </c>
      <c r="BJ429" s="47">
        <v>284189272</v>
      </c>
      <c r="BK429" s="47">
        <v>776473</v>
      </c>
      <c r="BL429" s="47">
        <v>386741</v>
      </c>
      <c r="BM429" s="47">
        <v>520133</v>
      </c>
      <c r="BN429" s="66">
        <v>0.63700000000000001</v>
      </c>
      <c r="BO429" s="66">
        <v>0.497</v>
      </c>
      <c r="BP429" s="66">
        <v>0.63700000000000001</v>
      </c>
      <c r="BQ429" s="66">
        <v>0.63700000000000001</v>
      </c>
      <c r="BR429" s="67">
        <v>375</v>
      </c>
      <c r="BS429" s="67">
        <v>282575219</v>
      </c>
      <c r="BT429" s="67">
        <v>753533</v>
      </c>
      <c r="BU429" s="67">
        <v>439002</v>
      </c>
      <c r="BV429" s="67">
        <v>560009</v>
      </c>
      <c r="BW429" s="70">
        <v>0.61</v>
      </c>
      <c r="BX429" s="70">
        <v>0.49099999999999999</v>
      </c>
      <c r="BY429" s="70">
        <v>0.61</v>
      </c>
      <c r="BZ429" s="70">
        <v>0.61</v>
      </c>
      <c r="CA429" s="71">
        <v>365</v>
      </c>
      <c r="CB429" s="71">
        <v>289995295</v>
      </c>
      <c r="CC429" s="71">
        <v>794507</v>
      </c>
      <c r="CD429" s="71">
        <v>501451</v>
      </c>
      <c r="CE429" s="71">
        <v>529819</v>
      </c>
    </row>
    <row r="430" spans="1:83" x14ac:dyDescent="0.35">
      <c r="A430" s="10" t="s">
        <v>1762</v>
      </c>
      <c r="B430" s="10" t="s">
        <v>417</v>
      </c>
      <c r="C430" s="42">
        <v>0.72299999999999998</v>
      </c>
      <c r="D430" s="42">
        <v>0.52700000000000002</v>
      </c>
      <c r="E430" s="42">
        <v>0.72299999999999998</v>
      </c>
      <c r="F430" s="42">
        <v>0.72299999999999998</v>
      </c>
      <c r="G430" s="43">
        <v>462</v>
      </c>
      <c r="H430" s="43">
        <v>171390290</v>
      </c>
      <c r="I430" s="43">
        <v>370974</v>
      </c>
      <c r="J430" s="43">
        <v>508464</v>
      </c>
      <c r="K430" s="43">
        <v>572606</v>
      </c>
      <c r="L430" s="42">
        <v>0.7</v>
      </c>
      <c r="M430" s="42">
        <v>0.55100000000000005</v>
      </c>
      <c r="N430" s="42">
        <v>0.7</v>
      </c>
      <c r="O430" s="42">
        <v>0.7</v>
      </c>
      <c r="P430" s="43">
        <v>395</v>
      </c>
      <c r="Q430" s="43">
        <v>163683727</v>
      </c>
      <c r="R430" s="43">
        <v>414389</v>
      </c>
      <c r="S430" s="43">
        <v>539466</v>
      </c>
      <c r="T430" s="43">
        <v>597544</v>
      </c>
      <c r="U430" s="42">
        <v>0.71399999999999997</v>
      </c>
      <c r="V430" s="42">
        <v>0.54600000000000004</v>
      </c>
      <c r="W430" s="42">
        <v>0.71399999999999997</v>
      </c>
      <c r="X430" s="42">
        <v>0.71399999999999997</v>
      </c>
      <c r="Y430" s="43">
        <v>403</v>
      </c>
      <c r="Z430" s="43">
        <v>167251235</v>
      </c>
      <c r="AA430" s="43">
        <v>415015</v>
      </c>
      <c r="AB430" s="43">
        <v>573889</v>
      </c>
      <c r="AC430" s="43">
        <v>573109</v>
      </c>
      <c r="AD430" s="42">
        <v>0.70299999999999996</v>
      </c>
      <c r="AE430" s="42">
        <v>0.55400000000000005</v>
      </c>
      <c r="AF430" s="42">
        <v>0.70299999999999996</v>
      </c>
      <c r="AG430" s="42">
        <v>0.70299999999999996</v>
      </c>
      <c r="AH430" s="43">
        <v>365</v>
      </c>
      <c r="AI430" s="43">
        <v>167063435</v>
      </c>
      <c r="AJ430" s="43">
        <v>457708</v>
      </c>
      <c r="AK430" s="43">
        <v>546412</v>
      </c>
      <c r="AL430" s="43">
        <v>584381</v>
      </c>
      <c r="AM430" s="42">
        <v>0.69799999999999995</v>
      </c>
      <c r="AN430" s="42">
        <v>0.55400000000000005</v>
      </c>
      <c r="AO430" s="42">
        <v>0.69799999999999995</v>
      </c>
      <c r="AP430" s="42">
        <v>0.69799999999999995</v>
      </c>
      <c r="AQ430" s="43">
        <v>345</v>
      </c>
      <c r="AR430" s="43">
        <v>170645974</v>
      </c>
      <c r="AS430" s="43">
        <v>494626</v>
      </c>
      <c r="AT430" s="43">
        <v>554974</v>
      </c>
      <c r="AU430" s="43">
        <v>558222</v>
      </c>
      <c r="AV430" s="42">
        <v>0.68200000000000005</v>
      </c>
      <c r="AW430" s="42">
        <v>0.52100000000000002</v>
      </c>
      <c r="AX430" s="42">
        <v>0.68200000000000005</v>
      </c>
      <c r="AY430" s="42">
        <v>0.68200000000000005</v>
      </c>
      <c r="AZ430" s="43">
        <v>332</v>
      </c>
      <c r="BA430" s="43">
        <v>184176378</v>
      </c>
      <c r="BB430" s="43">
        <v>554748</v>
      </c>
      <c r="BC430" s="43">
        <v>532034</v>
      </c>
      <c r="BD430" s="43">
        <v>541569</v>
      </c>
      <c r="BE430" s="46">
        <v>0.70199999999999996</v>
      </c>
      <c r="BF430" s="46">
        <v>0.51900000000000002</v>
      </c>
      <c r="BG430" s="46">
        <v>0.70199999999999996</v>
      </c>
      <c r="BH430" s="46">
        <v>0.70199999999999996</v>
      </c>
      <c r="BI430" s="47">
        <v>326</v>
      </c>
      <c r="BJ430" s="47">
        <v>186449805</v>
      </c>
      <c r="BK430" s="47">
        <v>571931</v>
      </c>
      <c r="BL430" s="47">
        <v>467106</v>
      </c>
      <c r="BM430" s="47">
        <v>668000</v>
      </c>
      <c r="BN430" s="66">
        <v>0.69799999999999995</v>
      </c>
      <c r="BO430" s="66">
        <v>0.51900000000000002</v>
      </c>
      <c r="BP430" s="66">
        <v>0.69799999999999995</v>
      </c>
      <c r="BQ430" s="66">
        <v>0.69799999999999995</v>
      </c>
      <c r="BR430" s="67">
        <v>304</v>
      </c>
      <c r="BS430" s="67">
        <v>190813132</v>
      </c>
      <c r="BT430" s="67">
        <v>627674</v>
      </c>
      <c r="BU430" s="67">
        <v>489734</v>
      </c>
      <c r="BV430" s="67">
        <v>653988</v>
      </c>
      <c r="BW430" s="70">
        <v>0.69799999999999995</v>
      </c>
      <c r="BX430" s="70">
        <v>0.52400000000000002</v>
      </c>
      <c r="BY430" s="70">
        <v>0.69799999999999995</v>
      </c>
      <c r="BZ430" s="70">
        <v>0.69799999999999995</v>
      </c>
      <c r="CA430" s="71">
        <v>312</v>
      </c>
      <c r="CB430" s="71">
        <v>192200129</v>
      </c>
      <c r="CC430" s="71">
        <v>616026</v>
      </c>
      <c r="CD430" s="71">
        <v>526648</v>
      </c>
      <c r="CE430" s="71">
        <v>616671</v>
      </c>
    </row>
    <row r="431" spans="1:83" x14ac:dyDescent="0.35">
      <c r="A431" s="10" t="s">
        <v>1763</v>
      </c>
      <c r="B431" s="10" t="s">
        <v>418</v>
      </c>
      <c r="C431" s="42">
        <v>0.58099999999999996</v>
      </c>
      <c r="D431" s="42">
        <v>0.59199999999999997</v>
      </c>
      <c r="E431" s="42">
        <v>0.58099999999999996</v>
      </c>
      <c r="F431" s="42">
        <v>0.59199999999999997</v>
      </c>
      <c r="G431" s="43">
        <v>1838</v>
      </c>
      <c r="H431" s="43">
        <v>1031818264</v>
      </c>
      <c r="I431" s="43">
        <v>561380</v>
      </c>
      <c r="J431" s="43">
        <v>1250272</v>
      </c>
      <c r="K431" s="43">
        <v>1324018</v>
      </c>
      <c r="L431" s="42">
        <v>0.57799999999999996</v>
      </c>
      <c r="M431" s="42">
        <v>0.59799999999999998</v>
      </c>
      <c r="N431" s="42">
        <v>0.57799999999999996</v>
      </c>
      <c r="O431" s="42">
        <v>0.59799999999999998</v>
      </c>
      <c r="P431" s="43">
        <v>1755</v>
      </c>
      <c r="Q431" s="43">
        <v>1021766157</v>
      </c>
      <c r="R431" s="43">
        <v>582202</v>
      </c>
      <c r="S431" s="43">
        <v>1258169</v>
      </c>
      <c r="T431" s="43">
        <v>1369664</v>
      </c>
      <c r="U431" s="42">
        <v>0.59</v>
      </c>
      <c r="V431" s="42">
        <v>0.59799999999999998</v>
      </c>
      <c r="W431" s="42">
        <v>0.59</v>
      </c>
      <c r="X431" s="42">
        <v>0.59799999999999998</v>
      </c>
      <c r="Y431" s="43">
        <v>1758</v>
      </c>
      <c r="Z431" s="43">
        <v>1043357776</v>
      </c>
      <c r="AA431" s="43">
        <v>593491</v>
      </c>
      <c r="AB431" s="43">
        <v>1283860</v>
      </c>
      <c r="AC431" s="43">
        <v>1295662</v>
      </c>
      <c r="AD431" s="42">
        <v>0.60799999999999998</v>
      </c>
      <c r="AE431" s="42">
        <v>0.59</v>
      </c>
      <c r="AF431" s="42">
        <v>0.60799999999999998</v>
      </c>
      <c r="AG431" s="42">
        <v>0.60799999999999998</v>
      </c>
      <c r="AH431" s="43">
        <v>1793</v>
      </c>
      <c r="AI431" s="43">
        <v>1080487708</v>
      </c>
      <c r="AJ431" s="43">
        <v>602614</v>
      </c>
      <c r="AK431" s="43">
        <v>1213960</v>
      </c>
      <c r="AL431" s="43">
        <v>1263417</v>
      </c>
      <c r="AM431" s="42">
        <v>0.626</v>
      </c>
      <c r="AN431" s="42">
        <v>0.59599999999999997</v>
      </c>
      <c r="AO431" s="42">
        <v>0.626</v>
      </c>
      <c r="AP431" s="42">
        <v>0.626</v>
      </c>
      <c r="AQ431" s="43">
        <v>1781</v>
      </c>
      <c r="AR431" s="43">
        <v>1090683076</v>
      </c>
      <c r="AS431" s="43">
        <v>612399</v>
      </c>
      <c r="AT431" s="43">
        <v>1246603</v>
      </c>
      <c r="AU431" s="43">
        <v>1422263</v>
      </c>
      <c r="AV431" s="42">
        <v>0.65500000000000003</v>
      </c>
      <c r="AW431" s="42">
        <v>0.60599999999999998</v>
      </c>
      <c r="AX431" s="42">
        <v>0.65500000000000003</v>
      </c>
      <c r="AY431" s="42">
        <v>0.65500000000000003</v>
      </c>
      <c r="AZ431" s="43">
        <v>1808</v>
      </c>
      <c r="BA431" s="43">
        <v>1089699802</v>
      </c>
      <c r="BB431" s="43">
        <v>602710</v>
      </c>
      <c r="BC431" s="43">
        <v>1328577</v>
      </c>
      <c r="BD431" s="43">
        <v>1595019</v>
      </c>
      <c r="BE431" s="46">
        <v>0.67500000000000004</v>
      </c>
      <c r="BF431" s="46">
        <v>0.60799999999999998</v>
      </c>
      <c r="BG431" s="46">
        <v>0.67500000000000004</v>
      </c>
      <c r="BH431" s="46">
        <v>0.67500000000000004</v>
      </c>
      <c r="BI431" s="47">
        <v>1741</v>
      </c>
      <c r="BJ431" s="47">
        <v>1085817809</v>
      </c>
      <c r="BK431" s="47">
        <v>623674</v>
      </c>
      <c r="BL431" s="47">
        <v>1468921</v>
      </c>
      <c r="BM431" s="47">
        <v>1721493</v>
      </c>
      <c r="BN431" s="66">
        <v>0.67400000000000004</v>
      </c>
      <c r="BO431" s="66">
        <v>0.60799999999999998</v>
      </c>
      <c r="BP431" s="66">
        <v>0.67400000000000004</v>
      </c>
      <c r="BQ431" s="66">
        <v>0.67400000000000004</v>
      </c>
      <c r="BR431" s="67">
        <v>1610</v>
      </c>
      <c r="BS431" s="67">
        <v>1092481356</v>
      </c>
      <c r="BT431" s="67">
        <v>678559</v>
      </c>
      <c r="BU431" s="67">
        <v>1562348</v>
      </c>
      <c r="BV431" s="67">
        <v>1935099</v>
      </c>
      <c r="BW431" s="70">
        <v>0.67300000000000004</v>
      </c>
      <c r="BX431" s="70">
        <v>0.61</v>
      </c>
      <c r="BY431" s="70">
        <v>0.67300000000000004</v>
      </c>
      <c r="BZ431" s="70">
        <v>0.67300000000000004</v>
      </c>
      <c r="CA431" s="71">
        <v>1688</v>
      </c>
      <c r="CB431" s="71">
        <v>1125821433</v>
      </c>
      <c r="CC431" s="71">
        <v>666955</v>
      </c>
      <c r="CD431" s="71">
        <v>1771729</v>
      </c>
      <c r="CE431" s="71">
        <v>2088529</v>
      </c>
    </row>
    <row r="432" spans="1:83" x14ac:dyDescent="0.35">
      <c r="A432" s="10" t="s">
        <v>1764</v>
      </c>
      <c r="B432" s="10" t="s">
        <v>419</v>
      </c>
      <c r="C432" s="42">
        <v>0.73799999999999999</v>
      </c>
      <c r="D432" s="42">
        <v>0.60399999999999998</v>
      </c>
      <c r="E432" s="42">
        <v>0.73799999999999999</v>
      </c>
      <c r="F432" s="42">
        <v>0.73799999999999999</v>
      </c>
      <c r="G432" s="43">
        <v>999</v>
      </c>
      <c r="H432" s="43">
        <v>351211084</v>
      </c>
      <c r="I432" s="43">
        <v>351562</v>
      </c>
      <c r="J432" s="43">
        <v>1376981</v>
      </c>
      <c r="K432" s="43">
        <v>1605863</v>
      </c>
      <c r="L432" s="42">
        <v>0.73699999999999999</v>
      </c>
      <c r="M432" s="42">
        <v>0.61</v>
      </c>
      <c r="N432" s="42">
        <v>0.73699999999999999</v>
      </c>
      <c r="O432" s="42">
        <v>0.73699999999999999</v>
      </c>
      <c r="P432" s="43">
        <v>955</v>
      </c>
      <c r="Q432" s="43">
        <v>346747810</v>
      </c>
      <c r="R432" s="43">
        <v>363086</v>
      </c>
      <c r="S432" s="43">
        <v>1346294</v>
      </c>
      <c r="T432" s="43">
        <v>1648950</v>
      </c>
      <c r="U432" s="42">
        <v>0.73099999999999998</v>
      </c>
      <c r="V432" s="42">
        <v>0.61</v>
      </c>
      <c r="W432" s="42">
        <v>0.73099999999999998</v>
      </c>
      <c r="X432" s="42">
        <v>0.73099999999999998</v>
      </c>
      <c r="Y432" s="43">
        <v>901</v>
      </c>
      <c r="Z432" s="43">
        <v>351123851</v>
      </c>
      <c r="AA432" s="43">
        <v>389704</v>
      </c>
      <c r="AB432" s="43">
        <v>1678228</v>
      </c>
      <c r="AC432" s="43">
        <v>1475934</v>
      </c>
      <c r="AD432" s="42">
        <v>0.74099999999999999</v>
      </c>
      <c r="AE432" s="42">
        <v>0.61399999999999999</v>
      </c>
      <c r="AF432" s="42">
        <v>0.74099999999999999</v>
      </c>
      <c r="AG432" s="42">
        <v>0.74099999999999999</v>
      </c>
      <c r="AH432" s="43">
        <v>890</v>
      </c>
      <c r="AI432" s="43">
        <v>355187993</v>
      </c>
      <c r="AJ432" s="43">
        <v>399087</v>
      </c>
      <c r="AK432" s="43">
        <v>1613844</v>
      </c>
      <c r="AL432" s="43">
        <v>1802748</v>
      </c>
      <c r="AM432" s="42">
        <v>0.73799999999999999</v>
      </c>
      <c r="AN432" s="42">
        <v>0.61</v>
      </c>
      <c r="AO432" s="42">
        <v>0.73799999999999999</v>
      </c>
      <c r="AP432" s="42">
        <v>0.73799999999999999</v>
      </c>
      <c r="AQ432" s="43">
        <v>834</v>
      </c>
      <c r="AR432" s="43">
        <v>357567329</v>
      </c>
      <c r="AS432" s="43">
        <v>428737</v>
      </c>
      <c r="AT432" s="43">
        <v>1582678</v>
      </c>
      <c r="AU432" s="43">
        <v>1679980</v>
      </c>
      <c r="AV432" s="42">
        <v>0.75900000000000001</v>
      </c>
      <c r="AW432" s="42">
        <v>0.61799999999999999</v>
      </c>
      <c r="AX432" s="42">
        <v>0.75900000000000001</v>
      </c>
      <c r="AY432" s="42">
        <v>0.75900000000000001</v>
      </c>
      <c r="AZ432" s="43">
        <v>844</v>
      </c>
      <c r="BA432" s="43">
        <v>354510069</v>
      </c>
      <c r="BB432" s="43">
        <v>420035</v>
      </c>
      <c r="BC432" s="43">
        <v>1550263</v>
      </c>
      <c r="BD432" s="43">
        <v>1641105</v>
      </c>
      <c r="BE432" s="46">
        <v>0.76800000000000002</v>
      </c>
      <c r="BF432" s="46">
        <v>0.62</v>
      </c>
      <c r="BG432" s="46">
        <v>0.76800000000000002</v>
      </c>
      <c r="BH432" s="46">
        <v>0.76800000000000002</v>
      </c>
      <c r="BI432" s="47">
        <v>792</v>
      </c>
      <c r="BJ432" s="47">
        <v>352757576</v>
      </c>
      <c r="BK432" s="47">
        <v>445400</v>
      </c>
      <c r="BL432" s="47">
        <v>1458110</v>
      </c>
      <c r="BM432" s="47">
        <v>1726385</v>
      </c>
      <c r="BN432" s="66">
        <v>0.76300000000000001</v>
      </c>
      <c r="BO432" s="66">
        <v>0.61399999999999999</v>
      </c>
      <c r="BP432" s="66">
        <v>0.76300000000000001</v>
      </c>
      <c r="BQ432" s="66">
        <v>0.76300000000000001</v>
      </c>
      <c r="BR432" s="67">
        <v>740</v>
      </c>
      <c r="BS432" s="67">
        <v>364504707</v>
      </c>
      <c r="BT432" s="67">
        <v>492573</v>
      </c>
      <c r="BU432" s="67">
        <v>1596196</v>
      </c>
      <c r="BV432" s="67">
        <v>1791221</v>
      </c>
      <c r="BW432" s="70">
        <v>0.754</v>
      </c>
      <c r="BX432" s="70">
        <v>0.59599999999999997</v>
      </c>
      <c r="BY432" s="70">
        <v>0.754</v>
      </c>
      <c r="BZ432" s="70">
        <v>0.754</v>
      </c>
      <c r="CA432" s="71">
        <v>771</v>
      </c>
      <c r="CB432" s="71">
        <v>387541259</v>
      </c>
      <c r="CC432" s="71">
        <v>502647</v>
      </c>
      <c r="CD432" s="71">
        <v>1651871</v>
      </c>
      <c r="CE432" s="71">
        <v>1800110</v>
      </c>
    </row>
    <row r="433" spans="1:83" x14ac:dyDescent="0.35">
      <c r="A433" s="10" t="s">
        <v>1765</v>
      </c>
      <c r="B433" s="10" t="s">
        <v>420</v>
      </c>
      <c r="C433" s="42">
        <v>0.17299999999999999</v>
      </c>
      <c r="D433" s="42">
        <v>0.253</v>
      </c>
      <c r="E433" s="42">
        <v>0.17299999999999999</v>
      </c>
      <c r="F433" s="42">
        <v>0.36</v>
      </c>
      <c r="G433" s="43">
        <v>951</v>
      </c>
      <c r="H433" s="43">
        <v>1052514184</v>
      </c>
      <c r="I433" s="43">
        <v>1106744</v>
      </c>
      <c r="J433" s="43">
        <v>333475</v>
      </c>
      <c r="K433" s="43">
        <v>343452</v>
      </c>
      <c r="L433" s="42">
        <v>0.24199999999999999</v>
      </c>
      <c r="M433" s="42">
        <v>0.30499999999999999</v>
      </c>
      <c r="N433" s="42">
        <v>0.24199999999999999</v>
      </c>
      <c r="O433" s="42">
        <v>0.36</v>
      </c>
      <c r="P433" s="43">
        <v>943</v>
      </c>
      <c r="Q433" s="43">
        <v>984964173</v>
      </c>
      <c r="R433" s="43">
        <v>1044500</v>
      </c>
      <c r="S433" s="43">
        <v>326880</v>
      </c>
      <c r="T433" s="43">
        <v>406266</v>
      </c>
      <c r="U433" s="42">
        <v>0.249</v>
      </c>
      <c r="V433" s="42">
        <v>0.29299999999999998</v>
      </c>
      <c r="W433" s="42">
        <v>0.249</v>
      </c>
      <c r="X433" s="42">
        <v>0.36</v>
      </c>
      <c r="Y433" s="43">
        <v>949</v>
      </c>
      <c r="Z433" s="43">
        <v>1032812462</v>
      </c>
      <c r="AA433" s="43">
        <v>1088316</v>
      </c>
      <c r="AB433" s="43">
        <v>380763</v>
      </c>
      <c r="AC433" s="43">
        <v>401476</v>
      </c>
      <c r="AD433" s="42">
        <v>0.27400000000000002</v>
      </c>
      <c r="AE433" s="42">
        <v>0.311</v>
      </c>
      <c r="AF433" s="42">
        <v>0.27400000000000002</v>
      </c>
      <c r="AG433" s="42">
        <v>0.36</v>
      </c>
      <c r="AH433" s="43">
        <v>925</v>
      </c>
      <c r="AI433" s="43">
        <v>1032202361</v>
      </c>
      <c r="AJ433" s="43">
        <v>1115894</v>
      </c>
      <c r="AK433" s="43">
        <v>367538</v>
      </c>
      <c r="AL433" s="43">
        <v>385706</v>
      </c>
      <c r="AM433" s="42">
        <v>0.29599999999999999</v>
      </c>
      <c r="AN433" s="42">
        <v>0.32800000000000001</v>
      </c>
      <c r="AO433" s="42">
        <v>0.29599999999999999</v>
      </c>
      <c r="AP433" s="42">
        <v>0.36</v>
      </c>
      <c r="AQ433" s="43">
        <v>898</v>
      </c>
      <c r="AR433" s="43">
        <v>1033442656</v>
      </c>
      <c r="AS433" s="43">
        <v>1150827</v>
      </c>
      <c r="AT433" s="43">
        <v>374367</v>
      </c>
      <c r="AU433" s="43">
        <v>425460</v>
      </c>
      <c r="AV433" s="42">
        <v>0.32</v>
      </c>
      <c r="AW433" s="42">
        <v>0.32800000000000001</v>
      </c>
      <c r="AX433" s="42">
        <v>0.32</v>
      </c>
      <c r="AY433" s="42">
        <v>0.36</v>
      </c>
      <c r="AZ433" s="43">
        <v>880</v>
      </c>
      <c r="BA433" s="43">
        <v>1043610103</v>
      </c>
      <c r="BB433" s="43">
        <v>1185920</v>
      </c>
      <c r="BC433" s="43">
        <v>408618</v>
      </c>
      <c r="BD433" s="43">
        <v>504093</v>
      </c>
      <c r="BE433" s="46">
        <v>0.309</v>
      </c>
      <c r="BF433" s="46">
        <v>0.32800000000000001</v>
      </c>
      <c r="BG433" s="46">
        <v>0.309</v>
      </c>
      <c r="BH433" s="46">
        <v>0.36</v>
      </c>
      <c r="BI433" s="47">
        <v>802</v>
      </c>
      <c r="BJ433" s="47">
        <v>1060487749</v>
      </c>
      <c r="BK433" s="47">
        <v>1322303</v>
      </c>
      <c r="BL433" s="47">
        <v>458272</v>
      </c>
      <c r="BM433" s="47">
        <v>566971</v>
      </c>
      <c r="BN433" s="66">
        <v>0.38500000000000001</v>
      </c>
      <c r="BO433" s="66">
        <v>0.35</v>
      </c>
      <c r="BP433" s="66">
        <v>0.38500000000000001</v>
      </c>
      <c r="BQ433" s="66">
        <v>0.38500000000000001</v>
      </c>
      <c r="BR433" s="67">
        <v>827</v>
      </c>
      <c r="BS433" s="67">
        <v>1055419596</v>
      </c>
      <c r="BT433" s="67">
        <v>1276202</v>
      </c>
      <c r="BU433" s="67">
        <v>533641</v>
      </c>
      <c r="BV433" s="67">
        <v>675775</v>
      </c>
      <c r="BW433" s="70">
        <v>0.34899999999999998</v>
      </c>
      <c r="BX433" s="70">
        <v>0.371</v>
      </c>
      <c r="BY433" s="70">
        <v>0.34899999999999998</v>
      </c>
      <c r="BZ433" s="70">
        <v>0.371</v>
      </c>
      <c r="CA433" s="71">
        <v>807</v>
      </c>
      <c r="CB433" s="71">
        <v>1071054832</v>
      </c>
      <c r="CC433" s="71">
        <v>1327205</v>
      </c>
      <c r="CD433" s="71">
        <v>593513</v>
      </c>
      <c r="CE433" s="71">
        <v>667941</v>
      </c>
    </row>
    <row r="434" spans="1:83" x14ac:dyDescent="0.35">
      <c r="A434" s="10" t="s">
        <v>1766</v>
      </c>
      <c r="B434" s="10" t="s">
        <v>421</v>
      </c>
      <c r="C434" s="42">
        <v>0.52800000000000002</v>
      </c>
      <c r="D434" s="42">
        <v>0.224</v>
      </c>
      <c r="E434" s="42">
        <v>0.52800000000000002</v>
      </c>
      <c r="F434" s="42">
        <v>0.52800000000000002</v>
      </c>
      <c r="G434" s="43">
        <v>508</v>
      </c>
      <c r="H434" s="43">
        <v>320995626</v>
      </c>
      <c r="I434" s="43">
        <v>631881</v>
      </c>
      <c r="J434" s="43">
        <v>831483</v>
      </c>
      <c r="K434" s="43">
        <v>727445</v>
      </c>
      <c r="L434" s="42">
        <v>0.53100000000000003</v>
      </c>
      <c r="M434" s="42">
        <v>0.253</v>
      </c>
      <c r="N434" s="42">
        <v>0.53100000000000003</v>
      </c>
      <c r="O434" s="42">
        <v>0.53100000000000003</v>
      </c>
      <c r="P434" s="43">
        <v>479</v>
      </c>
      <c r="Q434" s="43">
        <v>309777959</v>
      </c>
      <c r="R434" s="43">
        <v>646718</v>
      </c>
      <c r="S434" s="43">
        <v>718357</v>
      </c>
      <c r="T434" s="43">
        <v>673109</v>
      </c>
      <c r="U434" s="42">
        <v>0.53500000000000003</v>
      </c>
      <c r="V434" s="42">
        <v>0.253</v>
      </c>
      <c r="W434" s="42">
        <v>0.53500000000000003</v>
      </c>
      <c r="X434" s="42">
        <v>0.53500000000000003</v>
      </c>
      <c r="Y434" s="43">
        <v>473</v>
      </c>
      <c r="Z434" s="43">
        <v>318725465</v>
      </c>
      <c r="AA434" s="43">
        <v>673838</v>
      </c>
      <c r="AB434" s="43">
        <v>735832</v>
      </c>
      <c r="AC434" s="43">
        <v>705788</v>
      </c>
      <c r="AD434" s="42">
        <v>0.54600000000000004</v>
      </c>
      <c r="AE434" s="42">
        <v>0.26</v>
      </c>
      <c r="AF434" s="42">
        <v>0.54600000000000004</v>
      </c>
      <c r="AG434" s="42">
        <v>0.54600000000000004</v>
      </c>
      <c r="AH434" s="43">
        <v>460</v>
      </c>
      <c r="AI434" s="43">
        <v>321167595</v>
      </c>
      <c r="AJ434" s="43">
        <v>698190</v>
      </c>
      <c r="AK434" s="43">
        <v>647400</v>
      </c>
      <c r="AL434" s="43">
        <v>733570</v>
      </c>
      <c r="AM434" s="42">
        <v>0.58199999999999996</v>
      </c>
      <c r="AN434" s="42">
        <v>0.26700000000000002</v>
      </c>
      <c r="AO434" s="42">
        <v>0.58199999999999996</v>
      </c>
      <c r="AP434" s="42">
        <v>0.58199999999999996</v>
      </c>
      <c r="AQ434" s="43">
        <v>476</v>
      </c>
      <c r="AR434" s="43">
        <v>324931206</v>
      </c>
      <c r="AS434" s="43">
        <v>682628</v>
      </c>
      <c r="AT434" s="43">
        <v>638468</v>
      </c>
      <c r="AU434" s="43">
        <v>823555</v>
      </c>
      <c r="AV434" s="42">
        <v>0.59199999999999997</v>
      </c>
      <c r="AW434" s="42">
        <v>0.27300000000000002</v>
      </c>
      <c r="AX434" s="42">
        <v>0.59199999999999997</v>
      </c>
      <c r="AY434" s="42">
        <v>0.59199999999999997</v>
      </c>
      <c r="AZ434" s="43">
        <v>469</v>
      </c>
      <c r="BA434" s="43">
        <v>333269660</v>
      </c>
      <c r="BB434" s="43">
        <v>710596</v>
      </c>
      <c r="BC434" s="43">
        <v>693898</v>
      </c>
      <c r="BD434" s="43">
        <v>706995</v>
      </c>
      <c r="BE434" s="46">
        <v>0.58299999999999996</v>
      </c>
      <c r="BF434" s="46">
        <v>0.26</v>
      </c>
      <c r="BG434" s="46">
        <v>0.58299999999999996</v>
      </c>
      <c r="BH434" s="46">
        <v>0.58299999999999996</v>
      </c>
      <c r="BI434" s="47">
        <v>433</v>
      </c>
      <c r="BJ434" s="47">
        <v>346090308</v>
      </c>
      <c r="BK434" s="47">
        <v>799284</v>
      </c>
      <c r="BL434" s="47">
        <v>663864</v>
      </c>
      <c r="BM434" s="47">
        <v>669202</v>
      </c>
      <c r="BN434" s="66">
        <v>0.60199999999999998</v>
      </c>
      <c r="BO434" s="66">
        <v>0.246</v>
      </c>
      <c r="BP434" s="66">
        <v>0.60199999999999998</v>
      </c>
      <c r="BQ434" s="66">
        <v>0.60199999999999998</v>
      </c>
      <c r="BR434" s="67">
        <v>428</v>
      </c>
      <c r="BS434" s="67">
        <v>353567974</v>
      </c>
      <c r="BT434" s="67">
        <v>826093</v>
      </c>
      <c r="BU434" s="67">
        <v>857671</v>
      </c>
      <c r="BV434" s="67">
        <v>1134259</v>
      </c>
      <c r="BW434" s="70">
        <v>0.59599999999999997</v>
      </c>
      <c r="BX434" s="70">
        <v>0.246</v>
      </c>
      <c r="BY434" s="70">
        <v>0.59599999999999997</v>
      </c>
      <c r="BZ434" s="70">
        <v>0.59599999999999997</v>
      </c>
      <c r="CA434" s="71">
        <v>441</v>
      </c>
      <c r="CB434" s="71">
        <v>363424159</v>
      </c>
      <c r="CC434" s="71">
        <v>824091</v>
      </c>
      <c r="CD434" s="71">
        <v>1437245</v>
      </c>
      <c r="CE434" s="71">
        <v>1342765</v>
      </c>
    </row>
    <row r="435" spans="1:83" x14ac:dyDescent="0.35">
      <c r="A435" s="10" t="s">
        <v>1767</v>
      </c>
      <c r="B435" s="10" t="s">
        <v>422</v>
      </c>
      <c r="C435" s="42">
        <v>0.41899999999999998</v>
      </c>
      <c r="D435" s="42">
        <v>0.36599999999999999</v>
      </c>
      <c r="E435" s="42">
        <v>0.41899999999999998</v>
      </c>
      <c r="F435" s="42">
        <v>0.41899999999999998</v>
      </c>
      <c r="G435" s="43">
        <v>515</v>
      </c>
      <c r="H435" s="43">
        <v>400781606</v>
      </c>
      <c r="I435" s="43">
        <v>778216</v>
      </c>
      <c r="J435" s="43">
        <v>390176</v>
      </c>
      <c r="K435" s="43">
        <v>392926</v>
      </c>
      <c r="L435" s="42">
        <v>0.41299999999999998</v>
      </c>
      <c r="M435" s="42">
        <v>0.39</v>
      </c>
      <c r="N435" s="42">
        <v>0.41299999999999998</v>
      </c>
      <c r="O435" s="42">
        <v>0.41299999999999998</v>
      </c>
      <c r="P435" s="43">
        <v>487</v>
      </c>
      <c r="Q435" s="43">
        <v>394375467</v>
      </c>
      <c r="R435" s="43">
        <v>809805</v>
      </c>
      <c r="S435" s="43">
        <v>333899</v>
      </c>
      <c r="T435" s="43">
        <v>400357</v>
      </c>
      <c r="U435" s="42">
        <v>0.443</v>
      </c>
      <c r="V435" s="42">
        <v>0.39400000000000002</v>
      </c>
      <c r="W435" s="42">
        <v>0.443</v>
      </c>
      <c r="X435" s="42">
        <v>0.443</v>
      </c>
      <c r="Y435" s="43">
        <v>483</v>
      </c>
      <c r="Z435" s="43">
        <v>390150600</v>
      </c>
      <c r="AA435" s="43">
        <v>807765</v>
      </c>
      <c r="AB435" s="43">
        <v>364717</v>
      </c>
      <c r="AC435" s="43">
        <v>357780</v>
      </c>
      <c r="AD435" s="42">
        <v>0.45900000000000002</v>
      </c>
      <c r="AE435" s="42">
        <v>0.40300000000000002</v>
      </c>
      <c r="AF435" s="42">
        <v>0.45900000000000002</v>
      </c>
      <c r="AG435" s="42">
        <v>0.45900000000000002</v>
      </c>
      <c r="AH435" s="43">
        <v>472</v>
      </c>
      <c r="AI435" s="43">
        <v>392112621</v>
      </c>
      <c r="AJ435" s="43">
        <v>830747</v>
      </c>
      <c r="AK435" s="43">
        <v>329833</v>
      </c>
      <c r="AL435" s="43">
        <v>351921</v>
      </c>
      <c r="AM435" s="42">
        <v>0.48499999999999999</v>
      </c>
      <c r="AN435" s="42">
        <v>0.39900000000000002</v>
      </c>
      <c r="AO435" s="42">
        <v>0.48499999999999999</v>
      </c>
      <c r="AP435" s="42">
        <v>0.48499999999999999</v>
      </c>
      <c r="AQ435" s="43">
        <v>475</v>
      </c>
      <c r="AR435" s="43">
        <v>399921482</v>
      </c>
      <c r="AS435" s="43">
        <v>841939</v>
      </c>
      <c r="AT435" s="43">
        <v>327084</v>
      </c>
      <c r="AU435" s="43">
        <v>357728</v>
      </c>
      <c r="AV435" s="42">
        <v>0.496</v>
      </c>
      <c r="AW435" s="42">
        <v>0.375</v>
      </c>
      <c r="AX435" s="42">
        <v>0.496</v>
      </c>
      <c r="AY435" s="42">
        <v>0.496</v>
      </c>
      <c r="AZ435" s="43">
        <v>472</v>
      </c>
      <c r="BA435" s="43">
        <v>415143765</v>
      </c>
      <c r="BB435" s="43">
        <v>879541</v>
      </c>
      <c r="BC435" s="43">
        <v>343784</v>
      </c>
      <c r="BD435" s="43">
        <v>418412</v>
      </c>
      <c r="BE435" s="46">
        <v>0.48099999999999998</v>
      </c>
      <c r="BF435" s="46">
        <v>0.33900000000000002</v>
      </c>
      <c r="BG435" s="46">
        <v>0.48099999999999998</v>
      </c>
      <c r="BH435" s="46">
        <v>0.48099999999999998</v>
      </c>
      <c r="BI435" s="47">
        <v>440</v>
      </c>
      <c r="BJ435" s="47">
        <v>437723426</v>
      </c>
      <c r="BK435" s="47">
        <v>994825</v>
      </c>
      <c r="BL435" s="47">
        <v>366085</v>
      </c>
      <c r="BM435" s="47">
        <v>415793</v>
      </c>
      <c r="BN435" s="66">
        <v>0.52800000000000002</v>
      </c>
      <c r="BO435" s="66">
        <v>0.36</v>
      </c>
      <c r="BP435" s="66">
        <v>0.52800000000000002</v>
      </c>
      <c r="BQ435" s="66">
        <v>0.52800000000000002</v>
      </c>
      <c r="BR435" s="67">
        <v>442</v>
      </c>
      <c r="BS435" s="67">
        <v>433297933</v>
      </c>
      <c r="BT435" s="67">
        <v>980312</v>
      </c>
      <c r="BU435" s="67">
        <v>417639</v>
      </c>
      <c r="BV435" s="67">
        <v>532046</v>
      </c>
      <c r="BW435" s="70">
        <v>0.51</v>
      </c>
      <c r="BX435" s="70">
        <v>0.35</v>
      </c>
      <c r="BY435" s="70">
        <v>0.51</v>
      </c>
      <c r="BZ435" s="70">
        <v>0.51</v>
      </c>
      <c r="CA435" s="71">
        <v>450</v>
      </c>
      <c r="CB435" s="71">
        <v>449350996</v>
      </c>
      <c r="CC435" s="71">
        <v>998557</v>
      </c>
      <c r="CD435" s="71">
        <v>525959</v>
      </c>
      <c r="CE435" s="71">
        <v>536610</v>
      </c>
    </row>
    <row r="436" spans="1:83" x14ac:dyDescent="0.35">
      <c r="A436" s="10" t="s">
        <v>1768</v>
      </c>
      <c r="B436" s="10" t="s">
        <v>423</v>
      </c>
      <c r="C436" s="42">
        <v>0.67</v>
      </c>
      <c r="D436" s="42">
        <v>0.58799999999999997</v>
      </c>
      <c r="E436" s="42">
        <v>0.67</v>
      </c>
      <c r="F436" s="42">
        <v>0.67</v>
      </c>
      <c r="G436" s="43">
        <v>370</v>
      </c>
      <c r="H436" s="43">
        <v>163444834</v>
      </c>
      <c r="I436" s="43">
        <v>441742</v>
      </c>
      <c r="J436" s="43">
        <v>538874</v>
      </c>
      <c r="K436" s="43">
        <v>577058</v>
      </c>
      <c r="L436" s="42">
        <v>0.65700000000000003</v>
      </c>
      <c r="M436" s="42">
        <v>0.61</v>
      </c>
      <c r="N436" s="42">
        <v>0.65700000000000003</v>
      </c>
      <c r="O436" s="42">
        <v>0.65700000000000003</v>
      </c>
      <c r="P436" s="43">
        <v>332</v>
      </c>
      <c r="Q436" s="43">
        <v>157258817</v>
      </c>
      <c r="R436" s="43">
        <v>473671</v>
      </c>
      <c r="S436" s="43">
        <v>485155</v>
      </c>
      <c r="T436" s="43">
        <v>566170</v>
      </c>
      <c r="U436" s="42">
        <v>0.68</v>
      </c>
      <c r="V436" s="42">
        <v>0.61199999999999999</v>
      </c>
      <c r="W436" s="42">
        <v>0.68</v>
      </c>
      <c r="X436" s="42">
        <v>0.68</v>
      </c>
      <c r="Y436" s="43">
        <v>337</v>
      </c>
      <c r="Z436" s="43">
        <v>156419279</v>
      </c>
      <c r="AA436" s="43">
        <v>464152</v>
      </c>
      <c r="AB436" s="43">
        <v>501951</v>
      </c>
      <c r="AC436" s="43">
        <v>548123</v>
      </c>
      <c r="AD436" s="42">
        <v>0.745</v>
      </c>
      <c r="AE436" s="42">
        <v>0.627</v>
      </c>
      <c r="AF436" s="42">
        <v>0.745</v>
      </c>
      <c r="AG436" s="42">
        <v>0.745</v>
      </c>
      <c r="AH436" s="43">
        <v>398</v>
      </c>
      <c r="AI436" s="43">
        <v>156169511</v>
      </c>
      <c r="AJ436" s="43">
        <v>392385</v>
      </c>
      <c r="AK436" s="43">
        <v>478921</v>
      </c>
      <c r="AL436" s="43">
        <v>620195</v>
      </c>
      <c r="AM436" s="42">
        <v>0.70499999999999996</v>
      </c>
      <c r="AN436" s="42">
        <v>0.61</v>
      </c>
      <c r="AO436" s="42">
        <v>0.70499999999999996</v>
      </c>
      <c r="AP436" s="42">
        <v>0.70499999999999996</v>
      </c>
      <c r="AQ436" s="43">
        <v>344</v>
      </c>
      <c r="AR436" s="43">
        <v>166208876</v>
      </c>
      <c r="AS436" s="43">
        <v>483165</v>
      </c>
      <c r="AT436" s="43">
        <v>463001</v>
      </c>
      <c r="AU436" s="43">
        <v>573013</v>
      </c>
      <c r="AV436" s="42">
        <v>0.71299999999999997</v>
      </c>
      <c r="AW436" s="42">
        <v>0.62</v>
      </c>
      <c r="AX436" s="42">
        <v>0.71299999999999997</v>
      </c>
      <c r="AY436" s="42">
        <v>0.71299999999999997</v>
      </c>
      <c r="AZ436" s="43">
        <v>332</v>
      </c>
      <c r="BA436" s="43">
        <v>166099972</v>
      </c>
      <c r="BB436" s="43">
        <v>500301</v>
      </c>
      <c r="BC436" s="43">
        <v>517725</v>
      </c>
      <c r="BD436" s="43">
        <v>607713</v>
      </c>
      <c r="BE436" s="46">
        <v>0.68600000000000005</v>
      </c>
      <c r="BF436" s="46">
        <v>0.6</v>
      </c>
      <c r="BG436" s="46">
        <v>0.68600000000000005</v>
      </c>
      <c r="BH436" s="46">
        <v>0.68600000000000005</v>
      </c>
      <c r="BI436" s="47">
        <v>294</v>
      </c>
      <c r="BJ436" s="47">
        <v>177092825</v>
      </c>
      <c r="BK436" s="47">
        <v>602356</v>
      </c>
      <c r="BL436" s="47">
        <v>489153</v>
      </c>
      <c r="BM436" s="47">
        <v>644746</v>
      </c>
      <c r="BN436" s="66">
        <v>0.72399999999999998</v>
      </c>
      <c r="BO436" s="66">
        <v>0.62</v>
      </c>
      <c r="BP436" s="66">
        <v>0.72399999999999998</v>
      </c>
      <c r="BQ436" s="66">
        <v>0.72399999999999998</v>
      </c>
      <c r="BR436" s="67">
        <v>299</v>
      </c>
      <c r="BS436" s="67">
        <v>171395823</v>
      </c>
      <c r="BT436" s="67">
        <v>573230</v>
      </c>
      <c r="BU436" s="67">
        <v>488510</v>
      </c>
      <c r="BV436" s="67">
        <v>633354</v>
      </c>
      <c r="BW436" s="70">
        <v>0.72099999999999997</v>
      </c>
      <c r="BX436" s="70">
        <v>0.60799999999999998</v>
      </c>
      <c r="BY436" s="70">
        <v>0.72099999999999997</v>
      </c>
      <c r="BZ436" s="70">
        <v>0.72099999999999997</v>
      </c>
      <c r="CA436" s="71">
        <v>316</v>
      </c>
      <c r="CB436" s="71">
        <v>180007255</v>
      </c>
      <c r="CC436" s="71">
        <v>569643</v>
      </c>
      <c r="CD436" s="71">
        <v>507631</v>
      </c>
      <c r="CE436" s="71">
        <v>619420</v>
      </c>
    </row>
    <row r="437" spans="1:83" x14ac:dyDescent="0.35">
      <c r="A437" s="10" t="s">
        <v>1769</v>
      </c>
      <c r="B437" s="10" t="s">
        <v>424</v>
      </c>
      <c r="C437" s="42">
        <v>0.498</v>
      </c>
      <c r="D437" s="42">
        <v>0.68300000000000005</v>
      </c>
      <c r="E437" s="42">
        <v>0.498</v>
      </c>
      <c r="F437" s="42">
        <v>0.68300000000000005</v>
      </c>
      <c r="G437" s="43">
        <v>4964</v>
      </c>
      <c r="H437" s="43">
        <v>3336521801</v>
      </c>
      <c r="I437" s="43">
        <v>672143</v>
      </c>
      <c r="J437" s="43">
        <v>2895802</v>
      </c>
      <c r="K437" s="43">
        <v>2978211</v>
      </c>
      <c r="L437" s="42">
        <v>0.498</v>
      </c>
      <c r="M437" s="42">
        <v>0.68300000000000005</v>
      </c>
      <c r="N437" s="42">
        <v>0.498</v>
      </c>
      <c r="O437" s="42">
        <v>0.68300000000000005</v>
      </c>
      <c r="P437" s="43">
        <v>4815</v>
      </c>
      <c r="Q437" s="43">
        <v>3335144897</v>
      </c>
      <c r="R437" s="43">
        <v>692657</v>
      </c>
      <c r="S437" s="43">
        <v>3115806</v>
      </c>
      <c r="T437" s="43">
        <v>2848723</v>
      </c>
      <c r="U437" s="42">
        <v>0.48099999999999998</v>
      </c>
      <c r="V437" s="42">
        <v>0.67100000000000004</v>
      </c>
      <c r="W437" s="42">
        <v>0.48099999999999998</v>
      </c>
      <c r="X437" s="42">
        <v>0.67100000000000004</v>
      </c>
      <c r="Y437" s="43">
        <v>4601</v>
      </c>
      <c r="Z437" s="43">
        <v>3456915551</v>
      </c>
      <c r="AA437" s="43">
        <v>751340</v>
      </c>
      <c r="AB437" s="43">
        <v>3172421</v>
      </c>
      <c r="AC437" s="43">
        <v>2873756</v>
      </c>
      <c r="AD437" s="42">
        <v>0.49299999999999999</v>
      </c>
      <c r="AE437" s="42">
        <v>0.67</v>
      </c>
      <c r="AF437" s="42">
        <v>0.49299999999999999</v>
      </c>
      <c r="AG437" s="42">
        <v>0.67</v>
      </c>
      <c r="AH437" s="43">
        <v>4503</v>
      </c>
      <c r="AI437" s="43">
        <v>3510855705</v>
      </c>
      <c r="AJ437" s="43">
        <v>779670</v>
      </c>
      <c r="AK437" s="43">
        <v>3044134</v>
      </c>
      <c r="AL437" s="43">
        <v>2762992</v>
      </c>
      <c r="AM437" s="42">
        <v>0.49299999999999999</v>
      </c>
      <c r="AN437" s="42">
        <v>0.66400000000000003</v>
      </c>
      <c r="AO437" s="42">
        <v>0.49299999999999999</v>
      </c>
      <c r="AP437" s="42">
        <v>0.66400000000000003</v>
      </c>
      <c r="AQ437" s="43">
        <v>4399</v>
      </c>
      <c r="AR437" s="43">
        <v>3642764680</v>
      </c>
      <c r="AS437" s="43">
        <v>828089</v>
      </c>
      <c r="AT437" s="43">
        <v>3125342</v>
      </c>
      <c r="AU437" s="43">
        <v>2688124</v>
      </c>
      <c r="AV437" s="42">
        <v>0.50600000000000001</v>
      </c>
      <c r="AW437" s="42">
        <v>0.67300000000000004</v>
      </c>
      <c r="AX437" s="42">
        <v>0.50600000000000001</v>
      </c>
      <c r="AY437" s="42">
        <v>0.67300000000000004</v>
      </c>
      <c r="AZ437" s="43">
        <v>4317</v>
      </c>
      <c r="BA437" s="43">
        <v>3719239605</v>
      </c>
      <c r="BB437" s="43">
        <v>861533</v>
      </c>
      <c r="BC437" s="43">
        <v>3320269</v>
      </c>
      <c r="BD437" s="43">
        <v>2609233</v>
      </c>
      <c r="BE437" s="46">
        <v>0.53800000000000003</v>
      </c>
      <c r="BF437" s="46">
        <v>0.66300000000000003</v>
      </c>
      <c r="BG437" s="46">
        <v>0.53800000000000003</v>
      </c>
      <c r="BH437" s="46">
        <v>0.66300000000000003</v>
      </c>
      <c r="BI437" s="47">
        <v>4279</v>
      </c>
      <c r="BJ437" s="47">
        <v>3784759276</v>
      </c>
      <c r="BK437" s="47">
        <v>884496</v>
      </c>
      <c r="BL437" s="47">
        <v>3116190</v>
      </c>
      <c r="BM437" s="47">
        <v>2835917</v>
      </c>
      <c r="BN437" s="66">
        <v>0.53700000000000003</v>
      </c>
      <c r="BO437" s="66">
        <v>0.65900000000000003</v>
      </c>
      <c r="BP437" s="66">
        <v>0.53700000000000003</v>
      </c>
      <c r="BQ437" s="66">
        <v>0.65900000000000003</v>
      </c>
      <c r="BR437" s="67">
        <v>4104</v>
      </c>
      <c r="BS437" s="67">
        <v>3940388061</v>
      </c>
      <c r="BT437" s="67">
        <v>960133</v>
      </c>
      <c r="BU437" s="67">
        <v>3379225</v>
      </c>
      <c r="BV437" s="67">
        <v>3139859</v>
      </c>
      <c r="BW437" s="70">
        <v>0.50600000000000001</v>
      </c>
      <c r="BX437" s="70">
        <v>0.65700000000000003</v>
      </c>
      <c r="BY437" s="70">
        <v>0.50600000000000001</v>
      </c>
      <c r="BZ437" s="70">
        <v>0.65700000000000003</v>
      </c>
      <c r="CA437" s="71">
        <v>4041</v>
      </c>
      <c r="CB437" s="71">
        <v>4070346125</v>
      </c>
      <c r="CC437" s="71">
        <v>1007262</v>
      </c>
      <c r="CD437" s="71">
        <v>4022903</v>
      </c>
      <c r="CE437" s="71">
        <v>3244551</v>
      </c>
    </row>
    <row r="438" spans="1:83" x14ac:dyDescent="0.35">
      <c r="A438" s="10" t="s">
        <v>1770</v>
      </c>
      <c r="B438" s="10" t="s">
        <v>425</v>
      </c>
      <c r="C438" s="42">
        <v>0.441</v>
      </c>
      <c r="D438" s="42">
        <v>0.7</v>
      </c>
      <c r="E438" s="42">
        <v>0.441</v>
      </c>
      <c r="F438" s="42">
        <v>0.7</v>
      </c>
      <c r="G438" s="43">
        <v>4542</v>
      </c>
      <c r="H438" s="43">
        <v>3397650895</v>
      </c>
      <c r="I438" s="43">
        <v>748051</v>
      </c>
      <c r="J438" s="43">
        <v>2028094</v>
      </c>
      <c r="K438" s="43">
        <v>1905909</v>
      </c>
      <c r="L438" s="42">
        <v>0.48499999999999999</v>
      </c>
      <c r="M438" s="42">
        <v>0.71</v>
      </c>
      <c r="N438" s="42">
        <v>0.48499999999999999</v>
      </c>
      <c r="O438" s="42">
        <v>0.71</v>
      </c>
      <c r="P438" s="43">
        <v>4663</v>
      </c>
      <c r="Q438" s="43">
        <v>3308306581</v>
      </c>
      <c r="R438" s="43">
        <v>709480</v>
      </c>
      <c r="S438" s="43">
        <v>1858561</v>
      </c>
      <c r="T438" s="43">
        <v>2059198</v>
      </c>
      <c r="U438" s="42">
        <v>0.504</v>
      </c>
      <c r="V438" s="42">
        <v>0.71199999999999997</v>
      </c>
      <c r="W438" s="42">
        <v>0.504</v>
      </c>
      <c r="X438" s="42">
        <v>0.71199999999999997</v>
      </c>
      <c r="Y438" s="43">
        <v>4627</v>
      </c>
      <c r="Z438" s="43">
        <v>3324183331</v>
      </c>
      <c r="AA438" s="43">
        <v>718431</v>
      </c>
      <c r="AB438" s="43">
        <v>2064618</v>
      </c>
      <c r="AC438" s="43">
        <v>2042077</v>
      </c>
      <c r="AD438" s="42">
        <v>0.51600000000000001</v>
      </c>
      <c r="AE438" s="42">
        <v>0.71599999999999997</v>
      </c>
      <c r="AF438" s="42">
        <v>0.51600000000000001</v>
      </c>
      <c r="AG438" s="42">
        <v>0.71599999999999997</v>
      </c>
      <c r="AH438" s="43">
        <v>4479</v>
      </c>
      <c r="AI438" s="43">
        <v>3333435073</v>
      </c>
      <c r="AJ438" s="43">
        <v>744236</v>
      </c>
      <c r="AK438" s="43">
        <v>2128785</v>
      </c>
      <c r="AL438" s="43">
        <v>1988187</v>
      </c>
      <c r="AM438" s="42">
        <v>0.53400000000000003</v>
      </c>
      <c r="AN438" s="42">
        <v>0.71899999999999997</v>
      </c>
      <c r="AO438" s="42">
        <v>0.53400000000000003</v>
      </c>
      <c r="AP438" s="42">
        <v>0.71899999999999997</v>
      </c>
      <c r="AQ438" s="43">
        <v>4443</v>
      </c>
      <c r="AR438" s="43">
        <v>3380267905</v>
      </c>
      <c r="AS438" s="43">
        <v>760807</v>
      </c>
      <c r="AT438" s="43">
        <v>2141979</v>
      </c>
      <c r="AU438" s="43">
        <v>1880021</v>
      </c>
      <c r="AV438" s="42">
        <v>0.53400000000000003</v>
      </c>
      <c r="AW438" s="42">
        <v>0.71399999999999997</v>
      </c>
      <c r="AX438" s="42">
        <v>0.53400000000000003</v>
      </c>
      <c r="AY438" s="42">
        <v>0.71399999999999997</v>
      </c>
      <c r="AZ438" s="43">
        <v>4353</v>
      </c>
      <c r="BA438" s="43">
        <v>3537175232</v>
      </c>
      <c r="BB438" s="43">
        <v>812583</v>
      </c>
      <c r="BC438" s="43">
        <v>2222461</v>
      </c>
      <c r="BD438" s="43">
        <v>1996218</v>
      </c>
      <c r="BE438" s="46">
        <v>0.55400000000000005</v>
      </c>
      <c r="BF438" s="46">
        <v>0.70499999999999996</v>
      </c>
      <c r="BG438" s="46">
        <v>0.55400000000000005</v>
      </c>
      <c r="BH438" s="46">
        <v>0.70499999999999996</v>
      </c>
      <c r="BI438" s="47">
        <v>4258</v>
      </c>
      <c r="BJ438" s="47">
        <v>3637294237</v>
      </c>
      <c r="BK438" s="47">
        <v>854225</v>
      </c>
      <c r="BL438" s="47">
        <v>2059413</v>
      </c>
      <c r="BM438" s="47">
        <v>1826504</v>
      </c>
      <c r="BN438" s="66">
        <v>0.55100000000000005</v>
      </c>
      <c r="BO438" s="66">
        <v>0.69599999999999995</v>
      </c>
      <c r="BP438" s="66">
        <v>0.55100000000000005</v>
      </c>
      <c r="BQ438" s="66">
        <v>0.69599999999999995</v>
      </c>
      <c r="BR438" s="67">
        <v>4051</v>
      </c>
      <c r="BS438" s="67">
        <v>3778341368</v>
      </c>
      <c r="BT438" s="67">
        <v>932693</v>
      </c>
      <c r="BU438" s="67">
        <v>1863406</v>
      </c>
      <c r="BV438" s="67">
        <v>1895657</v>
      </c>
      <c r="BW438" s="70">
        <v>0.52400000000000002</v>
      </c>
      <c r="BX438" s="70">
        <v>0.69499999999999995</v>
      </c>
      <c r="BY438" s="70">
        <v>0.52400000000000002</v>
      </c>
      <c r="BZ438" s="70">
        <v>0.69499999999999995</v>
      </c>
      <c r="CA438" s="71">
        <v>3985</v>
      </c>
      <c r="CB438" s="71">
        <v>3868912313</v>
      </c>
      <c r="CC438" s="71">
        <v>970868</v>
      </c>
      <c r="CD438" s="71">
        <v>2710218</v>
      </c>
      <c r="CE438" s="71">
        <v>2162128</v>
      </c>
    </row>
    <row r="439" spans="1:83" x14ac:dyDescent="0.35">
      <c r="A439" s="10" t="s">
        <v>1771</v>
      </c>
      <c r="B439" s="10" t="s">
        <v>426</v>
      </c>
      <c r="C439" s="42">
        <v>7.1999999999999995E-2</v>
      </c>
      <c r="D439" s="42">
        <v>0.54100000000000004</v>
      </c>
      <c r="E439" s="42">
        <v>7.1999999999999995E-2</v>
      </c>
      <c r="F439" s="42">
        <v>0.54100000000000004</v>
      </c>
      <c r="G439" s="43">
        <v>860</v>
      </c>
      <c r="H439" s="43">
        <v>1067293133</v>
      </c>
      <c r="I439" s="43">
        <v>1241038</v>
      </c>
      <c r="J439" s="43">
        <v>265950</v>
      </c>
      <c r="K439" s="43">
        <v>285993</v>
      </c>
      <c r="L439" s="42">
        <v>4.9000000000000002E-2</v>
      </c>
      <c r="M439" s="42">
        <v>0.51300000000000001</v>
      </c>
      <c r="N439" s="42">
        <v>4.9000000000000002E-2</v>
      </c>
      <c r="O439" s="42">
        <v>0.51300000000000001</v>
      </c>
      <c r="P439" s="43">
        <v>864</v>
      </c>
      <c r="Q439" s="43">
        <v>1132567054</v>
      </c>
      <c r="R439" s="43">
        <v>1310841</v>
      </c>
      <c r="S439" s="43">
        <v>273364</v>
      </c>
      <c r="T439" s="43">
        <v>253035</v>
      </c>
      <c r="U439" s="42">
        <v>7.6999999999999999E-2</v>
      </c>
      <c r="V439" s="42">
        <v>0.52100000000000002</v>
      </c>
      <c r="W439" s="42">
        <v>7.6999999999999999E-2</v>
      </c>
      <c r="X439" s="42">
        <v>0.52100000000000002</v>
      </c>
      <c r="Y439" s="43">
        <v>847</v>
      </c>
      <c r="Z439" s="43">
        <v>1132307252</v>
      </c>
      <c r="AA439" s="43">
        <v>1336844</v>
      </c>
      <c r="AB439" s="43">
        <v>260488</v>
      </c>
      <c r="AC439" s="43">
        <v>232587</v>
      </c>
      <c r="AD439" s="42">
        <v>0.106</v>
      </c>
      <c r="AE439" s="42">
        <v>0.53300000000000003</v>
      </c>
      <c r="AF439" s="42">
        <v>0.106</v>
      </c>
      <c r="AG439" s="42">
        <v>0.53300000000000003</v>
      </c>
      <c r="AH439" s="43">
        <v>826</v>
      </c>
      <c r="AI439" s="43">
        <v>1134553773</v>
      </c>
      <c r="AJ439" s="43">
        <v>1373551</v>
      </c>
      <c r="AK439" s="43">
        <v>272182</v>
      </c>
      <c r="AL439" s="43">
        <v>224435</v>
      </c>
      <c r="AM439" s="42">
        <v>0.17499999999999999</v>
      </c>
      <c r="AN439" s="42">
        <v>0.54600000000000004</v>
      </c>
      <c r="AO439" s="42">
        <v>0.17499999999999999</v>
      </c>
      <c r="AP439" s="42">
        <v>0.54600000000000004</v>
      </c>
      <c r="AQ439" s="43">
        <v>841</v>
      </c>
      <c r="AR439" s="43">
        <v>1133097467</v>
      </c>
      <c r="AS439" s="43">
        <v>1347321</v>
      </c>
      <c r="AT439" s="43">
        <v>304940</v>
      </c>
      <c r="AU439" s="43">
        <v>268121</v>
      </c>
      <c r="AV439" s="42">
        <v>0.16800000000000001</v>
      </c>
      <c r="AW439" s="42">
        <v>0.55900000000000005</v>
      </c>
      <c r="AX439" s="42">
        <v>0.16800000000000001</v>
      </c>
      <c r="AY439" s="42">
        <v>0.55900000000000005</v>
      </c>
      <c r="AZ439" s="43">
        <v>785</v>
      </c>
      <c r="BA439" s="43">
        <v>1137611730</v>
      </c>
      <c r="BB439" s="43">
        <v>1449186</v>
      </c>
      <c r="BC439" s="43">
        <v>373195</v>
      </c>
      <c r="BD439" s="43">
        <v>322087</v>
      </c>
      <c r="BE439" s="46">
        <v>0.22600000000000001</v>
      </c>
      <c r="BF439" s="46">
        <v>0.55400000000000005</v>
      </c>
      <c r="BG439" s="46">
        <v>0.22600000000000001</v>
      </c>
      <c r="BH439" s="46">
        <v>0.55400000000000005</v>
      </c>
      <c r="BI439" s="47">
        <v>792</v>
      </c>
      <c r="BJ439" s="47">
        <v>1174409560</v>
      </c>
      <c r="BK439" s="47">
        <v>1482840</v>
      </c>
      <c r="BL439" s="47">
        <v>367308</v>
      </c>
      <c r="BM439" s="47">
        <v>315779</v>
      </c>
      <c r="BN439" s="66">
        <v>0.26100000000000001</v>
      </c>
      <c r="BO439" s="66">
        <v>0.55100000000000005</v>
      </c>
      <c r="BP439" s="66">
        <v>0.26100000000000001</v>
      </c>
      <c r="BQ439" s="66">
        <v>0.55100000000000005</v>
      </c>
      <c r="BR439" s="67">
        <v>795</v>
      </c>
      <c r="BS439" s="67">
        <v>1219030890</v>
      </c>
      <c r="BT439" s="67">
        <v>1533372</v>
      </c>
      <c r="BU439" s="67">
        <v>398796</v>
      </c>
      <c r="BV439" s="67">
        <v>309488</v>
      </c>
      <c r="BW439" s="70">
        <v>0.254</v>
      </c>
      <c r="BX439" s="70">
        <v>0.55400000000000005</v>
      </c>
      <c r="BY439" s="70">
        <v>0.254</v>
      </c>
      <c r="BZ439" s="70">
        <v>0.55400000000000005</v>
      </c>
      <c r="CA439" s="71">
        <v>813</v>
      </c>
      <c r="CB439" s="71">
        <v>1234816871</v>
      </c>
      <c r="CC439" s="71">
        <v>1518839</v>
      </c>
      <c r="CD439" s="71">
        <v>411456</v>
      </c>
      <c r="CE439" s="71">
        <v>355293</v>
      </c>
    </row>
    <row r="440" spans="1:83" x14ac:dyDescent="0.35">
      <c r="A440" s="10" t="s">
        <v>1772</v>
      </c>
      <c r="B440" s="10" t="s">
        <v>427</v>
      </c>
      <c r="C440" s="42">
        <v>0</v>
      </c>
      <c r="D440" s="42">
        <v>0.2</v>
      </c>
      <c r="E440" s="42">
        <v>0</v>
      </c>
      <c r="F440" s="42">
        <v>0.36</v>
      </c>
      <c r="G440" s="43">
        <v>338</v>
      </c>
      <c r="H440" s="43">
        <v>878464890</v>
      </c>
      <c r="I440" s="43">
        <v>2599008</v>
      </c>
      <c r="J440" s="43">
        <v>67948</v>
      </c>
      <c r="K440" s="43">
        <v>73332</v>
      </c>
      <c r="L440" s="42">
        <v>0</v>
      </c>
      <c r="M440" s="42">
        <v>0.14000000000000001</v>
      </c>
      <c r="N440" s="42">
        <v>0</v>
      </c>
      <c r="O440" s="42">
        <v>0.36</v>
      </c>
      <c r="P440" s="43">
        <v>346</v>
      </c>
      <c r="Q440" s="43">
        <v>937990083</v>
      </c>
      <c r="R440" s="43">
        <v>2710953</v>
      </c>
      <c r="S440" s="43">
        <v>69806</v>
      </c>
      <c r="T440" s="43">
        <v>62230</v>
      </c>
      <c r="U440" s="42">
        <v>0</v>
      </c>
      <c r="V440" s="42">
        <v>0.16700000000000001</v>
      </c>
      <c r="W440" s="42">
        <v>0</v>
      </c>
      <c r="X440" s="42">
        <v>0.36</v>
      </c>
      <c r="Y440" s="43">
        <v>333</v>
      </c>
      <c r="Z440" s="43">
        <v>929582037</v>
      </c>
      <c r="AA440" s="43">
        <v>2791537</v>
      </c>
      <c r="AB440" s="43">
        <v>70302</v>
      </c>
      <c r="AC440" s="43">
        <v>70390</v>
      </c>
      <c r="AD440" s="42">
        <v>0</v>
      </c>
      <c r="AE440" s="42">
        <v>0.184</v>
      </c>
      <c r="AF440" s="42">
        <v>0</v>
      </c>
      <c r="AG440" s="42">
        <v>0.36</v>
      </c>
      <c r="AH440" s="43">
        <v>335</v>
      </c>
      <c r="AI440" s="43">
        <v>931133823</v>
      </c>
      <c r="AJ440" s="43">
        <v>2779503</v>
      </c>
      <c r="AK440" s="43">
        <v>102190</v>
      </c>
      <c r="AL440" s="43">
        <v>72840</v>
      </c>
      <c r="AM440" s="42">
        <v>0</v>
      </c>
      <c r="AN440" s="42">
        <v>0.2</v>
      </c>
      <c r="AO440" s="42">
        <v>0</v>
      </c>
      <c r="AP440" s="42">
        <v>0.36</v>
      </c>
      <c r="AQ440" s="43">
        <v>332</v>
      </c>
      <c r="AR440" s="43">
        <v>927928605</v>
      </c>
      <c r="AS440" s="43">
        <v>2794965</v>
      </c>
      <c r="AT440" s="43">
        <v>91251</v>
      </c>
      <c r="AU440" s="43">
        <v>71148</v>
      </c>
      <c r="AV440" s="42">
        <v>0</v>
      </c>
      <c r="AW440" s="42">
        <v>0.216</v>
      </c>
      <c r="AX440" s="42">
        <v>0</v>
      </c>
      <c r="AY440" s="42">
        <v>0.36</v>
      </c>
      <c r="AZ440" s="43">
        <v>315</v>
      </c>
      <c r="BA440" s="43">
        <v>930946433</v>
      </c>
      <c r="BB440" s="43">
        <v>2955385</v>
      </c>
      <c r="BC440" s="43">
        <v>104957</v>
      </c>
      <c r="BD440" s="43">
        <v>105069</v>
      </c>
      <c r="BE440" s="46">
        <v>0</v>
      </c>
      <c r="BF440" s="46">
        <v>0.216</v>
      </c>
      <c r="BG440" s="46">
        <v>0</v>
      </c>
      <c r="BH440" s="46">
        <v>0.36</v>
      </c>
      <c r="BI440" s="47">
        <v>318</v>
      </c>
      <c r="BJ440" s="47">
        <v>959254228</v>
      </c>
      <c r="BK440" s="47">
        <v>3016522</v>
      </c>
      <c r="BL440" s="47">
        <v>221662</v>
      </c>
      <c r="BM440" s="47">
        <v>95324</v>
      </c>
      <c r="BN440" s="66">
        <v>0</v>
      </c>
      <c r="BO440" s="66">
        <v>0.23899999999999999</v>
      </c>
      <c r="BP440" s="66">
        <v>0</v>
      </c>
      <c r="BQ440" s="66">
        <v>0.36</v>
      </c>
      <c r="BR440" s="67">
        <v>328</v>
      </c>
      <c r="BS440" s="67">
        <v>989721139</v>
      </c>
      <c r="BT440" s="67">
        <v>3017442</v>
      </c>
      <c r="BU440" s="67">
        <v>160124</v>
      </c>
      <c r="BV440" s="67">
        <v>113227</v>
      </c>
      <c r="BW440" s="70">
        <v>0</v>
      </c>
      <c r="BX440" s="70">
        <v>0.253</v>
      </c>
      <c r="BY440" s="70">
        <v>0</v>
      </c>
      <c r="BZ440" s="70">
        <v>0.36</v>
      </c>
      <c r="CA440" s="71">
        <v>326</v>
      </c>
      <c r="CB440" s="71">
        <v>998306075</v>
      </c>
      <c r="CC440" s="71">
        <v>3062288</v>
      </c>
      <c r="CD440" s="71">
        <v>169617</v>
      </c>
      <c r="CE440" s="71">
        <v>157537</v>
      </c>
    </row>
    <row r="441" spans="1:83" x14ac:dyDescent="0.35">
      <c r="A441" s="10" t="s">
        <v>1773</v>
      </c>
      <c r="B441" s="10" t="s">
        <v>1088</v>
      </c>
      <c r="C441" s="42">
        <v>0.47599999999999998</v>
      </c>
      <c r="D441" s="42">
        <v>0.71</v>
      </c>
      <c r="E441" s="42">
        <v>0.47599999999999998</v>
      </c>
      <c r="F441" s="42">
        <v>0.71</v>
      </c>
      <c r="G441" s="43">
        <v>1868</v>
      </c>
      <c r="H441" s="43">
        <v>1309229167</v>
      </c>
      <c r="I441" s="43">
        <v>700872</v>
      </c>
      <c r="J441" s="43">
        <v>1095349</v>
      </c>
      <c r="K441" s="43">
        <v>1237643</v>
      </c>
      <c r="L441" s="42">
        <v>0.49299999999999999</v>
      </c>
      <c r="M441" s="42">
        <v>0.70699999999999996</v>
      </c>
      <c r="N441" s="42">
        <v>0.49299999999999999</v>
      </c>
      <c r="O441" s="42">
        <v>0.70699999999999996</v>
      </c>
      <c r="P441" s="43">
        <v>1873</v>
      </c>
      <c r="Q441" s="43">
        <v>1311130970</v>
      </c>
      <c r="R441" s="43">
        <v>700016</v>
      </c>
      <c r="S441" s="43">
        <v>1377091</v>
      </c>
      <c r="T441" s="43">
        <v>1225617</v>
      </c>
      <c r="U441" s="42">
        <v>0.504</v>
      </c>
      <c r="V441" s="42">
        <v>0.70499999999999996</v>
      </c>
      <c r="W441" s="42">
        <v>0.504</v>
      </c>
      <c r="X441" s="42">
        <v>0.70499999999999996</v>
      </c>
      <c r="Y441" s="43">
        <v>1837</v>
      </c>
      <c r="Z441" s="43">
        <v>1320220724</v>
      </c>
      <c r="AA441" s="43">
        <v>718683</v>
      </c>
      <c r="AB441" s="43">
        <v>1387352</v>
      </c>
      <c r="AC441" s="43">
        <v>1247639</v>
      </c>
      <c r="AD441" s="42">
        <v>0.51500000000000001</v>
      </c>
      <c r="AE441" s="42">
        <v>0.71199999999999997</v>
      </c>
      <c r="AF441" s="42">
        <v>0.51500000000000001</v>
      </c>
      <c r="AG441" s="42">
        <v>0.71199999999999997</v>
      </c>
      <c r="AH441" s="43">
        <v>1785</v>
      </c>
      <c r="AI441" s="43">
        <v>1330261994</v>
      </c>
      <c r="AJ441" s="43">
        <v>745244</v>
      </c>
      <c r="AK441" s="43">
        <v>1545498</v>
      </c>
      <c r="AL441" s="43">
        <v>1419687</v>
      </c>
      <c r="AM441" s="42">
        <v>0.53500000000000003</v>
      </c>
      <c r="AN441" s="42">
        <v>0.71499999999999997</v>
      </c>
      <c r="AO441" s="42">
        <v>0.53500000000000003</v>
      </c>
      <c r="AP441" s="42">
        <v>0.71499999999999997</v>
      </c>
      <c r="AQ441" s="43">
        <v>1762</v>
      </c>
      <c r="AR441" s="43">
        <v>1339029426</v>
      </c>
      <c r="AS441" s="43">
        <v>759948</v>
      </c>
      <c r="AT441" s="43">
        <v>1734093</v>
      </c>
      <c r="AU441" s="43">
        <v>1169152</v>
      </c>
      <c r="AV441" s="42">
        <v>0.53500000000000003</v>
      </c>
      <c r="AW441" s="42">
        <v>0.70699999999999996</v>
      </c>
      <c r="AX441" s="42">
        <v>0.53500000000000003</v>
      </c>
      <c r="AY441" s="42">
        <v>0.70699999999999996</v>
      </c>
      <c r="AZ441" s="43">
        <v>1714</v>
      </c>
      <c r="BA441" s="43">
        <v>1389919119</v>
      </c>
      <c r="BB441" s="43">
        <v>810921</v>
      </c>
      <c r="BC441" s="43">
        <v>1703456</v>
      </c>
      <c r="BD441" s="43">
        <v>1165623</v>
      </c>
      <c r="BE441" s="46">
        <v>0.56999999999999995</v>
      </c>
      <c r="BF441" s="46">
        <v>0.70299999999999996</v>
      </c>
      <c r="BG441" s="46">
        <v>0.56999999999999995</v>
      </c>
      <c r="BH441" s="46">
        <v>0.70299999999999996</v>
      </c>
      <c r="BI441" s="47">
        <v>1746</v>
      </c>
      <c r="BJ441" s="47">
        <v>1439801770</v>
      </c>
      <c r="BK441" s="47">
        <v>824628</v>
      </c>
      <c r="BL441" s="47">
        <v>1286367</v>
      </c>
      <c r="BM441" s="47">
        <v>1142766</v>
      </c>
      <c r="BN441" s="66">
        <v>0.56299999999999994</v>
      </c>
      <c r="BO441" s="66">
        <v>0.7</v>
      </c>
      <c r="BP441" s="66">
        <v>0.56299999999999994</v>
      </c>
      <c r="BQ441" s="66">
        <v>0.7</v>
      </c>
      <c r="BR441" s="67">
        <v>1628</v>
      </c>
      <c r="BS441" s="67">
        <v>1478277339</v>
      </c>
      <c r="BT441" s="67">
        <v>908032</v>
      </c>
      <c r="BU441" s="67">
        <v>1585535</v>
      </c>
      <c r="BV441" s="67">
        <v>1247286</v>
      </c>
      <c r="BW441" s="70">
        <v>0.53200000000000003</v>
      </c>
      <c r="BX441" s="70">
        <v>0.69199999999999995</v>
      </c>
      <c r="BY441" s="70">
        <v>0.53200000000000003</v>
      </c>
      <c r="BZ441" s="70">
        <v>0.69199999999999995</v>
      </c>
      <c r="CA441" s="71">
        <v>1637</v>
      </c>
      <c r="CB441" s="71">
        <v>1561523807</v>
      </c>
      <c r="CC441" s="71">
        <v>953893</v>
      </c>
      <c r="CD441" s="71">
        <v>1635533</v>
      </c>
      <c r="CE441" s="71">
        <v>1407042</v>
      </c>
    </row>
    <row r="442" spans="1:83" x14ac:dyDescent="0.35">
      <c r="A442" s="10" t="s">
        <v>1774</v>
      </c>
      <c r="B442" s="10" t="s">
        <v>429</v>
      </c>
      <c r="C442" s="42">
        <v>0.36099999999999999</v>
      </c>
      <c r="D442" s="42">
        <v>0.65700000000000003</v>
      </c>
      <c r="E442" s="42">
        <v>0.36099999999999999</v>
      </c>
      <c r="F442" s="42">
        <v>0.65700000000000003</v>
      </c>
      <c r="G442" s="43">
        <v>3500</v>
      </c>
      <c r="H442" s="43">
        <v>2989749724</v>
      </c>
      <c r="I442" s="43">
        <v>854214</v>
      </c>
      <c r="J442" s="43">
        <v>1118705</v>
      </c>
      <c r="K442" s="43">
        <v>1211934</v>
      </c>
      <c r="L442" s="42">
        <v>0.379</v>
      </c>
      <c r="M442" s="42">
        <v>0.67100000000000004</v>
      </c>
      <c r="N442" s="42">
        <v>0.379</v>
      </c>
      <c r="O442" s="42">
        <v>0.67100000000000004</v>
      </c>
      <c r="P442" s="43">
        <v>3413</v>
      </c>
      <c r="Q442" s="43">
        <v>2920204512</v>
      </c>
      <c r="R442" s="43">
        <v>855612</v>
      </c>
      <c r="S442" s="43">
        <v>1222762</v>
      </c>
      <c r="T442" s="43">
        <v>1195079</v>
      </c>
      <c r="U442" s="42">
        <v>0.39900000000000002</v>
      </c>
      <c r="V442" s="42">
        <v>0.68300000000000005</v>
      </c>
      <c r="W442" s="42">
        <v>0.39900000000000002</v>
      </c>
      <c r="X442" s="42">
        <v>0.68300000000000005</v>
      </c>
      <c r="Y442" s="43">
        <v>3375</v>
      </c>
      <c r="Z442" s="43">
        <v>2941372681</v>
      </c>
      <c r="AA442" s="43">
        <v>871517</v>
      </c>
      <c r="AB442" s="43">
        <v>1364147</v>
      </c>
      <c r="AC442" s="43">
        <v>1062626</v>
      </c>
      <c r="AD442" s="42">
        <v>0.40600000000000003</v>
      </c>
      <c r="AE442" s="42">
        <v>0.67800000000000005</v>
      </c>
      <c r="AF442" s="42">
        <v>0.40600000000000003</v>
      </c>
      <c r="AG442" s="42">
        <v>0.67800000000000005</v>
      </c>
      <c r="AH442" s="43">
        <v>3277</v>
      </c>
      <c r="AI442" s="43">
        <v>2989666405</v>
      </c>
      <c r="AJ442" s="43">
        <v>912318</v>
      </c>
      <c r="AK442" s="43">
        <v>1212035</v>
      </c>
      <c r="AL442" s="43">
        <v>1110155</v>
      </c>
      <c r="AM442" s="42">
        <v>0.42099999999999999</v>
      </c>
      <c r="AN442" s="42">
        <v>0.68600000000000005</v>
      </c>
      <c r="AO442" s="42">
        <v>0.42099999999999999</v>
      </c>
      <c r="AP442" s="42">
        <v>0.68600000000000005</v>
      </c>
      <c r="AQ442" s="43">
        <v>3213</v>
      </c>
      <c r="AR442" s="43">
        <v>3041683497</v>
      </c>
      <c r="AS442" s="43">
        <v>946680</v>
      </c>
      <c r="AT442" s="43">
        <v>1344223</v>
      </c>
      <c r="AU442" s="43">
        <v>1221837</v>
      </c>
      <c r="AV442" s="42">
        <v>0.46400000000000002</v>
      </c>
      <c r="AW442" s="42">
        <v>0.68200000000000005</v>
      </c>
      <c r="AX442" s="42">
        <v>0.46400000000000002</v>
      </c>
      <c r="AY442" s="42">
        <v>0.68200000000000005</v>
      </c>
      <c r="AZ442" s="43">
        <v>3335</v>
      </c>
      <c r="BA442" s="43">
        <v>3113694078</v>
      </c>
      <c r="BB442" s="43">
        <v>933641</v>
      </c>
      <c r="BC442" s="43">
        <v>1672781</v>
      </c>
      <c r="BD442" s="43">
        <v>1600032</v>
      </c>
      <c r="BE442" s="46">
        <v>0.47799999999999998</v>
      </c>
      <c r="BF442" s="46">
        <v>0.67300000000000004</v>
      </c>
      <c r="BG442" s="46">
        <v>0.47799999999999998</v>
      </c>
      <c r="BH442" s="46">
        <v>0.67300000000000004</v>
      </c>
      <c r="BI442" s="47">
        <v>3230</v>
      </c>
      <c r="BJ442" s="47">
        <v>3231528486</v>
      </c>
      <c r="BK442" s="47">
        <v>1000473</v>
      </c>
      <c r="BL442" s="47">
        <v>1834076</v>
      </c>
      <c r="BM442" s="47">
        <v>1737640</v>
      </c>
      <c r="BN442" s="66">
        <v>0.48299999999999998</v>
      </c>
      <c r="BO442" s="66">
        <v>0.67</v>
      </c>
      <c r="BP442" s="66">
        <v>0.48299999999999998</v>
      </c>
      <c r="BQ442" s="66">
        <v>0.67</v>
      </c>
      <c r="BR442" s="67">
        <v>3128</v>
      </c>
      <c r="BS442" s="67">
        <v>3356650643</v>
      </c>
      <c r="BT442" s="67">
        <v>1073098</v>
      </c>
      <c r="BU442" s="67">
        <v>2322225</v>
      </c>
      <c r="BV442" s="67">
        <v>1881196</v>
      </c>
      <c r="BW442" s="70">
        <v>0.45100000000000001</v>
      </c>
      <c r="BX442" s="70">
        <v>0.65600000000000003</v>
      </c>
      <c r="BY442" s="70">
        <v>0.45100000000000001</v>
      </c>
      <c r="BZ442" s="70">
        <v>0.65600000000000003</v>
      </c>
      <c r="CA442" s="71">
        <v>3097</v>
      </c>
      <c r="CB442" s="71">
        <v>3463156912</v>
      </c>
      <c r="CC442" s="71">
        <v>1118229</v>
      </c>
      <c r="CD442" s="71">
        <v>2422932</v>
      </c>
      <c r="CE442" s="71">
        <v>2011023</v>
      </c>
    </row>
    <row r="443" spans="1:83" x14ac:dyDescent="0.35">
      <c r="A443" s="10" t="s">
        <v>1775</v>
      </c>
      <c r="B443" s="10" t="s">
        <v>430</v>
      </c>
      <c r="C443" s="42">
        <v>0.443</v>
      </c>
      <c r="D443" s="42">
        <v>0.48799999999999999</v>
      </c>
      <c r="E443" s="42">
        <v>0.443</v>
      </c>
      <c r="F443" s="42">
        <v>0.48799999999999999</v>
      </c>
      <c r="G443" s="43">
        <v>766</v>
      </c>
      <c r="H443" s="43">
        <v>571217202</v>
      </c>
      <c r="I443" s="43">
        <v>745714</v>
      </c>
      <c r="J443" s="43">
        <v>388580</v>
      </c>
      <c r="K443" s="43">
        <v>401553</v>
      </c>
      <c r="L443" s="42">
        <v>0.436</v>
      </c>
      <c r="M443" s="42">
        <v>0.49399999999999999</v>
      </c>
      <c r="N443" s="42">
        <v>0.436</v>
      </c>
      <c r="O443" s="42">
        <v>0.49399999999999999</v>
      </c>
      <c r="P443" s="43">
        <v>736</v>
      </c>
      <c r="Q443" s="43">
        <v>571830729</v>
      </c>
      <c r="R443" s="43">
        <v>776943</v>
      </c>
      <c r="S443" s="43">
        <v>446151</v>
      </c>
      <c r="T443" s="43">
        <v>498150</v>
      </c>
      <c r="U443" s="42">
        <v>0.47399999999999998</v>
      </c>
      <c r="V443" s="42">
        <v>0.51</v>
      </c>
      <c r="W443" s="42">
        <v>0.47399999999999998</v>
      </c>
      <c r="X443" s="42">
        <v>0.51</v>
      </c>
      <c r="Y443" s="43">
        <v>742</v>
      </c>
      <c r="Z443" s="43">
        <v>565475879</v>
      </c>
      <c r="AA443" s="43">
        <v>762096</v>
      </c>
      <c r="AB443" s="43">
        <v>498074</v>
      </c>
      <c r="AC443" s="43">
        <v>566158</v>
      </c>
      <c r="AD443" s="42">
        <v>0.498</v>
      </c>
      <c r="AE443" s="42">
        <v>0.52100000000000002</v>
      </c>
      <c r="AF443" s="42">
        <v>0.498</v>
      </c>
      <c r="AG443" s="42">
        <v>0.52100000000000002</v>
      </c>
      <c r="AH443" s="43">
        <v>723</v>
      </c>
      <c r="AI443" s="43">
        <v>557680974</v>
      </c>
      <c r="AJ443" s="43">
        <v>771342</v>
      </c>
      <c r="AK443" s="43">
        <v>540443</v>
      </c>
      <c r="AL443" s="43">
        <v>580591</v>
      </c>
      <c r="AM443" s="42">
        <v>0.52600000000000002</v>
      </c>
      <c r="AN443" s="42">
        <v>0.52700000000000002</v>
      </c>
      <c r="AO443" s="42">
        <v>0.52600000000000002</v>
      </c>
      <c r="AP443" s="42">
        <v>0.52700000000000002</v>
      </c>
      <c r="AQ443" s="43">
        <v>732</v>
      </c>
      <c r="AR443" s="43">
        <v>567669333</v>
      </c>
      <c r="AS443" s="43">
        <v>775504</v>
      </c>
      <c r="AT443" s="43">
        <v>529180</v>
      </c>
      <c r="AU443" s="43">
        <v>664229</v>
      </c>
      <c r="AV443" s="42">
        <v>0.56299999999999994</v>
      </c>
      <c r="AW443" s="42">
        <v>0.55100000000000005</v>
      </c>
      <c r="AX443" s="42">
        <v>0.56299999999999994</v>
      </c>
      <c r="AY443" s="42">
        <v>0.56299999999999994</v>
      </c>
      <c r="AZ443" s="43">
        <v>722</v>
      </c>
      <c r="BA443" s="43">
        <v>550128795</v>
      </c>
      <c r="BB443" s="43">
        <v>761951</v>
      </c>
      <c r="BC443" s="43">
        <v>626323</v>
      </c>
      <c r="BD443" s="43">
        <v>629227</v>
      </c>
      <c r="BE443" s="46">
        <v>0.56999999999999995</v>
      </c>
      <c r="BF443" s="46">
        <v>0.54300000000000004</v>
      </c>
      <c r="BG443" s="46">
        <v>0.56999999999999995</v>
      </c>
      <c r="BH443" s="46">
        <v>0.56999999999999995</v>
      </c>
      <c r="BI443" s="47">
        <v>683</v>
      </c>
      <c r="BJ443" s="47">
        <v>562606640</v>
      </c>
      <c r="BK443" s="47">
        <v>823728</v>
      </c>
      <c r="BL443" s="47">
        <v>596307</v>
      </c>
      <c r="BM443" s="47">
        <v>607534</v>
      </c>
      <c r="BN443" s="66">
        <v>0.56899999999999995</v>
      </c>
      <c r="BO443" s="66">
        <v>0.54100000000000004</v>
      </c>
      <c r="BP443" s="66">
        <v>0.56899999999999995</v>
      </c>
      <c r="BQ443" s="66">
        <v>0.56899999999999995</v>
      </c>
      <c r="BR443" s="67">
        <v>644</v>
      </c>
      <c r="BS443" s="67">
        <v>577294631</v>
      </c>
      <c r="BT443" s="67">
        <v>896420</v>
      </c>
      <c r="BU443" s="67">
        <v>630795</v>
      </c>
      <c r="BV443" s="67">
        <v>779461</v>
      </c>
      <c r="BW443" s="70">
        <v>0.53700000000000003</v>
      </c>
      <c r="BX443" s="70">
        <v>0.50700000000000001</v>
      </c>
      <c r="BY443" s="70">
        <v>0.53700000000000003</v>
      </c>
      <c r="BZ443" s="70">
        <v>0.53700000000000003</v>
      </c>
      <c r="CA443" s="71">
        <v>664</v>
      </c>
      <c r="CB443" s="71">
        <v>626714531</v>
      </c>
      <c r="CC443" s="71">
        <v>943847</v>
      </c>
      <c r="CD443" s="71">
        <v>743439</v>
      </c>
      <c r="CE443" s="71">
        <v>710576</v>
      </c>
    </row>
    <row r="444" spans="1:83" x14ac:dyDescent="0.35">
      <c r="A444" s="10" t="s">
        <v>1776</v>
      </c>
      <c r="B444" s="10" t="s">
        <v>431</v>
      </c>
      <c r="C444" s="42">
        <v>0.64200000000000002</v>
      </c>
      <c r="D444" s="42">
        <v>0.60599999999999998</v>
      </c>
      <c r="E444" s="42">
        <v>0.64200000000000002</v>
      </c>
      <c r="F444" s="42">
        <v>0.64200000000000002</v>
      </c>
      <c r="G444" s="43">
        <v>1236</v>
      </c>
      <c r="H444" s="43">
        <v>592898652</v>
      </c>
      <c r="I444" s="43">
        <v>479691</v>
      </c>
      <c r="J444" s="43">
        <v>620475</v>
      </c>
      <c r="K444" s="43">
        <v>574817</v>
      </c>
      <c r="L444" s="42">
        <v>0.63</v>
      </c>
      <c r="M444" s="42">
        <v>0.59199999999999997</v>
      </c>
      <c r="N444" s="42">
        <v>0.63</v>
      </c>
      <c r="O444" s="42">
        <v>0.63</v>
      </c>
      <c r="P444" s="43">
        <v>1209</v>
      </c>
      <c r="Q444" s="43">
        <v>616664741</v>
      </c>
      <c r="R444" s="43">
        <v>510061</v>
      </c>
      <c r="S444" s="43">
        <v>646689</v>
      </c>
      <c r="T444" s="43">
        <v>611153</v>
      </c>
      <c r="U444" s="42">
        <v>0.63</v>
      </c>
      <c r="V444" s="42">
        <v>0.58799999999999997</v>
      </c>
      <c r="W444" s="42">
        <v>0.63</v>
      </c>
      <c r="X444" s="42">
        <v>0.63</v>
      </c>
      <c r="Y444" s="43">
        <v>1178</v>
      </c>
      <c r="Z444" s="43">
        <v>632495487</v>
      </c>
      <c r="AA444" s="43">
        <v>536923</v>
      </c>
      <c r="AB444" s="43">
        <v>613896</v>
      </c>
      <c r="AC444" s="43">
        <v>663248</v>
      </c>
      <c r="AD444" s="42">
        <v>0.65800000000000003</v>
      </c>
      <c r="AE444" s="42">
        <v>0.59</v>
      </c>
      <c r="AF444" s="42">
        <v>0.65800000000000003</v>
      </c>
      <c r="AG444" s="42">
        <v>0.65800000000000003</v>
      </c>
      <c r="AH444" s="43">
        <v>1231</v>
      </c>
      <c r="AI444" s="43">
        <v>647521618</v>
      </c>
      <c r="AJ444" s="43">
        <v>526012</v>
      </c>
      <c r="AK444" s="43">
        <v>675663</v>
      </c>
      <c r="AL444" s="43">
        <v>789072</v>
      </c>
      <c r="AM444" s="42">
        <v>0.65100000000000002</v>
      </c>
      <c r="AN444" s="42">
        <v>0.59</v>
      </c>
      <c r="AO444" s="42">
        <v>0.65100000000000002</v>
      </c>
      <c r="AP444" s="42">
        <v>0.65100000000000002</v>
      </c>
      <c r="AQ444" s="43">
        <v>1181</v>
      </c>
      <c r="AR444" s="43">
        <v>674423528</v>
      </c>
      <c r="AS444" s="43">
        <v>571061</v>
      </c>
      <c r="AT444" s="43">
        <v>803291</v>
      </c>
      <c r="AU444" s="43">
        <v>834219</v>
      </c>
      <c r="AV444" s="42">
        <v>0.67400000000000004</v>
      </c>
      <c r="AW444" s="42">
        <v>0.59399999999999997</v>
      </c>
      <c r="AX444" s="42">
        <v>0.67400000000000004</v>
      </c>
      <c r="AY444" s="42">
        <v>0.67400000000000004</v>
      </c>
      <c r="AZ444" s="43">
        <v>1214</v>
      </c>
      <c r="BA444" s="43">
        <v>690104757</v>
      </c>
      <c r="BB444" s="43">
        <v>568455</v>
      </c>
      <c r="BC444" s="43">
        <v>800174</v>
      </c>
      <c r="BD444" s="43">
        <v>1060543</v>
      </c>
      <c r="BE444" s="46">
        <v>0.67</v>
      </c>
      <c r="BF444" s="46">
        <v>0.58199999999999996</v>
      </c>
      <c r="BG444" s="46">
        <v>0.67</v>
      </c>
      <c r="BH444" s="46">
        <v>0.67</v>
      </c>
      <c r="BI444" s="47">
        <v>1153</v>
      </c>
      <c r="BJ444" s="47">
        <v>730546680</v>
      </c>
      <c r="BK444" s="47">
        <v>633605</v>
      </c>
      <c r="BL444" s="47">
        <v>826144</v>
      </c>
      <c r="BM444" s="47">
        <v>1120820</v>
      </c>
      <c r="BN444" s="66">
        <v>0.66600000000000004</v>
      </c>
      <c r="BO444" s="66">
        <v>0.56999999999999995</v>
      </c>
      <c r="BP444" s="66">
        <v>0.66600000000000004</v>
      </c>
      <c r="BQ444" s="66">
        <v>0.66600000000000004</v>
      </c>
      <c r="BR444" s="67">
        <v>1104</v>
      </c>
      <c r="BS444" s="67">
        <v>765524290</v>
      </c>
      <c r="BT444" s="67">
        <v>693409</v>
      </c>
      <c r="BU444" s="67">
        <v>948495</v>
      </c>
      <c r="BV444" s="67">
        <v>1216260</v>
      </c>
      <c r="BW444" s="70">
        <v>0.65300000000000002</v>
      </c>
      <c r="BX444" s="70">
        <v>0.57499999999999996</v>
      </c>
      <c r="BY444" s="70">
        <v>0.65300000000000002</v>
      </c>
      <c r="BZ444" s="70">
        <v>0.65300000000000002</v>
      </c>
      <c r="CA444" s="71">
        <v>1098</v>
      </c>
      <c r="CB444" s="71">
        <v>776988910</v>
      </c>
      <c r="CC444" s="71">
        <v>707640</v>
      </c>
      <c r="CD444" s="71">
        <v>1004480</v>
      </c>
      <c r="CE444" s="71">
        <v>1134229</v>
      </c>
    </row>
    <row r="445" spans="1:83" x14ac:dyDescent="0.35">
      <c r="A445" s="10" t="s">
        <v>1777</v>
      </c>
      <c r="B445" s="10" t="s">
        <v>432</v>
      </c>
      <c r="C445" s="42">
        <v>0.54100000000000004</v>
      </c>
      <c r="D445" s="42">
        <v>0.58199999999999996</v>
      </c>
      <c r="E445" s="42">
        <v>0.54100000000000004</v>
      </c>
      <c r="F445" s="42">
        <v>0.58199999999999996</v>
      </c>
      <c r="G445" s="43">
        <v>4333</v>
      </c>
      <c r="H445" s="43">
        <v>2664199054</v>
      </c>
      <c r="I445" s="43">
        <v>614862</v>
      </c>
      <c r="J445" s="43">
        <v>1290171</v>
      </c>
      <c r="K445" s="43">
        <v>1256677</v>
      </c>
      <c r="L445" s="42">
        <v>0.54700000000000004</v>
      </c>
      <c r="M445" s="42">
        <v>0.58399999999999996</v>
      </c>
      <c r="N445" s="42">
        <v>0.54700000000000004</v>
      </c>
      <c r="O445" s="42">
        <v>0.58399999999999996</v>
      </c>
      <c r="P445" s="43">
        <v>4270</v>
      </c>
      <c r="Q445" s="43">
        <v>2667771462</v>
      </c>
      <c r="R445" s="43">
        <v>624770</v>
      </c>
      <c r="S445" s="43">
        <v>1279666</v>
      </c>
      <c r="T445" s="43">
        <v>1308355</v>
      </c>
      <c r="U445" s="42">
        <v>0.57299999999999995</v>
      </c>
      <c r="V445" s="42">
        <v>0.59599999999999997</v>
      </c>
      <c r="W445" s="42">
        <v>0.57299999999999995</v>
      </c>
      <c r="X445" s="42">
        <v>0.59599999999999997</v>
      </c>
      <c r="Y445" s="43">
        <v>4341</v>
      </c>
      <c r="Z445" s="43">
        <v>2688943413</v>
      </c>
      <c r="AA445" s="43">
        <v>619429</v>
      </c>
      <c r="AB445" s="43">
        <v>1380939</v>
      </c>
      <c r="AC445" s="43">
        <v>1394155</v>
      </c>
      <c r="AD445" s="42">
        <v>0.59099999999999997</v>
      </c>
      <c r="AE445" s="42">
        <v>0.61</v>
      </c>
      <c r="AF445" s="42">
        <v>0.59099999999999997</v>
      </c>
      <c r="AG445" s="42">
        <v>0.61</v>
      </c>
      <c r="AH445" s="43">
        <v>4301</v>
      </c>
      <c r="AI445" s="43">
        <v>2705133343</v>
      </c>
      <c r="AJ445" s="43">
        <v>628954</v>
      </c>
      <c r="AK445" s="43">
        <v>1406891</v>
      </c>
      <c r="AL445" s="43">
        <v>1627654</v>
      </c>
      <c r="AM445" s="42">
        <v>0.60299999999999998</v>
      </c>
      <c r="AN445" s="42">
        <v>0.61</v>
      </c>
      <c r="AO445" s="42">
        <v>0.60299999999999998</v>
      </c>
      <c r="AP445" s="42">
        <v>0.61</v>
      </c>
      <c r="AQ445" s="43">
        <v>4317</v>
      </c>
      <c r="AR445" s="43">
        <v>2805614750</v>
      </c>
      <c r="AS445" s="43">
        <v>649899</v>
      </c>
      <c r="AT445" s="43">
        <v>1573072</v>
      </c>
      <c r="AU445" s="43">
        <v>1728507</v>
      </c>
      <c r="AV445" s="42">
        <v>0.61899999999999999</v>
      </c>
      <c r="AW445" s="42">
        <v>0.6</v>
      </c>
      <c r="AX445" s="42">
        <v>0.61899999999999999</v>
      </c>
      <c r="AY445" s="42">
        <v>0.61899999999999999</v>
      </c>
      <c r="AZ445" s="43">
        <v>4406</v>
      </c>
      <c r="BA445" s="43">
        <v>2925788333</v>
      </c>
      <c r="BB445" s="43">
        <v>664046</v>
      </c>
      <c r="BC445" s="43">
        <v>1686237</v>
      </c>
      <c r="BD445" s="43">
        <v>2033952</v>
      </c>
      <c r="BE445" s="46">
        <v>0.63200000000000001</v>
      </c>
      <c r="BF445" s="46">
        <v>0.58399999999999996</v>
      </c>
      <c r="BG445" s="46">
        <v>0.63200000000000001</v>
      </c>
      <c r="BH445" s="46">
        <v>0.63200000000000001</v>
      </c>
      <c r="BI445" s="47">
        <v>4311</v>
      </c>
      <c r="BJ445" s="47">
        <v>3044445090</v>
      </c>
      <c r="BK445" s="47">
        <v>706203</v>
      </c>
      <c r="BL445" s="47">
        <v>1775369</v>
      </c>
      <c r="BM445" s="47">
        <v>2280458</v>
      </c>
      <c r="BN445" s="66">
        <v>0.65</v>
      </c>
      <c r="BO445" s="66">
        <v>0.57699999999999996</v>
      </c>
      <c r="BP445" s="66">
        <v>0.65</v>
      </c>
      <c r="BQ445" s="66">
        <v>0.65</v>
      </c>
      <c r="BR445" s="67">
        <v>4248</v>
      </c>
      <c r="BS445" s="67">
        <v>3086435548</v>
      </c>
      <c r="BT445" s="67">
        <v>726562</v>
      </c>
      <c r="BU445" s="67">
        <v>1987511</v>
      </c>
      <c r="BV445" s="67">
        <v>2536520</v>
      </c>
      <c r="BW445" s="70">
        <v>0.61299999999999999</v>
      </c>
      <c r="BX445" s="70">
        <v>0.54600000000000004</v>
      </c>
      <c r="BY445" s="70">
        <v>0.61299999999999999</v>
      </c>
      <c r="BZ445" s="70">
        <v>0.61299999999999999</v>
      </c>
      <c r="CA445" s="71">
        <v>4243</v>
      </c>
      <c r="CB445" s="71">
        <v>3341899487</v>
      </c>
      <c r="CC445" s="71">
        <v>787626</v>
      </c>
      <c r="CD445" s="71">
        <v>2210729</v>
      </c>
      <c r="CE445" s="71">
        <v>2418006</v>
      </c>
    </row>
    <row r="446" spans="1:83" x14ac:dyDescent="0.35">
      <c r="A446" s="10" t="s">
        <v>1778</v>
      </c>
      <c r="B446" s="10" t="s">
        <v>1091</v>
      </c>
      <c r="C446" s="42">
        <v>0.69099999999999995</v>
      </c>
      <c r="D446" s="42">
        <v>0.58399999999999996</v>
      </c>
      <c r="E446" s="42">
        <v>0.69099999999999995</v>
      </c>
      <c r="F446" s="42">
        <v>0</v>
      </c>
      <c r="G446" s="43">
        <v>1193</v>
      </c>
      <c r="H446" s="43">
        <v>493016945</v>
      </c>
      <c r="I446" s="43">
        <v>413258</v>
      </c>
      <c r="J446" s="43">
        <v>0</v>
      </c>
      <c r="K446" s="43">
        <v>0</v>
      </c>
      <c r="L446" s="42">
        <v>0.70499999999999996</v>
      </c>
      <c r="M446" s="42">
        <v>0.60199999999999998</v>
      </c>
      <c r="N446" s="42">
        <v>0.70499999999999996</v>
      </c>
      <c r="O446" s="42">
        <v>0</v>
      </c>
      <c r="P446" s="43">
        <v>1160</v>
      </c>
      <c r="Q446" s="43">
        <v>471862288</v>
      </c>
      <c r="R446" s="43">
        <v>406777</v>
      </c>
      <c r="S446" s="43">
        <v>0</v>
      </c>
      <c r="T446" s="43">
        <v>0</v>
      </c>
      <c r="U446" s="42">
        <v>0.71699999999999997</v>
      </c>
      <c r="V446" s="42">
        <v>0.60199999999999998</v>
      </c>
      <c r="W446" s="42">
        <v>0.71699999999999997</v>
      </c>
      <c r="X446" s="42">
        <v>0</v>
      </c>
      <c r="Y446" s="43">
        <v>1162</v>
      </c>
      <c r="Z446" s="43">
        <v>476486774</v>
      </c>
      <c r="AA446" s="43">
        <v>410057</v>
      </c>
      <c r="AB446" s="43">
        <v>0</v>
      </c>
      <c r="AC446" s="43">
        <v>0</v>
      </c>
      <c r="AD446" s="42">
        <v>0.72399999999999998</v>
      </c>
      <c r="AE446" s="42">
        <v>0.59399999999999997</v>
      </c>
      <c r="AF446" s="42">
        <v>0.72399999999999998</v>
      </c>
      <c r="AG446" s="42">
        <v>0</v>
      </c>
      <c r="AH446" s="43">
        <v>1142</v>
      </c>
      <c r="AI446" s="43">
        <v>485868126</v>
      </c>
      <c r="AJ446" s="43">
        <v>425453</v>
      </c>
      <c r="AK446" s="43">
        <v>0</v>
      </c>
      <c r="AL446" s="43">
        <v>0</v>
      </c>
      <c r="AM446" s="42">
        <v>0.73799999999999999</v>
      </c>
      <c r="AN446" s="42">
        <v>0.60199999999999998</v>
      </c>
      <c r="AO446" s="42">
        <v>0.73799999999999999</v>
      </c>
      <c r="AP446" s="42">
        <v>0</v>
      </c>
      <c r="AQ446" s="43">
        <v>1135</v>
      </c>
      <c r="AR446" s="43">
        <v>487044457</v>
      </c>
      <c r="AS446" s="43">
        <v>429114</v>
      </c>
      <c r="AT446" s="43">
        <v>0</v>
      </c>
      <c r="AU446" s="43">
        <v>0</v>
      </c>
      <c r="AV446" s="42">
        <v>0.752</v>
      </c>
      <c r="AW446" s="42">
        <v>0.60199999999999998</v>
      </c>
      <c r="AX446" s="42">
        <v>0.752</v>
      </c>
      <c r="AY446" s="42">
        <v>0</v>
      </c>
      <c r="AZ446" s="43">
        <v>1126</v>
      </c>
      <c r="BA446" s="43">
        <v>487203592</v>
      </c>
      <c r="BB446" s="43">
        <v>432685</v>
      </c>
      <c r="BC446" s="43">
        <v>0</v>
      </c>
      <c r="BD446" s="43">
        <v>0</v>
      </c>
      <c r="BE446" s="46">
        <v>0.75800000000000001</v>
      </c>
      <c r="BF446" s="46">
        <v>0.59599999999999997</v>
      </c>
      <c r="BG446" s="46">
        <v>0.75800000000000001</v>
      </c>
      <c r="BH446" s="46">
        <v>0</v>
      </c>
      <c r="BI446" s="47">
        <v>1061</v>
      </c>
      <c r="BJ446" s="47">
        <v>492996058</v>
      </c>
      <c r="BK446" s="47">
        <v>464652</v>
      </c>
      <c r="BL446" s="47">
        <v>0</v>
      </c>
      <c r="BM446" s="47">
        <v>0</v>
      </c>
      <c r="BN446" s="66">
        <v>0.77</v>
      </c>
      <c r="BO446" s="66">
        <v>0.60199999999999998</v>
      </c>
      <c r="BP446" s="66">
        <v>0.77</v>
      </c>
      <c r="BQ446" s="66">
        <v>0</v>
      </c>
      <c r="BR446" s="67">
        <v>1038</v>
      </c>
      <c r="BS446" s="67">
        <v>496109948</v>
      </c>
      <c r="BT446" s="67">
        <v>477947</v>
      </c>
      <c r="BU446" s="67">
        <v>0</v>
      </c>
      <c r="BV446" s="67">
        <v>0</v>
      </c>
      <c r="BW446" s="70">
        <v>0.75900000000000001</v>
      </c>
      <c r="BX446" s="70">
        <v>0.60599999999999998</v>
      </c>
      <c r="BY446" s="70">
        <v>0.75900000000000001</v>
      </c>
      <c r="BZ446" s="70">
        <v>0</v>
      </c>
      <c r="CA446" s="71">
        <v>1019</v>
      </c>
      <c r="CB446" s="71">
        <v>500579854</v>
      </c>
      <c r="CC446" s="71">
        <v>491246</v>
      </c>
      <c r="CD446" s="71">
        <v>0</v>
      </c>
      <c r="CE446" s="71">
        <v>0</v>
      </c>
    </row>
    <row r="447" spans="1:83" x14ac:dyDescent="0.35">
      <c r="A447" s="10" t="s">
        <v>1779</v>
      </c>
      <c r="B447" s="10" t="s">
        <v>434</v>
      </c>
      <c r="C447" s="42">
        <v>0.77700000000000002</v>
      </c>
      <c r="D447" s="42">
        <v>0.60799999999999998</v>
      </c>
      <c r="E447" s="42">
        <v>0.77700000000000002</v>
      </c>
      <c r="F447" s="42">
        <v>0.77700000000000002</v>
      </c>
      <c r="G447" s="43">
        <v>2435</v>
      </c>
      <c r="H447" s="43">
        <v>727426022</v>
      </c>
      <c r="I447" s="43">
        <v>298737</v>
      </c>
      <c r="J447" s="43">
        <v>1150267</v>
      </c>
      <c r="K447" s="43">
        <v>1166113</v>
      </c>
      <c r="L447" s="42">
        <v>0.78700000000000003</v>
      </c>
      <c r="M447" s="42">
        <v>0.61599999999999999</v>
      </c>
      <c r="N447" s="42">
        <v>0.78700000000000003</v>
      </c>
      <c r="O447" s="42">
        <v>0.78700000000000003</v>
      </c>
      <c r="P447" s="43">
        <v>2464</v>
      </c>
      <c r="Q447" s="43">
        <v>726867899</v>
      </c>
      <c r="R447" s="43">
        <v>294995</v>
      </c>
      <c r="S447" s="43">
        <v>1227117</v>
      </c>
      <c r="T447" s="43">
        <v>1223778</v>
      </c>
      <c r="U447" s="42">
        <v>0.78800000000000003</v>
      </c>
      <c r="V447" s="42">
        <v>0.61</v>
      </c>
      <c r="W447" s="42">
        <v>0.78800000000000003</v>
      </c>
      <c r="X447" s="42">
        <v>0.78800000000000003</v>
      </c>
      <c r="Y447" s="43">
        <v>2436</v>
      </c>
      <c r="Z447" s="43">
        <v>750002315</v>
      </c>
      <c r="AA447" s="43">
        <v>307882</v>
      </c>
      <c r="AB447" s="43">
        <v>1125541</v>
      </c>
      <c r="AC447" s="43">
        <v>1454546</v>
      </c>
      <c r="AD447" s="42">
        <v>0.79700000000000004</v>
      </c>
      <c r="AE447" s="42">
        <v>0.61199999999999999</v>
      </c>
      <c r="AF447" s="42">
        <v>0.79700000000000004</v>
      </c>
      <c r="AG447" s="42">
        <v>0.79700000000000004</v>
      </c>
      <c r="AH447" s="43">
        <v>2433</v>
      </c>
      <c r="AI447" s="43">
        <v>760647034</v>
      </c>
      <c r="AJ447" s="43">
        <v>312637</v>
      </c>
      <c r="AK447" s="43">
        <v>1323656</v>
      </c>
      <c r="AL447" s="43">
        <v>1564158</v>
      </c>
      <c r="AM447" s="42">
        <v>0.80200000000000005</v>
      </c>
      <c r="AN447" s="42">
        <v>0.60399999999999998</v>
      </c>
      <c r="AO447" s="42">
        <v>0.80200000000000005</v>
      </c>
      <c r="AP447" s="42">
        <v>0.80200000000000005</v>
      </c>
      <c r="AQ447" s="43">
        <v>2401</v>
      </c>
      <c r="AR447" s="43">
        <v>778682802</v>
      </c>
      <c r="AS447" s="43">
        <v>324316</v>
      </c>
      <c r="AT447" s="43">
        <v>1565001</v>
      </c>
      <c r="AU447" s="43">
        <v>1538506</v>
      </c>
      <c r="AV447" s="42">
        <v>0.81</v>
      </c>
      <c r="AW447" s="42">
        <v>0.61399999999999999</v>
      </c>
      <c r="AX447" s="42">
        <v>0.81</v>
      </c>
      <c r="AY447" s="42">
        <v>0.81</v>
      </c>
      <c r="AZ447" s="43">
        <v>2346</v>
      </c>
      <c r="BA447" s="43">
        <v>780088372</v>
      </c>
      <c r="BB447" s="43">
        <v>332518</v>
      </c>
      <c r="BC447" s="43">
        <v>1438369</v>
      </c>
      <c r="BD447" s="43">
        <v>1719909</v>
      </c>
      <c r="BE447" s="46">
        <v>0.79200000000000004</v>
      </c>
      <c r="BF447" s="46">
        <v>0.58599999999999997</v>
      </c>
      <c r="BG447" s="46">
        <v>0.79200000000000004</v>
      </c>
      <c r="BH447" s="46">
        <v>0.79200000000000004</v>
      </c>
      <c r="BI447" s="47">
        <v>2104</v>
      </c>
      <c r="BJ447" s="47">
        <v>837760707</v>
      </c>
      <c r="BK447" s="47">
        <v>398175</v>
      </c>
      <c r="BL447" s="47">
        <v>1588541</v>
      </c>
      <c r="BM447" s="47">
        <v>1990466</v>
      </c>
      <c r="BN447" s="66">
        <v>0.79700000000000004</v>
      </c>
      <c r="BO447" s="66">
        <v>0.57699999999999996</v>
      </c>
      <c r="BP447" s="66">
        <v>0.79700000000000004</v>
      </c>
      <c r="BQ447" s="66">
        <v>0.79700000000000004</v>
      </c>
      <c r="BR447" s="67">
        <v>2061</v>
      </c>
      <c r="BS447" s="67">
        <v>870708059</v>
      </c>
      <c r="BT447" s="67">
        <v>422468</v>
      </c>
      <c r="BU447" s="67">
        <v>1596641</v>
      </c>
      <c r="BV447" s="67">
        <v>2059010</v>
      </c>
      <c r="BW447" s="70">
        <v>0.78800000000000003</v>
      </c>
      <c r="BX447" s="70">
        <v>0.56299999999999994</v>
      </c>
      <c r="BY447" s="70">
        <v>0.78800000000000003</v>
      </c>
      <c r="BZ447" s="70">
        <v>0.78800000000000003</v>
      </c>
      <c r="CA447" s="71">
        <v>2108</v>
      </c>
      <c r="CB447" s="71">
        <v>910430077</v>
      </c>
      <c r="CC447" s="71">
        <v>431892</v>
      </c>
      <c r="CD447" s="71">
        <v>1755996</v>
      </c>
      <c r="CE447" s="71">
        <v>2266088</v>
      </c>
    </row>
    <row r="448" spans="1:83" x14ac:dyDescent="0.35">
      <c r="A448" s="10" t="s">
        <v>1780</v>
      </c>
      <c r="B448" s="10" t="s">
        <v>2055</v>
      </c>
      <c r="C448" s="42">
        <v>0</v>
      </c>
      <c r="D448" s="42">
        <v>0</v>
      </c>
      <c r="E448" s="42">
        <v>0</v>
      </c>
      <c r="F448" s="42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2">
        <v>0</v>
      </c>
      <c r="M448" s="42">
        <v>0</v>
      </c>
      <c r="N448" s="42">
        <v>0</v>
      </c>
      <c r="O448" s="42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2">
        <v>0</v>
      </c>
      <c r="V448" s="42">
        <v>0</v>
      </c>
      <c r="W448" s="42">
        <v>0</v>
      </c>
      <c r="X448" s="42">
        <v>0</v>
      </c>
      <c r="Y448" s="43">
        <v>0</v>
      </c>
      <c r="Z448" s="43">
        <v>0</v>
      </c>
      <c r="AA448" s="43">
        <v>0</v>
      </c>
      <c r="AB448" s="43">
        <v>0</v>
      </c>
      <c r="AC448" s="43">
        <v>0</v>
      </c>
      <c r="AD448" s="42">
        <v>0</v>
      </c>
      <c r="AE448" s="42">
        <v>0</v>
      </c>
      <c r="AF448" s="42">
        <v>0</v>
      </c>
      <c r="AG448" s="42">
        <v>0</v>
      </c>
      <c r="AH448" s="43">
        <v>0</v>
      </c>
      <c r="AI448" s="43">
        <v>0</v>
      </c>
      <c r="AJ448" s="43">
        <v>0</v>
      </c>
      <c r="AK448" s="43">
        <v>0</v>
      </c>
      <c r="AL448" s="43">
        <v>0</v>
      </c>
      <c r="AM448" s="42">
        <v>0</v>
      </c>
      <c r="AN448" s="42">
        <v>0</v>
      </c>
      <c r="AO448" s="42">
        <v>0</v>
      </c>
      <c r="AP448" s="42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2">
        <v>0</v>
      </c>
      <c r="AW448" s="42">
        <v>0</v>
      </c>
      <c r="AX448" s="42">
        <v>0</v>
      </c>
      <c r="AY448" s="42">
        <v>0</v>
      </c>
      <c r="AZ448" s="43">
        <v>0</v>
      </c>
      <c r="BA448" s="43">
        <v>0</v>
      </c>
      <c r="BB448" s="43">
        <v>0</v>
      </c>
      <c r="BC448" s="43">
        <v>0</v>
      </c>
      <c r="BD448" s="43">
        <v>0</v>
      </c>
      <c r="BE448" s="46">
        <v>0</v>
      </c>
      <c r="BF448" s="46">
        <v>0</v>
      </c>
      <c r="BG448" s="46">
        <v>0</v>
      </c>
      <c r="BH448" s="46">
        <v>0</v>
      </c>
      <c r="BI448" s="47">
        <v>0</v>
      </c>
      <c r="BJ448" s="47">
        <v>0</v>
      </c>
      <c r="BK448" s="47">
        <v>0</v>
      </c>
      <c r="BL448" s="47">
        <v>0</v>
      </c>
      <c r="BM448" s="47">
        <v>0</v>
      </c>
      <c r="BN448" s="66">
        <v>0</v>
      </c>
      <c r="BO448" s="66">
        <v>0</v>
      </c>
      <c r="BP448" s="66">
        <v>0</v>
      </c>
      <c r="BQ448" s="66">
        <v>0</v>
      </c>
      <c r="BR448" s="67">
        <v>0</v>
      </c>
      <c r="BS448" s="67">
        <v>0</v>
      </c>
      <c r="BT448" s="67">
        <v>0</v>
      </c>
      <c r="BU448" s="67">
        <v>0</v>
      </c>
      <c r="BV448" s="67">
        <v>0</v>
      </c>
      <c r="BW448" s="70">
        <v>0</v>
      </c>
      <c r="BX448" s="70">
        <v>0</v>
      </c>
      <c r="BY448" s="70">
        <v>0</v>
      </c>
      <c r="BZ448" s="70">
        <v>0</v>
      </c>
      <c r="CA448" s="71">
        <v>0</v>
      </c>
      <c r="CB448" s="71">
        <v>0</v>
      </c>
      <c r="CC448" s="71">
        <v>0</v>
      </c>
      <c r="CD448" s="71">
        <v>0</v>
      </c>
      <c r="CE448" s="71">
        <v>0</v>
      </c>
    </row>
    <row r="449" spans="1:83" x14ac:dyDescent="0.35">
      <c r="A449" s="10" t="s">
        <v>1781</v>
      </c>
      <c r="B449" s="10" t="s">
        <v>435</v>
      </c>
      <c r="C449" s="42">
        <v>0.61</v>
      </c>
      <c r="D449" s="42">
        <v>0.62</v>
      </c>
      <c r="E449" s="42">
        <v>0.61</v>
      </c>
      <c r="F449" s="42">
        <v>0.62</v>
      </c>
      <c r="G449" s="43">
        <v>459</v>
      </c>
      <c r="H449" s="43">
        <v>239487095</v>
      </c>
      <c r="I449" s="43">
        <v>521758</v>
      </c>
      <c r="J449" s="43">
        <v>268763</v>
      </c>
      <c r="K449" s="43">
        <v>257285</v>
      </c>
      <c r="L449" s="42">
        <v>0.624</v>
      </c>
      <c r="M449" s="42">
        <v>0.621</v>
      </c>
      <c r="N449" s="42">
        <v>0.624</v>
      </c>
      <c r="O449" s="42">
        <v>0.624</v>
      </c>
      <c r="P449" s="43">
        <v>462</v>
      </c>
      <c r="Q449" s="43">
        <v>239848479</v>
      </c>
      <c r="R449" s="43">
        <v>519152</v>
      </c>
      <c r="S449" s="43">
        <v>274109</v>
      </c>
      <c r="T449" s="43">
        <v>260383</v>
      </c>
      <c r="U449" s="42">
        <v>0.65600000000000003</v>
      </c>
      <c r="V449" s="42">
        <v>0.63400000000000001</v>
      </c>
      <c r="W449" s="42">
        <v>0.65600000000000003</v>
      </c>
      <c r="X449" s="42">
        <v>0.65600000000000003</v>
      </c>
      <c r="Y449" s="43">
        <v>479</v>
      </c>
      <c r="Z449" s="43">
        <v>238617775</v>
      </c>
      <c r="AA449" s="43">
        <v>498158</v>
      </c>
      <c r="AB449" s="43">
        <v>259402</v>
      </c>
      <c r="AC449" s="43">
        <v>244099</v>
      </c>
      <c r="AD449" s="42">
        <v>0.67400000000000004</v>
      </c>
      <c r="AE449" s="42">
        <v>0.63200000000000001</v>
      </c>
      <c r="AF449" s="42">
        <v>0.67400000000000004</v>
      </c>
      <c r="AG449" s="42">
        <v>0.67400000000000004</v>
      </c>
      <c r="AH449" s="43">
        <v>487</v>
      </c>
      <c r="AI449" s="43">
        <v>244364944</v>
      </c>
      <c r="AJ449" s="43">
        <v>501776</v>
      </c>
      <c r="AK449" s="43">
        <v>262329</v>
      </c>
      <c r="AL449" s="43">
        <v>279198</v>
      </c>
      <c r="AM449" s="42">
        <v>0.68400000000000005</v>
      </c>
      <c r="AN449" s="42">
        <v>0.63400000000000001</v>
      </c>
      <c r="AO449" s="42">
        <v>0.68400000000000005</v>
      </c>
      <c r="AP449" s="42">
        <v>0.68400000000000005</v>
      </c>
      <c r="AQ449" s="43">
        <v>485</v>
      </c>
      <c r="AR449" s="43">
        <v>250943996</v>
      </c>
      <c r="AS449" s="43">
        <v>517410</v>
      </c>
      <c r="AT449" s="43">
        <v>270647</v>
      </c>
      <c r="AU449" s="43">
        <v>313092</v>
      </c>
      <c r="AV449" s="42">
        <v>0.67600000000000005</v>
      </c>
      <c r="AW449" s="42">
        <v>0.61399999999999999</v>
      </c>
      <c r="AX449" s="42">
        <v>0.67600000000000005</v>
      </c>
      <c r="AY449" s="42">
        <v>0.67600000000000005</v>
      </c>
      <c r="AZ449" s="43">
        <v>475</v>
      </c>
      <c r="BA449" s="43">
        <v>268338652</v>
      </c>
      <c r="BB449" s="43">
        <v>564923</v>
      </c>
      <c r="BC449" s="43">
        <v>323993</v>
      </c>
      <c r="BD449" s="43">
        <v>324900</v>
      </c>
      <c r="BE449" s="46">
        <v>0.67400000000000004</v>
      </c>
      <c r="BF449" s="46">
        <v>0.59399999999999997</v>
      </c>
      <c r="BG449" s="46">
        <v>0.67400000000000004</v>
      </c>
      <c r="BH449" s="46">
        <v>0.67400000000000004</v>
      </c>
      <c r="BI449" s="47">
        <v>459</v>
      </c>
      <c r="BJ449" s="47">
        <v>287071289</v>
      </c>
      <c r="BK449" s="47">
        <v>625427</v>
      </c>
      <c r="BL449" s="47">
        <v>306558</v>
      </c>
      <c r="BM449" s="47">
        <v>331276</v>
      </c>
      <c r="BN449" s="66">
        <v>0.67100000000000004</v>
      </c>
      <c r="BO449" s="66">
        <v>0.59199999999999997</v>
      </c>
      <c r="BP449" s="66">
        <v>0.67100000000000004</v>
      </c>
      <c r="BQ449" s="66">
        <v>0.67100000000000004</v>
      </c>
      <c r="BR449" s="67">
        <v>431</v>
      </c>
      <c r="BS449" s="67">
        <v>294640273</v>
      </c>
      <c r="BT449" s="67">
        <v>683620</v>
      </c>
      <c r="BU449" s="67">
        <v>290521</v>
      </c>
      <c r="BV449" s="67">
        <v>365992</v>
      </c>
      <c r="BW449" s="70">
        <v>0.61499999999999999</v>
      </c>
      <c r="BX449" s="70">
        <v>0.59199999999999997</v>
      </c>
      <c r="BY449" s="70">
        <v>0.61499999999999999</v>
      </c>
      <c r="BZ449" s="70">
        <v>0.61499999999999999</v>
      </c>
      <c r="CA449" s="71">
        <v>383</v>
      </c>
      <c r="CB449" s="71">
        <v>300695446</v>
      </c>
      <c r="CC449" s="71">
        <v>785105</v>
      </c>
      <c r="CD449" s="71">
        <v>328465</v>
      </c>
      <c r="CE449" s="71">
        <v>354407</v>
      </c>
    </row>
    <row r="450" spans="1:83" x14ac:dyDescent="0.35">
      <c r="A450" s="10" t="s">
        <v>1782</v>
      </c>
      <c r="B450" s="10" t="s">
        <v>436</v>
      </c>
      <c r="C450" s="42">
        <v>0.73199999999999998</v>
      </c>
      <c r="D450" s="42">
        <v>0.59</v>
      </c>
      <c r="E450" s="42">
        <v>0.73199999999999998</v>
      </c>
      <c r="F450" s="42">
        <v>0.73199999999999998</v>
      </c>
      <c r="G450" s="43">
        <v>1124</v>
      </c>
      <c r="H450" s="43">
        <v>403598746</v>
      </c>
      <c r="I450" s="43">
        <v>359073</v>
      </c>
      <c r="J450" s="43">
        <v>579045</v>
      </c>
      <c r="K450" s="43">
        <v>570997</v>
      </c>
      <c r="L450" s="42">
        <v>0.73499999999999999</v>
      </c>
      <c r="M450" s="42">
        <v>0.57699999999999996</v>
      </c>
      <c r="N450" s="42">
        <v>0.73499999999999999</v>
      </c>
      <c r="O450" s="42">
        <v>0.73499999999999999</v>
      </c>
      <c r="P450" s="43">
        <v>1156</v>
      </c>
      <c r="Q450" s="43">
        <v>423033959</v>
      </c>
      <c r="R450" s="43">
        <v>365946</v>
      </c>
      <c r="S450" s="43">
        <v>656897</v>
      </c>
      <c r="T450" s="43">
        <v>635534</v>
      </c>
      <c r="U450" s="42">
        <v>0.752</v>
      </c>
      <c r="V450" s="42">
        <v>0.53</v>
      </c>
      <c r="W450" s="42">
        <v>0.752</v>
      </c>
      <c r="X450" s="42">
        <v>0.752</v>
      </c>
      <c r="Y450" s="43">
        <v>1161</v>
      </c>
      <c r="Z450" s="43">
        <v>418228850</v>
      </c>
      <c r="AA450" s="43">
        <v>360231</v>
      </c>
      <c r="AB450" s="43">
        <v>635132</v>
      </c>
      <c r="AC450" s="43">
        <v>600989</v>
      </c>
      <c r="AD450" s="42">
        <v>0.75700000000000001</v>
      </c>
      <c r="AE450" s="42">
        <v>0.55100000000000005</v>
      </c>
      <c r="AF450" s="42">
        <v>0.75700000000000001</v>
      </c>
      <c r="AG450" s="42">
        <v>0.75700000000000001</v>
      </c>
      <c r="AH450" s="43">
        <v>1155</v>
      </c>
      <c r="AI450" s="43">
        <v>431454098</v>
      </c>
      <c r="AJ450" s="43">
        <v>373553</v>
      </c>
      <c r="AK450" s="43">
        <v>612443</v>
      </c>
      <c r="AL450" s="43">
        <v>670200</v>
      </c>
      <c r="AM450" s="42">
        <v>0.76500000000000001</v>
      </c>
      <c r="AN450" s="42">
        <v>0.56299999999999994</v>
      </c>
      <c r="AO450" s="42">
        <v>0.76500000000000001</v>
      </c>
      <c r="AP450" s="42">
        <v>0.76500000000000001</v>
      </c>
      <c r="AQ450" s="43">
        <v>1143</v>
      </c>
      <c r="AR450" s="43">
        <v>439005249</v>
      </c>
      <c r="AS450" s="43">
        <v>384081</v>
      </c>
      <c r="AT450" s="43">
        <v>733873</v>
      </c>
      <c r="AU450" s="43">
        <v>623348</v>
      </c>
      <c r="AV450" s="42">
        <v>0.75</v>
      </c>
      <c r="AW450" s="42">
        <v>0.497</v>
      </c>
      <c r="AX450" s="42">
        <v>0.75</v>
      </c>
      <c r="AY450" s="42">
        <v>0.75</v>
      </c>
      <c r="AZ450" s="43">
        <v>1151</v>
      </c>
      <c r="BA450" s="43">
        <v>503263744</v>
      </c>
      <c r="BB450" s="43">
        <v>437240</v>
      </c>
      <c r="BC450" s="43">
        <v>796637</v>
      </c>
      <c r="BD450" s="43">
        <v>722314</v>
      </c>
      <c r="BE450" s="46">
        <v>0.751</v>
      </c>
      <c r="BF450" s="46">
        <v>0.52100000000000002</v>
      </c>
      <c r="BG450" s="46">
        <v>0.751</v>
      </c>
      <c r="BH450" s="46">
        <v>0.751</v>
      </c>
      <c r="BI450" s="47">
        <v>1089</v>
      </c>
      <c r="BJ450" s="47">
        <v>519926143</v>
      </c>
      <c r="BK450" s="47">
        <v>477434</v>
      </c>
      <c r="BL450" s="47">
        <v>743300</v>
      </c>
      <c r="BM450" s="47">
        <v>791463</v>
      </c>
      <c r="BN450" s="66">
        <v>0.72499999999999998</v>
      </c>
      <c r="BO450" s="66">
        <v>0.49399999999999999</v>
      </c>
      <c r="BP450" s="66">
        <v>0.72499999999999998</v>
      </c>
      <c r="BQ450" s="66">
        <v>0.72499999999999998</v>
      </c>
      <c r="BR450" s="67">
        <v>1014</v>
      </c>
      <c r="BS450" s="67">
        <v>580958537</v>
      </c>
      <c r="BT450" s="67">
        <v>572937</v>
      </c>
      <c r="BU450" s="67">
        <v>824225</v>
      </c>
      <c r="BV450" s="67">
        <v>810583</v>
      </c>
      <c r="BW450" s="70">
        <v>0.72099999999999997</v>
      </c>
      <c r="BX450" s="70">
        <v>0.51</v>
      </c>
      <c r="BY450" s="70">
        <v>0.72099999999999997</v>
      </c>
      <c r="BZ450" s="70">
        <v>0.72099999999999997</v>
      </c>
      <c r="CA450" s="71">
        <v>1019</v>
      </c>
      <c r="CB450" s="71">
        <v>580978931</v>
      </c>
      <c r="CC450" s="71">
        <v>570146</v>
      </c>
      <c r="CD450" s="71">
        <v>816711</v>
      </c>
      <c r="CE450" s="71">
        <v>826663</v>
      </c>
    </row>
    <row r="451" spans="1:83" x14ac:dyDescent="0.35">
      <c r="A451" s="10" t="s">
        <v>1783</v>
      </c>
      <c r="B451" s="10" t="s">
        <v>437</v>
      </c>
      <c r="C451" s="42">
        <v>0.64200000000000002</v>
      </c>
      <c r="D451" s="42">
        <v>0.58599999999999997</v>
      </c>
      <c r="E451" s="42">
        <v>0.64200000000000002</v>
      </c>
      <c r="F451" s="42">
        <v>0.64200000000000002</v>
      </c>
      <c r="G451" s="43">
        <v>3093</v>
      </c>
      <c r="H451" s="43">
        <v>1483943667</v>
      </c>
      <c r="I451" s="43">
        <v>479774</v>
      </c>
      <c r="J451" s="43">
        <v>1458963</v>
      </c>
      <c r="K451" s="43">
        <v>1296510</v>
      </c>
      <c r="L451" s="42">
        <v>0.64200000000000002</v>
      </c>
      <c r="M451" s="42">
        <v>0.59</v>
      </c>
      <c r="N451" s="42">
        <v>0.64200000000000002</v>
      </c>
      <c r="O451" s="42">
        <v>0.64200000000000002</v>
      </c>
      <c r="P451" s="43">
        <v>3035</v>
      </c>
      <c r="Q451" s="43">
        <v>1496919097</v>
      </c>
      <c r="R451" s="43">
        <v>493218</v>
      </c>
      <c r="S451" s="43">
        <v>1469028</v>
      </c>
      <c r="T451" s="43">
        <v>1440190</v>
      </c>
      <c r="U451" s="42">
        <v>0.65900000000000003</v>
      </c>
      <c r="V451" s="42">
        <v>0.60199999999999998</v>
      </c>
      <c r="W451" s="42">
        <v>0.65900000000000003</v>
      </c>
      <c r="X451" s="42">
        <v>0.65900000000000003</v>
      </c>
      <c r="Y451" s="43">
        <v>3025</v>
      </c>
      <c r="Z451" s="43">
        <v>1497367026</v>
      </c>
      <c r="AA451" s="43">
        <v>494997</v>
      </c>
      <c r="AB451" s="43">
        <v>1534859</v>
      </c>
      <c r="AC451" s="43">
        <v>1569596</v>
      </c>
      <c r="AD451" s="42">
        <v>0.67200000000000004</v>
      </c>
      <c r="AE451" s="42">
        <v>0.61</v>
      </c>
      <c r="AF451" s="42">
        <v>0.67200000000000004</v>
      </c>
      <c r="AG451" s="42">
        <v>0.67200000000000004</v>
      </c>
      <c r="AH451" s="43">
        <v>2992</v>
      </c>
      <c r="AI451" s="43">
        <v>1508865829</v>
      </c>
      <c r="AJ451" s="43">
        <v>504300</v>
      </c>
      <c r="AK451" s="43">
        <v>1605415</v>
      </c>
      <c r="AL451" s="43">
        <v>1721238</v>
      </c>
      <c r="AM451" s="42">
        <v>0.67700000000000005</v>
      </c>
      <c r="AN451" s="42">
        <v>0.61399999999999999</v>
      </c>
      <c r="AO451" s="42">
        <v>0.67700000000000005</v>
      </c>
      <c r="AP451" s="42">
        <v>0.67700000000000005</v>
      </c>
      <c r="AQ451" s="43">
        <v>2886</v>
      </c>
      <c r="AR451" s="43">
        <v>1527014940</v>
      </c>
      <c r="AS451" s="43">
        <v>529111</v>
      </c>
      <c r="AT451" s="43">
        <v>1739616</v>
      </c>
      <c r="AU451" s="43">
        <v>1633636</v>
      </c>
      <c r="AV451" s="42">
        <v>0.67100000000000004</v>
      </c>
      <c r="AW451" s="42">
        <v>0.61199999999999999</v>
      </c>
      <c r="AX451" s="42">
        <v>0.67100000000000004</v>
      </c>
      <c r="AY451" s="42">
        <v>0.67100000000000004</v>
      </c>
      <c r="AZ451" s="43">
        <v>2749</v>
      </c>
      <c r="BA451" s="43">
        <v>1579862029</v>
      </c>
      <c r="BB451" s="43">
        <v>574704</v>
      </c>
      <c r="BC451" s="43">
        <v>1567737</v>
      </c>
      <c r="BD451" s="43">
        <v>1629141</v>
      </c>
      <c r="BE451" s="46">
        <v>0.67700000000000005</v>
      </c>
      <c r="BF451" s="46">
        <v>0.59</v>
      </c>
      <c r="BG451" s="46">
        <v>0.67700000000000005</v>
      </c>
      <c r="BH451" s="46">
        <v>0.67700000000000005</v>
      </c>
      <c r="BI451" s="47">
        <v>2713</v>
      </c>
      <c r="BJ451" s="47">
        <v>1681973784</v>
      </c>
      <c r="BK451" s="47">
        <v>619968</v>
      </c>
      <c r="BL451" s="47">
        <v>1416991</v>
      </c>
      <c r="BM451" s="47">
        <v>1696724</v>
      </c>
      <c r="BN451" s="66">
        <v>0.69199999999999995</v>
      </c>
      <c r="BO451" s="66">
        <v>0.59399999999999997</v>
      </c>
      <c r="BP451" s="66">
        <v>0.69199999999999995</v>
      </c>
      <c r="BQ451" s="66">
        <v>0.69199999999999995</v>
      </c>
      <c r="BR451" s="67">
        <v>2680</v>
      </c>
      <c r="BS451" s="67">
        <v>1714992963</v>
      </c>
      <c r="BT451" s="67">
        <v>639922</v>
      </c>
      <c r="BU451" s="67">
        <v>1467035</v>
      </c>
      <c r="BV451" s="67">
        <v>1838783</v>
      </c>
      <c r="BW451" s="70">
        <v>0.67</v>
      </c>
      <c r="BX451" s="70">
        <v>0.59399999999999997</v>
      </c>
      <c r="BY451" s="70">
        <v>0.67</v>
      </c>
      <c r="BZ451" s="70">
        <v>0.67</v>
      </c>
      <c r="CA451" s="71">
        <v>2619</v>
      </c>
      <c r="CB451" s="71">
        <v>1761862380</v>
      </c>
      <c r="CC451" s="71">
        <v>672723</v>
      </c>
      <c r="CD451" s="71">
        <v>1656624</v>
      </c>
      <c r="CE451" s="71">
        <v>1909015</v>
      </c>
    </row>
    <row r="452" spans="1:83" x14ac:dyDescent="0.35">
      <c r="A452" s="10" t="s">
        <v>1784</v>
      </c>
      <c r="B452" s="10" t="s">
        <v>1096</v>
      </c>
      <c r="C452" s="42">
        <v>0.66300000000000003</v>
      </c>
      <c r="D452" s="42">
        <v>0.56299999999999994</v>
      </c>
      <c r="E452" s="42">
        <v>0.66300000000000003</v>
      </c>
      <c r="F452" s="42">
        <v>0.66300000000000003</v>
      </c>
      <c r="G452" s="43">
        <v>1067</v>
      </c>
      <c r="H452" s="43">
        <v>482091079</v>
      </c>
      <c r="I452" s="43">
        <v>451819</v>
      </c>
      <c r="J452" s="43">
        <v>735649</v>
      </c>
      <c r="K452" s="43">
        <v>713740</v>
      </c>
      <c r="L452" s="42">
        <v>0.67100000000000004</v>
      </c>
      <c r="M452" s="42">
        <v>0.55400000000000005</v>
      </c>
      <c r="N452" s="42">
        <v>0.67100000000000004</v>
      </c>
      <c r="O452" s="42">
        <v>0.67100000000000004</v>
      </c>
      <c r="P452" s="43">
        <v>1070</v>
      </c>
      <c r="Q452" s="43">
        <v>486446229</v>
      </c>
      <c r="R452" s="43">
        <v>454622</v>
      </c>
      <c r="S452" s="43">
        <v>814059</v>
      </c>
      <c r="T452" s="43">
        <v>737489</v>
      </c>
      <c r="U452" s="42">
        <v>0.66100000000000003</v>
      </c>
      <c r="V452" s="42">
        <v>0.54300000000000004</v>
      </c>
      <c r="W452" s="42">
        <v>0.66100000000000003</v>
      </c>
      <c r="X452" s="42">
        <v>0.66100000000000003</v>
      </c>
      <c r="Y452" s="43">
        <v>1003</v>
      </c>
      <c r="Z452" s="43">
        <v>492676975</v>
      </c>
      <c r="AA452" s="43">
        <v>491203</v>
      </c>
      <c r="AB452" s="43">
        <v>756830</v>
      </c>
      <c r="AC452" s="43">
        <v>732562</v>
      </c>
      <c r="AD452" s="42">
        <v>0.66800000000000004</v>
      </c>
      <c r="AE452" s="42">
        <v>0.53500000000000003</v>
      </c>
      <c r="AF452" s="42">
        <v>0.66800000000000004</v>
      </c>
      <c r="AG452" s="42">
        <v>0.66800000000000004</v>
      </c>
      <c r="AH452" s="43">
        <v>973</v>
      </c>
      <c r="AI452" s="43">
        <v>496734698</v>
      </c>
      <c r="AJ452" s="43">
        <v>510518</v>
      </c>
      <c r="AK452" s="43">
        <v>799898</v>
      </c>
      <c r="AL452" s="43">
        <v>752281</v>
      </c>
      <c r="AM452" s="42">
        <v>0.66100000000000003</v>
      </c>
      <c r="AN452" s="42">
        <v>0.504</v>
      </c>
      <c r="AO452" s="42">
        <v>0.66100000000000003</v>
      </c>
      <c r="AP452" s="42">
        <v>0.66100000000000003</v>
      </c>
      <c r="AQ452" s="43">
        <v>945</v>
      </c>
      <c r="AR452" s="43">
        <v>523709886</v>
      </c>
      <c r="AS452" s="43">
        <v>554190</v>
      </c>
      <c r="AT452" s="43">
        <v>828123</v>
      </c>
      <c r="AU452" s="43">
        <v>729473</v>
      </c>
      <c r="AV452" s="42">
        <v>0.71499999999999997</v>
      </c>
      <c r="AW452" s="42">
        <v>0.52700000000000002</v>
      </c>
      <c r="AX452" s="42">
        <v>0.71499999999999997</v>
      </c>
      <c r="AY452" s="42">
        <v>0.71499999999999997</v>
      </c>
      <c r="AZ452" s="43">
        <v>1006</v>
      </c>
      <c r="BA452" s="43">
        <v>500266149</v>
      </c>
      <c r="BB452" s="43">
        <v>497282</v>
      </c>
      <c r="BC452" s="43">
        <v>942352</v>
      </c>
      <c r="BD452" s="43">
        <v>913100</v>
      </c>
      <c r="BE452" s="46">
        <v>0.7</v>
      </c>
      <c r="BF452" s="46">
        <v>0.5</v>
      </c>
      <c r="BG452" s="46">
        <v>0.7</v>
      </c>
      <c r="BH452" s="46">
        <v>0.7</v>
      </c>
      <c r="BI452" s="47">
        <v>921</v>
      </c>
      <c r="BJ452" s="47">
        <v>530349650</v>
      </c>
      <c r="BK452" s="47">
        <v>575841</v>
      </c>
      <c r="BL452" s="47">
        <v>957825</v>
      </c>
      <c r="BM452" s="47">
        <v>1131007</v>
      </c>
      <c r="BN452" s="66">
        <v>0.70899999999999996</v>
      </c>
      <c r="BO452" s="66">
        <v>0.497</v>
      </c>
      <c r="BP452" s="66">
        <v>0.70899999999999996</v>
      </c>
      <c r="BQ452" s="66">
        <v>0.70899999999999996</v>
      </c>
      <c r="BR452" s="67">
        <v>912</v>
      </c>
      <c r="BS452" s="67">
        <v>551146860</v>
      </c>
      <c r="BT452" s="67">
        <v>604327</v>
      </c>
      <c r="BU452" s="67">
        <v>1020361</v>
      </c>
      <c r="BV452" s="67">
        <v>1255229</v>
      </c>
      <c r="BW452" s="70">
        <v>0.68899999999999995</v>
      </c>
      <c r="BX452" s="70">
        <v>0.48799999999999999</v>
      </c>
      <c r="BY452" s="70">
        <v>0.68899999999999995</v>
      </c>
      <c r="BZ452" s="70">
        <v>0.68899999999999995</v>
      </c>
      <c r="CA452" s="71">
        <v>895</v>
      </c>
      <c r="CB452" s="71">
        <v>567735176</v>
      </c>
      <c r="CC452" s="71">
        <v>634340</v>
      </c>
      <c r="CD452" s="71">
        <v>1092467</v>
      </c>
      <c r="CE452" s="71">
        <v>1259181</v>
      </c>
    </row>
    <row r="453" spans="1:83" x14ac:dyDescent="0.35">
      <c r="A453" s="10" t="s">
        <v>1785</v>
      </c>
      <c r="B453" s="10" t="s">
        <v>439</v>
      </c>
      <c r="C453" s="42">
        <v>0.59399999999999997</v>
      </c>
      <c r="D453" s="42">
        <v>0.67300000000000004</v>
      </c>
      <c r="E453" s="42">
        <v>0.59399999999999997</v>
      </c>
      <c r="F453" s="42">
        <v>0.67300000000000004</v>
      </c>
      <c r="G453" s="43">
        <v>962</v>
      </c>
      <c r="H453" s="43">
        <v>523505163</v>
      </c>
      <c r="I453" s="43">
        <v>544184</v>
      </c>
      <c r="J453" s="43">
        <v>599978</v>
      </c>
      <c r="K453" s="43">
        <v>565361</v>
      </c>
      <c r="L453" s="42">
        <v>0.59299999999999997</v>
      </c>
      <c r="M453" s="42">
        <v>0.65700000000000003</v>
      </c>
      <c r="N453" s="42">
        <v>0.59299999999999997</v>
      </c>
      <c r="O453" s="42">
        <v>0.65700000000000003</v>
      </c>
      <c r="P453" s="43">
        <v>973</v>
      </c>
      <c r="Q453" s="43">
        <v>546151185</v>
      </c>
      <c r="R453" s="43">
        <v>561306</v>
      </c>
      <c r="S453" s="43">
        <v>699866</v>
      </c>
      <c r="T453" s="43">
        <v>684876</v>
      </c>
      <c r="U453" s="42">
        <v>0.60499999999999998</v>
      </c>
      <c r="V453" s="42">
        <v>0.66300000000000003</v>
      </c>
      <c r="W453" s="42">
        <v>0.60499999999999998</v>
      </c>
      <c r="X453" s="42">
        <v>0.66300000000000003</v>
      </c>
      <c r="Y453" s="43">
        <v>961</v>
      </c>
      <c r="Z453" s="43">
        <v>550194793</v>
      </c>
      <c r="AA453" s="43">
        <v>572523</v>
      </c>
      <c r="AB453" s="43">
        <v>754198</v>
      </c>
      <c r="AC453" s="43">
        <v>639527</v>
      </c>
      <c r="AD453" s="42">
        <v>0.623</v>
      </c>
      <c r="AE453" s="42">
        <v>0.67100000000000004</v>
      </c>
      <c r="AF453" s="42">
        <v>0.623</v>
      </c>
      <c r="AG453" s="42">
        <v>0.67100000000000004</v>
      </c>
      <c r="AH453" s="43">
        <v>952</v>
      </c>
      <c r="AI453" s="43">
        <v>552173722</v>
      </c>
      <c r="AJ453" s="43">
        <v>580014</v>
      </c>
      <c r="AK453" s="43">
        <v>753474</v>
      </c>
      <c r="AL453" s="43">
        <v>762870</v>
      </c>
      <c r="AM453" s="42">
        <v>0.65300000000000002</v>
      </c>
      <c r="AN453" s="42">
        <v>0.67900000000000005</v>
      </c>
      <c r="AO453" s="42">
        <v>0.65300000000000002</v>
      </c>
      <c r="AP453" s="42">
        <v>0.67900000000000005</v>
      </c>
      <c r="AQ453" s="43">
        <v>971</v>
      </c>
      <c r="AR453" s="43">
        <v>550809668</v>
      </c>
      <c r="AS453" s="43">
        <v>567260</v>
      </c>
      <c r="AT453" s="43">
        <v>855290</v>
      </c>
      <c r="AU453" s="43">
        <v>663567</v>
      </c>
      <c r="AV453" s="42">
        <v>0.66200000000000003</v>
      </c>
      <c r="AW453" s="42">
        <v>0.67900000000000005</v>
      </c>
      <c r="AX453" s="42">
        <v>0.66200000000000003</v>
      </c>
      <c r="AY453" s="42">
        <v>0.67900000000000005</v>
      </c>
      <c r="AZ453" s="43">
        <v>959</v>
      </c>
      <c r="BA453" s="43">
        <v>564862721</v>
      </c>
      <c r="BB453" s="43">
        <v>589012</v>
      </c>
      <c r="BC453" s="43">
        <v>758546</v>
      </c>
      <c r="BD453" s="43">
        <v>629721</v>
      </c>
      <c r="BE453" s="46">
        <v>0.67600000000000005</v>
      </c>
      <c r="BF453" s="46">
        <v>0.66400000000000003</v>
      </c>
      <c r="BG453" s="46">
        <v>0.67600000000000005</v>
      </c>
      <c r="BH453" s="46">
        <v>0.67600000000000005</v>
      </c>
      <c r="BI453" s="47">
        <v>970</v>
      </c>
      <c r="BJ453" s="47">
        <v>602545530</v>
      </c>
      <c r="BK453" s="47">
        <v>621180</v>
      </c>
      <c r="BL453" s="47">
        <v>753297</v>
      </c>
      <c r="BM453" s="47">
        <v>678419</v>
      </c>
      <c r="BN453" s="66">
        <v>0.68200000000000005</v>
      </c>
      <c r="BO453" s="66">
        <v>0.66900000000000004</v>
      </c>
      <c r="BP453" s="66">
        <v>0.68200000000000005</v>
      </c>
      <c r="BQ453" s="66">
        <v>0.68200000000000005</v>
      </c>
      <c r="BR453" s="67">
        <v>919</v>
      </c>
      <c r="BS453" s="67">
        <v>606646218</v>
      </c>
      <c r="BT453" s="67">
        <v>660115</v>
      </c>
      <c r="BU453" s="67">
        <v>695122</v>
      </c>
      <c r="BV453" s="67">
        <v>792534</v>
      </c>
      <c r="BW453" s="70">
        <v>0.66200000000000003</v>
      </c>
      <c r="BX453" s="70">
        <v>0.66300000000000003</v>
      </c>
      <c r="BY453" s="70">
        <v>0.66200000000000003</v>
      </c>
      <c r="BZ453" s="70">
        <v>0.66300000000000003</v>
      </c>
      <c r="CA453" s="71">
        <v>924</v>
      </c>
      <c r="CB453" s="71">
        <v>637065059</v>
      </c>
      <c r="CC453" s="71">
        <v>689464</v>
      </c>
      <c r="CD453" s="71">
        <v>734872</v>
      </c>
      <c r="CE453" s="71">
        <v>817924</v>
      </c>
    </row>
    <row r="454" spans="1:83" x14ac:dyDescent="0.35">
      <c r="A454" s="10" t="s">
        <v>1786</v>
      </c>
      <c r="B454" s="10" t="s">
        <v>440</v>
      </c>
      <c r="C454" s="42">
        <v>0.73399999999999999</v>
      </c>
      <c r="D454" s="42">
        <v>0.64500000000000002</v>
      </c>
      <c r="E454" s="42">
        <v>0.73399999999999999</v>
      </c>
      <c r="F454" s="42">
        <v>0.73399999999999999</v>
      </c>
      <c r="G454" s="43">
        <v>4667</v>
      </c>
      <c r="H454" s="43">
        <v>1665889225</v>
      </c>
      <c r="I454" s="43">
        <v>356950</v>
      </c>
      <c r="J454" s="43">
        <v>2919814</v>
      </c>
      <c r="K454" s="43">
        <v>2321143</v>
      </c>
      <c r="L454" s="42">
        <v>0.74199999999999999</v>
      </c>
      <c r="M454" s="42">
        <v>0.64700000000000002</v>
      </c>
      <c r="N454" s="42">
        <v>0.74199999999999999</v>
      </c>
      <c r="O454" s="42">
        <v>0.74199999999999999</v>
      </c>
      <c r="P454" s="43">
        <v>4668</v>
      </c>
      <c r="Q454" s="43">
        <v>1662862517</v>
      </c>
      <c r="R454" s="43">
        <v>356225</v>
      </c>
      <c r="S454" s="43">
        <v>2876021</v>
      </c>
      <c r="T454" s="43">
        <v>2817024</v>
      </c>
      <c r="U454" s="42">
        <v>0.75700000000000001</v>
      </c>
      <c r="V454" s="42">
        <v>0.65</v>
      </c>
      <c r="W454" s="42">
        <v>0.75700000000000001</v>
      </c>
      <c r="X454" s="42">
        <v>0.75700000000000001</v>
      </c>
      <c r="Y454" s="43">
        <v>4699</v>
      </c>
      <c r="Z454" s="43">
        <v>1659819905</v>
      </c>
      <c r="AA454" s="43">
        <v>353228</v>
      </c>
      <c r="AB454" s="43">
        <v>2886607</v>
      </c>
      <c r="AC454" s="43">
        <v>2820389</v>
      </c>
      <c r="AD454" s="42">
        <v>0.76500000000000001</v>
      </c>
      <c r="AE454" s="42">
        <v>0.64800000000000002</v>
      </c>
      <c r="AF454" s="42">
        <v>0.76500000000000001</v>
      </c>
      <c r="AG454" s="42">
        <v>0.76500000000000001</v>
      </c>
      <c r="AH454" s="43">
        <v>4639</v>
      </c>
      <c r="AI454" s="43">
        <v>1677109942</v>
      </c>
      <c r="AJ454" s="43">
        <v>361524</v>
      </c>
      <c r="AK454" s="43">
        <v>2810500</v>
      </c>
      <c r="AL454" s="43">
        <v>3137215</v>
      </c>
      <c r="AM454" s="42">
        <v>0.78</v>
      </c>
      <c r="AN454" s="42">
        <v>0.65300000000000002</v>
      </c>
      <c r="AO454" s="42">
        <v>0.78</v>
      </c>
      <c r="AP454" s="42">
        <v>0.78</v>
      </c>
      <c r="AQ454" s="43">
        <v>4638</v>
      </c>
      <c r="AR454" s="43">
        <v>1668369571</v>
      </c>
      <c r="AS454" s="43">
        <v>359717</v>
      </c>
      <c r="AT454" s="43">
        <v>3125300</v>
      </c>
      <c r="AU454" s="43">
        <v>3079382</v>
      </c>
      <c r="AV454" s="42">
        <v>0.78500000000000003</v>
      </c>
      <c r="AW454" s="42">
        <v>0.65400000000000003</v>
      </c>
      <c r="AX454" s="42">
        <v>0.78500000000000003</v>
      </c>
      <c r="AY454" s="42">
        <v>0.78500000000000003</v>
      </c>
      <c r="AZ454" s="43">
        <v>4522</v>
      </c>
      <c r="BA454" s="43">
        <v>1694767583</v>
      </c>
      <c r="BB454" s="43">
        <v>374782</v>
      </c>
      <c r="BC454" s="43">
        <v>3100854</v>
      </c>
      <c r="BD454" s="43">
        <v>3429327</v>
      </c>
      <c r="BE454" s="46">
        <v>0.78100000000000003</v>
      </c>
      <c r="BF454" s="46">
        <v>0.63400000000000001</v>
      </c>
      <c r="BG454" s="46">
        <v>0.78100000000000003</v>
      </c>
      <c r="BH454" s="46">
        <v>0.78100000000000003</v>
      </c>
      <c r="BI454" s="47">
        <v>4263</v>
      </c>
      <c r="BJ454" s="47">
        <v>1795150947</v>
      </c>
      <c r="BK454" s="47">
        <v>421100</v>
      </c>
      <c r="BL454" s="47">
        <v>3202512</v>
      </c>
      <c r="BM454" s="47">
        <v>4825193</v>
      </c>
      <c r="BN454" s="66">
        <v>0.78</v>
      </c>
      <c r="BO454" s="66">
        <v>0.62</v>
      </c>
      <c r="BP454" s="66">
        <v>0.78</v>
      </c>
      <c r="BQ454" s="66">
        <v>0.78</v>
      </c>
      <c r="BR454" s="67">
        <v>4084</v>
      </c>
      <c r="BS454" s="67">
        <v>1872323424</v>
      </c>
      <c r="BT454" s="67">
        <v>458453</v>
      </c>
      <c r="BU454" s="67">
        <v>4137994</v>
      </c>
      <c r="BV454" s="67">
        <v>4433951</v>
      </c>
      <c r="BW454" s="70">
        <v>0.76300000000000001</v>
      </c>
      <c r="BX454" s="70">
        <v>0.59399999999999997</v>
      </c>
      <c r="BY454" s="70">
        <v>0.76300000000000001</v>
      </c>
      <c r="BZ454" s="70">
        <v>0.76300000000000001</v>
      </c>
      <c r="CA454" s="71">
        <v>4115</v>
      </c>
      <c r="CB454" s="71">
        <v>1991222586</v>
      </c>
      <c r="CC454" s="71">
        <v>483893</v>
      </c>
      <c r="CD454" s="71">
        <v>3899650</v>
      </c>
      <c r="CE454" s="71">
        <v>4559702</v>
      </c>
    </row>
    <row r="455" spans="1:83" x14ac:dyDescent="0.35">
      <c r="A455" s="10" t="s">
        <v>1787</v>
      </c>
      <c r="B455" s="10" t="s">
        <v>441</v>
      </c>
      <c r="C455" s="42">
        <v>0.32900000000000001</v>
      </c>
      <c r="D455" s="42">
        <v>0.58799999999999997</v>
      </c>
      <c r="E455" s="42">
        <v>0.32900000000000001</v>
      </c>
      <c r="F455" s="42">
        <v>0.58799999999999997</v>
      </c>
      <c r="G455" s="43">
        <v>9021</v>
      </c>
      <c r="H455" s="43">
        <v>8095389167</v>
      </c>
      <c r="I455" s="43">
        <v>897393</v>
      </c>
      <c r="J455" s="43">
        <v>1470217</v>
      </c>
      <c r="K455" s="43">
        <v>1575307</v>
      </c>
      <c r="L455" s="42">
        <v>0.34399999999999997</v>
      </c>
      <c r="M455" s="42">
        <v>0.59399999999999997</v>
      </c>
      <c r="N455" s="42">
        <v>0.34399999999999997</v>
      </c>
      <c r="O455" s="42">
        <v>0.59399999999999997</v>
      </c>
      <c r="P455" s="43">
        <v>8840</v>
      </c>
      <c r="Q455" s="43">
        <v>8001697076</v>
      </c>
      <c r="R455" s="43">
        <v>905169</v>
      </c>
      <c r="S455" s="43">
        <v>1538902</v>
      </c>
      <c r="T455" s="43">
        <v>1527810</v>
      </c>
      <c r="U455" s="42">
        <v>0.35199999999999998</v>
      </c>
      <c r="V455" s="42">
        <v>0.59</v>
      </c>
      <c r="W455" s="42">
        <v>0.35199999999999998</v>
      </c>
      <c r="X455" s="42">
        <v>0.59</v>
      </c>
      <c r="Y455" s="43">
        <v>8778</v>
      </c>
      <c r="Z455" s="43">
        <v>8239436221</v>
      </c>
      <c r="AA455" s="43">
        <v>938646</v>
      </c>
      <c r="AB455" s="43">
        <v>1653391</v>
      </c>
      <c r="AC455" s="43">
        <v>1667869</v>
      </c>
      <c r="AD455" s="42">
        <v>0.38100000000000001</v>
      </c>
      <c r="AE455" s="42">
        <v>0.6</v>
      </c>
      <c r="AF455" s="42">
        <v>0.38100000000000001</v>
      </c>
      <c r="AG455" s="42">
        <v>0.6</v>
      </c>
      <c r="AH455" s="43">
        <v>8609</v>
      </c>
      <c r="AI455" s="43">
        <v>8183628953</v>
      </c>
      <c r="AJ455" s="43">
        <v>950589</v>
      </c>
      <c r="AK455" s="43">
        <v>1890428</v>
      </c>
      <c r="AL455" s="43">
        <v>1786714</v>
      </c>
      <c r="AM455" s="42">
        <v>0.41099999999999998</v>
      </c>
      <c r="AN455" s="42">
        <v>0.60599999999999998</v>
      </c>
      <c r="AO455" s="42">
        <v>0.41099999999999998</v>
      </c>
      <c r="AP455" s="42">
        <v>0.60599999999999998</v>
      </c>
      <c r="AQ455" s="43">
        <v>8575</v>
      </c>
      <c r="AR455" s="43">
        <v>8252976800</v>
      </c>
      <c r="AS455" s="43">
        <v>962446</v>
      </c>
      <c r="AT455" s="43">
        <v>2181489</v>
      </c>
      <c r="AU455" s="43">
        <v>2397038</v>
      </c>
      <c r="AV455" s="42">
        <v>0.42299999999999999</v>
      </c>
      <c r="AW455" s="42">
        <v>0.59199999999999997</v>
      </c>
      <c r="AX455" s="42">
        <v>0.42299999999999999</v>
      </c>
      <c r="AY455" s="42">
        <v>0.59199999999999997</v>
      </c>
      <c r="AZ455" s="43">
        <v>8604</v>
      </c>
      <c r="BA455" s="43">
        <v>8659577171</v>
      </c>
      <c r="BB455" s="43">
        <v>1006459</v>
      </c>
      <c r="BC455" s="43">
        <v>3283818</v>
      </c>
      <c r="BD455" s="43">
        <v>2308252</v>
      </c>
      <c r="BE455" s="46">
        <v>0.441</v>
      </c>
      <c r="BF455" s="46">
        <v>0.58199999999999996</v>
      </c>
      <c r="BG455" s="46">
        <v>0.441</v>
      </c>
      <c r="BH455" s="46">
        <v>0.58199999999999996</v>
      </c>
      <c r="BI455" s="47">
        <v>8514</v>
      </c>
      <c r="BJ455" s="47">
        <v>9119921797</v>
      </c>
      <c r="BK455" s="47">
        <v>1071167</v>
      </c>
      <c r="BL455" s="47">
        <v>2212806</v>
      </c>
      <c r="BM455" s="47">
        <v>1985434</v>
      </c>
      <c r="BN455" s="66">
        <v>0.46700000000000003</v>
      </c>
      <c r="BO455" s="66">
        <v>0.58399999999999996</v>
      </c>
      <c r="BP455" s="66">
        <v>0.46700000000000003</v>
      </c>
      <c r="BQ455" s="66">
        <v>0.58399999999999996</v>
      </c>
      <c r="BR455" s="67">
        <v>8334</v>
      </c>
      <c r="BS455" s="67">
        <v>9224860225</v>
      </c>
      <c r="BT455" s="67">
        <v>1106894</v>
      </c>
      <c r="BU455" s="67">
        <v>2219050</v>
      </c>
      <c r="BV455" s="67">
        <v>2271793</v>
      </c>
      <c r="BW455" s="70">
        <v>0.46800000000000003</v>
      </c>
      <c r="BX455" s="70">
        <v>0.59799999999999998</v>
      </c>
      <c r="BY455" s="70">
        <v>0.46800000000000003</v>
      </c>
      <c r="BZ455" s="70">
        <v>0.59799999999999998</v>
      </c>
      <c r="CA455" s="71">
        <v>8363</v>
      </c>
      <c r="CB455" s="71">
        <v>9075806979</v>
      </c>
      <c r="CC455" s="71">
        <v>1085233</v>
      </c>
      <c r="CD455" s="71">
        <v>2613733</v>
      </c>
      <c r="CE455" s="71">
        <v>2934761</v>
      </c>
    </row>
    <row r="456" spans="1:83" x14ac:dyDescent="0.35">
      <c r="A456" s="10" t="s">
        <v>1788</v>
      </c>
      <c r="B456" s="10" t="s">
        <v>442</v>
      </c>
      <c r="C456" s="42">
        <v>0.35399999999999998</v>
      </c>
      <c r="D456" s="42">
        <v>0.67900000000000005</v>
      </c>
      <c r="E456" s="42">
        <v>0.35399999999999998</v>
      </c>
      <c r="F456" s="42">
        <v>0.67900000000000005</v>
      </c>
      <c r="G456" s="43">
        <v>2523</v>
      </c>
      <c r="H456" s="43">
        <v>2180337907</v>
      </c>
      <c r="I456" s="43">
        <v>864184</v>
      </c>
      <c r="J456" s="43">
        <v>1704723</v>
      </c>
      <c r="K456" s="43">
        <v>1767273</v>
      </c>
      <c r="L456" s="42">
        <v>0.39400000000000002</v>
      </c>
      <c r="M456" s="42">
        <v>0.68200000000000005</v>
      </c>
      <c r="N456" s="42">
        <v>0.39400000000000002</v>
      </c>
      <c r="O456" s="42">
        <v>0.68200000000000005</v>
      </c>
      <c r="P456" s="43">
        <v>2499</v>
      </c>
      <c r="Q456" s="43">
        <v>2089105535</v>
      </c>
      <c r="R456" s="43">
        <v>835976</v>
      </c>
      <c r="S456" s="43">
        <v>1587540</v>
      </c>
      <c r="T456" s="43">
        <v>1318514</v>
      </c>
      <c r="U456" s="42">
        <v>0.41199999999999998</v>
      </c>
      <c r="V456" s="42">
        <v>0.68700000000000006</v>
      </c>
      <c r="W456" s="42">
        <v>0.41199999999999998</v>
      </c>
      <c r="X456" s="42">
        <v>0.68700000000000006</v>
      </c>
      <c r="Y456" s="43">
        <v>2500</v>
      </c>
      <c r="Z456" s="43">
        <v>2130131921</v>
      </c>
      <c r="AA456" s="43">
        <v>852052</v>
      </c>
      <c r="AB456" s="43">
        <v>1472157</v>
      </c>
      <c r="AC456" s="43">
        <v>1538883</v>
      </c>
      <c r="AD456" s="42">
        <v>0.46300000000000002</v>
      </c>
      <c r="AE456" s="42">
        <v>0.70599999999999996</v>
      </c>
      <c r="AF456" s="42">
        <v>0.46300000000000002</v>
      </c>
      <c r="AG456" s="42">
        <v>0.70599999999999996</v>
      </c>
      <c r="AH456" s="43">
        <v>2470</v>
      </c>
      <c r="AI456" s="43">
        <v>2038475540</v>
      </c>
      <c r="AJ456" s="43">
        <v>825293</v>
      </c>
      <c r="AK456" s="43">
        <v>1559721</v>
      </c>
      <c r="AL456" s="43">
        <v>1608162</v>
      </c>
      <c r="AM456" s="42">
        <v>0.47499999999999998</v>
      </c>
      <c r="AN456" s="42">
        <v>0.70699999999999996</v>
      </c>
      <c r="AO456" s="42">
        <v>0.47499999999999998</v>
      </c>
      <c r="AP456" s="42">
        <v>0.70699999999999996</v>
      </c>
      <c r="AQ456" s="43">
        <v>2415</v>
      </c>
      <c r="AR456" s="43">
        <v>2070612339</v>
      </c>
      <c r="AS456" s="43">
        <v>857396</v>
      </c>
      <c r="AT456" s="43">
        <v>1862446</v>
      </c>
      <c r="AU456" s="43">
        <v>2011898</v>
      </c>
      <c r="AV456" s="42">
        <v>0.504</v>
      </c>
      <c r="AW456" s="42">
        <v>0.70099999999999996</v>
      </c>
      <c r="AX456" s="42">
        <v>0.504</v>
      </c>
      <c r="AY456" s="42">
        <v>0.70099999999999996</v>
      </c>
      <c r="AZ456" s="43">
        <v>2508</v>
      </c>
      <c r="BA456" s="43">
        <v>2169508906</v>
      </c>
      <c r="BB456" s="43">
        <v>865035</v>
      </c>
      <c r="BC456" s="43">
        <v>2350606</v>
      </c>
      <c r="BD456" s="43">
        <v>1699139</v>
      </c>
      <c r="BE456" s="46">
        <v>0.51700000000000002</v>
      </c>
      <c r="BF456" s="46">
        <v>0.68400000000000005</v>
      </c>
      <c r="BG456" s="46">
        <v>0.51700000000000002</v>
      </c>
      <c r="BH456" s="46">
        <v>0.68400000000000005</v>
      </c>
      <c r="BI456" s="47">
        <v>2467</v>
      </c>
      <c r="BJ456" s="47">
        <v>2284959159</v>
      </c>
      <c r="BK456" s="47">
        <v>926209</v>
      </c>
      <c r="BL456" s="47">
        <v>1931825</v>
      </c>
      <c r="BM456" s="47">
        <v>1794751</v>
      </c>
      <c r="BN456" s="66">
        <v>0.54300000000000004</v>
      </c>
      <c r="BO456" s="66">
        <v>0.67800000000000005</v>
      </c>
      <c r="BP456" s="66">
        <v>0.54300000000000004</v>
      </c>
      <c r="BQ456" s="66">
        <v>0.67800000000000005</v>
      </c>
      <c r="BR456" s="67">
        <v>2454</v>
      </c>
      <c r="BS456" s="67">
        <v>2331952984</v>
      </c>
      <c r="BT456" s="67">
        <v>950266</v>
      </c>
      <c r="BU456" s="67">
        <v>1914952</v>
      </c>
      <c r="BV456" s="67">
        <v>1922739</v>
      </c>
      <c r="BW456" s="70">
        <v>0.51800000000000002</v>
      </c>
      <c r="BX456" s="70">
        <v>0.68300000000000005</v>
      </c>
      <c r="BY456" s="70">
        <v>0.51800000000000002</v>
      </c>
      <c r="BZ456" s="70">
        <v>0.68300000000000005</v>
      </c>
      <c r="CA456" s="71">
        <v>2340</v>
      </c>
      <c r="CB456" s="71">
        <v>2298327437</v>
      </c>
      <c r="CC456" s="71">
        <v>982191</v>
      </c>
      <c r="CD456" s="71">
        <v>1994188</v>
      </c>
      <c r="CE456" s="71">
        <v>2440104</v>
      </c>
    </row>
    <row r="457" spans="1:83" x14ac:dyDescent="0.35">
      <c r="A457" s="10" t="s">
        <v>1789</v>
      </c>
      <c r="B457" s="10" t="s">
        <v>1101</v>
      </c>
      <c r="C457" s="42">
        <v>0.627</v>
      </c>
      <c r="D457" s="42">
        <v>0.76300000000000001</v>
      </c>
      <c r="E457" s="42">
        <v>0.627</v>
      </c>
      <c r="F457" s="42">
        <v>0.76300000000000001</v>
      </c>
      <c r="G457" s="43">
        <v>8304</v>
      </c>
      <c r="H457" s="43">
        <v>4147971080</v>
      </c>
      <c r="I457" s="43">
        <v>499514</v>
      </c>
      <c r="J457" s="43">
        <v>2471502</v>
      </c>
      <c r="K457" s="43">
        <v>2355971</v>
      </c>
      <c r="L457" s="42">
        <v>0.65300000000000002</v>
      </c>
      <c r="M457" s="42">
        <v>0.77200000000000002</v>
      </c>
      <c r="N457" s="42">
        <v>0.65300000000000002</v>
      </c>
      <c r="O457" s="42">
        <v>0.77200000000000002</v>
      </c>
      <c r="P457" s="43">
        <v>8343</v>
      </c>
      <c r="Q457" s="43">
        <v>3991281631</v>
      </c>
      <c r="R457" s="43">
        <v>478398</v>
      </c>
      <c r="S457" s="43">
        <v>2300236</v>
      </c>
      <c r="T457" s="43">
        <v>2092130</v>
      </c>
      <c r="U457" s="42">
        <v>0.68</v>
      </c>
      <c r="V457" s="42">
        <v>0.77900000000000003</v>
      </c>
      <c r="W457" s="42">
        <v>0.68</v>
      </c>
      <c r="X457" s="42">
        <v>0.77900000000000003</v>
      </c>
      <c r="Y457" s="43">
        <v>8427</v>
      </c>
      <c r="Z457" s="43">
        <v>3912888240</v>
      </c>
      <c r="AA457" s="43">
        <v>464327</v>
      </c>
      <c r="AB457" s="43">
        <v>2387638</v>
      </c>
      <c r="AC457" s="43">
        <v>2254336</v>
      </c>
      <c r="AD457" s="42">
        <v>0.68799999999999994</v>
      </c>
      <c r="AE457" s="42">
        <v>0.78</v>
      </c>
      <c r="AF457" s="42">
        <v>0.68799999999999994</v>
      </c>
      <c r="AG457" s="42">
        <v>0.78</v>
      </c>
      <c r="AH457" s="43">
        <v>8501</v>
      </c>
      <c r="AI457" s="43">
        <v>4084355401</v>
      </c>
      <c r="AJ457" s="43">
        <v>480455</v>
      </c>
      <c r="AK457" s="43">
        <v>2592525</v>
      </c>
      <c r="AL457" s="43">
        <v>2645002</v>
      </c>
      <c r="AM457" s="42">
        <v>0.69399999999999995</v>
      </c>
      <c r="AN457" s="42">
        <v>0.77300000000000002</v>
      </c>
      <c r="AO457" s="42">
        <v>0.69399999999999995</v>
      </c>
      <c r="AP457" s="42">
        <v>0.77300000000000002</v>
      </c>
      <c r="AQ457" s="43">
        <v>8645</v>
      </c>
      <c r="AR457" s="43">
        <v>4322675987</v>
      </c>
      <c r="AS457" s="43">
        <v>500020</v>
      </c>
      <c r="AT457" s="43">
        <v>3798105</v>
      </c>
      <c r="AU457" s="43">
        <v>3019636</v>
      </c>
      <c r="AV457" s="42">
        <v>0.70299999999999996</v>
      </c>
      <c r="AW457" s="42">
        <v>0.76300000000000001</v>
      </c>
      <c r="AX457" s="42">
        <v>0.70299999999999996</v>
      </c>
      <c r="AY457" s="42">
        <v>0.76300000000000001</v>
      </c>
      <c r="AZ457" s="43">
        <v>8711</v>
      </c>
      <c r="BA457" s="43">
        <v>4511408799</v>
      </c>
      <c r="BB457" s="43">
        <v>517897</v>
      </c>
      <c r="BC457" s="43">
        <v>5662544</v>
      </c>
      <c r="BD457" s="43">
        <v>3205459</v>
      </c>
      <c r="BE457" s="46">
        <v>0.69299999999999995</v>
      </c>
      <c r="BF457" s="46">
        <v>0.74</v>
      </c>
      <c r="BG457" s="46">
        <v>0.69299999999999995</v>
      </c>
      <c r="BH457" s="46">
        <v>0.74</v>
      </c>
      <c r="BI457" s="47">
        <v>8363</v>
      </c>
      <c r="BJ457" s="47">
        <v>4917189801</v>
      </c>
      <c r="BK457" s="47">
        <v>587969</v>
      </c>
      <c r="BL457" s="47">
        <v>3901359</v>
      </c>
      <c r="BM457" s="47">
        <v>3531053</v>
      </c>
      <c r="BN457" s="66">
        <v>0.70499999999999996</v>
      </c>
      <c r="BO457" s="66">
        <v>0.72899999999999998</v>
      </c>
      <c r="BP457" s="66">
        <v>0.70499999999999996</v>
      </c>
      <c r="BQ457" s="66">
        <v>0.72899999999999998</v>
      </c>
      <c r="BR457" s="67">
        <v>8334</v>
      </c>
      <c r="BS457" s="67">
        <v>5117165645</v>
      </c>
      <c r="BT457" s="67">
        <v>614010</v>
      </c>
      <c r="BU457" s="67">
        <v>3810601</v>
      </c>
      <c r="BV457" s="67">
        <v>3938238</v>
      </c>
      <c r="BW457" s="70">
        <v>0.69</v>
      </c>
      <c r="BX457" s="70">
        <v>0.72099999999999997</v>
      </c>
      <c r="BY457" s="70">
        <v>0.69</v>
      </c>
      <c r="BZ457" s="70">
        <v>0.72099999999999997</v>
      </c>
      <c r="CA457" s="71">
        <v>8370</v>
      </c>
      <c r="CB457" s="71">
        <v>5282264194</v>
      </c>
      <c r="CC457" s="71">
        <v>631094</v>
      </c>
      <c r="CD457" s="71">
        <v>4479098</v>
      </c>
      <c r="CE457" s="71">
        <v>3928453</v>
      </c>
    </row>
    <row r="458" spans="1:83" x14ac:dyDescent="0.35">
      <c r="A458" s="10" t="s">
        <v>1790</v>
      </c>
      <c r="B458" s="10" t="s">
        <v>1102</v>
      </c>
      <c r="C458" s="42">
        <v>0.245</v>
      </c>
      <c r="D458" s="42">
        <v>0.628</v>
      </c>
      <c r="E458" s="42">
        <v>0.245</v>
      </c>
      <c r="F458" s="42">
        <v>0.628</v>
      </c>
      <c r="G458" s="43">
        <v>3411</v>
      </c>
      <c r="H458" s="43">
        <v>3446396525</v>
      </c>
      <c r="I458" s="43">
        <v>1010377</v>
      </c>
      <c r="J458" s="43">
        <v>1747841</v>
      </c>
      <c r="K458" s="43">
        <v>1513105</v>
      </c>
      <c r="L458" s="42">
        <v>0.216</v>
      </c>
      <c r="M458" s="42">
        <v>0.61199999999999999</v>
      </c>
      <c r="N458" s="42">
        <v>0.216</v>
      </c>
      <c r="O458" s="42">
        <v>0.61199999999999999</v>
      </c>
      <c r="P458" s="43">
        <v>3341</v>
      </c>
      <c r="Q458" s="43">
        <v>3612406068</v>
      </c>
      <c r="R458" s="43">
        <v>1081234</v>
      </c>
      <c r="S458" s="43">
        <v>1813878</v>
      </c>
      <c r="T458" s="43">
        <v>1448655</v>
      </c>
      <c r="U458" s="42">
        <v>0.247</v>
      </c>
      <c r="V458" s="42">
        <v>0.621</v>
      </c>
      <c r="W458" s="42">
        <v>0.247</v>
      </c>
      <c r="X458" s="42">
        <v>0.621</v>
      </c>
      <c r="Y458" s="43">
        <v>3277</v>
      </c>
      <c r="Z458" s="43">
        <v>3575511203</v>
      </c>
      <c r="AA458" s="43">
        <v>1091092</v>
      </c>
      <c r="AB458" s="43">
        <v>1979567</v>
      </c>
      <c r="AC458" s="43">
        <v>1397306</v>
      </c>
      <c r="AD458" s="42">
        <v>0.27300000000000002</v>
      </c>
      <c r="AE458" s="42">
        <v>0.63400000000000001</v>
      </c>
      <c r="AF458" s="42">
        <v>0.27300000000000002</v>
      </c>
      <c r="AG458" s="42">
        <v>0.63400000000000001</v>
      </c>
      <c r="AH458" s="43">
        <v>3219</v>
      </c>
      <c r="AI458" s="43">
        <v>3597738130</v>
      </c>
      <c r="AJ458" s="43">
        <v>1117657</v>
      </c>
      <c r="AK458" s="43">
        <v>1889691</v>
      </c>
      <c r="AL458" s="43">
        <v>1639163</v>
      </c>
      <c r="AM458" s="42">
        <v>0.27100000000000002</v>
      </c>
      <c r="AN458" s="42">
        <v>0.625</v>
      </c>
      <c r="AO458" s="42">
        <v>0.27100000000000002</v>
      </c>
      <c r="AP458" s="42">
        <v>0.625</v>
      </c>
      <c r="AQ458" s="43">
        <v>3201</v>
      </c>
      <c r="AR458" s="43">
        <v>3812883754</v>
      </c>
      <c r="AS458" s="43">
        <v>1191153</v>
      </c>
      <c r="AT458" s="43">
        <v>2314692</v>
      </c>
      <c r="AU458" s="43">
        <v>1679984</v>
      </c>
      <c r="AV458" s="42">
        <v>0.28299999999999997</v>
      </c>
      <c r="AW458" s="42">
        <v>0.62</v>
      </c>
      <c r="AX458" s="42">
        <v>0.28299999999999997</v>
      </c>
      <c r="AY458" s="42">
        <v>0.62</v>
      </c>
      <c r="AZ458" s="43">
        <v>3181</v>
      </c>
      <c r="BA458" s="43">
        <v>3972270719</v>
      </c>
      <c r="BB458" s="43">
        <v>1248749</v>
      </c>
      <c r="BC458" s="43">
        <v>2235083</v>
      </c>
      <c r="BD458" s="43">
        <v>2044690</v>
      </c>
      <c r="BE458" s="46">
        <v>0.29099999999999998</v>
      </c>
      <c r="BF458" s="46">
        <v>0.60199999999999998</v>
      </c>
      <c r="BG458" s="46">
        <v>0.29099999999999998</v>
      </c>
      <c r="BH458" s="46">
        <v>0.60199999999999998</v>
      </c>
      <c r="BI458" s="47">
        <v>3058</v>
      </c>
      <c r="BJ458" s="47">
        <v>4156415024</v>
      </c>
      <c r="BK458" s="47">
        <v>1359193</v>
      </c>
      <c r="BL458" s="47">
        <v>2268602</v>
      </c>
      <c r="BM458" s="47">
        <v>1704262</v>
      </c>
      <c r="BN458" s="66">
        <v>0.313</v>
      </c>
      <c r="BO458" s="66">
        <v>0.59799999999999998</v>
      </c>
      <c r="BP458" s="66">
        <v>0.313</v>
      </c>
      <c r="BQ458" s="66">
        <v>0.59799999999999998</v>
      </c>
      <c r="BR458" s="67">
        <v>3032</v>
      </c>
      <c r="BS458" s="67">
        <v>4324759015</v>
      </c>
      <c r="BT458" s="67">
        <v>1426371</v>
      </c>
      <c r="BU458" s="67">
        <v>2213714</v>
      </c>
      <c r="BV458" s="67">
        <v>1743567</v>
      </c>
      <c r="BW458" s="70">
        <v>0.30099999999999999</v>
      </c>
      <c r="BX458" s="70">
        <v>0.61</v>
      </c>
      <c r="BY458" s="70">
        <v>0.30099999999999999</v>
      </c>
      <c r="BZ458" s="70">
        <v>0.61</v>
      </c>
      <c r="CA458" s="71">
        <v>3005</v>
      </c>
      <c r="CB458" s="71">
        <v>4277744639</v>
      </c>
      <c r="CC458" s="71">
        <v>1423542</v>
      </c>
      <c r="CD458" s="71">
        <v>2361255</v>
      </c>
      <c r="CE458" s="71">
        <v>2501072</v>
      </c>
    </row>
    <row r="459" spans="1:83" x14ac:dyDescent="0.35">
      <c r="A459" s="10" t="s">
        <v>1791</v>
      </c>
      <c r="B459" s="10" t="s">
        <v>445</v>
      </c>
      <c r="C459" s="42">
        <v>0.33900000000000002</v>
      </c>
      <c r="D459" s="42">
        <v>0.66600000000000004</v>
      </c>
      <c r="E459" s="42">
        <v>0.33900000000000002</v>
      </c>
      <c r="F459" s="42">
        <v>0.66600000000000004</v>
      </c>
      <c r="G459" s="43">
        <v>3191</v>
      </c>
      <c r="H459" s="43">
        <v>2821960194</v>
      </c>
      <c r="I459" s="43">
        <v>884349</v>
      </c>
      <c r="J459" s="43">
        <v>1343327</v>
      </c>
      <c r="K459" s="43">
        <v>1166182</v>
      </c>
      <c r="L459" s="42">
        <v>0.33900000000000002</v>
      </c>
      <c r="M459" s="42">
        <v>0.65900000000000003</v>
      </c>
      <c r="N459" s="42">
        <v>0.33900000000000002</v>
      </c>
      <c r="O459" s="42">
        <v>0.65900000000000003</v>
      </c>
      <c r="P459" s="43">
        <v>3167</v>
      </c>
      <c r="Q459" s="43">
        <v>2887593536</v>
      </c>
      <c r="R459" s="43">
        <v>911775</v>
      </c>
      <c r="S459" s="43">
        <v>1569961</v>
      </c>
      <c r="T459" s="43">
        <v>1377968</v>
      </c>
      <c r="U459" s="42">
        <v>0.374</v>
      </c>
      <c r="V459" s="42">
        <v>0.65900000000000003</v>
      </c>
      <c r="W459" s="42">
        <v>0.374</v>
      </c>
      <c r="X459" s="42">
        <v>0.65900000000000003</v>
      </c>
      <c r="Y459" s="43">
        <v>3244</v>
      </c>
      <c r="Z459" s="43">
        <v>2944547505</v>
      </c>
      <c r="AA459" s="43">
        <v>907690</v>
      </c>
      <c r="AB459" s="43">
        <v>1549829</v>
      </c>
      <c r="AC459" s="43">
        <v>1291160</v>
      </c>
      <c r="AD459" s="42">
        <v>0.41</v>
      </c>
      <c r="AE459" s="42">
        <v>0.66700000000000004</v>
      </c>
      <c r="AF459" s="42">
        <v>0.41</v>
      </c>
      <c r="AG459" s="42">
        <v>0.66700000000000004</v>
      </c>
      <c r="AH459" s="43">
        <v>3234</v>
      </c>
      <c r="AI459" s="43">
        <v>2932201207</v>
      </c>
      <c r="AJ459" s="43">
        <v>906679</v>
      </c>
      <c r="AK459" s="43">
        <v>1497901</v>
      </c>
      <c r="AL459" s="43">
        <v>1041525</v>
      </c>
      <c r="AM459" s="42">
        <v>0.43099999999999999</v>
      </c>
      <c r="AN459" s="42">
        <v>0.66300000000000003</v>
      </c>
      <c r="AO459" s="42">
        <v>0.43099999999999999</v>
      </c>
      <c r="AP459" s="42">
        <v>0.66300000000000003</v>
      </c>
      <c r="AQ459" s="43">
        <v>3251</v>
      </c>
      <c r="AR459" s="43">
        <v>3023996994</v>
      </c>
      <c r="AS459" s="43">
        <v>930174</v>
      </c>
      <c r="AT459" s="43">
        <v>1123018</v>
      </c>
      <c r="AU459" s="43">
        <v>1152051</v>
      </c>
      <c r="AV459" s="42">
        <v>0.42</v>
      </c>
      <c r="AW459" s="42">
        <v>0.65300000000000002</v>
      </c>
      <c r="AX459" s="42">
        <v>0.42</v>
      </c>
      <c r="AY459" s="42">
        <v>0.65300000000000002</v>
      </c>
      <c r="AZ459" s="43">
        <v>3136</v>
      </c>
      <c r="BA459" s="43">
        <v>3168108813</v>
      </c>
      <c r="BB459" s="43">
        <v>1010238</v>
      </c>
      <c r="BC459" s="43">
        <v>1501285</v>
      </c>
      <c r="BD459" s="43">
        <v>1054009</v>
      </c>
      <c r="BE459" s="46">
        <v>0.42599999999999999</v>
      </c>
      <c r="BF459" s="46">
        <v>0.63500000000000001</v>
      </c>
      <c r="BG459" s="46">
        <v>0.42599999999999999</v>
      </c>
      <c r="BH459" s="46">
        <v>0.63500000000000001</v>
      </c>
      <c r="BI459" s="47">
        <v>3029</v>
      </c>
      <c r="BJ459" s="47">
        <v>3331448327</v>
      </c>
      <c r="BK459" s="47">
        <v>1099850</v>
      </c>
      <c r="BL459" s="47">
        <v>1146663</v>
      </c>
      <c r="BM459" s="47">
        <v>1029077</v>
      </c>
      <c r="BN459" s="66">
        <v>0.443</v>
      </c>
      <c r="BO459" s="66">
        <v>0.63500000000000001</v>
      </c>
      <c r="BP459" s="66">
        <v>0.443</v>
      </c>
      <c r="BQ459" s="66">
        <v>0.63500000000000001</v>
      </c>
      <c r="BR459" s="67">
        <v>2950</v>
      </c>
      <c r="BS459" s="67">
        <v>3412476934</v>
      </c>
      <c r="BT459" s="67">
        <v>1156771</v>
      </c>
      <c r="BU459" s="67">
        <v>1349301</v>
      </c>
      <c r="BV459" s="67">
        <v>1258115</v>
      </c>
      <c r="BW459" s="70">
        <v>0.44800000000000001</v>
      </c>
      <c r="BX459" s="70">
        <v>0.65</v>
      </c>
      <c r="BY459" s="70">
        <v>0.44800000000000001</v>
      </c>
      <c r="BZ459" s="70">
        <v>0.65</v>
      </c>
      <c r="CA459" s="71">
        <v>2990</v>
      </c>
      <c r="CB459" s="71">
        <v>3364387791</v>
      </c>
      <c r="CC459" s="71">
        <v>1125213</v>
      </c>
      <c r="CD459" s="71">
        <v>2358749</v>
      </c>
      <c r="CE459" s="71">
        <v>2172466</v>
      </c>
    </row>
    <row r="460" spans="1:83" x14ac:dyDescent="0.35">
      <c r="A460" s="10" t="s">
        <v>1792</v>
      </c>
      <c r="B460" s="10" t="s">
        <v>446</v>
      </c>
      <c r="C460" s="42">
        <v>0.376</v>
      </c>
      <c r="D460" s="42">
        <v>0.65600000000000003</v>
      </c>
      <c r="E460" s="42">
        <v>0.376</v>
      </c>
      <c r="F460" s="42">
        <v>0.65600000000000003</v>
      </c>
      <c r="G460" s="43">
        <v>2722</v>
      </c>
      <c r="H460" s="43">
        <v>2272299447</v>
      </c>
      <c r="I460" s="43">
        <v>834790</v>
      </c>
      <c r="J460" s="43">
        <v>1200488</v>
      </c>
      <c r="K460" s="43">
        <v>1596727</v>
      </c>
      <c r="L460" s="42">
        <v>0.371</v>
      </c>
      <c r="M460" s="42">
        <v>0.64200000000000002</v>
      </c>
      <c r="N460" s="42">
        <v>0.371</v>
      </c>
      <c r="O460" s="42">
        <v>0.64200000000000002</v>
      </c>
      <c r="P460" s="43">
        <v>2733</v>
      </c>
      <c r="Q460" s="43">
        <v>2372122176</v>
      </c>
      <c r="R460" s="43">
        <v>867955</v>
      </c>
      <c r="S460" s="43">
        <v>1344405</v>
      </c>
      <c r="T460" s="43">
        <v>1396652</v>
      </c>
      <c r="U460" s="42">
        <v>0.40200000000000002</v>
      </c>
      <c r="V460" s="42">
        <v>0.65100000000000002</v>
      </c>
      <c r="W460" s="42">
        <v>0.40200000000000002</v>
      </c>
      <c r="X460" s="42">
        <v>0.65100000000000002</v>
      </c>
      <c r="Y460" s="43">
        <v>2713</v>
      </c>
      <c r="Z460" s="43">
        <v>2350807460</v>
      </c>
      <c r="AA460" s="43">
        <v>866497</v>
      </c>
      <c r="AB460" s="43">
        <v>1379538</v>
      </c>
      <c r="AC460" s="43">
        <v>1460034</v>
      </c>
      <c r="AD460" s="42">
        <v>0.42899999999999999</v>
      </c>
      <c r="AE460" s="42">
        <v>0.65900000000000003</v>
      </c>
      <c r="AF460" s="42">
        <v>0.42899999999999999</v>
      </c>
      <c r="AG460" s="42">
        <v>0.65900000000000003</v>
      </c>
      <c r="AH460" s="43">
        <v>2695</v>
      </c>
      <c r="AI460" s="43">
        <v>2363882092</v>
      </c>
      <c r="AJ460" s="43">
        <v>877136</v>
      </c>
      <c r="AK460" s="43">
        <v>1460895</v>
      </c>
      <c r="AL460" s="43">
        <v>1207803</v>
      </c>
      <c r="AM460" s="42">
        <v>0.42299999999999999</v>
      </c>
      <c r="AN460" s="42">
        <v>0.64500000000000002</v>
      </c>
      <c r="AO460" s="42">
        <v>0.42299999999999999</v>
      </c>
      <c r="AP460" s="42">
        <v>0.64500000000000002</v>
      </c>
      <c r="AQ460" s="43">
        <v>2653</v>
      </c>
      <c r="AR460" s="43">
        <v>2501797441</v>
      </c>
      <c r="AS460" s="43">
        <v>943006</v>
      </c>
      <c r="AT460" s="43">
        <v>1467899</v>
      </c>
      <c r="AU460" s="43">
        <v>1125320</v>
      </c>
      <c r="AV460" s="42">
        <v>0.43</v>
      </c>
      <c r="AW460" s="42">
        <v>0.64200000000000002</v>
      </c>
      <c r="AX460" s="42">
        <v>0.43</v>
      </c>
      <c r="AY460" s="42">
        <v>0.64200000000000002</v>
      </c>
      <c r="AZ460" s="43">
        <v>2615</v>
      </c>
      <c r="BA460" s="43">
        <v>2597880141</v>
      </c>
      <c r="BB460" s="43">
        <v>993453</v>
      </c>
      <c r="BC460" s="43">
        <v>1786285</v>
      </c>
      <c r="BD460" s="43">
        <v>1467341</v>
      </c>
      <c r="BE460" s="46">
        <v>0.45800000000000002</v>
      </c>
      <c r="BF460" s="46">
        <v>0.63</v>
      </c>
      <c r="BG460" s="46">
        <v>0.45800000000000002</v>
      </c>
      <c r="BH460" s="46">
        <v>0.63</v>
      </c>
      <c r="BI460" s="47">
        <v>2625</v>
      </c>
      <c r="BJ460" s="47">
        <v>2722931438</v>
      </c>
      <c r="BK460" s="47">
        <v>1037307</v>
      </c>
      <c r="BL460" s="47">
        <v>1664057</v>
      </c>
      <c r="BM460" s="47">
        <v>1607413</v>
      </c>
      <c r="BN460" s="66">
        <v>0.46</v>
      </c>
      <c r="BO460" s="66">
        <v>0.628</v>
      </c>
      <c r="BP460" s="66">
        <v>0.46</v>
      </c>
      <c r="BQ460" s="66">
        <v>0.628</v>
      </c>
      <c r="BR460" s="67">
        <v>2522</v>
      </c>
      <c r="BS460" s="67">
        <v>2823910488</v>
      </c>
      <c r="BT460" s="67">
        <v>1119710</v>
      </c>
      <c r="BU460" s="67">
        <v>1640261</v>
      </c>
      <c r="BV460" s="67">
        <v>1581767</v>
      </c>
      <c r="BW460" s="70">
        <v>0.437</v>
      </c>
      <c r="BX460" s="70">
        <v>0.64500000000000002</v>
      </c>
      <c r="BY460" s="70">
        <v>0.437</v>
      </c>
      <c r="BZ460" s="70">
        <v>0.64500000000000002</v>
      </c>
      <c r="CA460" s="71">
        <v>2437</v>
      </c>
      <c r="CB460" s="71">
        <v>2795731886</v>
      </c>
      <c r="CC460" s="71">
        <v>1147202</v>
      </c>
      <c r="CD460" s="71">
        <v>1779608</v>
      </c>
      <c r="CE460" s="71">
        <v>1887133</v>
      </c>
    </row>
    <row r="461" spans="1:83" x14ac:dyDescent="0.35">
      <c r="A461" s="10" t="s">
        <v>1793</v>
      </c>
      <c r="B461" s="10" t="s">
        <v>447</v>
      </c>
      <c r="C461" s="42">
        <v>0.39400000000000002</v>
      </c>
      <c r="D461" s="42">
        <v>0.70299999999999996</v>
      </c>
      <c r="E461" s="42">
        <v>0.39400000000000002</v>
      </c>
      <c r="F461" s="42">
        <v>0.70299999999999996</v>
      </c>
      <c r="G461" s="43">
        <v>4888</v>
      </c>
      <c r="H461" s="43">
        <v>3967414728</v>
      </c>
      <c r="I461" s="43">
        <v>811664</v>
      </c>
      <c r="J461" s="43">
        <v>2481922</v>
      </c>
      <c r="K461" s="43">
        <v>2474085</v>
      </c>
      <c r="L461" s="42">
        <v>0.40699999999999997</v>
      </c>
      <c r="M461" s="42">
        <v>0.71099999999999997</v>
      </c>
      <c r="N461" s="42">
        <v>0.40699999999999997</v>
      </c>
      <c r="O461" s="42">
        <v>0.71099999999999997</v>
      </c>
      <c r="P461" s="43">
        <v>4743</v>
      </c>
      <c r="Q461" s="43">
        <v>3877779870</v>
      </c>
      <c r="R461" s="43">
        <v>817579</v>
      </c>
      <c r="S461" s="43">
        <v>3012832</v>
      </c>
      <c r="T461" s="43">
        <v>2781011</v>
      </c>
      <c r="U461" s="42">
        <v>0.38800000000000001</v>
      </c>
      <c r="V461" s="42">
        <v>0.69599999999999995</v>
      </c>
      <c r="W461" s="42">
        <v>0.38800000000000001</v>
      </c>
      <c r="X461" s="42">
        <v>0.69599999999999995</v>
      </c>
      <c r="Y461" s="43">
        <v>4648</v>
      </c>
      <c r="Z461" s="43">
        <v>4119630549</v>
      </c>
      <c r="AA461" s="43">
        <v>886323</v>
      </c>
      <c r="AB461" s="43">
        <v>3228784</v>
      </c>
      <c r="AC461" s="43">
        <v>2466923</v>
      </c>
      <c r="AD461" s="42">
        <v>0.376</v>
      </c>
      <c r="AE461" s="42">
        <v>0.68400000000000005</v>
      </c>
      <c r="AF461" s="42">
        <v>0.376</v>
      </c>
      <c r="AG461" s="42">
        <v>0.68400000000000005</v>
      </c>
      <c r="AH461" s="43">
        <v>4552</v>
      </c>
      <c r="AI461" s="43">
        <v>4368552550</v>
      </c>
      <c r="AJ461" s="43">
        <v>959699</v>
      </c>
      <c r="AK461" s="43">
        <v>3177019</v>
      </c>
      <c r="AL461" s="43">
        <v>2152363</v>
      </c>
      <c r="AM461" s="42">
        <v>0.371</v>
      </c>
      <c r="AN461" s="42">
        <v>0.67</v>
      </c>
      <c r="AO461" s="42">
        <v>0.371</v>
      </c>
      <c r="AP461" s="42">
        <v>0.67</v>
      </c>
      <c r="AQ461" s="43">
        <v>4488</v>
      </c>
      <c r="AR461" s="43">
        <v>4609191332</v>
      </c>
      <c r="AS461" s="43">
        <v>1027003</v>
      </c>
      <c r="AT461" s="43">
        <v>3195714</v>
      </c>
      <c r="AU461" s="43">
        <v>2173130</v>
      </c>
      <c r="AV461" s="42">
        <v>0.38600000000000001</v>
      </c>
      <c r="AW461" s="42">
        <v>0.66200000000000003</v>
      </c>
      <c r="AX461" s="42">
        <v>0.38600000000000001</v>
      </c>
      <c r="AY461" s="42">
        <v>0.66200000000000003</v>
      </c>
      <c r="AZ461" s="43">
        <v>4511</v>
      </c>
      <c r="BA461" s="43">
        <v>4826089075</v>
      </c>
      <c r="BB461" s="43">
        <v>1069849</v>
      </c>
      <c r="BC461" s="43">
        <v>3343798</v>
      </c>
      <c r="BD461" s="43">
        <v>2700919</v>
      </c>
      <c r="BE461" s="46">
        <v>0.41899999999999998</v>
      </c>
      <c r="BF461" s="46">
        <v>0.65300000000000002</v>
      </c>
      <c r="BG461" s="46">
        <v>0.41899999999999998</v>
      </c>
      <c r="BH461" s="46">
        <v>0.65300000000000002</v>
      </c>
      <c r="BI461" s="47">
        <v>4452</v>
      </c>
      <c r="BJ461" s="47">
        <v>4960588258</v>
      </c>
      <c r="BK461" s="47">
        <v>1114238</v>
      </c>
      <c r="BL461" s="47">
        <v>3083022</v>
      </c>
      <c r="BM461" s="47">
        <v>1994933</v>
      </c>
      <c r="BN461" s="66">
        <v>0.438</v>
      </c>
      <c r="BO461" s="66">
        <v>0.65100000000000002</v>
      </c>
      <c r="BP461" s="66">
        <v>0.438</v>
      </c>
      <c r="BQ461" s="66">
        <v>0.65100000000000002</v>
      </c>
      <c r="BR461" s="67">
        <v>4320</v>
      </c>
      <c r="BS461" s="67">
        <v>5034722579</v>
      </c>
      <c r="BT461" s="67">
        <v>1165445</v>
      </c>
      <c r="BU461" s="67">
        <v>3465060</v>
      </c>
      <c r="BV461" s="67">
        <v>2813870</v>
      </c>
      <c r="BW461" s="70">
        <v>0.41</v>
      </c>
      <c r="BX461" s="70">
        <v>0.65300000000000002</v>
      </c>
      <c r="BY461" s="70">
        <v>0.41</v>
      </c>
      <c r="BZ461" s="70">
        <v>0.65300000000000002</v>
      </c>
      <c r="CA461" s="71">
        <v>4210</v>
      </c>
      <c r="CB461" s="71">
        <v>5062329537</v>
      </c>
      <c r="CC461" s="71">
        <v>1202453</v>
      </c>
      <c r="CD461" s="71">
        <v>3286398</v>
      </c>
      <c r="CE461" s="71">
        <v>3251139</v>
      </c>
    </row>
    <row r="462" spans="1:83" x14ac:dyDescent="0.35">
      <c r="A462" s="10" t="s">
        <v>1794</v>
      </c>
      <c r="B462" s="10" t="s">
        <v>448</v>
      </c>
      <c r="C462" s="42">
        <v>0.29499999999999998</v>
      </c>
      <c r="D462" s="42">
        <v>0.55900000000000005</v>
      </c>
      <c r="E462" s="42">
        <v>0.29499999999999998</v>
      </c>
      <c r="F462" s="42">
        <v>0.55900000000000005</v>
      </c>
      <c r="G462" s="43">
        <v>8632</v>
      </c>
      <c r="H462" s="43">
        <v>8140668839</v>
      </c>
      <c r="I462" s="43">
        <v>943080</v>
      </c>
      <c r="J462" s="43">
        <v>1949906</v>
      </c>
      <c r="K462" s="43">
        <v>2187797</v>
      </c>
      <c r="L462" s="42">
        <v>0.33400000000000002</v>
      </c>
      <c r="M462" s="42">
        <v>0.56999999999999995</v>
      </c>
      <c r="N462" s="42">
        <v>0.33400000000000002</v>
      </c>
      <c r="O462" s="42">
        <v>0.56999999999999995</v>
      </c>
      <c r="P462" s="43">
        <v>8741</v>
      </c>
      <c r="Q462" s="43">
        <v>8021753522</v>
      </c>
      <c r="R462" s="43">
        <v>917715</v>
      </c>
      <c r="S462" s="43">
        <v>2213501</v>
      </c>
      <c r="T462" s="43">
        <v>2405310</v>
      </c>
      <c r="U462" s="42">
        <v>0.33900000000000002</v>
      </c>
      <c r="V462" s="42">
        <v>0.54300000000000004</v>
      </c>
      <c r="W462" s="42">
        <v>0.33900000000000002</v>
      </c>
      <c r="X462" s="42">
        <v>0.54300000000000004</v>
      </c>
      <c r="Y462" s="43">
        <v>9043</v>
      </c>
      <c r="Z462" s="43">
        <v>8667315171</v>
      </c>
      <c r="AA462" s="43">
        <v>958455</v>
      </c>
      <c r="AB462" s="43">
        <v>2326881</v>
      </c>
      <c r="AC462" s="43">
        <v>2576237</v>
      </c>
      <c r="AD462" s="42">
        <v>0.34200000000000003</v>
      </c>
      <c r="AE462" s="42">
        <v>0.51300000000000001</v>
      </c>
      <c r="AF462" s="42">
        <v>0.34200000000000003</v>
      </c>
      <c r="AG462" s="42">
        <v>0.51300000000000001</v>
      </c>
      <c r="AH462" s="43">
        <v>9156</v>
      </c>
      <c r="AI462" s="43">
        <v>9262539849</v>
      </c>
      <c r="AJ462" s="43">
        <v>1011636</v>
      </c>
      <c r="AK462" s="43">
        <v>2798447</v>
      </c>
      <c r="AL462" s="43">
        <v>2331402</v>
      </c>
      <c r="AM462" s="42">
        <v>0.33400000000000002</v>
      </c>
      <c r="AN462" s="42">
        <v>0.48399999999999999</v>
      </c>
      <c r="AO462" s="42">
        <v>0.33400000000000002</v>
      </c>
      <c r="AP462" s="42">
        <v>0.48399999999999999</v>
      </c>
      <c r="AQ462" s="43">
        <v>9185</v>
      </c>
      <c r="AR462" s="43">
        <v>9982915328</v>
      </c>
      <c r="AS462" s="43">
        <v>1086871</v>
      </c>
      <c r="AT462" s="43">
        <v>2881844</v>
      </c>
      <c r="AU462" s="43">
        <v>2990623</v>
      </c>
      <c r="AV462" s="42">
        <v>0.36799999999999999</v>
      </c>
      <c r="AW462" s="42">
        <v>0.45300000000000001</v>
      </c>
      <c r="AX462" s="42">
        <v>0.36799999999999999</v>
      </c>
      <c r="AY462" s="42">
        <v>0.45300000000000001</v>
      </c>
      <c r="AZ462" s="43">
        <v>9617</v>
      </c>
      <c r="BA462" s="43">
        <v>10602750885</v>
      </c>
      <c r="BB462" s="43">
        <v>1102500</v>
      </c>
      <c r="BC462" s="43">
        <v>3891662</v>
      </c>
      <c r="BD462" s="43">
        <v>3215651</v>
      </c>
      <c r="BE462" s="46">
        <v>0.307</v>
      </c>
      <c r="BF462" s="46">
        <v>0.42499999999999999</v>
      </c>
      <c r="BG462" s="46">
        <v>0.307</v>
      </c>
      <c r="BH462" s="46">
        <v>0.42499999999999999</v>
      </c>
      <c r="BI462" s="47">
        <v>8345</v>
      </c>
      <c r="BJ462" s="47">
        <v>11078691268</v>
      </c>
      <c r="BK462" s="47">
        <v>1327584</v>
      </c>
      <c r="BL462" s="47">
        <v>3445634</v>
      </c>
      <c r="BM462" s="47">
        <v>2703021</v>
      </c>
      <c r="BN462" s="66">
        <v>0.42</v>
      </c>
      <c r="BO462" s="66">
        <v>0.41199999999999998</v>
      </c>
      <c r="BP462" s="66">
        <v>0.42</v>
      </c>
      <c r="BQ462" s="66">
        <v>0.42</v>
      </c>
      <c r="BR462" s="67">
        <v>9454</v>
      </c>
      <c r="BS462" s="67">
        <v>11374225191</v>
      </c>
      <c r="BT462" s="67">
        <v>1203112</v>
      </c>
      <c r="BU462" s="67">
        <v>3348419</v>
      </c>
      <c r="BV462" s="67">
        <v>3162565</v>
      </c>
      <c r="BW462" s="70">
        <v>0.435</v>
      </c>
      <c r="BX462" s="70">
        <v>0.40799999999999997</v>
      </c>
      <c r="BY462" s="70">
        <v>0.435</v>
      </c>
      <c r="BZ462" s="70">
        <v>0.435</v>
      </c>
      <c r="CA462" s="71">
        <v>9954</v>
      </c>
      <c r="CB462" s="71">
        <v>11448843789</v>
      </c>
      <c r="CC462" s="71">
        <v>1150175</v>
      </c>
      <c r="CD462" s="71">
        <v>3416496</v>
      </c>
      <c r="CE462" s="71">
        <v>3318367</v>
      </c>
    </row>
    <row r="463" spans="1:83" x14ac:dyDescent="0.35">
      <c r="A463" s="10" t="s">
        <v>1795</v>
      </c>
      <c r="B463" s="10" t="s">
        <v>1107</v>
      </c>
      <c r="C463" s="42">
        <v>0.84699999999999998</v>
      </c>
      <c r="D463" s="42">
        <v>0.64800000000000002</v>
      </c>
      <c r="E463" s="42">
        <v>0.84699999999999998</v>
      </c>
      <c r="F463" s="42">
        <v>0.84699999999999998</v>
      </c>
      <c r="G463" s="43">
        <v>1052</v>
      </c>
      <c r="H463" s="43">
        <v>215679026</v>
      </c>
      <c r="I463" s="43">
        <v>205018</v>
      </c>
      <c r="J463" s="43">
        <v>1773459</v>
      </c>
      <c r="K463" s="43">
        <v>1586403</v>
      </c>
      <c r="L463" s="42">
        <v>0.85199999999999998</v>
      </c>
      <c r="M463" s="42">
        <v>0.64800000000000002</v>
      </c>
      <c r="N463" s="42">
        <v>0.85199999999999998</v>
      </c>
      <c r="O463" s="42">
        <v>0.85199999999999998</v>
      </c>
      <c r="P463" s="43">
        <v>1063</v>
      </c>
      <c r="Q463" s="43">
        <v>217861336</v>
      </c>
      <c r="R463" s="43">
        <v>204949</v>
      </c>
      <c r="S463" s="43">
        <v>1628933</v>
      </c>
      <c r="T463" s="43">
        <v>1772763</v>
      </c>
      <c r="U463" s="42">
        <v>0.85599999999999998</v>
      </c>
      <c r="V463" s="42">
        <v>0.65</v>
      </c>
      <c r="W463" s="42">
        <v>0.85599999999999998</v>
      </c>
      <c r="X463" s="42">
        <v>0.85599999999999998</v>
      </c>
      <c r="Y463" s="43">
        <v>1053</v>
      </c>
      <c r="Z463" s="43">
        <v>220013810</v>
      </c>
      <c r="AA463" s="43">
        <v>208939</v>
      </c>
      <c r="AB463" s="43">
        <v>1744131</v>
      </c>
      <c r="AC463" s="43">
        <v>1849977</v>
      </c>
      <c r="AD463" s="42">
        <v>0.86699999999999999</v>
      </c>
      <c r="AE463" s="42">
        <v>0.65400000000000003</v>
      </c>
      <c r="AF463" s="42">
        <v>0.86699999999999999</v>
      </c>
      <c r="AG463" s="42">
        <v>0.86699999999999999</v>
      </c>
      <c r="AH463" s="43">
        <v>1092</v>
      </c>
      <c r="AI463" s="43">
        <v>224106160</v>
      </c>
      <c r="AJ463" s="43">
        <v>205225</v>
      </c>
      <c r="AK463" s="43">
        <v>1780543</v>
      </c>
      <c r="AL463" s="43">
        <v>2041755</v>
      </c>
      <c r="AM463" s="42">
        <v>0.871</v>
      </c>
      <c r="AN463" s="42">
        <v>0.65600000000000003</v>
      </c>
      <c r="AO463" s="42">
        <v>0.871</v>
      </c>
      <c r="AP463" s="42">
        <v>0.871</v>
      </c>
      <c r="AQ463" s="43">
        <v>1068</v>
      </c>
      <c r="AR463" s="43">
        <v>225819035</v>
      </c>
      <c r="AS463" s="43">
        <v>211441</v>
      </c>
      <c r="AT463" s="43">
        <v>2054541</v>
      </c>
      <c r="AU463" s="43">
        <v>2088911</v>
      </c>
      <c r="AV463" s="42">
        <v>0.87</v>
      </c>
      <c r="AW463" s="42">
        <v>0.64200000000000002</v>
      </c>
      <c r="AX463" s="42">
        <v>0.87</v>
      </c>
      <c r="AY463" s="42">
        <v>0.87</v>
      </c>
      <c r="AZ463" s="43">
        <v>1032</v>
      </c>
      <c r="BA463" s="43">
        <v>234423083</v>
      </c>
      <c r="BB463" s="43">
        <v>227154</v>
      </c>
      <c r="BC463" s="43">
        <v>2016887</v>
      </c>
      <c r="BD463" s="43">
        <v>2163510</v>
      </c>
      <c r="BE463" s="46">
        <v>0.86799999999999999</v>
      </c>
      <c r="BF463" s="46">
        <v>0.62</v>
      </c>
      <c r="BG463" s="46">
        <v>0.86799999999999999</v>
      </c>
      <c r="BH463" s="46">
        <v>0.86799999999999999</v>
      </c>
      <c r="BI463" s="47">
        <v>991</v>
      </c>
      <c r="BJ463" s="47">
        <v>251345155</v>
      </c>
      <c r="BK463" s="47">
        <v>253627</v>
      </c>
      <c r="BL463" s="47">
        <v>2076975</v>
      </c>
      <c r="BM463" s="47">
        <v>2012834</v>
      </c>
      <c r="BN463" s="66">
        <v>0.874</v>
      </c>
      <c r="BO463" s="66">
        <v>0.61</v>
      </c>
      <c r="BP463" s="66">
        <v>0.874</v>
      </c>
      <c r="BQ463" s="66">
        <v>0.874</v>
      </c>
      <c r="BR463" s="67">
        <v>999</v>
      </c>
      <c r="BS463" s="67">
        <v>261933733</v>
      </c>
      <c r="BT463" s="67">
        <v>262195</v>
      </c>
      <c r="BU463" s="67">
        <v>1975198</v>
      </c>
      <c r="BV463" s="67">
        <v>2182582</v>
      </c>
      <c r="BW463" s="70">
        <v>0.86599999999999999</v>
      </c>
      <c r="BX463" s="70">
        <v>0.59599999999999997</v>
      </c>
      <c r="BY463" s="70">
        <v>0.86599999999999999</v>
      </c>
      <c r="BZ463" s="70">
        <v>0.86599999999999999</v>
      </c>
      <c r="CA463" s="71">
        <v>986</v>
      </c>
      <c r="CB463" s="71">
        <v>270958757</v>
      </c>
      <c r="CC463" s="71">
        <v>274806</v>
      </c>
      <c r="CD463" s="71">
        <v>2085011</v>
      </c>
      <c r="CE463" s="71">
        <v>2212793</v>
      </c>
    </row>
    <row r="464" spans="1:83" x14ac:dyDescent="0.35">
      <c r="A464" s="10" t="s">
        <v>1796</v>
      </c>
      <c r="B464" s="10" t="s">
        <v>450</v>
      </c>
      <c r="C464" s="42">
        <v>0.75700000000000001</v>
      </c>
      <c r="D464" s="42">
        <v>0.627</v>
      </c>
      <c r="E464" s="42">
        <v>0.75700000000000001</v>
      </c>
      <c r="F464" s="42">
        <v>0.75700000000000001</v>
      </c>
      <c r="G464" s="43">
        <v>1304</v>
      </c>
      <c r="H464" s="43">
        <v>424296545</v>
      </c>
      <c r="I464" s="43">
        <v>325380</v>
      </c>
      <c r="J464" s="43">
        <v>1175143</v>
      </c>
      <c r="K464" s="43">
        <v>1240584</v>
      </c>
      <c r="L464" s="42">
        <v>0.76100000000000001</v>
      </c>
      <c r="M464" s="42">
        <v>0.628</v>
      </c>
      <c r="N464" s="42">
        <v>0.76100000000000001</v>
      </c>
      <c r="O464" s="42">
        <v>0.76100000000000001</v>
      </c>
      <c r="P464" s="43">
        <v>1295</v>
      </c>
      <c r="Q464" s="43">
        <v>427266856</v>
      </c>
      <c r="R464" s="43">
        <v>329935</v>
      </c>
      <c r="S464" s="43">
        <v>1234296</v>
      </c>
      <c r="T464" s="43">
        <v>1489366</v>
      </c>
      <c r="U464" s="42">
        <v>0.77800000000000002</v>
      </c>
      <c r="V464" s="42">
        <v>0.63400000000000001</v>
      </c>
      <c r="W464" s="42">
        <v>0.77800000000000002</v>
      </c>
      <c r="X464" s="42">
        <v>0.77800000000000002</v>
      </c>
      <c r="Y464" s="43">
        <v>1340</v>
      </c>
      <c r="Z464" s="43">
        <v>431632481</v>
      </c>
      <c r="AA464" s="43">
        <v>322113</v>
      </c>
      <c r="AB464" s="43">
        <v>1418135</v>
      </c>
      <c r="AC464" s="43">
        <v>1554393</v>
      </c>
      <c r="AD464" s="42">
        <v>0.78400000000000003</v>
      </c>
      <c r="AE464" s="42">
        <v>0.64</v>
      </c>
      <c r="AF464" s="42">
        <v>0.78400000000000003</v>
      </c>
      <c r="AG464" s="42">
        <v>0.78400000000000003</v>
      </c>
      <c r="AH464" s="43">
        <v>1311</v>
      </c>
      <c r="AI464" s="43">
        <v>435414829</v>
      </c>
      <c r="AJ464" s="43">
        <v>332124</v>
      </c>
      <c r="AK464" s="43">
        <v>1527302</v>
      </c>
      <c r="AL464" s="43">
        <v>1643041</v>
      </c>
      <c r="AM464" s="42">
        <v>0.79300000000000004</v>
      </c>
      <c r="AN464" s="42">
        <v>0.64800000000000002</v>
      </c>
      <c r="AO464" s="42">
        <v>0.79300000000000004</v>
      </c>
      <c r="AP464" s="42">
        <v>0.79300000000000004</v>
      </c>
      <c r="AQ464" s="43">
        <v>1294</v>
      </c>
      <c r="AR464" s="43">
        <v>438312312</v>
      </c>
      <c r="AS464" s="43">
        <v>338726</v>
      </c>
      <c r="AT464" s="43">
        <v>1700102</v>
      </c>
      <c r="AU464" s="43">
        <v>1765203</v>
      </c>
      <c r="AV464" s="42">
        <v>0.80300000000000005</v>
      </c>
      <c r="AW464" s="42">
        <v>0.65100000000000002</v>
      </c>
      <c r="AX464" s="42">
        <v>0.80300000000000005</v>
      </c>
      <c r="AY464" s="42">
        <v>0.80300000000000005</v>
      </c>
      <c r="AZ464" s="43">
        <v>1284</v>
      </c>
      <c r="BA464" s="43">
        <v>443046245</v>
      </c>
      <c r="BB464" s="43">
        <v>345051</v>
      </c>
      <c r="BC464" s="43">
        <v>1683546</v>
      </c>
      <c r="BD464" s="43">
        <v>1876442</v>
      </c>
      <c r="BE464" s="46">
        <v>0.79800000000000004</v>
      </c>
      <c r="BF464" s="46">
        <v>0.65300000000000002</v>
      </c>
      <c r="BG464" s="46">
        <v>0.79800000000000004</v>
      </c>
      <c r="BH464" s="46">
        <v>0.79800000000000004</v>
      </c>
      <c r="BI464" s="47">
        <v>1170</v>
      </c>
      <c r="BJ464" s="47">
        <v>453476448</v>
      </c>
      <c r="BK464" s="47">
        <v>387586</v>
      </c>
      <c r="BL464" s="47">
        <v>1815843</v>
      </c>
      <c r="BM464" s="47">
        <v>1963548</v>
      </c>
      <c r="BN464" s="66">
        <v>0.79400000000000004</v>
      </c>
      <c r="BO464" s="66">
        <v>0.63</v>
      </c>
      <c r="BP464" s="66">
        <v>0.79400000000000004</v>
      </c>
      <c r="BQ464" s="66">
        <v>0.79400000000000004</v>
      </c>
      <c r="BR464" s="67">
        <v>1163</v>
      </c>
      <c r="BS464" s="67">
        <v>497148107</v>
      </c>
      <c r="BT464" s="67">
        <v>427470</v>
      </c>
      <c r="BU464" s="67">
        <v>2110764</v>
      </c>
      <c r="BV464" s="67">
        <v>2005270</v>
      </c>
      <c r="BW464" s="70">
        <v>0.78200000000000003</v>
      </c>
      <c r="BX464" s="70">
        <v>0.63700000000000001</v>
      </c>
      <c r="BY464" s="70">
        <v>0.78200000000000003</v>
      </c>
      <c r="BZ464" s="70">
        <v>0.78200000000000003</v>
      </c>
      <c r="CA464" s="71">
        <v>1135</v>
      </c>
      <c r="CB464" s="71">
        <v>504584608</v>
      </c>
      <c r="CC464" s="71">
        <v>444567</v>
      </c>
      <c r="CD464" s="71">
        <v>1922575</v>
      </c>
      <c r="CE464" s="71">
        <v>1879567</v>
      </c>
    </row>
    <row r="465" spans="1:83" x14ac:dyDescent="0.35">
      <c r="A465" s="10" t="s">
        <v>1797</v>
      </c>
      <c r="B465" s="10" t="s">
        <v>451</v>
      </c>
      <c r="C465" s="42">
        <v>0.08</v>
      </c>
      <c r="D465" s="42">
        <v>0.29899999999999999</v>
      </c>
      <c r="E465" s="42">
        <v>0.08</v>
      </c>
      <c r="F465" s="42">
        <v>0.36</v>
      </c>
      <c r="G465" s="43">
        <v>288</v>
      </c>
      <c r="H465" s="43">
        <v>354490623</v>
      </c>
      <c r="I465" s="43">
        <v>1230870</v>
      </c>
      <c r="J465" s="43">
        <v>305026</v>
      </c>
      <c r="K465" s="43">
        <v>270657</v>
      </c>
      <c r="L465" s="42">
        <v>0.126</v>
      </c>
      <c r="M465" s="42">
        <v>0.29299999999999998</v>
      </c>
      <c r="N465" s="42">
        <v>0.126</v>
      </c>
      <c r="O465" s="42">
        <v>0.36</v>
      </c>
      <c r="P465" s="43">
        <v>299</v>
      </c>
      <c r="Q465" s="43">
        <v>360229938</v>
      </c>
      <c r="R465" s="43">
        <v>1204782</v>
      </c>
      <c r="S465" s="43">
        <v>312317</v>
      </c>
      <c r="T465" s="43">
        <v>297521</v>
      </c>
      <c r="U465" s="42">
        <v>0.17299999999999999</v>
      </c>
      <c r="V465" s="42">
        <v>0.29299999999999998</v>
      </c>
      <c r="W465" s="42">
        <v>0.17299999999999999</v>
      </c>
      <c r="X465" s="42">
        <v>0.36</v>
      </c>
      <c r="Y465" s="43">
        <v>303</v>
      </c>
      <c r="Z465" s="43">
        <v>363077209</v>
      </c>
      <c r="AA465" s="43">
        <v>1198274</v>
      </c>
      <c r="AB465" s="43">
        <v>297973</v>
      </c>
      <c r="AC465" s="43">
        <v>329969</v>
      </c>
      <c r="AD465" s="42">
        <v>0.23100000000000001</v>
      </c>
      <c r="AE465" s="42">
        <v>0.30499999999999999</v>
      </c>
      <c r="AF465" s="42">
        <v>0.23100000000000001</v>
      </c>
      <c r="AG465" s="42">
        <v>0.36</v>
      </c>
      <c r="AH465" s="43">
        <v>310</v>
      </c>
      <c r="AI465" s="43">
        <v>366349569</v>
      </c>
      <c r="AJ465" s="43">
        <v>1181772</v>
      </c>
      <c r="AK465" s="43">
        <v>309469</v>
      </c>
      <c r="AL465" s="43">
        <v>319542</v>
      </c>
      <c r="AM465" s="42">
        <v>0.23699999999999999</v>
      </c>
      <c r="AN465" s="42">
        <v>0.311</v>
      </c>
      <c r="AO465" s="42">
        <v>0.23699999999999999</v>
      </c>
      <c r="AP465" s="42">
        <v>0.36</v>
      </c>
      <c r="AQ465" s="43">
        <v>294</v>
      </c>
      <c r="AR465" s="43">
        <v>366300078</v>
      </c>
      <c r="AS465" s="43">
        <v>1245918</v>
      </c>
      <c r="AT465" s="43">
        <v>319198</v>
      </c>
      <c r="AU465" s="43">
        <v>358365</v>
      </c>
      <c r="AV465" s="42">
        <v>0.26600000000000001</v>
      </c>
      <c r="AW465" s="42">
        <v>0.32300000000000001</v>
      </c>
      <c r="AX465" s="42">
        <v>0.26600000000000001</v>
      </c>
      <c r="AY465" s="42">
        <v>0.36</v>
      </c>
      <c r="AZ465" s="43">
        <v>287</v>
      </c>
      <c r="BA465" s="43">
        <v>367035849</v>
      </c>
      <c r="BB465" s="43">
        <v>1278870</v>
      </c>
      <c r="BC465" s="43">
        <v>340273</v>
      </c>
      <c r="BD465" s="43">
        <v>350346</v>
      </c>
      <c r="BE465" s="46">
        <v>0.23599999999999999</v>
      </c>
      <c r="BF465" s="46">
        <v>0.317</v>
      </c>
      <c r="BG465" s="46">
        <v>0.23599999999999999</v>
      </c>
      <c r="BH465" s="46">
        <v>0.36</v>
      </c>
      <c r="BI465" s="47">
        <v>253</v>
      </c>
      <c r="BJ465" s="47">
        <v>370074209</v>
      </c>
      <c r="BK465" s="47">
        <v>1462743</v>
      </c>
      <c r="BL465" s="47">
        <v>332322</v>
      </c>
      <c r="BM465" s="47">
        <v>389384</v>
      </c>
      <c r="BN465" s="66">
        <v>0.20699999999999999</v>
      </c>
      <c r="BO465" s="66">
        <v>0.29899999999999999</v>
      </c>
      <c r="BP465" s="66">
        <v>0.20699999999999999</v>
      </c>
      <c r="BQ465" s="66">
        <v>0.36</v>
      </c>
      <c r="BR465" s="67">
        <v>234</v>
      </c>
      <c r="BS465" s="67">
        <v>384774108</v>
      </c>
      <c r="BT465" s="67">
        <v>1644333</v>
      </c>
      <c r="BU465" s="67">
        <v>378914</v>
      </c>
      <c r="BV465" s="67">
        <v>367109</v>
      </c>
      <c r="BW465" s="70">
        <v>0.19800000000000001</v>
      </c>
      <c r="BX465" s="70">
        <v>0.29299999999999998</v>
      </c>
      <c r="BY465" s="70">
        <v>0.19800000000000001</v>
      </c>
      <c r="BZ465" s="70">
        <v>0.36</v>
      </c>
      <c r="CA465" s="71">
        <v>238</v>
      </c>
      <c r="CB465" s="71">
        <v>388529703</v>
      </c>
      <c r="CC465" s="71">
        <v>1632477</v>
      </c>
      <c r="CD465" s="71">
        <v>345348</v>
      </c>
      <c r="CE465" s="71">
        <v>356768</v>
      </c>
    </row>
    <row r="466" spans="1:83" x14ac:dyDescent="0.35">
      <c r="A466" s="10" t="s">
        <v>1798</v>
      </c>
      <c r="B466" s="10" t="s">
        <v>452</v>
      </c>
      <c r="C466" s="42">
        <v>2E-3</v>
      </c>
      <c r="D466" s="42">
        <v>0.52700000000000002</v>
      </c>
      <c r="E466" s="42">
        <v>2E-3</v>
      </c>
      <c r="F466" s="42">
        <v>0.52700000000000002</v>
      </c>
      <c r="G466" s="43">
        <v>322</v>
      </c>
      <c r="H466" s="43">
        <v>429883184</v>
      </c>
      <c r="I466" s="43">
        <v>1335040</v>
      </c>
      <c r="J466" s="43">
        <v>313630</v>
      </c>
      <c r="K466" s="43">
        <v>302858</v>
      </c>
      <c r="L466" s="42">
        <v>0</v>
      </c>
      <c r="M466" s="42">
        <v>0.497</v>
      </c>
      <c r="N466" s="42">
        <v>0</v>
      </c>
      <c r="O466" s="42">
        <v>0.497</v>
      </c>
      <c r="P466" s="43">
        <v>329</v>
      </c>
      <c r="Q466" s="43">
        <v>459736054</v>
      </c>
      <c r="R466" s="43">
        <v>1397374</v>
      </c>
      <c r="S466" s="43">
        <v>302940</v>
      </c>
      <c r="T466" s="43">
        <v>289253</v>
      </c>
      <c r="U466" s="42">
        <v>0</v>
      </c>
      <c r="V466" s="42">
        <v>0.47399999999999998</v>
      </c>
      <c r="W466" s="42">
        <v>0</v>
      </c>
      <c r="X466" s="42">
        <v>0.47399999999999998</v>
      </c>
      <c r="Y466" s="43">
        <v>335</v>
      </c>
      <c r="Z466" s="43">
        <v>485806981</v>
      </c>
      <c r="AA466" s="43">
        <v>1450170</v>
      </c>
      <c r="AB466" s="43">
        <v>325489</v>
      </c>
      <c r="AC466" s="43">
        <v>285236</v>
      </c>
      <c r="AD466" s="42">
        <v>0.124</v>
      </c>
      <c r="AE466" s="42">
        <v>0.49399999999999999</v>
      </c>
      <c r="AF466" s="42">
        <v>0.124</v>
      </c>
      <c r="AG466" s="42">
        <v>0.49399999999999999</v>
      </c>
      <c r="AH466" s="43">
        <v>351</v>
      </c>
      <c r="AI466" s="43">
        <v>472619550</v>
      </c>
      <c r="AJ466" s="43">
        <v>1346494</v>
      </c>
      <c r="AK466" s="43">
        <v>326344</v>
      </c>
      <c r="AL466" s="43">
        <v>287589</v>
      </c>
      <c r="AM466" s="42">
        <v>0.246</v>
      </c>
      <c r="AN466" s="42">
        <v>0.52100000000000002</v>
      </c>
      <c r="AO466" s="42">
        <v>0.246</v>
      </c>
      <c r="AP466" s="42">
        <v>0.52100000000000002</v>
      </c>
      <c r="AQ466" s="43">
        <v>368</v>
      </c>
      <c r="AR466" s="43">
        <v>453085082</v>
      </c>
      <c r="AS466" s="43">
        <v>1231209</v>
      </c>
      <c r="AT466" s="43">
        <v>367252</v>
      </c>
      <c r="AU466" s="43">
        <v>389865</v>
      </c>
      <c r="AV466" s="42">
        <v>0.309</v>
      </c>
      <c r="AW466" s="42">
        <v>0.54100000000000004</v>
      </c>
      <c r="AX466" s="42">
        <v>0.309</v>
      </c>
      <c r="AY466" s="42">
        <v>0.54100000000000004</v>
      </c>
      <c r="AZ466" s="43">
        <v>369</v>
      </c>
      <c r="BA466" s="43">
        <v>444496958</v>
      </c>
      <c r="BB466" s="43">
        <v>1204598</v>
      </c>
      <c r="BC466" s="43">
        <v>390403</v>
      </c>
      <c r="BD466" s="43">
        <v>383025</v>
      </c>
      <c r="BE466" s="46">
        <v>0.39700000000000002</v>
      </c>
      <c r="BF466" s="46">
        <v>0.53500000000000003</v>
      </c>
      <c r="BG466" s="46">
        <v>0.39700000000000002</v>
      </c>
      <c r="BH466" s="46">
        <v>0.53500000000000003</v>
      </c>
      <c r="BI466" s="47">
        <v>394</v>
      </c>
      <c r="BJ466" s="47">
        <v>455458052</v>
      </c>
      <c r="BK466" s="47">
        <v>1155984</v>
      </c>
      <c r="BL466" s="47">
        <v>412311</v>
      </c>
      <c r="BM466" s="47">
        <v>356267</v>
      </c>
      <c r="BN466" s="66">
        <v>0.39600000000000002</v>
      </c>
      <c r="BO466" s="66">
        <v>0.52100000000000002</v>
      </c>
      <c r="BP466" s="66">
        <v>0.39600000000000002</v>
      </c>
      <c r="BQ466" s="66">
        <v>0.52100000000000002</v>
      </c>
      <c r="BR466" s="67">
        <v>384</v>
      </c>
      <c r="BS466" s="67">
        <v>481397175</v>
      </c>
      <c r="BT466" s="67">
        <v>1253638</v>
      </c>
      <c r="BU466" s="67">
        <v>434829</v>
      </c>
      <c r="BV466" s="67">
        <v>452876</v>
      </c>
      <c r="BW466" s="70">
        <v>0.36899999999999999</v>
      </c>
      <c r="BX466" s="70">
        <v>0.53300000000000003</v>
      </c>
      <c r="BY466" s="70">
        <v>0.36899999999999999</v>
      </c>
      <c r="BZ466" s="70">
        <v>0.53300000000000003</v>
      </c>
      <c r="CA466" s="71">
        <v>377</v>
      </c>
      <c r="CB466" s="71">
        <v>484904616</v>
      </c>
      <c r="CC466" s="71">
        <v>1286219</v>
      </c>
      <c r="CD466" s="71">
        <v>483688</v>
      </c>
      <c r="CE466" s="71">
        <v>493144</v>
      </c>
    </row>
    <row r="467" spans="1:83" x14ac:dyDescent="0.35">
      <c r="A467" s="10" t="s">
        <v>1799</v>
      </c>
      <c r="B467" s="10" t="s">
        <v>453</v>
      </c>
      <c r="C467" s="42">
        <v>0.79800000000000004</v>
      </c>
      <c r="D467" s="42">
        <v>0.36599999999999999</v>
      </c>
      <c r="E467" s="42">
        <v>0.79800000000000004</v>
      </c>
      <c r="F467" s="42">
        <v>0.79800000000000004</v>
      </c>
      <c r="G467" s="43">
        <v>1651</v>
      </c>
      <c r="H467" s="43">
        <v>447796710</v>
      </c>
      <c r="I467" s="43">
        <v>271227</v>
      </c>
      <c r="J467" s="43">
        <v>2410458</v>
      </c>
      <c r="K467" s="43">
        <v>2358318</v>
      </c>
      <c r="L467" s="42">
        <v>0.79800000000000004</v>
      </c>
      <c r="M467" s="42">
        <v>0.38</v>
      </c>
      <c r="N467" s="42">
        <v>0.79800000000000004</v>
      </c>
      <c r="O467" s="42">
        <v>0.79800000000000004</v>
      </c>
      <c r="P467" s="43">
        <v>1604</v>
      </c>
      <c r="Q467" s="43">
        <v>448968298</v>
      </c>
      <c r="R467" s="43">
        <v>279905</v>
      </c>
      <c r="S467" s="43">
        <v>2358750</v>
      </c>
      <c r="T467" s="43">
        <v>2543044</v>
      </c>
      <c r="U467" s="42">
        <v>0.79900000000000004</v>
      </c>
      <c r="V467" s="42">
        <v>0.38500000000000001</v>
      </c>
      <c r="W467" s="42">
        <v>0.79900000000000004</v>
      </c>
      <c r="X467" s="42">
        <v>0.79900000000000004</v>
      </c>
      <c r="Y467" s="43">
        <v>1555</v>
      </c>
      <c r="Z467" s="43">
        <v>453362355</v>
      </c>
      <c r="AA467" s="43">
        <v>291551</v>
      </c>
      <c r="AB467" s="43">
        <v>2654521</v>
      </c>
      <c r="AC467" s="43">
        <v>2533709</v>
      </c>
      <c r="AD467" s="42">
        <v>0.80800000000000005</v>
      </c>
      <c r="AE467" s="42">
        <v>0.41199999999999998</v>
      </c>
      <c r="AF467" s="42">
        <v>0.80800000000000005</v>
      </c>
      <c r="AG467" s="42">
        <v>0.80800000000000005</v>
      </c>
      <c r="AH467" s="43">
        <v>1547</v>
      </c>
      <c r="AI467" s="43">
        <v>457502119</v>
      </c>
      <c r="AJ467" s="43">
        <v>295735</v>
      </c>
      <c r="AK467" s="43">
        <v>2753980</v>
      </c>
      <c r="AL467" s="43">
        <v>2583410</v>
      </c>
      <c r="AM467" s="42">
        <v>0.81799999999999995</v>
      </c>
      <c r="AN467" s="42">
        <v>0.42099999999999999</v>
      </c>
      <c r="AO467" s="42">
        <v>0.81799999999999995</v>
      </c>
      <c r="AP467" s="42">
        <v>0.81799999999999995</v>
      </c>
      <c r="AQ467" s="43">
        <v>1549</v>
      </c>
      <c r="AR467" s="43">
        <v>460284485</v>
      </c>
      <c r="AS467" s="43">
        <v>297149</v>
      </c>
      <c r="AT467" s="43">
        <v>2550090</v>
      </c>
      <c r="AU467" s="43">
        <v>2801034</v>
      </c>
      <c r="AV467" s="42">
        <v>0.82499999999999996</v>
      </c>
      <c r="AW467" s="42">
        <v>0.433</v>
      </c>
      <c r="AX467" s="42">
        <v>0.82499999999999996</v>
      </c>
      <c r="AY467" s="42">
        <v>0.82499999999999996</v>
      </c>
      <c r="AZ467" s="43">
        <v>1512</v>
      </c>
      <c r="BA467" s="43">
        <v>462279910</v>
      </c>
      <c r="BB467" s="43">
        <v>305740</v>
      </c>
      <c r="BC467" s="43">
        <v>2652819</v>
      </c>
      <c r="BD467" s="43">
        <v>2799409</v>
      </c>
      <c r="BE467" s="46">
        <v>0.83199999999999996</v>
      </c>
      <c r="BF467" s="46">
        <v>0.433</v>
      </c>
      <c r="BG467" s="46">
        <v>0.83199999999999996</v>
      </c>
      <c r="BH467" s="46">
        <v>0.83199999999999996</v>
      </c>
      <c r="BI467" s="47">
        <v>1475</v>
      </c>
      <c r="BJ467" s="47">
        <v>475135833</v>
      </c>
      <c r="BK467" s="47">
        <v>322125</v>
      </c>
      <c r="BL467" s="47">
        <v>2650555</v>
      </c>
      <c r="BM467" s="47">
        <v>2835286</v>
      </c>
      <c r="BN467" s="66">
        <v>0.83399999999999996</v>
      </c>
      <c r="BO467" s="66">
        <v>0.42099999999999999</v>
      </c>
      <c r="BP467" s="66">
        <v>0.83399999999999996</v>
      </c>
      <c r="BQ467" s="66">
        <v>0.83399999999999996</v>
      </c>
      <c r="BR467" s="67">
        <v>1423</v>
      </c>
      <c r="BS467" s="67">
        <v>493317074</v>
      </c>
      <c r="BT467" s="67">
        <v>346673</v>
      </c>
      <c r="BU467" s="67">
        <v>2882240</v>
      </c>
      <c r="BV467" s="67">
        <v>2996232</v>
      </c>
      <c r="BW467" s="70">
        <v>0.82799999999999996</v>
      </c>
      <c r="BX467" s="70">
        <v>0.42099999999999999</v>
      </c>
      <c r="BY467" s="70">
        <v>0.82799999999999996</v>
      </c>
      <c r="BZ467" s="70">
        <v>0.82799999999999996</v>
      </c>
      <c r="CA467" s="71">
        <v>1429</v>
      </c>
      <c r="CB467" s="71">
        <v>502639195</v>
      </c>
      <c r="CC467" s="71">
        <v>351741</v>
      </c>
      <c r="CD467" s="71">
        <v>2944087</v>
      </c>
      <c r="CE467" s="71">
        <v>3000277</v>
      </c>
    </row>
    <row r="468" spans="1:83" x14ac:dyDescent="0.35">
      <c r="A468" s="10" t="s">
        <v>1800</v>
      </c>
      <c r="B468" s="10" t="s">
        <v>454</v>
      </c>
      <c r="C468" s="42">
        <v>0.41</v>
      </c>
      <c r="D468" s="42">
        <v>0.42499999999999999</v>
      </c>
      <c r="E468" s="42">
        <v>0.41</v>
      </c>
      <c r="F468" s="42">
        <v>0.42499999999999999</v>
      </c>
      <c r="G468" s="43">
        <v>304</v>
      </c>
      <c r="H468" s="43">
        <v>239896315</v>
      </c>
      <c r="I468" s="43">
        <v>789132</v>
      </c>
      <c r="J468" s="43">
        <v>287455</v>
      </c>
      <c r="K468" s="43">
        <v>263195</v>
      </c>
      <c r="L468" s="42">
        <v>0.38200000000000001</v>
      </c>
      <c r="M468" s="42">
        <v>0.42499999999999999</v>
      </c>
      <c r="N468" s="42">
        <v>0.38200000000000001</v>
      </c>
      <c r="O468" s="42">
        <v>0.42499999999999999</v>
      </c>
      <c r="P468" s="43">
        <v>285</v>
      </c>
      <c r="Q468" s="43">
        <v>242698728</v>
      </c>
      <c r="R468" s="43">
        <v>851574</v>
      </c>
      <c r="S468" s="43">
        <v>254788</v>
      </c>
      <c r="T468" s="43">
        <v>281352</v>
      </c>
      <c r="U468" s="42">
        <v>0.41899999999999998</v>
      </c>
      <c r="V468" s="42">
        <v>0.433</v>
      </c>
      <c r="W468" s="42">
        <v>0.41899999999999998</v>
      </c>
      <c r="X468" s="42">
        <v>0.433</v>
      </c>
      <c r="Y468" s="43">
        <v>289</v>
      </c>
      <c r="Z468" s="43">
        <v>243463114</v>
      </c>
      <c r="AA468" s="43">
        <v>842432</v>
      </c>
      <c r="AB468" s="43">
        <v>267486</v>
      </c>
      <c r="AC468" s="43">
        <v>294133</v>
      </c>
      <c r="AD468" s="42">
        <v>0.41399999999999998</v>
      </c>
      <c r="AE468" s="42">
        <v>0.441</v>
      </c>
      <c r="AF468" s="42">
        <v>0.41399999999999998</v>
      </c>
      <c r="AG468" s="42">
        <v>0.441</v>
      </c>
      <c r="AH468" s="43">
        <v>275</v>
      </c>
      <c r="AI468" s="43">
        <v>247716422</v>
      </c>
      <c r="AJ468" s="43">
        <v>900786</v>
      </c>
      <c r="AK468" s="43">
        <v>278795</v>
      </c>
      <c r="AL468" s="43">
        <v>303224</v>
      </c>
      <c r="AM468" s="42">
        <v>0.46200000000000002</v>
      </c>
      <c r="AN468" s="42">
        <v>0.45300000000000001</v>
      </c>
      <c r="AO468" s="42">
        <v>0.46200000000000002</v>
      </c>
      <c r="AP468" s="42">
        <v>0.46200000000000002</v>
      </c>
      <c r="AQ468" s="43">
        <v>284</v>
      </c>
      <c r="AR468" s="43">
        <v>249686879</v>
      </c>
      <c r="AS468" s="43">
        <v>879179</v>
      </c>
      <c r="AT468" s="43">
        <v>303410</v>
      </c>
      <c r="AU468" s="43">
        <v>378627</v>
      </c>
      <c r="AV468" s="42">
        <v>0.46</v>
      </c>
      <c r="AW468" s="42">
        <v>0.45600000000000002</v>
      </c>
      <c r="AX468" s="42">
        <v>0.46</v>
      </c>
      <c r="AY468" s="42">
        <v>0.46</v>
      </c>
      <c r="AZ468" s="43">
        <v>269</v>
      </c>
      <c r="BA468" s="43">
        <v>253145248</v>
      </c>
      <c r="BB468" s="43">
        <v>941060</v>
      </c>
      <c r="BC468" s="43">
        <v>359043</v>
      </c>
      <c r="BD468" s="43">
        <v>427007</v>
      </c>
      <c r="BE468" s="46">
        <v>0.48299999999999998</v>
      </c>
      <c r="BF468" s="46">
        <v>0.46700000000000003</v>
      </c>
      <c r="BG468" s="46">
        <v>0.48299999999999998</v>
      </c>
      <c r="BH468" s="46">
        <v>0.48299999999999998</v>
      </c>
      <c r="BI468" s="47">
        <v>258</v>
      </c>
      <c r="BJ468" s="47">
        <v>255564705</v>
      </c>
      <c r="BK468" s="47">
        <v>990560</v>
      </c>
      <c r="BL468" s="47">
        <v>400139</v>
      </c>
      <c r="BM468" s="47">
        <v>433675</v>
      </c>
      <c r="BN468" s="66">
        <v>0.46800000000000003</v>
      </c>
      <c r="BO468" s="66">
        <v>0.45300000000000001</v>
      </c>
      <c r="BP468" s="66">
        <v>0.46800000000000003</v>
      </c>
      <c r="BQ468" s="66">
        <v>0.46800000000000003</v>
      </c>
      <c r="BR468" s="67">
        <v>246</v>
      </c>
      <c r="BS468" s="67">
        <v>271810267</v>
      </c>
      <c r="BT468" s="67">
        <v>1104919</v>
      </c>
      <c r="BU468" s="67">
        <v>456528</v>
      </c>
      <c r="BV468" s="67">
        <v>375270</v>
      </c>
      <c r="BW468" s="70">
        <v>0.46400000000000002</v>
      </c>
      <c r="BX468" s="70">
        <v>0.46400000000000002</v>
      </c>
      <c r="BY468" s="70">
        <v>0.46400000000000002</v>
      </c>
      <c r="BZ468" s="70">
        <v>0.46400000000000002</v>
      </c>
      <c r="CA468" s="71">
        <v>252</v>
      </c>
      <c r="CB468" s="71">
        <v>274903417</v>
      </c>
      <c r="CC468" s="71">
        <v>1090886</v>
      </c>
      <c r="CD468" s="71">
        <v>355675</v>
      </c>
      <c r="CE468" s="71">
        <v>365023</v>
      </c>
    </row>
    <row r="469" spans="1:83" x14ac:dyDescent="0.35">
      <c r="A469" s="10" t="s">
        <v>1801</v>
      </c>
      <c r="B469" s="10" t="s">
        <v>1112</v>
      </c>
      <c r="C469" s="42">
        <v>0.74299999999999999</v>
      </c>
      <c r="D469" s="42">
        <v>0.55100000000000005</v>
      </c>
      <c r="E469" s="42">
        <v>0.74299999999999999</v>
      </c>
      <c r="F469" s="42">
        <v>0.74299999999999999</v>
      </c>
      <c r="G469" s="43">
        <v>401</v>
      </c>
      <c r="H469" s="43">
        <v>138238522</v>
      </c>
      <c r="I469" s="43">
        <v>344734</v>
      </c>
      <c r="J469" s="43">
        <v>574985</v>
      </c>
      <c r="K469" s="43">
        <v>601285</v>
      </c>
      <c r="L469" s="42">
        <v>0.75700000000000001</v>
      </c>
      <c r="M469" s="42">
        <v>0.55400000000000005</v>
      </c>
      <c r="N469" s="42">
        <v>0.75700000000000001</v>
      </c>
      <c r="O469" s="42">
        <v>0.75700000000000001</v>
      </c>
      <c r="P469" s="43">
        <v>412</v>
      </c>
      <c r="Q469" s="43">
        <v>138593682</v>
      </c>
      <c r="R469" s="43">
        <v>336392</v>
      </c>
      <c r="S469" s="43">
        <v>593670</v>
      </c>
      <c r="T469" s="43">
        <v>699328</v>
      </c>
      <c r="U469" s="42">
        <v>0.76200000000000001</v>
      </c>
      <c r="V469" s="42">
        <v>0.54900000000000004</v>
      </c>
      <c r="W469" s="42">
        <v>0.76200000000000001</v>
      </c>
      <c r="X469" s="42">
        <v>0.76200000000000001</v>
      </c>
      <c r="Y469" s="43">
        <v>403</v>
      </c>
      <c r="Z469" s="43">
        <v>139329944</v>
      </c>
      <c r="AA469" s="43">
        <v>345731</v>
      </c>
      <c r="AB469" s="43">
        <v>640537</v>
      </c>
      <c r="AC469" s="43">
        <v>744562</v>
      </c>
      <c r="AD469" s="42">
        <v>0.77100000000000002</v>
      </c>
      <c r="AE469" s="42">
        <v>0.56100000000000005</v>
      </c>
      <c r="AF469" s="42">
        <v>0.77100000000000002</v>
      </c>
      <c r="AG469" s="42">
        <v>0.77100000000000002</v>
      </c>
      <c r="AH469" s="43">
        <v>396</v>
      </c>
      <c r="AI469" s="43">
        <v>139795771</v>
      </c>
      <c r="AJ469" s="43">
        <v>353019</v>
      </c>
      <c r="AK469" s="43">
        <v>662408</v>
      </c>
      <c r="AL469" s="43">
        <v>681663</v>
      </c>
      <c r="AM469" s="42">
        <v>0.78400000000000003</v>
      </c>
      <c r="AN469" s="42">
        <v>0.56100000000000005</v>
      </c>
      <c r="AO469" s="42">
        <v>0.78400000000000003</v>
      </c>
      <c r="AP469" s="42">
        <v>0.78400000000000003</v>
      </c>
      <c r="AQ469" s="43">
        <v>401</v>
      </c>
      <c r="AR469" s="43">
        <v>142135822</v>
      </c>
      <c r="AS469" s="43">
        <v>354453</v>
      </c>
      <c r="AT469" s="43">
        <v>719738</v>
      </c>
      <c r="AU469" s="43">
        <v>660982</v>
      </c>
      <c r="AV469" s="42">
        <v>0.79100000000000004</v>
      </c>
      <c r="AW469" s="42">
        <v>0.54300000000000004</v>
      </c>
      <c r="AX469" s="42">
        <v>0.79100000000000004</v>
      </c>
      <c r="AY469" s="42">
        <v>0.79100000000000004</v>
      </c>
      <c r="AZ469" s="43">
        <v>410</v>
      </c>
      <c r="BA469" s="43">
        <v>149323037</v>
      </c>
      <c r="BB469" s="43">
        <v>364202</v>
      </c>
      <c r="BC469" s="43">
        <v>628697</v>
      </c>
      <c r="BD469" s="43">
        <v>708435</v>
      </c>
      <c r="BE469" s="46">
        <v>0.81100000000000005</v>
      </c>
      <c r="BF469" s="46">
        <v>0.52400000000000002</v>
      </c>
      <c r="BG469" s="46">
        <v>0.81100000000000005</v>
      </c>
      <c r="BH469" s="46">
        <v>0.81100000000000005</v>
      </c>
      <c r="BI469" s="47">
        <v>427</v>
      </c>
      <c r="BJ469" s="47">
        <v>155304706</v>
      </c>
      <c r="BK469" s="47">
        <v>363711</v>
      </c>
      <c r="BL469" s="47">
        <v>695264</v>
      </c>
      <c r="BM469" s="47">
        <v>755344</v>
      </c>
      <c r="BN469" s="66">
        <v>0.79500000000000004</v>
      </c>
      <c r="BO469" s="66">
        <v>0.51</v>
      </c>
      <c r="BP469" s="66">
        <v>0.79500000000000004</v>
      </c>
      <c r="BQ469" s="66">
        <v>0.79500000000000004</v>
      </c>
      <c r="BR469" s="67">
        <v>384</v>
      </c>
      <c r="BS469" s="67">
        <v>163568038</v>
      </c>
      <c r="BT469" s="67">
        <v>425958</v>
      </c>
      <c r="BU469" s="67">
        <v>798236</v>
      </c>
      <c r="BV469" s="67">
        <v>906343</v>
      </c>
      <c r="BW469" s="70">
        <v>0.78500000000000003</v>
      </c>
      <c r="BX469" s="70">
        <v>0.51300000000000001</v>
      </c>
      <c r="BY469" s="70">
        <v>0.78500000000000003</v>
      </c>
      <c r="BZ469" s="70">
        <v>0.78500000000000003</v>
      </c>
      <c r="CA469" s="71">
        <v>376</v>
      </c>
      <c r="CB469" s="71">
        <v>165305962</v>
      </c>
      <c r="CC469" s="71">
        <v>439643</v>
      </c>
      <c r="CD469" s="71">
        <v>892026</v>
      </c>
      <c r="CE469" s="71">
        <v>898624</v>
      </c>
    </row>
    <row r="470" spans="1:83" x14ac:dyDescent="0.35">
      <c r="A470" s="10" t="s">
        <v>1802</v>
      </c>
      <c r="B470" s="10" t="s">
        <v>456</v>
      </c>
      <c r="C470" s="42">
        <v>0.77600000000000002</v>
      </c>
      <c r="D470" s="42">
        <v>0.58599999999999997</v>
      </c>
      <c r="E470" s="42">
        <v>0.77600000000000002</v>
      </c>
      <c r="F470" s="42">
        <v>0.77600000000000002</v>
      </c>
      <c r="G470" s="43">
        <v>569</v>
      </c>
      <c r="H470" s="43">
        <v>170882725</v>
      </c>
      <c r="I470" s="43">
        <v>300321</v>
      </c>
      <c r="J470" s="43">
        <v>750671</v>
      </c>
      <c r="K470" s="43">
        <v>775294</v>
      </c>
      <c r="L470" s="42">
        <v>0.77700000000000002</v>
      </c>
      <c r="M470" s="42">
        <v>0.58399999999999996</v>
      </c>
      <c r="N470" s="42">
        <v>0.77700000000000002</v>
      </c>
      <c r="O470" s="42">
        <v>0.77700000000000002</v>
      </c>
      <c r="P470" s="43">
        <v>566</v>
      </c>
      <c r="Q470" s="43">
        <v>174151541</v>
      </c>
      <c r="R470" s="43">
        <v>307688</v>
      </c>
      <c r="S470" s="43">
        <v>762943</v>
      </c>
      <c r="T470" s="43">
        <v>781224</v>
      </c>
      <c r="U470" s="42">
        <v>0.78700000000000003</v>
      </c>
      <c r="V470" s="42">
        <v>0.58799999999999997</v>
      </c>
      <c r="W470" s="42">
        <v>0.78700000000000003</v>
      </c>
      <c r="X470" s="42">
        <v>0.78700000000000003</v>
      </c>
      <c r="Y470" s="43">
        <v>570</v>
      </c>
      <c r="Z470" s="43">
        <v>176062094</v>
      </c>
      <c r="AA470" s="43">
        <v>308880</v>
      </c>
      <c r="AB470" s="43">
        <v>822834</v>
      </c>
      <c r="AC470" s="43">
        <v>835758</v>
      </c>
      <c r="AD470" s="42">
        <v>0.80100000000000005</v>
      </c>
      <c r="AE470" s="42">
        <v>0.58799999999999997</v>
      </c>
      <c r="AF470" s="42">
        <v>0.80100000000000005</v>
      </c>
      <c r="AG470" s="42">
        <v>0.80100000000000005</v>
      </c>
      <c r="AH470" s="43">
        <v>593</v>
      </c>
      <c r="AI470" s="43">
        <v>181692456</v>
      </c>
      <c r="AJ470" s="43">
        <v>306395</v>
      </c>
      <c r="AK470" s="43">
        <v>856273</v>
      </c>
      <c r="AL470" s="43">
        <v>933892</v>
      </c>
      <c r="AM470" s="42">
        <v>0.81100000000000005</v>
      </c>
      <c r="AN470" s="42">
        <v>0.6</v>
      </c>
      <c r="AO470" s="42">
        <v>0.81100000000000005</v>
      </c>
      <c r="AP470" s="42">
        <v>0.81100000000000005</v>
      </c>
      <c r="AQ470" s="43">
        <v>591</v>
      </c>
      <c r="AR470" s="43">
        <v>183171308</v>
      </c>
      <c r="AS470" s="43">
        <v>309934</v>
      </c>
      <c r="AT470" s="43">
        <v>966827</v>
      </c>
      <c r="AU470" s="43">
        <v>1030183</v>
      </c>
      <c r="AV470" s="42">
        <v>0.81799999999999995</v>
      </c>
      <c r="AW470" s="42">
        <v>0.59599999999999997</v>
      </c>
      <c r="AX470" s="42">
        <v>0.81799999999999995</v>
      </c>
      <c r="AY470" s="42">
        <v>0.81799999999999995</v>
      </c>
      <c r="AZ470" s="43">
        <v>591</v>
      </c>
      <c r="BA470" s="43">
        <v>187753415</v>
      </c>
      <c r="BB470" s="43">
        <v>317687</v>
      </c>
      <c r="BC470" s="43">
        <v>976845</v>
      </c>
      <c r="BD470" s="43">
        <v>1199718</v>
      </c>
      <c r="BE470" s="46">
        <v>0.82399999999999995</v>
      </c>
      <c r="BF470" s="46">
        <v>0.6</v>
      </c>
      <c r="BG470" s="46">
        <v>0.82399999999999995</v>
      </c>
      <c r="BH470" s="46">
        <v>0.82399999999999995</v>
      </c>
      <c r="BI470" s="47">
        <v>566</v>
      </c>
      <c r="BJ470" s="47">
        <v>191812644</v>
      </c>
      <c r="BK470" s="47">
        <v>338891</v>
      </c>
      <c r="BL470" s="47">
        <v>1140758</v>
      </c>
      <c r="BM470" s="47">
        <v>1219581</v>
      </c>
      <c r="BN470" s="66">
        <v>0.82099999999999995</v>
      </c>
      <c r="BO470" s="66">
        <v>0.57499999999999996</v>
      </c>
      <c r="BP470" s="66">
        <v>0.82099999999999995</v>
      </c>
      <c r="BQ470" s="66">
        <v>0.82099999999999995</v>
      </c>
      <c r="BR470" s="67">
        <v>557</v>
      </c>
      <c r="BS470" s="67">
        <v>207559313</v>
      </c>
      <c r="BT470" s="67">
        <v>372637</v>
      </c>
      <c r="BU470" s="67">
        <v>1250822</v>
      </c>
      <c r="BV470" s="67">
        <v>1423511</v>
      </c>
      <c r="BW470" s="70">
        <v>0.81299999999999994</v>
      </c>
      <c r="BX470" s="70">
        <v>0.56799999999999995</v>
      </c>
      <c r="BY470" s="70">
        <v>0.81299999999999994</v>
      </c>
      <c r="BZ470" s="70">
        <v>0.81299999999999994</v>
      </c>
      <c r="CA470" s="71">
        <v>563</v>
      </c>
      <c r="CB470" s="71">
        <v>214785546</v>
      </c>
      <c r="CC470" s="71">
        <v>381501</v>
      </c>
      <c r="CD470" s="71">
        <v>1409164</v>
      </c>
      <c r="CE470" s="71">
        <v>1401664</v>
      </c>
    </row>
    <row r="471" spans="1:83" x14ac:dyDescent="0.35">
      <c r="A471" s="10" t="s">
        <v>1803</v>
      </c>
      <c r="B471" s="10" t="s">
        <v>457</v>
      </c>
      <c r="C471" s="42">
        <v>0.748</v>
      </c>
      <c r="D471" s="42">
        <v>0.55900000000000005</v>
      </c>
      <c r="E471" s="42">
        <v>0.748</v>
      </c>
      <c r="F471" s="42">
        <v>0.748</v>
      </c>
      <c r="G471" s="43">
        <v>661</v>
      </c>
      <c r="H471" s="43">
        <v>223469921</v>
      </c>
      <c r="I471" s="43">
        <v>338078</v>
      </c>
      <c r="J471" s="43">
        <v>961605</v>
      </c>
      <c r="K471" s="43">
        <v>872282</v>
      </c>
      <c r="L471" s="42">
        <v>0.75700000000000001</v>
      </c>
      <c r="M471" s="42">
        <v>0.54600000000000004</v>
      </c>
      <c r="N471" s="42">
        <v>0.75700000000000001</v>
      </c>
      <c r="O471" s="42">
        <v>0.75700000000000001</v>
      </c>
      <c r="P471" s="43">
        <v>689</v>
      </c>
      <c r="Q471" s="43">
        <v>231628293</v>
      </c>
      <c r="R471" s="43">
        <v>336180</v>
      </c>
      <c r="S471" s="43">
        <v>875998</v>
      </c>
      <c r="T471" s="43">
        <v>867973</v>
      </c>
      <c r="U471" s="42">
        <v>0.76900000000000002</v>
      </c>
      <c r="V471" s="42">
        <v>0.54900000000000004</v>
      </c>
      <c r="W471" s="42">
        <v>0.76900000000000002</v>
      </c>
      <c r="X471" s="42">
        <v>0.76900000000000002</v>
      </c>
      <c r="Y471" s="43">
        <v>707</v>
      </c>
      <c r="Z471" s="43">
        <v>237124647</v>
      </c>
      <c r="AA471" s="43">
        <v>335395</v>
      </c>
      <c r="AB471" s="43">
        <v>905475</v>
      </c>
      <c r="AC471" s="43">
        <v>932428</v>
      </c>
      <c r="AD471" s="42">
        <v>0.77400000000000002</v>
      </c>
      <c r="AE471" s="42">
        <v>0.55400000000000005</v>
      </c>
      <c r="AF471" s="42">
        <v>0.77400000000000002</v>
      </c>
      <c r="AG471" s="42">
        <v>0.77400000000000002</v>
      </c>
      <c r="AH471" s="43">
        <v>689</v>
      </c>
      <c r="AI471" s="43">
        <v>240358816</v>
      </c>
      <c r="AJ471" s="43">
        <v>348851</v>
      </c>
      <c r="AK471" s="43">
        <v>891989</v>
      </c>
      <c r="AL471" s="43">
        <v>930491</v>
      </c>
      <c r="AM471" s="42">
        <v>0.79900000000000004</v>
      </c>
      <c r="AN471" s="42">
        <v>0.56299999999999994</v>
      </c>
      <c r="AO471" s="42">
        <v>0.79900000000000004</v>
      </c>
      <c r="AP471" s="42">
        <v>0.79900000000000004</v>
      </c>
      <c r="AQ471" s="43">
        <v>736</v>
      </c>
      <c r="AR471" s="43">
        <v>242581338</v>
      </c>
      <c r="AS471" s="43">
        <v>329594</v>
      </c>
      <c r="AT471" s="43">
        <v>928736</v>
      </c>
      <c r="AU471" s="43">
        <v>1123887</v>
      </c>
      <c r="AV471" s="42">
        <v>0.8</v>
      </c>
      <c r="AW471" s="42">
        <v>0.56100000000000005</v>
      </c>
      <c r="AX471" s="42">
        <v>0.8</v>
      </c>
      <c r="AY471" s="42">
        <v>0.8</v>
      </c>
      <c r="AZ471" s="43">
        <v>710</v>
      </c>
      <c r="BA471" s="43">
        <v>248546074</v>
      </c>
      <c r="BB471" s="43">
        <v>350064</v>
      </c>
      <c r="BC471" s="43">
        <v>1055162</v>
      </c>
      <c r="BD471" s="43">
        <v>1194957</v>
      </c>
      <c r="BE471" s="46">
        <v>0.8</v>
      </c>
      <c r="BF471" s="46">
        <v>0.55100000000000005</v>
      </c>
      <c r="BG471" s="46">
        <v>0.8</v>
      </c>
      <c r="BH471" s="46">
        <v>0.8</v>
      </c>
      <c r="BI471" s="47">
        <v>675</v>
      </c>
      <c r="BJ471" s="47">
        <v>259762913</v>
      </c>
      <c r="BK471" s="47">
        <v>384833</v>
      </c>
      <c r="BL471" s="47">
        <v>1121055</v>
      </c>
      <c r="BM471" s="47">
        <v>1230342</v>
      </c>
      <c r="BN471" s="66">
        <v>0.80100000000000005</v>
      </c>
      <c r="BO471" s="66">
        <v>0.54100000000000004</v>
      </c>
      <c r="BP471" s="66">
        <v>0.80100000000000005</v>
      </c>
      <c r="BQ471" s="66">
        <v>0.80100000000000005</v>
      </c>
      <c r="BR471" s="67">
        <v>655</v>
      </c>
      <c r="BS471" s="67">
        <v>271668356</v>
      </c>
      <c r="BT471" s="67">
        <v>414760</v>
      </c>
      <c r="BU471" s="67">
        <v>1216113</v>
      </c>
      <c r="BV471" s="67">
        <v>1319705</v>
      </c>
      <c r="BW471" s="70">
        <v>0.78700000000000003</v>
      </c>
      <c r="BX471" s="70">
        <v>0.53500000000000003</v>
      </c>
      <c r="BY471" s="70">
        <v>0.78700000000000003</v>
      </c>
      <c r="BZ471" s="70">
        <v>0.78700000000000003</v>
      </c>
      <c r="CA471" s="71">
        <v>642</v>
      </c>
      <c r="CB471" s="71">
        <v>279409612</v>
      </c>
      <c r="CC471" s="71">
        <v>435217</v>
      </c>
      <c r="CD471" s="71">
        <v>1236564</v>
      </c>
      <c r="CE471" s="71">
        <v>1348243</v>
      </c>
    </row>
    <row r="472" spans="1:83" x14ac:dyDescent="0.35">
      <c r="A472" s="10" t="s">
        <v>1804</v>
      </c>
      <c r="B472" s="10" t="s">
        <v>458</v>
      </c>
      <c r="C472" s="42">
        <v>0.79800000000000004</v>
      </c>
      <c r="D472" s="42">
        <v>0.56799999999999995</v>
      </c>
      <c r="E472" s="42">
        <v>0.79800000000000004</v>
      </c>
      <c r="F472" s="42">
        <v>0.79800000000000004</v>
      </c>
      <c r="G472" s="43">
        <v>2841</v>
      </c>
      <c r="H472" s="43">
        <v>769978647</v>
      </c>
      <c r="I472" s="43">
        <v>271023</v>
      </c>
      <c r="J472" s="43">
        <v>2835336</v>
      </c>
      <c r="K472" s="43">
        <v>2993947</v>
      </c>
      <c r="L472" s="42">
        <v>0.79900000000000004</v>
      </c>
      <c r="M472" s="42">
        <v>0.56599999999999995</v>
      </c>
      <c r="N472" s="42">
        <v>0.79900000000000004</v>
      </c>
      <c r="O472" s="42">
        <v>0.79900000000000004</v>
      </c>
      <c r="P472" s="43">
        <v>2776</v>
      </c>
      <c r="Q472" s="43">
        <v>773212066</v>
      </c>
      <c r="R472" s="43">
        <v>278534</v>
      </c>
      <c r="S472" s="43">
        <v>3009692</v>
      </c>
      <c r="T472" s="43">
        <v>3281868</v>
      </c>
      <c r="U472" s="42">
        <v>0.80400000000000005</v>
      </c>
      <c r="V472" s="42">
        <v>0.56599999999999995</v>
      </c>
      <c r="W472" s="42">
        <v>0.80400000000000005</v>
      </c>
      <c r="X472" s="42">
        <v>0.80400000000000005</v>
      </c>
      <c r="Y472" s="43">
        <v>2751</v>
      </c>
      <c r="Z472" s="43">
        <v>784180864</v>
      </c>
      <c r="AA472" s="43">
        <v>285053</v>
      </c>
      <c r="AB472" s="43">
        <v>3321596</v>
      </c>
      <c r="AC472" s="43">
        <v>3424735</v>
      </c>
      <c r="AD472" s="42">
        <v>0.81599999999999995</v>
      </c>
      <c r="AE472" s="42">
        <v>0.56799999999999995</v>
      </c>
      <c r="AF472" s="42">
        <v>0.81599999999999995</v>
      </c>
      <c r="AG472" s="42">
        <v>0.81599999999999995</v>
      </c>
      <c r="AH472" s="43">
        <v>2761</v>
      </c>
      <c r="AI472" s="43">
        <v>784498995</v>
      </c>
      <c r="AJ472" s="43">
        <v>284135</v>
      </c>
      <c r="AK472" s="43">
        <v>3421486</v>
      </c>
      <c r="AL472" s="43">
        <v>3436115</v>
      </c>
      <c r="AM472" s="42">
        <v>0.82399999999999995</v>
      </c>
      <c r="AN472" s="42">
        <v>0.56999999999999995</v>
      </c>
      <c r="AO472" s="42">
        <v>0.82399999999999995</v>
      </c>
      <c r="AP472" s="42">
        <v>0.82399999999999995</v>
      </c>
      <c r="AQ472" s="43">
        <v>2703</v>
      </c>
      <c r="AR472" s="43">
        <v>779968630</v>
      </c>
      <c r="AS472" s="43">
        <v>288556</v>
      </c>
      <c r="AT472" s="43">
        <v>3426359</v>
      </c>
      <c r="AU472" s="43">
        <v>3692338</v>
      </c>
      <c r="AV472" s="42">
        <v>0.83599999999999997</v>
      </c>
      <c r="AW472" s="42">
        <v>0.57899999999999996</v>
      </c>
      <c r="AX472" s="42">
        <v>0.83599999999999997</v>
      </c>
      <c r="AY472" s="42">
        <v>0.83599999999999997</v>
      </c>
      <c r="AZ472" s="43">
        <v>2725</v>
      </c>
      <c r="BA472" s="43">
        <v>779653143</v>
      </c>
      <c r="BB472" s="43">
        <v>286111</v>
      </c>
      <c r="BC472" s="43">
        <v>3492259</v>
      </c>
      <c r="BD472" s="43">
        <v>3853890</v>
      </c>
      <c r="BE472" s="46">
        <v>0.83699999999999997</v>
      </c>
      <c r="BF472" s="46">
        <v>0.57499999999999996</v>
      </c>
      <c r="BG472" s="46">
        <v>0.83699999999999997</v>
      </c>
      <c r="BH472" s="46">
        <v>0.83699999999999997</v>
      </c>
      <c r="BI472" s="47">
        <v>2508</v>
      </c>
      <c r="BJ472" s="47">
        <v>787994025</v>
      </c>
      <c r="BK472" s="47">
        <v>314192</v>
      </c>
      <c r="BL472" s="47">
        <v>3704532</v>
      </c>
      <c r="BM472" s="47">
        <v>3852050</v>
      </c>
      <c r="BN472" s="66">
        <v>0.83799999999999997</v>
      </c>
      <c r="BO472" s="66">
        <v>0.56599999999999995</v>
      </c>
      <c r="BP472" s="66">
        <v>0.83799999999999997</v>
      </c>
      <c r="BQ472" s="66">
        <v>0.83799999999999997</v>
      </c>
      <c r="BR472" s="67">
        <v>2397</v>
      </c>
      <c r="BS472" s="67">
        <v>806520316</v>
      </c>
      <c r="BT472" s="67">
        <v>336470</v>
      </c>
      <c r="BU472" s="67">
        <v>3932876</v>
      </c>
      <c r="BV472" s="67">
        <v>4195881</v>
      </c>
      <c r="BW472" s="70">
        <v>0.83299999999999996</v>
      </c>
      <c r="BX472" s="70">
        <v>0.56799999999999995</v>
      </c>
      <c r="BY472" s="70">
        <v>0.83299999999999996</v>
      </c>
      <c r="BZ472" s="70">
        <v>0.83299999999999996</v>
      </c>
      <c r="CA472" s="71">
        <v>2355</v>
      </c>
      <c r="CB472" s="71">
        <v>801883807</v>
      </c>
      <c r="CC472" s="71">
        <v>340502</v>
      </c>
      <c r="CD472" s="71">
        <v>4206066</v>
      </c>
      <c r="CE472" s="71">
        <v>4214845</v>
      </c>
    </row>
    <row r="473" spans="1:83" x14ac:dyDescent="0.35">
      <c r="A473" s="10" t="s">
        <v>1805</v>
      </c>
      <c r="B473" s="10" t="s">
        <v>459</v>
      </c>
      <c r="C473" s="42">
        <v>0.498</v>
      </c>
      <c r="D473" s="42">
        <v>0.48099999999999998</v>
      </c>
      <c r="E473" s="42">
        <v>0.498</v>
      </c>
      <c r="F473" s="42">
        <v>0.498</v>
      </c>
      <c r="G473" s="43">
        <v>350</v>
      </c>
      <c r="H473" s="43">
        <v>235211493</v>
      </c>
      <c r="I473" s="43">
        <v>672032</v>
      </c>
      <c r="J473" s="43">
        <v>560585</v>
      </c>
      <c r="K473" s="43">
        <v>491457</v>
      </c>
      <c r="L473" s="42">
        <v>0.51100000000000001</v>
      </c>
      <c r="M473" s="42">
        <v>0.47399999999999998</v>
      </c>
      <c r="N473" s="42">
        <v>0.51100000000000001</v>
      </c>
      <c r="O473" s="42">
        <v>0.51100000000000001</v>
      </c>
      <c r="P473" s="43">
        <v>352</v>
      </c>
      <c r="Q473" s="43">
        <v>237366141</v>
      </c>
      <c r="R473" s="43">
        <v>674335</v>
      </c>
      <c r="S473" s="43">
        <v>490757</v>
      </c>
      <c r="T473" s="43">
        <v>520339</v>
      </c>
      <c r="U473" s="42">
        <v>0.51300000000000001</v>
      </c>
      <c r="V473" s="42">
        <v>0.48799999999999999</v>
      </c>
      <c r="W473" s="42">
        <v>0.51300000000000001</v>
      </c>
      <c r="X473" s="42">
        <v>0.51300000000000001</v>
      </c>
      <c r="Y473" s="43">
        <v>341</v>
      </c>
      <c r="Z473" s="43">
        <v>240816416</v>
      </c>
      <c r="AA473" s="43">
        <v>706206</v>
      </c>
      <c r="AB473" s="43">
        <v>522261</v>
      </c>
      <c r="AC473" s="43">
        <v>520511</v>
      </c>
      <c r="AD473" s="42">
        <v>0.53600000000000003</v>
      </c>
      <c r="AE473" s="42">
        <v>0.49099999999999999</v>
      </c>
      <c r="AF473" s="42">
        <v>0.53600000000000003</v>
      </c>
      <c r="AG473" s="42">
        <v>0.53600000000000003</v>
      </c>
      <c r="AH473" s="43">
        <v>342</v>
      </c>
      <c r="AI473" s="43">
        <v>243687028</v>
      </c>
      <c r="AJ473" s="43">
        <v>712535</v>
      </c>
      <c r="AK473" s="43">
        <v>512747</v>
      </c>
      <c r="AL473" s="43">
        <v>560546</v>
      </c>
      <c r="AM473" s="42">
        <v>0.56799999999999995</v>
      </c>
      <c r="AN473" s="42">
        <v>0.497</v>
      </c>
      <c r="AO473" s="42">
        <v>0.56799999999999995</v>
      </c>
      <c r="AP473" s="42">
        <v>0.56799999999999995</v>
      </c>
      <c r="AQ473" s="43">
        <v>349</v>
      </c>
      <c r="AR473" s="43">
        <v>246729611</v>
      </c>
      <c r="AS473" s="43">
        <v>706961</v>
      </c>
      <c r="AT473" s="43">
        <v>558587</v>
      </c>
      <c r="AU473" s="43">
        <v>623082</v>
      </c>
      <c r="AV473" s="42">
        <v>0.60099999999999998</v>
      </c>
      <c r="AW473" s="42">
        <v>0.49099999999999999</v>
      </c>
      <c r="AX473" s="42">
        <v>0.60099999999999998</v>
      </c>
      <c r="AY473" s="42">
        <v>0.60099999999999998</v>
      </c>
      <c r="AZ473" s="43">
        <v>364</v>
      </c>
      <c r="BA473" s="43">
        <v>253077703</v>
      </c>
      <c r="BB473" s="43">
        <v>695268</v>
      </c>
      <c r="BC473" s="43">
        <v>585028</v>
      </c>
      <c r="BD473" s="43">
        <v>705361</v>
      </c>
      <c r="BE473" s="46">
        <v>0.60699999999999998</v>
      </c>
      <c r="BF473" s="46">
        <v>0.46700000000000003</v>
      </c>
      <c r="BG473" s="46">
        <v>0.60699999999999998</v>
      </c>
      <c r="BH473" s="46">
        <v>0.60699999999999998</v>
      </c>
      <c r="BI473" s="47">
        <v>348</v>
      </c>
      <c r="BJ473" s="47">
        <v>262445096</v>
      </c>
      <c r="BK473" s="47">
        <v>754152</v>
      </c>
      <c r="BL473" s="47">
        <v>676655</v>
      </c>
      <c r="BM473" s="47">
        <v>703913</v>
      </c>
      <c r="BN473" s="66">
        <v>0.63100000000000001</v>
      </c>
      <c r="BO473" s="66">
        <v>0.47799999999999998</v>
      </c>
      <c r="BP473" s="66">
        <v>0.63100000000000001</v>
      </c>
      <c r="BQ473" s="66">
        <v>0.63100000000000001</v>
      </c>
      <c r="BR473" s="67">
        <v>344</v>
      </c>
      <c r="BS473" s="67">
        <v>263552416</v>
      </c>
      <c r="BT473" s="67">
        <v>766140</v>
      </c>
      <c r="BU473" s="67">
        <v>806822</v>
      </c>
      <c r="BV473" s="67">
        <v>846478</v>
      </c>
      <c r="BW473" s="70">
        <v>0.60099999999999998</v>
      </c>
      <c r="BX473" s="70">
        <v>0.47399999999999998</v>
      </c>
      <c r="BY473" s="70">
        <v>0.60099999999999998</v>
      </c>
      <c r="BZ473" s="70">
        <v>0.60099999999999998</v>
      </c>
      <c r="CA473" s="71">
        <v>331</v>
      </c>
      <c r="CB473" s="71">
        <v>269388930</v>
      </c>
      <c r="CC473" s="71">
        <v>813863</v>
      </c>
      <c r="CD473" s="71">
        <v>786654</v>
      </c>
      <c r="CE473" s="71">
        <v>788717</v>
      </c>
    </row>
    <row r="474" spans="1:83" x14ac:dyDescent="0.35">
      <c r="A474" s="10" t="s">
        <v>1806</v>
      </c>
      <c r="B474" s="10" t="s">
        <v>460</v>
      </c>
      <c r="C474" s="42">
        <v>0.82899999999999996</v>
      </c>
      <c r="D474" s="42">
        <v>0.68700000000000006</v>
      </c>
      <c r="E474" s="42">
        <v>0.82899999999999996</v>
      </c>
      <c r="F474" s="42">
        <v>0.82899999999999996</v>
      </c>
      <c r="G474" s="43">
        <v>1067</v>
      </c>
      <c r="H474" s="43">
        <v>245274829</v>
      </c>
      <c r="I474" s="43">
        <v>229873</v>
      </c>
      <c r="J474" s="43">
        <v>1174056</v>
      </c>
      <c r="K474" s="43">
        <v>1334571</v>
      </c>
      <c r="L474" s="42">
        <v>0.82499999999999996</v>
      </c>
      <c r="M474" s="42">
        <v>0.68300000000000005</v>
      </c>
      <c r="N474" s="42">
        <v>0.82499999999999996</v>
      </c>
      <c r="O474" s="42">
        <v>0.82499999999999996</v>
      </c>
      <c r="P474" s="43">
        <v>1026</v>
      </c>
      <c r="Q474" s="43">
        <v>248201997</v>
      </c>
      <c r="R474" s="43">
        <v>241912</v>
      </c>
      <c r="S474" s="43">
        <v>1256932</v>
      </c>
      <c r="T474" s="43">
        <v>1440849</v>
      </c>
      <c r="U474" s="42">
        <v>0.83199999999999996</v>
      </c>
      <c r="V474" s="42">
        <v>0.68700000000000006</v>
      </c>
      <c r="W474" s="42">
        <v>0.83199999999999996</v>
      </c>
      <c r="X474" s="42">
        <v>0.83199999999999996</v>
      </c>
      <c r="Y474" s="43">
        <v>1025</v>
      </c>
      <c r="Z474" s="43">
        <v>250272349</v>
      </c>
      <c r="AA474" s="43">
        <v>244168</v>
      </c>
      <c r="AB474" s="43">
        <v>1371526</v>
      </c>
      <c r="AC474" s="43">
        <v>1450699</v>
      </c>
      <c r="AD474" s="42">
        <v>0.83899999999999997</v>
      </c>
      <c r="AE474" s="42">
        <v>0.68899999999999995</v>
      </c>
      <c r="AF474" s="42">
        <v>0.83899999999999997</v>
      </c>
      <c r="AG474" s="42">
        <v>0.83899999999999997</v>
      </c>
      <c r="AH474" s="43">
        <v>1025</v>
      </c>
      <c r="AI474" s="43">
        <v>254176317</v>
      </c>
      <c r="AJ474" s="43">
        <v>247976</v>
      </c>
      <c r="AK474" s="43">
        <v>1370850</v>
      </c>
      <c r="AL474" s="43">
        <v>1404453</v>
      </c>
      <c r="AM474" s="42">
        <v>0.84899999999999998</v>
      </c>
      <c r="AN474" s="42">
        <v>0.69399999999999995</v>
      </c>
      <c r="AO474" s="42">
        <v>0.84899999999999998</v>
      </c>
      <c r="AP474" s="42">
        <v>0.84899999999999998</v>
      </c>
      <c r="AQ474" s="43">
        <v>1025</v>
      </c>
      <c r="AR474" s="43">
        <v>253614747</v>
      </c>
      <c r="AS474" s="43">
        <v>247429</v>
      </c>
      <c r="AT474" s="43">
        <v>1417116</v>
      </c>
      <c r="AU474" s="43">
        <v>1616262</v>
      </c>
      <c r="AV474" s="42">
        <v>0.85799999999999998</v>
      </c>
      <c r="AW474" s="42">
        <v>0.68300000000000005</v>
      </c>
      <c r="AX474" s="42">
        <v>0.85799999999999998</v>
      </c>
      <c r="AY474" s="42">
        <v>0.85799999999999998</v>
      </c>
      <c r="AZ474" s="43">
        <v>1044</v>
      </c>
      <c r="BA474" s="43">
        <v>258940691</v>
      </c>
      <c r="BB474" s="43">
        <v>248027</v>
      </c>
      <c r="BC474" s="43">
        <v>1532317</v>
      </c>
      <c r="BD474" s="43">
        <v>1745449</v>
      </c>
      <c r="BE474" s="46">
        <v>0.86099999999999999</v>
      </c>
      <c r="BF474" s="46">
        <v>0.67700000000000005</v>
      </c>
      <c r="BG474" s="46">
        <v>0.86099999999999999</v>
      </c>
      <c r="BH474" s="46">
        <v>0.86099999999999999</v>
      </c>
      <c r="BI474" s="47">
        <v>988</v>
      </c>
      <c r="BJ474" s="47">
        <v>264430566</v>
      </c>
      <c r="BK474" s="47">
        <v>267642</v>
      </c>
      <c r="BL474" s="47">
        <v>1710189</v>
      </c>
      <c r="BM474" s="47">
        <v>1686799</v>
      </c>
      <c r="BN474" s="66">
        <v>0.86299999999999999</v>
      </c>
      <c r="BO474" s="66">
        <v>0.66600000000000004</v>
      </c>
      <c r="BP474" s="66">
        <v>0.86299999999999999</v>
      </c>
      <c r="BQ474" s="66">
        <v>0.86299999999999999</v>
      </c>
      <c r="BR474" s="67">
        <v>959</v>
      </c>
      <c r="BS474" s="67">
        <v>273623828</v>
      </c>
      <c r="BT474" s="67">
        <v>285322</v>
      </c>
      <c r="BU474" s="67">
        <v>1742505</v>
      </c>
      <c r="BV474" s="67">
        <v>1954965</v>
      </c>
      <c r="BW474" s="70">
        <v>0.86</v>
      </c>
      <c r="BX474" s="70">
        <v>0.65600000000000003</v>
      </c>
      <c r="BY474" s="70">
        <v>0.86</v>
      </c>
      <c r="BZ474" s="70">
        <v>0.86</v>
      </c>
      <c r="CA474" s="71">
        <v>985</v>
      </c>
      <c r="CB474" s="71">
        <v>282170568</v>
      </c>
      <c r="CC474" s="71">
        <v>286467</v>
      </c>
      <c r="CD474" s="71">
        <v>1902445</v>
      </c>
      <c r="CE474" s="71">
        <v>2018768</v>
      </c>
    </row>
    <row r="475" spans="1:83" x14ac:dyDescent="0.35">
      <c r="A475" s="10" t="s">
        <v>1807</v>
      </c>
      <c r="B475" s="10" t="s">
        <v>461</v>
      </c>
      <c r="C475" s="42">
        <v>0.84</v>
      </c>
      <c r="D475" s="42">
        <v>0.70699999999999996</v>
      </c>
      <c r="E475" s="42">
        <v>0.84</v>
      </c>
      <c r="F475" s="42">
        <v>0.84</v>
      </c>
      <c r="G475" s="43">
        <v>1712</v>
      </c>
      <c r="H475" s="43">
        <v>368246216</v>
      </c>
      <c r="I475" s="43">
        <v>215097</v>
      </c>
      <c r="J475" s="43">
        <v>2590049</v>
      </c>
      <c r="K475" s="43">
        <v>2665447</v>
      </c>
      <c r="L475" s="42">
        <v>0.84699999999999998</v>
      </c>
      <c r="M475" s="42">
        <v>0.71099999999999997</v>
      </c>
      <c r="N475" s="42">
        <v>0.84699999999999998</v>
      </c>
      <c r="O475" s="42">
        <v>0.84699999999999998</v>
      </c>
      <c r="P475" s="43">
        <v>1728</v>
      </c>
      <c r="Q475" s="43">
        <v>366547144</v>
      </c>
      <c r="R475" s="43">
        <v>212122</v>
      </c>
      <c r="S475" s="43">
        <v>2576857</v>
      </c>
      <c r="T475" s="43">
        <v>2803949</v>
      </c>
      <c r="U475" s="42">
        <v>0.85399999999999998</v>
      </c>
      <c r="V475" s="42">
        <v>0.71399999999999997</v>
      </c>
      <c r="W475" s="42">
        <v>0.85399999999999998</v>
      </c>
      <c r="X475" s="42">
        <v>0.85399999999999998</v>
      </c>
      <c r="Y475" s="43">
        <v>1723</v>
      </c>
      <c r="Z475" s="43">
        <v>367380404</v>
      </c>
      <c r="AA475" s="43">
        <v>213221</v>
      </c>
      <c r="AB475" s="43">
        <v>2695542</v>
      </c>
      <c r="AC475" s="43">
        <v>2676336</v>
      </c>
      <c r="AD475" s="42">
        <v>0.86199999999999999</v>
      </c>
      <c r="AE475" s="42">
        <v>0.72099999999999997</v>
      </c>
      <c r="AF475" s="42">
        <v>0.86199999999999999</v>
      </c>
      <c r="AG475" s="42">
        <v>0.86199999999999999</v>
      </c>
      <c r="AH475" s="43">
        <v>1730</v>
      </c>
      <c r="AI475" s="43">
        <v>367655125</v>
      </c>
      <c r="AJ475" s="43">
        <v>212517</v>
      </c>
      <c r="AK475" s="43">
        <v>2713925</v>
      </c>
      <c r="AL475" s="43">
        <v>2865068</v>
      </c>
      <c r="AM475" s="42">
        <v>0.86699999999999999</v>
      </c>
      <c r="AN475" s="42">
        <v>0.72299999999999998</v>
      </c>
      <c r="AO475" s="42">
        <v>0.86699999999999999</v>
      </c>
      <c r="AP475" s="42">
        <v>0.86699999999999999</v>
      </c>
      <c r="AQ475" s="43">
        <v>1708</v>
      </c>
      <c r="AR475" s="43">
        <v>373488527</v>
      </c>
      <c r="AS475" s="43">
        <v>218670</v>
      </c>
      <c r="AT475" s="43">
        <v>2985908</v>
      </c>
      <c r="AU475" s="43">
        <v>3030992</v>
      </c>
      <c r="AV475" s="42">
        <v>0.872</v>
      </c>
      <c r="AW475" s="42">
        <v>0.72499999999999998</v>
      </c>
      <c r="AX475" s="42">
        <v>0.872</v>
      </c>
      <c r="AY475" s="42">
        <v>0.872</v>
      </c>
      <c r="AZ475" s="43">
        <v>1692</v>
      </c>
      <c r="BA475" s="43">
        <v>379019087</v>
      </c>
      <c r="BB475" s="43">
        <v>224006</v>
      </c>
      <c r="BC475" s="43">
        <v>3017225</v>
      </c>
      <c r="BD475" s="43">
        <v>3475863</v>
      </c>
      <c r="BE475" s="46">
        <v>0.86699999999999999</v>
      </c>
      <c r="BF475" s="46">
        <v>0.71699999999999997</v>
      </c>
      <c r="BG475" s="46">
        <v>0.86699999999999999</v>
      </c>
      <c r="BH475" s="46">
        <v>0.86699999999999999</v>
      </c>
      <c r="BI475" s="47">
        <v>1526</v>
      </c>
      <c r="BJ475" s="47">
        <v>390238555</v>
      </c>
      <c r="BK475" s="47">
        <v>255726</v>
      </c>
      <c r="BL475" s="47">
        <v>3344907</v>
      </c>
      <c r="BM475" s="47">
        <v>3423557</v>
      </c>
      <c r="BN475" s="66">
        <v>0.876</v>
      </c>
      <c r="BO475" s="66">
        <v>0.71599999999999997</v>
      </c>
      <c r="BP475" s="66">
        <v>0.876</v>
      </c>
      <c r="BQ475" s="66">
        <v>0.876</v>
      </c>
      <c r="BR475" s="67">
        <v>1510</v>
      </c>
      <c r="BS475" s="67">
        <v>391934224</v>
      </c>
      <c r="BT475" s="67">
        <v>259559</v>
      </c>
      <c r="BU475" s="67">
        <v>3800008</v>
      </c>
      <c r="BV475" s="67">
        <v>3793469</v>
      </c>
      <c r="BW475" s="70">
        <v>0.87</v>
      </c>
      <c r="BX475" s="70">
        <v>0.71499999999999997</v>
      </c>
      <c r="BY475" s="70">
        <v>0.87</v>
      </c>
      <c r="BZ475" s="70">
        <v>0.87</v>
      </c>
      <c r="CA475" s="71">
        <v>1474</v>
      </c>
      <c r="CB475" s="71">
        <v>392861949</v>
      </c>
      <c r="CC475" s="71">
        <v>266527</v>
      </c>
      <c r="CD475" s="71">
        <v>3656809</v>
      </c>
      <c r="CE475" s="71">
        <v>3789573</v>
      </c>
    </row>
    <row r="476" spans="1:83" x14ac:dyDescent="0.35">
      <c r="A476" s="10" t="s">
        <v>1808</v>
      </c>
      <c r="B476" s="10" t="s">
        <v>462</v>
      </c>
      <c r="C476" s="42">
        <v>0.79300000000000004</v>
      </c>
      <c r="D476" s="42">
        <v>0.61799999999999999</v>
      </c>
      <c r="E476" s="42">
        <v>0.79300000000000004</v>
      </c>
      <c r="F476" s="42">
        <v>0.79300000000000004</v>
      </c>
      <c r="G476" s="43">
        <v>553</v>
      </c>
      <c r="H476" s="43">
        <v>153209285</v>
      </c>
      <c r="I476" s="43">
        <v>277051</v>
      </c>
      <c r="J476" s="43">
        <v>1219355</v>
      </c>
      <c r="K476" s="43">
        <v>1164060</v>
      </c>
      <c r="L476" s="42">
        <v>0.79300000000000004</v>
      </c>
      <c r="M476" s="42">
        <v>0.621</v>
      </c>
      <c r="N476" s="42">
        <v>0.79300000000000004</v>
      </c>
      <c r="O476" s="42">
        <v>0.79300000000000004</v>
      </c>
      <c r="P476" s="43">
        <v>544</v>
      </c>
      <c r="Q476" s="43">
        <v>155366172</v>
      </c>
      <c r="R476" s="43">
        <v>285599</v>
      </c>
      <c r="S476" s="43">
        <v>1216446</v>
      </c>
      <c r="T476" s="43">
        <v>1156708</v>
      </c>
      <c r="U476" s="42">
        <v>0.80300000000000005</v>
      </c>
      <c r="V476" s="42">
        <v>0.63</v>
      </c>
      <c r="W476" s="42">
        <v>0.80300000000000005</v>
      </c>
      <c r="X476" s="42">
        <v>0.80300000000000005</v>
      </c>
      <c r="Y476" s="43">
        <v>545</v>
      </c>
      <c r="Z476" s="43">
        <v>155829323</v>
      </c>
      <c r="AA476" s="43">
        <v>285925</v>
      </c>
      <c r="AB476" s="43">
        <v>1176540</v>
      </c>
      <c r="AC476" s="43">
        <v>1180802</v>
      </c>
      <c r="AD476" s="42">
        <v>0.81399999999999995</v>
      </c>
      <c r="AE476" s="42">
        <v>0.623</v>
      </c>
      <c r="AF476" s="42">
        <v>0.81399999999999995</v>
      </c>
      <c r="AG476" s="42">
        <v>0.81399999999999995</v>
      </c>
      <c r="AH476" s="43">
        <v>568</v>
      </c>
      <c r="AI476" s="43">
        <v>162868827</v>
      </c>
      <c r="AJ476" s="43">
        <v>286740</v>
      </c>
      <c r="AK476" s="43">
        <v>1209082</v>
      </c>
      <c r="AL476" s="43">
        <v>1245688</v>
      </c>
      <c r="AM476" s="42">
        <v>0.82799999999999996</v>
      </c>
      <c r="AN476" s="42">
        <v>0.623</v>
      </c>
      <c r="AO476" s="42">
        <v>0.82799999999999996</v>
      </c>
      <c r="AP476" s="42">
        <v>0.82799999999999996</v>
      </c>
      <c r="AQ476" s="43">
        <v>594</v>
      </c>
      <c r="AR476" s="43">
        <v>167431218</v>
      </c>
      <c r="AS476" s="43">
        <v>281870</v>
      </c>
      <c r="AT476" s="43">
        <v>1284833</v>
      </c>
      <c r="AU476" s="43">
        <v>1304310</v>
      </c>
      <c r="AV476" s="42">
        <v>0.82899999999999996</v>
      </c>
      <c r="AW476" s="42">
        <v>0.625</v>
      </c>
      <c r="AX476" s="42">
        <v>0.82899999999999996</v>
      </c>
      <c r="AY476" s="42">
        <v>0.82899999999999996</v>
      </c>
      <c r="AZ476" s="43">
        <v>573</v>
      </c>
      <c r="BA476" s="43">
        <v>171818242</v>
      </c>
      <c r="BB476" s="43">
        <v>299857</v>
      </c>
      <c r="BC476" s="43">
        <v>1326470</v>
      </c>
      <c r="BD476" s="43">
        <v>1509828</v>
      </c>
      <c r="BE476" s="46">
        <v>0.80300000000000005</v>
      </c>
      <c r="BF476" s="46">
        <v>0.60799999999999998</v>
      </c>
      <c r="BG476" s="46">
        <v>0.80300000000000005</v>
      </c>
      <c r="BH476" s="46">
        <v>0.80300000000000005</v>
      </c>
      <c r="BI476" s="47">
        <v>482</v>
      </c>
      <c r="BJ476" s="47">
        <v>182437096</v>
      </c>
      <c r="BK476" s="47">
        <v>378500</v>
      </c>
      <c r="BL476" s="47">
        <v>1460893</v>
      </c>
      <c r="BM476" s="47">
        <v>1292659</v>
      </c>
      <c r="BN476" s="66">
        <v>0.83199999999999996</v>
      </c>
      <c r="BO476" s="66">
        <v>0.59799999999999998</v>
      </c>
      <c r="BP476" s="66">
        <v>0.83199999999999996</v>
      </c>
      <c r="BQ476" s="66">
        <v>0.83199999999999996</v>
      </c>
      <c r="BR476" s="67">
        <v>547</v>
      </c>
      <c r="BS476" s="67">
        <v>191326360</v>
      </c>
      <c r="BT476" s="67">
        <v>349773</v>
      </c>
      <c r="BU476" s="67">
        <v>1397216</v>
      </c>
      <c r="BV476" s="67">
        <v>1331213</v>
      </c>
      <c r="BW476" s="70">
        <v>0.82099999999999995</v>
      </c>
      <c r="BX476" s="70">
        <v>0.57899999999999996</v>
      </c>
      <c r="BY476" s="70">
        <v>0.82099999999999995</v>
      </c>
      <c r="BZ476" s="70">
        <v>0.82099999999999995</v>
      </c>
      <c r="CA476" s="71">
        <v>550</v>
      </c>
      <c r="CB476" s="71">
        <v>200629443</v>
      </c>
      <c r="CC476" s="71">
        <v>364780</v>
      </c>
      <c r="CD476" s="71">
        <v>1304769</v>
      </c>
      <c r="CE476" s="71">
        <v>1412784</v>
      </c>
    </row>
    <row r="477" spans="1:83" x14ac:dyDescent="0.35">
      <c r="A477" s="10" t="s">
        <v>1809</v>
      </c>
      <c r="B477" s="10" t="s">
        <v>463</v>
      </c>
      <c r="C477" s="42">
        <v>0.59899999999999998</v>
      </c>
      <c r="D477" s="42">
        <v>0.437</v>
      </c>
      <c r="E477" s="42">
        <v>0.59899999999999998</v>
      </c>
      <c r="F477" s="42">
        <v>0.59899999999999998</v>
      </c>
      <c r="G477" s="43">
        <v>450</v>
      </c>
      <c r="H477" s="43">
        <v>241432945</v>
      </c>
      <c r="I477" s="43">
        <v>536517</v>
      </c>
      <c r="J477" s="43">
        <v>623204</v>
      </c>
      <c r="K477" s="43">
        <v>616448</v>
      </c>
      <c r="L477" s="42">
        <v>0.61399999999999999</v>
      </c>
      <c r="M477" s="42">
        <v>0.46</v>
      </c>
      <c r="N477" s="42">
        <v>0.61399999999999999</v>
      </c>
      <c r="O477" s="42">
        <v>0.61399999999999999</v>
      </c>
      <c r="P477" s="43">
        <v>456</v>
      </c>
      <c r="Q477" s="43">
        <v>242892769</v>
      </c>
      <c r="R477" s="43">
        <v>532659</v>
      </c>
      <c r="S477" s="43">
        <v>588463</v>
      </c>
      <c r="T477" s="43">
        <v>640773</v>
      </c>
      <c r="U477" s="42">
        <v>0.628</v>
      </c>
      <c r="V477" s="42">
        <v>0.46700000000000003</v>
      </c>
      <c r="W477" s="42">
        <v>0.628</v>
      </c>
      <c r="X477" s="42">
        <v>0.628</v>
      </c>
      <c r="Y477" s="43">
        <v>461</v>
      </c>
      <c r="Z477" s="43">
        <v>248364120</v>
      </c>
      <c r="AA477" s="43">
        <v>538750</v>
      </c>
      <c r="AB477" s="43">
        <v>619474</v>
      </c>
      <c r="AC477" s="43">
        <v>663020</v>
      </c>
      <c r="AD477" s="42">
        <v>0.63200000000000001</v>
      </c>
      <c r="AE477" s="42">
        <v>0.48399999999999999</v>
      </c>
      <c r="AF477" s="42">
        <v>0.63200000000000001</v>
      </c>
      <c r="AG477" s="42">
        <v>0.63200000000000001</v>
      </c>
      <c r="AH477" s="43">
        <v>438</v>
      </c>
      <c r="AI477" s="43">
        <v>247643448</v>
      </c>
      <c r="AJ477" s="43">
        <v>565396</v>
      </c>
      <c r="AK477" s="43">
        <v>627690</v>
      </c>
      <c r="AL477" s="43">
        <v>694788</v>
      </c>
      <c r="AM477" s="42">
        <v>0.64300000000000002</v>
      </c>
      <c r="AN477" s="42">
        <v>0.497</v>
      </c>
      <c r="AO477" s="42">
        <v>0.64300000000000002</v>
      </c>
      <c r="AP477" s="42">
        <v>0.64300000000000002</v>
      </c>
      <c r="AQ477" s="43">
        <v>425</v>
      </c>
      <c r="AR477" s="43">
        <v>247975058</v>
      </c>
      <c r="AS477" s="43">
        <v>583470</v>
      </c>
      <c r="AT477" s="43">
        <v>685156</v>
      </c>
      <c r="AU477" s="43">
        <v>762134</v>
      </c>
      <c r="AV477" s="42">
        <v>0.63900000000000001</v>
      </c>
      <c r="AW477" s="42">
        <v>0.51600000000000001</v>
      </c>
      <c r="AX477" s="42">
        <v>0.63900000000000001</v>
      </c>
      <c r="AY477" s="42">
        <v>0.63900000000000001</v>
      </c>
      <c r="AZ477" s="43">
        <v>394</v>
      </c>
      <c r="BA477" s="43">
        <v>248028635</v>
      </c>
      <c r="BB477" s="43">
        <v>629514</v>
      </c>
      <c r="BC477" s="43">
        <v>707205</v>
      </c>
      <c r="BD477" s="43">
        <v>772334</v>
      </c>
      <c r="BE477" s="46">
        <v>0.65</v>
      </c>
      <c r="BF477" s="46">
        <v>0.52100000000000002</v>
      </c>
      <c r="BG477" s="46">
        <v>0.65</v>
      </c>
      <c r="BH477" s="46">
        <v>0.65</v>
      </c>
      <c r="BI477" s="47">
        <v>371</v>
      </c>
      <c r="BJ477" s="47">
        <v>249184917</v>
      </c>
      <c r="BK477" s="47">
        <v>671657</v>
      </c>
      <c r="BL477" s="47">
        <v>706489</v>
      </c>
      <c r="BM477" s="47">
        <v>762340</v>
      </c>
      <c r="BN477" s="66">
        <v>0.64300000000000002</v>
      </c>
      <c r="BO477" s="66">
        <v>0.52100000000000002</v>
      </c>
      <c r="BP477" s="66">
        <v>0.64300000000000002</v>
      </c>
      <c r="BQ477" s="66">
        <v>0.64300000000000002</v>
      </c>
      <c r="BR477" s="67">
        <v>346</v>
      </c>
      <c r="BS477" s="67">
        <v>256560295</v>
      </c>
      <c r="BT477" s="67">
        <v>741503</v>
      </c>
      <c r="BU477" s="67">
        <v>811791</v>
      </c>
      <c r="BV477" s="67">
        <v>825289</v>
      </c>
      <c r="BW477" s="70">
        <v>0.63</v>
      </c>
      <c r="BX477" s="70">
        <v>0.52100000000000002</v>
      </c>
      <c r="BY477" s="70">
        <v>0.63</v>
      </c>
      <c r="BZ477" s="70">
        <v>0.63</v>
      </c>
      <c r="CA477" s="71">
        <v>351</v>
      </c>
      <c r="CB477" s="71">
        <v>265020313</v>
      </c>
      <c r="CC477" s="71">
        <v>755043</v>
      </c>
      <c r="CD477" s="71">
        <v>795997</v>
      </c>
      <c r="CE477" s="71">
        <v>791605</v>
      </c>
    </row>
    <row r="478" spans="1:83" x14ac:dyDescent="0.35">
      <c r="A478" s="10" t="s">
        <v>1810</v>
      </c>
      <c r="B478" s="10" t="s">
        <v>464</v>
      </c>
      <c r="C478" s="42">
        <v>0.70899999999999996</v>
      </c>
      <c r="D478" s="42">
        <v>0.66700000000000004</v>
      </c>
      <c r="E478" s="42">
        <v>0.70899999999999996</v>
      </c>
      <c r="F478" s="42">
        <v>0.70899999999999996</v>
      </c>
      <c r="G478" s="43">
        <v>1335</v>
      </c>
      <c r="H478" s="43">
        <v>520821767</v>
      </c>
      <c r="I478" s="43">
        <v>390128</v>
      </c>
      <c r="J478" s="43">
        <v>1474513</v>
      </c>
      <c r="K478" s="43">
        <v>1599855</v>
      </c>
      <c r="L478" s="42">
        <v>0.71499999999999997</v>
      </c>
      <c r="M478" s="42">
        <v>0.66900000000000004</v>
      </c>
      <c r="N478" s="42">
        <v>0.71499999999999997</v>
      </c>
      <c r="O478" s="42">
        <v>0.71499999999999997</v>
      </c>
      <c r="P478" s="43">
        <v>1346</v>
      </c>
      <c r="Q478" s="43">
        <v>529583640</v>
      </c>
      <c r="R478" s="43">
        <v>393449</v>
      </c>
      <c r="S478" s="43">
        <v>1497501</v>
      </c>
      <c r="T478" s="43">
        <v>1629396</v>
      </c>
      <c r="U478" s="42">
        <v>0.72299999999999998</v>
      </c>
      <c r="V478" s="42">
        <v>0.66300000000000003</v>
      </c>
      <c r="W478" s="42">
        <v>0.72299999999999998</v>
      </c>
      <c r="X478" s="42">
        <v>0.72299999999999998</v>
      </c>
      <c r="Y478" s="43">
        <v>1345</v>
      </c>
      <c r="Z478" s="43">
        <v>540984665</v>
      </c>
      <c r="AA478" s="43">
        <v>402219</v>
      </c>
      <c r="AB478" s="43">
        <v>1580233</v>
      </c>
      <c r="AC478" s="43">
        <v>1559254</v>
      </c>
      <c r="AD478" s="42">
        <v>0.74</v>
      </c>
      <c r="AE478" s="42">
        <v>0.66900000000000004</v>
      </c>
      <c r="AF478" s="42">
        <v>0.74</v>
      </c>
      <c r="AG478" s="42">
        <v>0.74</v>
      </c>
      <c r="AH478" s="43">
        <v>1373</v>
      </c>
      <c r="AI478" s="43">
        <v>549088541</v>
      </c>
      <c r="AJ478" s="43">
        <v>399918</v>
      </c>
      <c r="AK478" s="43">
        <v>1525513</v>
      </c>
      <c r="AL478" s="43">
        <v>1660934</v>
      </c>
      <c r="AM478" s="42">
        <v>0.75</v>
      </c>
      <c r="AN478" s="42">
        <v>0.67500000000000004</v>
      </c>
      <c r="AO478" s="42">
        <v>0.75</v>
      </c>
      <c r="AP478" s="42">
        <v>0.75</v>
      </c>
      <c r="AQ478" s="43">
        <v>1344</v>
      </c>
      <c r="AR478" s="43">
        <v>551364742</v>
      </c>
      <c r="AS478" s="43">
        <v>410241</v>
      </c>
      <c r="AT478" s="43">
        <v>1590263</v>
      </c>
      <c r="AU478" s="43">
        <v>1809135</v>
      </c>
      <c r="AV478" s="42">
        <v>0.75900000000000001</v>
      </c>
      <c r="AW478" s="42">
        <v>0.67400000000000004</v>
      </c>
      <c r="AX478" s="42">
        <v>0.75900000000000001</v>
      </c>
      <c r="AY478" s="42">
        <v>0.75900000000000001</v>
      </c>
      <c r="AZ478" s="43">
        <v>1354</v>
      </c>
      <c r="BA478" s="43">
        <v>568979495</v>
      </c>
      <c r="BB478" s="43">
        <v>420221</v>
      </c>
      <c r="BC478" s="43">
        <v>1650911</v>
      </c>
      <c r="BD478" s="43">
        <v>1915278</v>
      </c>
      <c r="BE478" s="46">
        <v>0.76</v>
      </c>
      <c r="BF478" s="46">
        <v>0.66900000000000004</v>
      </c>
      <c r="BG478" s="46">
        <v>0.76</v>
      </c>
      <c r="BH478" s="46">
        <v>0.76</v>
      </c>
      <c r="BI478" s="47">
        <v>1276</v>
      </c>
      <c r="BJ478" s="47">
        <v>588623956</v>
      </c>
      <c r="BK478" s="47">
        <v>461304</v>
      </c>
      <c r="BL478" s="47">
        <v>1797914</v>
      </c>
      <c r="BM478" s="47">
        <v>1836337</v>
      </c>
      <c r="BN478" s="66">
        <v>0.77400000000000002</v>
      </c>
      <c r="BO478" s="66">
        <v>0.67700000000000005</v>
      </c>
      <c r="BP478" s="66">
        <v>0.77400000000000002</v>
      </c>
      <c r="BQ478" s="66">
        <v>0.77400000000000002</v>
      </c>
      <c r="BR478" s="67">
        <v>1268</v>
      </c>
      <c r="BS478" s="67">
        <v>596398741</v>
      </c>
      <c r="BT478" s="67">
        <v>470346</v>
      </c>
      <c r="BU478" s="67">
        <v>1814684</v>
      </c>
      <c r="BV478" s="67">
        <v>2096103</v>
      </c>
      <c r="BW478" s="70">
        <v>0.75600000000000001</v>
      </c>
      <c r="BX478" s="70">
        <v>0.66600000000000004</v>
      </c>
      <c r="BY478" s="70">
        <v>0.75600000000000001</v>
      </c>
      <c r="BZ478" s="70">
        <v>0.75600000000000001</v>
      </c>
      <c r="CA478" s="71">
        <v>1266</v>
      </c>
      <c r="CB478" s="71">
        <v>629956242</v>
      </c>
      <c r="CC478" s="71">
        <v>497595</v>
      </c>
      <c r="CD478" s="71">
        <v>1952956</v>
      </c>
      <c r="CE478" s="71">
        <v>1968805</v>
      </c>
    </row>
    <row r="479" spans="1:83" x14ac:dyDescent="0.35">
      <c r="A479" s="10" t="s">
        <v>1811</v>
      </c>
      <c r="B479" s="10" t="s">
        <v>465</v>
      </c>
      <c r="C479" s="42">
        <v>0.78700000000000003</v>
      </c>
      <c r="D479" s="42">
        <v>0.28000000000000003</v>
      </c>
      <c r="E479" s="42">
        <v>0.78700000000000003</v>
      </c>
      <c r="F479" s="42">
        <v>0.78700000000000003</v>
      </c>
      <c r="G479" s="43">
        <v>604</v>
      </c>
      <c r="H479" s="43">
        <v>172386846</v>
      </c>
      <c r="I479" s="43">
        <v>285408</v>
      </c>
      <c r="J479" s="43">
        <v>806664</v>
      </c>
      <c r="K479" s="43">
        <v>876297</v>
      </c>
      <c r="L479" s="42">
        <v>0.78800000000000003</v>
      </c>
      <c r="M479" s="42">
        <v>0.246</v>
      </c>
      <c r="N479" s="42">
        <v>0.78800000000000003</v>
      </c>
      <c r="O479" s="42">
        <v>0.78800000000000003</v>
      </c>
      <c r="P479" s="43">
        <v>617</v>
      </c>
      <c r="Q479" s="43">
        <v>180741950</v>
      </c>
      <c r="R479" s="43">
        <v>292936</v>
      </c>
      <c r="S479" s="43">
        <v>933698</v>
      </c>
      <c r="T479" s="43">
        <v>1111826</v>
      </c>
      <c r="U479" s="42">
        <v>0.77700000000000002</v>
      </c>
      <c r="V479" s="42">
        <v>0.23899999999999999</v>
      </c>
      <c r="W479" s="42">
        <v>0.77700000000000002</v>
      </c>
      <c r="X479" s="42">
        <v>0.77700000000000002</v>
      </c>
      <c r="Y479" s="43">
        <v>569</v>
      </c>
      <c r="Z479" s="43">
        <v>184079292</v>
      </c>
      <c r="AA479" s="43">
        <v>323513</v>
      </c>
      <c r="AB479" s="43">
        <v>1187881</v>
      </c>
      <c r="AC479" s="43">
        <v>1047829</v>
      </c>
      <c r="AD479" s="42">
        <v>0.76900000000000002</v>
      </c>
      <c r="AE479" s="42">
        <v>0.216</v>
      </c>
      <c r="AF479" s="42">
        <v>0.76900000000000002</v>
      </c>
      <c r="AG479" s="42">
        <v>0.76900000000000002</v>
      </c>
      <c r="AH479" s="43">
        <v>538</v>
      </c>
      <c r="AI479" s="43">
        <v>191355146</v>
      </c>
      <c r="AJ479" s="43">
        <v>355678</v>
      </c>
      <c r="AK479" s="43">
        <v>1046897</v>
      </c>
      <c r="AL479" s="43">
        <v>993097</v>
      </c>
      <c r="AM479" s="42">
        <v>0.76800000000000002</v>
      </c>
      <c r="AN479" s="42">
        <v>0.20799999999999999</v>
      </c>
      <c r="AO479" s="42">
        <v>0.76800000000000002</v>
      </c>
      <c r="AP479" s="42">
        <v>0.76800000000000002</v>
      </c>
      <c r="AQ479" s="43">
        <v>515</v>
      </c>
      <c r="AR479" s="43">
        <v>195620297</v>
      </c>
      <c r="AS479" s="43">
        <v>379845</v>
      </c>
      <c r="AT479" s="43">
        <v>1050594</v>
      </c>
      <c r="AU479" s="43">
        <v>1027560</v>
      </c>
      <c r="AV479" s="42">
        <v>0.77900000000000003</v>
      </c>
      <c r="AW479" s="42">
        <v>0.192</v>
      </c>
      <c r="AX479" s="42">
        <v>0.77900000000000003</v>
      </c>
      <c r="AY479" s="42">
        <v>0.77900000000000003</v>
      </c>
      <c r="AZ479" s="43">
        <v>521</v>
      </c>
      <c r="BA479" s="43">
        <v>201064246</v>
      </c>
      <c r="BB479" s="43">
        <v>385919</v>
      </c>
      <c r="BC479" s="43">
        <v>976616</v>
      </c>
      <c r="BD479" s="43">
        <v>1049686</v>
      </c>
      <c r="BE479" s="46">
        <v>0.77300000000000002</v>
      </c>
      <c r="BF479" s="46">
        <v>0.17599999999999999</v>
      </c>
      <c r="BG479" s="46">
        <v>0.77300000000000002</v>
      </c>
      <c r="BH479" s="46">
        <v>0.77300000000000002</v>
      </c>
      <c r="BI479" s="47">
        <v>468</v>
      </c>
      <c r="BJ479" s="47">
        <v>204247236</v>
      </c>
      <c r="BK479" s="47">
        <v>436425</v>
      </c>
      <c r="BL479" s="47">
        <v>1006147</v>
      </c>
      <c r="BM479" s="47">
        <v>1003856</v>
      </c>
      <c r="BN479" s="66">
        <v>0.79700000000000004</v>
      </c>
      <c r="BO479" s="66">
        <v>0.14899999999999999</v>
      </c>
      <c r="BP479" s="66">
        <v>0.79700000000000004</v>
      </c>
      <c r="BQ479" s="66">
        <v>0.79700000000000004</v>
      </c>
      <c r="BR479" s="67">
        <v>498</v>
      </c>
      <c r="BS479" s="67">
        <v>210218139</v>
      </c>
      <c r="BT479" s="67">
        <v>422124</v>
      </c>
      <c r="BU479" s="67">
        <v>1063978</v>
      </c>
      <c r="BV479" s="67">
        <v>1125390</v>
      </c>
      <c r="BW479" s="70">
        <v>0.79100000000000004</v>
      </c>
      <c r="BX479" s="70">
        <v>0.14899999999999999</v>
      </c>
      <c r="BY479" s="70">
        <v>0.79100000000000004</v>
      </c>
      <c r="BZ479" s="70">
        <v>0.79100000000000004</v>
      </c>
      <c r="CA479" s="71">
        <v>499</v>
      </c>
      <c r="CB479" s="71">
        <v>212996546</v>
      </c>
      <c r="CC479" s="71">
        <v>426846</v>
      </c>
      <c r="CD479" s="71">
        <v>1134036</v>
      </c>
      <c r="CE479" s="71">
        <v>1235345</v>
      </c>
    </row>
    <row r="480" spans="1:83" x14ac:dyDescent="0.35">
      <c r="A480" s="10" t="s">
        <v>1812</v>
      </c>
      <c r="B480" s="10" t="s">
        <v>466</v>
      </c>
      <c r="C480" s="42">
        <v>0.61</v>
      </c>
      <c r="D480" s="42">
        <v>0.63</v>
      </c>
      <c r="E480" s="42">
        <v>0.61</v>
      </c>
      <c r="F480" s="42">
        <v>0.63</v>
      </c>
      <c r="G480" s="43">
        <v>3344</v>
      </c>
      <c r="H480" s="43">
        <v>1745419310</v>
      </c>
      <c r="I480" s="43">
        <v>521955</v>
      </c>
      <c r="J480" s="43">
        <v>1373346</v>
      </c>
      <c r="K480" s="43">
        <v>1221863</v>
      </c>
      <c r="L480" s="42">
        <v>0.61599999999999999</v>
      </c>
      <c r="M480" s="42">
        <v>0.63</v>
      </c>
      <c r="N480" s="42">
        <v>0.61599999999999999</v>
      </c>
      <c r="O480" s="42">
        <v>0.63</v>
      </c>
      <c r="P480" s="43">
        <v>3337</v>
      </c>
      <c r="Q480" s="43">
        <v>1767938324</v>
      </c>
      <c r="R480" s="43">
        <v>529798</v>
      </c>
      <c r="S480" s="43">
        <v>1527886</v>
      </c>
      <c r="T480" s="43">
        <v>1284083</v>
      </c>
      <c r="U480" s="42">
        <v>0.63200000000000001</v>
      </c>
      <c r="V480" s="42">
        <v>0.63400000000000001</v>
      </c>
      <c r="W480" s="42">
        <v>0.63200000000000001</v>
      </c>
      <c r="X480" s="42">
        <v>0.63400000000000001</v>
      </c>
      <c r="Y480" s="43">
        <v>3336</v>
      </c>
      <c r="Z480" s="43">
        <v>1781721166</v>
      </c>
      <c r="AA480" s="43">
        <v>534089</v>
      </c>
      <c r="AB480" s="43">
        <v>1452796</v>
      </c>
      <c r="AC480" s="43">
        <v>1489153</v>
      </c>
      <c r="AD480" s="42">
        <v>0.64100000000000001</v>
      </c>
      <c r="AE480" s="42">
        <v>0.63900000000000001</v>
      </c>
      <c r="AF480" s="42">
        <v>0.64100000000000001</v>
      </c>
      <c r="AG480" s="42">
        <v>0.64100000000000001</v>
      </c>
      <c r="AH480" s="43">
        <v>3274</v>
      </c>
      <c r="AI480" s="43">
        <v>1807418177</v>
      </c>
      <c r="AJ480" s="43">
        <v>552051</v>
      </c>
      <c r="AK480" s="43">
        <v>1467979</v>
      </c>
      <c r="AL480" s="43">
        <v>1363262</v>
      </c>
      <c r="AM480" s="42">
        <v>0.65800000000000003</v>
      </c>
      <c r="AN480" s="42">
        <v>0.63900000000000001</v>
      </c>
      <c r="AO480" s="42">
        <v>0.65800000000000003</v>
      </c>
      <c r="AP480" s="42">
        <v>0.65800000000000003</v>
      </c>
      <c r="AQ480" s="43">
        <v>3330</v>
      </c>
      <c r="AR480" s="43">
        <v>1863379308</v>
      </c>
      <c r="AS480" s="43">
        <v>559573</v>
      </c>
      <c r="AT480" s="43">
        <v>2122315</v>
      </c>
      <c r="AU480" s="43">
        <v>1469472</v>
      </c>
      <c r="AV480" s="42">
        <v>0.66900000000000004</v>
      </c>
      <c r="AW480" s="42">
        <v>0.63400000000000001</v>
      </c>
      <c r="AX480" s="42">
        <v>0.66900000000000004</v>
      </c>
      <c r="AY480" s="42">
        <v>0.66900000000000004</v>
      </c>
      <c r="AZ480" s="43">
        <v>3360</v>
      </c>
      <c r="BA480" s="43">
        <v>1940766544</v>
      </c>
      <c r="BB480" s="43">
        <v>577609</v>
      </c>
      <c r="BC480" s="43">
        <v>1961420</v>
      </c>
      <c r="BD480" s="43">
        <v>1284340</v>
      </c>
      <c r="BE480" s="46">
        <v>0.66</v>
      </c>
      <c r="BF480" s="46">
        <v>0.62</v>
      </c>
      <c r="BG480" s="46">
        <v>0.66</v>
      </c>
      <c r="BH480" s="46">
        <v>0.66</v>
      </c>
      <c r="BI480" s="47">
        <v>3169</v>
      </c>
      <c r="BJ480" s="47">
        <v>2063631082</v>
      </c>
      <c r="BK480" s="47">
        <v>651193</v>
      </c>
      <c r="BL480" s="47">
        <v>1685630</v>
      </c>
      <c r="BM480" s="47">
        <v>1390218</v>
      </c>
      <c r="BN480" s="66">
        <v>0.68400000000000005</v>
      </c>
      <c r="BO480" s="66">
        <v>0.623</v>
      </c>
      <c r="BP480" s="66">
        <v>0.68400000000000005</v>
      </c>
      <c r="BQ480" s="66">
        <v>0.68400000000000005</v>
      </c>
      <c r="BR480" s="67">
        <v>3185</v>
      </c>
      <c r="BS480" s="67">
        <v>2093932301</v>
      </c>
      <c r="BT480" s="67">
        <v>657435</v>
      </c>
      <c r="BU480" s="67">
        <v>2023980</v>
      </c>
      <c r="BV480" s="67">
        <v>1937673</v>
      </c>
      <c r="BW480" s="70">
        <v>0.68300000000000005</v>
      </c>
      <c r="BX480" s="70">
        <v>0.625</v>
      </c>
      <c r="BY480" s="70">
        <v>0.68300000000000005</v>
      </c>
      <c r="BZ480" s="70">
        <v>0.68300000000000005</v>
      </c>
      <c r="CA480" s="71">
        <v>3260</v>
      </c>
      <c r="CB480" s="71">
        <v>2108505206</v>
      </c>
      <c r="CC480" s="71">
        <v>646780</v>
      </c>
      <c r="CD480" s="71">
        <v>2551312</v>
      </c>
      <c r="CE480" s="71">
        <v>2425318</v>
      </c>
    </row>
    <row r="481" spans="1:83" x14ac:dyDescent="0.35">
      <c r="A481" s="10" t="s">
        <v>1813</v>
      </c>
      <c r="B481" s="10" t="s">
        <v>467</v>
      </c>
      <c r="C481" s="42">
        <v>0.55300000000000005</v>
      </c>
      <c r="D481" s="42">
        <v>0.56599999999999995</v>
      </c>
      <c r="E481" s="42">
        <v>0.55300000000000005</v>
      </c>
      <c r="F481" s="42">
        <v>0.56599999999999995</v>
      </c>
      <c r="G481" s="43">
        <v>10519</v>
      </c>
      <c r="H481" s="43">
        <v>6303103029</v>
      </c>
      <c r="I481" s="43">
        <v>599211</v>
      </c>
      <c r="J481" s="43">
        <v>2334535</v>
      </c>
      <c r="K481" s="43">
        <v>2008200</v>
      </c>
      <c r="L481" s="42">
        <v>0.56100000000000005</v>
      </c>
      <c r="M481" s="42">
        <v>0.56100000000000005</v>
      </c>
      <c r="N481" s="42">
        <v>0.56100000000000005</v>
      </c>
      <c r="O481" s="42">
        <v>0.56100000000000005</v>
      </c>
      <c r="P481" s="43">
        <v>10565</v>
      </c>
      <c r="Q481" s="43">
        <v>6391315499</v>
      </c>
      <c r="R481" s="43">
        <v>604951</v>
      </c>
      <c r="S481" s="43">
        <v>2368060</v>
      </c>
      <c r="T481" s="43">
        <v>1965875</v>
      </c>
      <c r="U481" s="42">
        <v>0.56799999999999995</v>
      </c>
      <c r="V481" s="42">
        <v>0.55600000000000005</v>
      </c>
      <c r="W481" s="42">
        <v>0.56799999999999995</v>
      </c>
      <c r="X481" s="42">
        <v>0.56799999999999995</v>
      </c>
      <c r="Y481" s="43">
        <v>10486</v>
      </c>
      <c r="Z481" s="43">
        <v>6572054175</v>
      </c>
      <c r="AA481" s="43">
        <v>626745</v>
      </c>
      <c r="AB481" s="43">
        <v>2324331</v>
      </c>
      <c r="AC481" s="43">
        <v>1936306</v>
      </c>
      <c r="AD481" s="42">
        <v>0.59</v>
      </c>
      <c r="AE481" s="42">
        <v>0.56100000000000005</v>
      </c>
      <c r="AF481" s="42">
        <v>0.59</v>
      </c>
      <c r="AG481" s="42">
        <v>0.59</v>
      </c>
      <c r="AH481" s="43">
        <v>10659</v>
      </c>
      <c r="AI481" s="43">
        <v>6713447906</v>
      </c>
      <c r="AJ481" s="43">
        <v>629838</v>
      </c>
      <c r="AK481" s="43">
        <v>2444268</v>
      </c>
      <c r="AL481" s="43">
        <v>2188090</v>
      </c>
      <c r="AM481" s="42">
        <v>0.59699999999999998</v>
      </c>
      <c r="AN481" s="42">
        <v>0.56299999999999994</v>
      </c>
      <c r="AO481" s="42">
        <v>0.59699999999999998</v>
      </c>
      <c r="AP481" s="42">
        <v>0.59699999999999998</v>
      </c>
      <c r="AQ481" s="43">
        <v>10371</v>
      </c>
      <c r="AR481" s="43">
        <v>6842974528</v>
      </c>
      <c r="AS481" s="43">
        <v>659818</v>
      </c>
      <c r="AT481" s="43">
        <v>2848041</v>
      </c>
      <c r="AU481" s="43">
        <v>2280033</v>
      </c>
      <c r="AV481" s="42">
        <v>0.59599999999999997</v>
      </c>
      <c r="AW481" s="42">
        <v>0.55400000000000005</v>
      </c>
      <c r="AX481" s="42">
        <v>0.59599999999999997</v>
      </c>
      <c r="AY481" s="42">
        <v>0.59599999999999997</v>
      </c>
      <c r="AZ481" s="43">
        <v>10186</v>
      </c>
      <c r="BA481" s="43">
        <v>7173358427</v>
      </c>
      <c r="BB481" s="43">
        <v>704237</v>
      </c>
      <c r="BC481" s="43">
        <v>2725547</v>
      </c>
      <c r="BD481" s="43">
        <v>2399617</v>
      </c>
      <c r="BE481" s="46">
        <v>0.60799999999999998</v>
      </c>
      <c r="BF481" s="46">
        <v>0.54100000000000004</v>
      </c>
      <c r="BG481" s="46">
        <v>0.60799999999999998</v>
      </c>
      <c r="BH481" s="46">
        <v>0.60799999999999998</v>
      </c>
      <c r="BI481" s="47">
        <v>10011</v>
      </c>
      <c r="BJ481" s="47">
        <v>7526709236</v>
      </c>
      <c r="BK481" s="47">
        <v>751843</v>
      </c>
      <c r="BL481" s="47">
        <v>2572815</v>
      </c>
      <c r="BM481" s="47">
        <v>2545918</v>
      </c>
      <c r="BN481" s="66">
        <v>0.60899999999999999</v>
      </c>
      <c r="BO481" s="66">
        <v>0.53</v>
      </c>
      <c r="BP481" s="66">
        <v>0.60899999999999999</v>
      </c>
      <c r="BQ481" s="66">
        <v>0.60899999999999999</v>
      </c>
      <c r="BR481" s="67">
        <v>9629</v>
      </c>
      <c r="BS481" s="67">
        <v>7824602083</v>
      </c>
      <c r="BT481" s="67">
        <v>812607</v>
      </c>
      <c r="BU481" s="67">
        <v>3516620</v>
      </c>
      <c r="BV481" s="67">
        <v>2878929</v>
      </c>
      <c r="BW481" s="70">
        <v>0.59599999999999997</v>
      </c>
      <c r="BX481" s="70">
        <v>0.53</v>
      </c>
      <c r="BY481" s="70">
        <v>0.59599999999999997</v>
      </c>
      <c r="BZ481" s="70">
        <v>0.59599999999999997</v>
      </c>
      <c r="CA481" s="71">
        <v>9768</v>
      </c>
      <c r="CB481" s="71">
        <v>8055233099</v>
      </c>
      <c r="CC481" s="71">
        <v>824655</v>
      </c>
      <c r="CD481" s="71">
        <v>3437702</v>
      </c>
      <c r="CE481" s="71">
        <v>3177298</v>
      </c>
    </row>
    <row r="482" spans="1:83" x14ac:dyDescent="0.35">
      <c r="A482" s="10" t="s">
        <v>1814</v>
      </c>
      <c r="B482" s="10" t="s">
        <v>468</v>
      </c>
      <c r="C482" s="42">
        <v>0.59399999999999997</v>
      </c>
      <c r="D482" s="42">
        <v>0.34499999999999997</v>
      </c>
      <c r="E482" s="42">
        <v>0.59399999999999997</v>
      </c>
      <c r="F482" s="42">
        <v>0.59399999999999997</v>
      </c>
      <c r="G482" s="43">
        <v>1278</v>
      </c>
      <c r="H482" s="43">
        <v>695813408</v>
      </c>
      <c r="I482" s="43">
        <v>544454</v>
      </c>
      <c r="J482" s="43">
        <v>660927</v>
      </c>
      <c r="K482" s="43">
        <v>660826</v>
      </c>
      <c r="L482" s="42">
        <v>0.59599999999999997</v>
      </c>
      <c r="M482" s="42">
        <v>0.36</v>
      </c>
      <c r="N482" s="42">
        <v>0.59599999999999997</v>
      </c>
      <c r="O482" s="42">
        <v>0.59599999999999997</v>
      </c>
      <c r="P482" s="43">
        <v>1254</v>
      </c>
      <c r="Q482" s="43">
        <v>698533607</v>
      </c>
      <c r="R482" s="43">
        <v>557044</v>
      </c>
      <c r="S482" s="43">
        <v>605311</v>
      </c>
      <c r="T482" s="43">
        <v>661515</v>
      </c>
      <c r="U482" s="42">
        <v>0.61599999999999999</v>
      </c>
      <c r="V482" s="42">
        <v>0.38</v>
      </c>
      <c r="W482" s="42">
        <v>0.61599999999999999</v>
      </c>
      <c r="X482" s="42">
        <v>0.61599999999999999</v>
      </c>
      <c r="Y482" s="43">
        <v>1245</v>
      </c>
      <c r="Z482" s="43">
        <v>693680613</v>
      </c>
      <c r="AA482" s="43">
        <v>557173</v>
      </c>
      <c r="AB482" s="43">
        <v>569485</v>
      </c>
      <c r="AC482" s="43">
        <v>654684</v>
      </c>
      <c r="AD482" s="42">
        <v>0.58099999999999996</v>
      </c>
      <c r="AE482" s="42">
        <v>0.32800000000000001</v>
      </c>
      <c r="AF482" s="42">
        <v>0.58099999999999996</v>
      </c>
      <c r="AG482" s="42">
        <v>0.58099999999999996</v>
      </c>
      <c r="AH482" s="43">
        <v>1198</v>
      </c>
      <c r="AI482" s="43">
        <v>772335025</v>
      </c>
      <c r="AJ482" s="43">
        <v>644686</v>
      </c>
      <c r="AK482" s="43">
        <v>590571</v>
      </c>
      <c r="AL482" s="43">
        <v>623757</v>
      </c>
      <c r="AM482" s="42">
        <v>0.60399999999999998</v>
      </c>
      <c r="AN482" s="42">
        <v>0.35</v>
      </c>
      <c r="AO482" s="42">
        <v>0.60399999999999998</v>
      </c>
      <c r="AP482" s="42">
        <v>0.60399999999999998</v>
      </c>
      <c r="AQ482" s="43">
        <v>1202</v>
      </c>
      <c r="AR482" s="43">
        <v>778860081</v>
      </c>
      <c r="AS482" s="43">
        <v>647970</v>
      </c>
      <c r="AT482" s="43">
        <v>617271</v>
      </c>
      <c r="AU482" s="43">
        <v>707935</v>
      </c>
      <c r="AV482" s="42">
        <v>0.61499999999999999</v>
      </c>
      <c r="AW482" s="42">
        <v>0.33900000000000002</v>
      </c>
      <c r="AX482" s="42">
        <v>0.61499999999999999</v>
      </c>
      <c r="AY482" s="42">
        <v>0.61499999999999999</v>
      </c>
      <c r="AZ482" s="43">
        <v>1198</v>
      </c>
      <c r="BA482" s="43">
        <v>804353035</v>
      </c>
      <c r="BB482" s="43">
        <v>671413</v>
      </c>
      <c r="BC482" s="43">
        <v>679718</v>
      </c>
      <c r="BD482" s="43">
        <v>732756</v>
      </c>
      <c r="BE482" s="46">
        <v>0.63400000000000001</v>
      </c>
      <c r="BF482" s="46">
        <v>0.33900000000000002</v>
      </c>
      <c r="BG482" s="46">
        <v>0.63400000000000001</v>
      </c>
      <c r="BH482" s="46">
        <v>0.63400000000000001</v>
      </c>
      <c r="BI482" s="47">
        <v>1145</v>
      </c>
      <c r="BJ482" s="47">
        <v>803468604</v>
      </c>
      <c r="BK482" s="47">
        <v>701719</v>
      </c>
      <c r="BL482" s="47">
        <v>655285</v>
      </c>
      <c r="BM482" s="47">
        <v>681367</v>
      </c>
      <c r="BN482" s="66">
        <v>0.65500000000000003</v>
      </c>
      <c r="BO482" s="66">
        <v>0.36599999999999999</v>
      </c>
      <c r="BP482" s="66">
        <v>0.65500000000000003</v>
      </c>
      <c r="BQ482" s="66">
        <v>0.65500000000000003</v>
      </c>
      <c r="BR482" s="67">
        <v>1108</v>
      </c>
      <c r="BS482" s="67">
        <v>794219625</v>
      </c>
      <c r="BT482" s="67">
        <v>716804</v>
      </c>
      <c r="BU482" s="67">
        <v>756075</v>
      </c>
      <c r="BV482" s="67">
        <v>800047</v>
      </c>
      <c r="BW482" s="70">
        <v>0.65</v>
      </c>
      <c r="BX482" s="70">
        <v>0.371</v>
      </c>
      <c r="BY482" s="70">
        <v>0.65</v>
      </c>
      <c r="BZ482" s="70">
        <v>0.65</v>
      </c>
      <c r="CA482" s="71">
        <v>1129</v>
      </c>
      <c r="CB482" s="71">
        <v>805021626</v>
      </c>
      <c r="CC482" s="71">
        <v>713039</v>
      </c>
      <c r="CD482" s="71">
        <v>797216</v>
      </c>
      <c r="CE482" s="71">
        <v>996189</v>
      </c>
    </row>
    <row r="483" spans="1:83" x14ac:dyDescent="0.35">
      <c r="A483" s="10" t="s">
        <v>1815</v>
      </c>
      <c r="B483" s="10" t="s">
        <v>469</v>
      </c>
      <c r="C483" s="42">
        <v>0</v>
      </c>
      <c r="D483" s="42">
        <v>0</v>
      </c>
      <c r="E483" s="42">
        <v>0</v>
      </c>
      <c r="F483" s="42">
        <v>0.36</v>
      </c>
      <c r="G483" s="43">
        <v>130</v>
      </c>
      <c r="H483" s="43">
        <v>378064464</v>
      </c>
      <c r="I483" s="43">
        <v>2908188</v>
      </c>
      <c r="J483" s="43">
        <v>24363</v>
      </c>
      <c r="K483" s="43">
        <v>36221</v>
      </c>
      <c r="L483" s="42">
        <v>0</v>
      </c>
      <c r="M483" s="42">
        <v>0</v>
      </c>
      <c r="N483" s="42">
        <v>0</v>
      </c>
      <c r="O483" s="42">
        <v>0.36</v>
      </c>
      <c r="P483" s="43">
        <v>132</v>
      </c>
      <c r="Q483" s="43">
        <v>373068065</v>
      </c>
      <c r="R483" s="43">
        <v>2826273</v>
      </c>
      <c r="S483" s="43">
        <v>31715</v>
      </c>
      <c r="T483" s="43">
        <v>48163</v>
      </c>
      <c r="U483" s="42">
        <v>0</v>
      </c>
      <c r="V483" s="42">
        <v>0</v>
      </c>
      <c r="W483" s="42">
        <v>0</v>
      </c>
      <c r="X483" s="42">
        <v>0.36</v>
      </c>
      <c r="Y483" s="43">
        <v>119</v>
      </c>
      <c r="Z483" s="43">
        <v>378712808</v>
      </c>
      <c r="AA483" s="43">
        <v>3182460</v>
      </c>
      <c r="AB483" s="43">
        <v>40358</v>
      </c>
      <c r="AC483" s="43">
        <v>42895</v>
      </c>
      <c r="AD483" s="42">
        <v>0</v>
      </c>
      <c r="AE483" s="42">
        <v>0</v>
      </c>
      <c r="AF483" s="42">
        <v>0</v>
      </c>
      <c r="AG483" s="42">
        <v>0.36</v>
      </c>
      <c r="AH483" s="43">
        <v>119</v>
      </c>
      <c r="AI483" s="43">
        <v>381842016</v>
      </c>
      <c r="AJ483" s="43">
        <v>3208756</v>
      </c>
      <c r="AK483" s="43">
        <v>33655</v>
      </c>
      <c r="AL483" s="43">
        <v>37436</v>
      </c>
      <c r="AM483" s="42">
        <v>0</v>
      </c>
      <c r="AN483" s="42">
        <v>0</v>
      </c>
      <c r="AO483" s="42">
        <v>0</v>
      </c>
      <c r="AP483" s="42">
        <v>0.36</v>
      </c>
      <c r="AQ483" s="43">
        <v>123</v>
      </c>
      <c r="AR483" s="43">
        <v>399922070</v>
      </c>
      <c r="AS483" s="43">
        <v>3251398</v>
      </c>
      <c r="AT483" s="43">
        <v>31671</v>
      </c>
      <c r="AU483" s="43">
        <v>56073</v>
      </c>
      <c r="AV483" s="42">
        <v>0</v>
      </c>
      <c r="AW483" s="42">
        <v>0</v>
      </c>
      <c r="AX483" s="42">
        <v>0</v>
      </c>
      <c r="AY483" s="42">
        <v>0.36</v>
      </c>
      <c r="AZ483" s="43">
        <v>110</v>
      </c>
      <c r="BA483" s="43">
        <v>427620433</v>
      </c>
      <c r="BB483" s="43">
        <v>3887458</v>
      </c>
      <c r="BC483" s="43">
        <v>44356</v>
      </c>
      <c r="BD483" s="43">
        <v>70486</v>
      </c>
      <c r="BE483" s="46">
        <v>0</v>
      </c>
      <c r="BF483" s="46">
        <v>0</v>
      </c>
      <c r="BG483" s="46">
        <v>0</v>
      </c>
      <c r="BH483" s="46">
        <v>0.36</v>
      </c>
      <c r="BI483" s="47">
        <v>105</v>
      </c>
      <c r="BJ483" s="47">
        <v>452209807</v>
      </c>
      <c r="BK483" s="47">
        <v>4306760</v>
      </c>
      <c r="BL483" s="47">
        <v>55375</v>
      </c>
      <c r="BM483" s="47">
        <v>58594</v>
      </c>
      <c r="BN483" s="66">
        <v>0</v>
      </c>
      <c r="BO483" s="66">
        <v>0</v>
      </c>
      <c r="BP483" s="66">
        <v>0</v>
      </c>
      <c r="BQ483" s="66">
        <v>0.36</v>
      </c>
      <c r="BR483" s="67">
        <v>111</v>
      </c>
      <c r="BS483" s="67">
        <v>467832009</v>
      </c>
      <c r="BT483" s="67">
        <v>4214702</v>
      </c>
      <c r="BU483" s="67">
        <v>46322</v>
      </c>
      <c r="BV483" s="67">
        <v>68550</v>
      </c>
      <c r="BW483" s="70">
        <v>0</v>
      </c>
      <c r="BX483" s="70">
        <v>0</v>
      </c>
      <c r="BY483" s="70">
        <v>0</v>
      </c>
      <c r="BZ483" s="70">
        <v>0.36</v>
      </c>
      <c r="CA483" s="71">
        <v>115</v>
      </c>
      <c r="CB483" s="71">
        <v>504097998</v>
      </c>
      <c r="CC483" s="71">
        <v>4383460</v>
      </c>
      <c r="CD483" s="71">
        <v>52454</v>
      </c>
      <c r="CE483" s="71">
        <v>61498</v>
      </c>
    </row>
    <row r="484" spans="1:83" x14ac:dyDescent="0.35">
      <c r="A484" s="10" t="s">
        <v>1816</v>
      </c>
      <c r="B484" s="10" t="s">
        <v>470</v>
      </c>
      <c r="C484" s="42">
        <v>0.45400000000000001</v>
      </c>
      <c r="D484" s="42">
        <v>0.45300000000000001</v>
      </c>
      <c r="E484" s="42">
        <v>0.45400000000000001</v>
      </c>
      <c r="F484" s="42">
        <v>0.45400000000000001</v>
      </c>
      <c r="G484" s="43">
        <v>931</v>
      </c>
      <c r="H484" s="43">
        <v>680531166</v>
      </c>
      <c r="I484" s="43">
        <v>730967</v>
      </c>
      <c r="J484" s="43">
        <v>634280</v>
      </c>
      <c r="K484" s="43">
        <v>595560</v>
      </c>
      <c r="L484" s="42">
        <v>0.45100000000000001</v>
      </c>
      <c r="M484" s="42">
        <v>0.46400000000000002</v>
      </c>
      <c r="N484" s="42">
        <v>0.45100000000000001</v>
      </c>
      <c r="O484" s="42">
        <v>0.46400000000000002</v>
      </c>
      <c r="P484" s="43">
        <v>891</v>
      </c>
      <c r="Q484" s="43">
        <v>674133774</v>
      </c>
      <c r="R484" s="43">
        <v>756603</v>
      </c>
      <c r="S484" s="43">
        <v>622392</v>
      </c>
      <c r="T484" s="43">
        <v>637860</v>
      </c>
      <c r="U484" s="42">
        <v>0.47399999999999998</v>
      </c>
      <c r="V484" s="42">
        <v>0.49099999999999999</v>
      </c>
      <c r="W484" s="42">
        <v>0.47399999999999998</v>
      </c>
      <c r="X484" s="42">
        <v>0.49099999999999999</v>
      </c>
      <c r="Y484" s="43">
        <v>865</v>
      </c>
      <c r="Z484" s="43">
        <v>659644445</v>
      </c>
      <c r="AA484" s="43">
        <v>762594</v>
      </c>
      <c r="AB484" s="43">
        <v>630471</v>
      </c>
      <c r="AC484" s="43">
        <v>704331</v>
      </c>
      <c r="AD484" s="42">
        <v>0.50600000000000001</v>
      </c>
      <c r="AE484" s="42">
        <v>0.5</v>
      </c>
      <c r="AF484" s="42">
        <v>0.50600000000000001</v>
      </c>
      <c r="AG484" s="42">
        <v>0.50600000000000001</v>
      </c>
      <c r="AH484" s="43">
        <v>875</v>
      </c>
      <c r="AI484" s="43">
        <v>664736007</v>
      </c>
      <c r="AJ484" s="43">
        <v>759698</v>
      </c>
      <c r="AK484" s="43">
        <v>661687</v>
      </c>
      <c r="AL484" s="43">
        <v>804313</v>
      </c>
      <c r="AM484" s="42">
        <v>0.48799999999999999</v>
      </c>
      <c r="AN484" s="42">
        <v>0.47399999999999998</v>
      </c>
      <c r="AO484" s="42">
        <v>0.48799999999999999</v>
      </c>
      <c r="AP484" s="42">
        <v>0.48799999999999999</v>
      </c>
      <c r="AQ484" s="43">
        <v>851</v>
      </c>
      <c r="AR484" s="43">
        <v>711161678</v>
      </c>
      <c r="AS484" s="43">
        <v>835677</v>
      </c>
      <c r="AT484" s="43">
        <v>844162</v>
      </c>
      <c r="AU484" s="43">
        <v>788384</v>
      </c>
      <c r="AV484" s="42">
        <v>0.50600000000000001</v>
      </c>
      <c r="AW484" s="42">
        <v>0.46700000000000003</v>
      </c>
      <c r="AX484" s="42">
        <v>0.50600000000000001</v>
      </c>
      <c r="AY484" s="42">
        <v>0.50600000000000001</v>
      </c>
      <c r="AZ484" s="43">
        <v>853</v>
      </c>
      <c r="BA484" s="43">
        <v>734330179</v>
      </c>
      <c r="BB484" s="43">
        <v>860879</v>
      </c>
      <c r="BC484" s="43">
        <v>787347</v>
      </c>
      <c r="BD484" s="43">
        <v>744578</v>
      </c>
      <c r="BE484" s="46">
        <v>0.53400000000000003</v>
      </c>
      <c r="BF484" s="46">
        <v>0.45300000000000001</v>
      </c>
      <c r="BG484" s="46">
        <v>0.53400000000000003</v>
      </c>
      <c r="BH484" s="46">
        <v>0.53400000000000003</v>
      </c>
      <c r="BI484" s="47">
        <v>856</v>
      </c>
      <c r="BJ484" s="47">
        <v>764032632</v>
      </c>
      <c r="BK484" s="47">
        <v>892561</v>
      </c>
      <c r="BL484" s="47">
        <v>694000</v>
      </c>
      <c r="BM484" s="47">
        <v>765041</v>
      </c>
      <c r="BN484" s="66">
        <v>0.56100000000000005</v>
      </c>
      <c r="BO484" s="66">
        <v>0.46700000000000003</v>
      </c>
      <c r="BP484" s="66">
        <v>0.56100000000000005</v>
      </c>
      <c r="BQ484" s="66">
        <v>0.56100000000000005</v>
      </c>
      <c r="BR484" s="67">
        <v>842</v>
      </c>
      <c r="BS484" s="67">
        <v>766807116</v>
      </c>
      <c r="BT484" s="67">
        <v>910697</v>
      </c>
      <c r="BU484" s="67">
        <v>876229</v>
      </c>
      <c r="BV484" s="67">
        <v>1040805</v>
      </c>
      <c r="BW484" s="70">
        <v>0.52</v>
      </c>
      <c r="BX484" s="70">
        <v>0.46400000000000002</v>
      </c>
      <c r="BY484" s="70">
        <v>0.52</v>
      </c>
      <c r="BZ484" s="70">
        <v>0.52</v>
      </c>
      <c r="CA484" s="71">
        <v>806</v>
      </c>
      <c r="CB484" s="71">
        <v>788716344</v>
      </c>
      <c r="CC484" s="71">
        <v>978556</v>
      </c>
      <c r="CD484" s="71">
        <v>994728</v>
      </c>
      <c r="CE484" s="71">
        <v>1001168</v>
      </c>
    </row>
    <row r="485" spans="1:83" x14ac:dyDescent="0.35">
      <c r="A485" s="10" t="s">
        <v>1817</v>
      </c>
      <c r="B485" s="10" t="s">
        <v>1126</v>
      </c>
      <c r="C485" s="42">
        <v>0.65100000000000002</v>
      </c>
      <c r="D485" s="42">
        <v>0.54600000000000004</v>
      </c>
      <c r="E485" s="42">
        <v>0.65100000000000002</v>
      </c>
      <c r="F485" s="42">
        <v>0.65100000000000002</v>
      </c>
      <c r="G485" s="43">
        <v>1433</v>
      </c>
      <c r="H485" s="43">
        <v>669536237</v>
      </c>
      <c r="I485" s="43">
        <v>467226</v>
      </c>
      <c r="J485" s="43">
        <v>744982</v>
      </c>
      <c r="K485" s="43">
        <v>803036</v>
      </c>
      <c r="L485" s="42">
        <v>0.65600000000000003</v>
      </c>
      <c r="M485" s="42">
        <v>0.55600000000000005</v>
      </c>
      <c r="N485" s="42">
        <v>0.65600000000000003</v>
      </c>
      <c r="O485" s="42">
        <v>0.65600000000000003</v>
      </c>
      <c r="P485" s="43">
        <v>1422</v>
      </c>
      <c r="Q485" s="43">
        <v>674908421</v>
      </c>
      <c r="R485" s="43">
        <v>474619</v>
      </c>
      <c r="S485" s="43">
        <v>744996</v>
      </c>
      <c r="T485" s="43">
        <v>799953</v>
      </c>
      <c r="U485" s="42">
        <v>0.64500000000000002</v>
      </c>
      <c r="V485" s="42">
        <v>0.54900000000000004</v>
      </c>
      <c r="W485" s="42">
        <v>0.64500000000000002</v>
      </c>
      <c r="X485" s="42">
        <v>0.64500000000000002</v>
      </c>
      <c r="Y485" s="43">
        <v>1396</v>
      </c>
      <c r="Z485" s="43">
        <v>720006912</v>
      </c>
      <c r="AA485" s="43">
        <v>515764</v>
      </c>
      <c r="AB485" s="43">
        <v>761810</v>
      </c>
      <c r="AC485" s="43">
        <v>817252</v>
      </c>
      <c r="AD485" s="42">
        <v>0.64100000000000001</v>
      </c>
      <c r="AE485" s="42">
        <v>0.52100000000000002</v>
      </c>
      <c r="AF485" s="42">
        <v>0.64100000000000001</v>
      </c>
      <c r="AG485" s="42">
        <v>0.64100000000000001</v>
      </c>
      <c r="AH485" s="43">
        <v>1440</v>
      </c>
      <c r="AI485" s="43">
        <v>794950034</v>
      </c>
      <c r="AJ485" s="43">
        <v>552048</v>
      </c>
      <c r="AK485" s="43">
        <v>755396</v>
      </c>
      <c r="AL485" s="43">
        <v>835111</v>
      </c>
      <c r="AM485" s="42">
        <v>0.64200000000000002</v>
      </c>
      <c r="AN485" s="42">
        <v>0.52100000000000002</v>
      </c>
      <c r="AO485" s="42">
        <v>0.64200000000000002</v>
      </c>
      <c r="AP485" s="42">
        <v>0.64200000000000002</v>
      </c>
      <c r="AQ485" s="43">
        <v>1406</v>
      </c>
      <c r="AR485" s="43">
        <v>823045273</v>
      </c>
      <c r="AS485" s="43">
        <v>585380</v>
      </c>
      <c r="AT485" s="43">
        <v>868793</v>
      </c>
      <c r="AU485" s="43">
        <v>950143</v>
      </c>
      <c r="AV485" s="42">
        <v>0.66600000000000004</v>
      </c>
      <c r="AW485" s="42">
        <v>0.52100000000000002</v>
      </c>
      <c r="AX485" s="42">
        <v>0.66600000000000004</v>
      </c>
      <c r="AY485" s="42">
        <v>0.66600000000000004</v>
      </c>
      <c r="AZ485" s="43">
        <v>1453</v>
      </c>
      <c r="BA485" s="43">
        <v>845207493</v>
      </c>
      <c r="BB485" s="43">
        <v>581698</v>
      </c>
      <c r="BC485" s="43">
        <v>1065746</v>
      </c>
      <c r="BD485" s="43">
        <v>1070059</v>
      </c>
      <c r="BE485" s="46">
        <v>0.67</v>
      </c>
      <c r="BF485" s="46">
        <v>0.50700000000000001</v>
      </c>
      <c r="BG485" s="46">
        <v>0.67</v>
      </c>
      <c r="BH485" s="46">
        <v>0.67</v>
      </c>
      <c r="BI485" s="47">
        <v>1381</v>
      </c>
      <c r="BJ485" s="47">
        <v>873315858</v>
      </c>
      <c r="BK485" s="47">
        <v>632379</v>
      </c>
      <c r="BL485" s="47">
        <v>1094255</v>
      </c>
      <c r="BM485" s="47">
        <v>983959</v>
      </c>
      <c r="BN485" s="66">
        <v>0.67800000000000005</v>
      </c>
      <c r="BO485" s="66">
        <v>0.5</v>
      </c>
      <c r="BP485" s="66">
        <v>0.67800000000000005</v>
      </c>
      <c r="BQ485" s="66">
        <v>0.67800000000000005</v>
      </c>
      <c r="BR485" s="67">
        <v>1343</v>
      </c>
      <c r="BS485" s="67">
        <v>898474111</v>
      </c>
      <c r="BT485" s="67">
        <v>669005</v>
      </c>
      <c r="BU485" s="67">
        <v>1020741</v>
      </c>
      <c r="BV485" s="67">
        <v>1213847</v>
      </c>
      <c r="BW485" s="70">
        <v>0.65500000000000003</v>
      </c>
      <c r="BX485" s="70">
        <v>0.49099999999999999</v>
      </c>
      <c r="BY485" s="70">
        <v>0.65500000000000003</v>
      </c>
      <c r="BZ485" s="70">
        <v>0.65500000000000003</v>
      </c>
      <c r="CA485" s="71">
        <v>1342</v>
      </c>
      <c r="CB485" s="71">
        <v>945161226</v>
      </c>
      <c r="CC485" s="71">
        <v>704293</v>
      </c>
      <c r="CD485" s="71">
        <v>1183446</v>
      </c>
      <c r="CE485" s="71">
        <v>1368184</v>
      </c>
    </row>
    <row r="486" spans="1:83" x14ac:dyDescent="0.35">
      <c r="A486" s="10" t="s">
        <v>1818</v>
      </c>
      <c r="B486" s="10" t="s">
        <v>472</v>
      </c>
      <c r="C486" s="42">
        <v>0.58699999999999997</v>
      </c>
      <c r="D486" s="42">
        <v>0.58599999999999997</v>
      </c>
      <c r="E486" s="42">
        <v>0.58699999999999997</v>
      </c>
      <c r="F486" s="42">
        <v>0.58699999999999997</v>
      </c>
      <c r="G486" s="43">
        <v>4377</v>
      </c>
      <c r="H486" s="43">
        <v>2416992134</v>
      </c>
      <c r="I486" s="43">
        <v>552202</v>
      </c>
      <c r="J486" s="43">
        <v>1744755</v>
      </c>
      <c r="K486" s="43">
        <v>1547356</v>
      </c>
      <c r="L486" s="42">
        <v>0.58699999999999997</v>
      </c>
      <c r="M486" s="42">
        <v>0.58199999999999996</v>
      </c>
      <c r="N486" s="42">
        <v>0.58699999999999997</v>
      </c>
      <c r="O486" s="42">
        <v>0.58699999999999997</v>
      </c>
      <c r="P486" s="43">
        <v>4370</v>
      </c>
      <c r="Q486" s="43">
        <v>2488580636</v>
      </c>
      <c r="R486" s="43">
        <v>569469</v>
      </c>
      <c r="S486" s="43">
        <v>1599424</v>
      </c>
      <c r="T486" s="43">
        <v>1605489</v>
      </c>
      <c r="U486" s="42">
        <v>0.59799999999999998</v>
      </c>
      <c r="V486" s="42">
        <v>0.58799999999999997</v>
      </c>
      <c r="W486" s="42">
        <v>0.59799999999999998</v>
      </c>
      <c r="X486" s="42">
        <v>0.59799999999999998</v>
      </c>
      <c r="Y486" s="43">
        <v>4336</v>
      </c>
      <c r="Z486" s="43">
        <v>2527204531</v>
      </c>
      <c r="AA486" s="43">
        <v>582842</v>
      </c>
      <c r="AB486" s="43">
        <v>2009748</v>
      </c>
      <c r="AC486" s="43">
        <v>1782235</v>
      </c>
      <c r="AD486" s="42">
        <v>0.60099999999999998</v>
      </c>
      <c r="AE486" s="42">
        <v>0.58199999999999996</v>
      </c>
      <c r="AF486" s="42">
        <v>0.60099999999999998</v>
      </c>
      <c r="AG486" s="42">
        <v>0.60099999999999998</v>
      </c>
      <c r="AH486" s="43">
        <v>4287</v>
      </c>
      <c r="AI486" s="43">
        <v>2630222968</v>
      </c>
      <c r="AJ486" s="43">
        <v>613534</v>
      </c>
      <c r="AK486" s="43">
        <v>2100516</v>
      </c>
      <c r="AL486" s="43">
        <v>1872263</v>
      </c>
      <c r="AM486" s="42">
        <v>0.59799999999999998</v>
      </c>
      <c r="AN486" s="42">
        <v>0.56799999999999995</v>
      </c>
      <c r="AO486" s="42">
        <v>0.59799999999999998</v>
      </c>
      <c r="AP486" s="42">
        <v>0.59799999999999998</v>
      </c>
      <c r="AQ486" s="43">
        <v>4275</v>
      </c>
      <c r="AR486" s="43">
        <v>2811375142</v>
      </c>
      <c r="AS486" s="43">
        <v>657631</v>
      </c>
      <c r="AT486" s="43">
        <v>1998219</v>
      </c>
      <c r="AU486" s="43">
        <v>1924500</v>
      </c>
      <c r="AV486" s="42">
        <v>0.61299999999999999</v>
      </c>
      <c r="AW486" s="42">
        <v>0.56999999999999995</v>
      </c>
      <c r="AX486" s="42">
        <v>0.61299999999999999</v>
      </c>
      <c r="AY486" s="42">
        <v>0.61299999999999999</v>
      </c>
      <c r="AZ486" s="43">
        <v>4281</v>
      </c>
      <c r="BA486" s="43">
        <v>2888614710</v>
      </c>
      <c r="BB486" s="43">
        <v>674752</v>
      </c>
      <c r="BC486" s="43">
        <v>2070373</v>
      </c>
      <c r="BD486" s="43">
        <v>1956108</v>
      </c>
      <c r="BE486" s="46">
        <v>0.60699999999999998</v>
      </c>
      <c r="BF486" s="46">
        <v>0.54600000000000004</v>
      </c>
      <c r="BG486" s="46">
        <v>0.60699999999999998</v>
      </c>
      <c r="BH486" s="46">
        <v>0.60699999999999998</v>
      </c>
      <c r="BI486" s="47">
        <v>4130</v>
      </c>
      <c r="BJ486" s="47">
        <v>3113803544</v>
      </c>
      <c r="BK486" s="47">
        <v>753947</v>
      </c>
      <c r="BL486" s="47">
        <v>2153472</v>
      </c>
      <c r="BM486" s="47">
        <v>1971300</v>
      </c>
      <c r="BN486" s="66">
        <v>0.622</v>
      </c>
      <c r="BO486" s="66">
        <v>0.54600000000000004</v>
      </c>
      <c r="BP486" s="66">
        <v>0.622</v>
      </c>
      <c r="BQ486" s="66">
        <v>0.622</v>
      </c>
      <c r="BR486" s="67">
        <v>4061</v>
      </c>
      <c r="BS486" s="67">
        <v>3190390379</v>
      </c>
      <c r="BT486" s="67">
        <v>785616</v>
      </c>
      <c r="BU486" s="67">
        <v>2270816</v>
      </c>
      <c r="BV486" s="67">
        <v>2421610</v>
      </c>
      <c r="BW486" s="70">
        <v>0.6</v>
      </c>
      <c r="BX486" s="70">
        <v>0.54900000000000004</v>
      </c>
      <c r="BY486" s="70">
        <v>0.6</v>
      </c>
      <c r="BZ486" s="70">
        <v>0.6</v>
      </c>
      <c r="CA486" s="71">
        <v>4017</v>
      </c>
      <c r="CB486" s="71">
        <v>3274780227</v>
      </c>
      <c r="CC486" s="71">
        <v>815230</v>
      </c>
      <c r="CD486" s="71">
        <v>2479160</v>
      </c>
      <c r="CE486" s="71">
        <v>2039865</v>
      </c>
    </row>
    <row r="487" spans="1:83" x14ac:dyDescent="0.35">
      <c r="A487" s="10" t="s">
        <v>1819</v>
      </c>
      <c r="B487" s="10" t="s">
        <v>473</v>
      </c>
      <c r="C487" s="42">
        <v>0.625</v>
      </c>
      <c r="D487" s="42">
        <v>0.51600000000000001</v>
      </c>
      <c r="E487" s="42">
        <v>0.625</v>
      </c>
      <c r="F487" s="42">
        <v>0.625</v>
      </c>
      <c r="G487" s="43">
        <v>3346</v>
      </c>
      <c r="H487" s="43">
        <v>1679117110</v>
      </c>
      <c r="I487" s="43">
        <v>501828</v>
      </c>
      <c r="J487" s="43">
        <v>1840423</v>
      </c>
      <c r="K487" s="43">
        <v>1970993</v>
      </c>
      <c r="L487" s="42">
        <v>0.64200000000000002</v>
      </c>
      <c r="M487" s="42">
        <v>0.51600000000000001</v>
      </c>
      <c r="N487" s="42">
        <v>0.64200000000000002</v>
      </c>
      <c r="O487" s="42">
        <v>0.64200000000000002</v>
      </c>
      <c r="P487" s="43">
        <v>3445</v>
      </c>
      <c r="Q487" s="43">
        <v>1701419490</v>
      </c>
      <c r="R487" s="43">
        <v>493880</v>
      </c>
      <c r="S487" s="43">
        <v>2013787</v>
      </c>
      <c r="T487" s="43">
        <v>2158636</v>
      </c>
      <c r="U487" s="42">
        <v>0.621</v>
      </c>
      <c r="V487" s="42">
        <v>0.497</v>
      </c>
      <c r="W487" s="42">
        <v>0.621</v>
      </c>
      <c r="X487" s="42">
        <v>0.621</v>
      </c>
      <c r="Y487" s="43">
        <v>3317</v>
      </c>
      <c r="Z487" s="43">
        <v>1824182984</v>
      </c>
      <c r="AA487" s="43">
        <v>549949</v>
      </c>
      <c r="AB487" s="43">
        <v>1987888</v>
      </c>
      <c r="AC487" s="43">
        <v>2250625</v>
      </c>
      <c r="AD487" s="42">
        <v>0.63500000000000001</v>
      </c>
      <c r="AE487" s="42">
        <v>0.50700000000000001</v>
      </c>
      <c r="AF487" s="42">
        <v>0.63500000000000001</v>
      </c>
      <c r="AG487" s="42">
        <v>0.63500000000000001</v>
      </c>
      <c r="AH487" s="43">
        <v>3292</v>
      </c>
      <c r="AI487" s="43">
        <v>1845568805</v>
      </c>
      <c r="AJ487" s="43">
        <v>560622</v>
      </c>
      <c r="AK487" s="43">
        <v>2140512</v>
      </c>
      <c r="AL487" s="43">
        <v>2134144</v>
      </c>
      <c r="AM487" s="42">
        <v>0.63600000000000001</v>
      </c>
      <c r="AN487" s="42">
        <v>0.51300000000000001</v>
      </c>
      <c r="AO487" s="42">
        <v>0.63600000000000001</v>
      </c>
      <c r="AP487" s="42">
        <v>0.63600000000000001</v>
      </c>
      <c r="AQ487" s="43">
        <v>3185</v>
      </c>
      <c r="AR487" s="43">
        <v>1895405884</v>
      </c>
      <c r="AS487" s="43">
        <v>595103</v>
      </c>
      <c r="AT487" s="43">
        <v>2096232</v>
      </c>
      <c r="AU487" s="43">
        <v>2425910</v>
      </c>
      <c r="AV487" s="42">
        <v>0.64200000000000002</v>
      </c>
      <c r="AW487" s="42">
        <v>0.51900000000000002</v>
      </c>
      <c r="AX487" s="42">
        <v>0.64200000000000002</v>
      </c>
      <c r="AY487" s="42">
        <v>0.64200000000000002</v>
      </c>
      <c r="AZ487" s="43">
        <v>3088</v>
      </c>
      <c r="BA487" s="43">
        <v>1926795798</v>
      </c>
      <c r="BB487" s="43">
        <v>623962</v>
      </c>
      <c r="BC487" s="43">
        <v>2438138</v>
      </c>
      <c r="BD487" s="43">
        <v>2579000</v>
      </c>
      <c r="BE487" s="46">
        <v>0.65600000000000003</v>
      </c>
      <c r="BF487" s="46">
        <v>0.51</v>
      </c>
      <c r="BG487" s="46">
        <v>0.65600000000000003</v>
      </c>
      <c r="BH487" s="46">
        <v>0.65600000000000003</v>
      </c>
      <c r="BI487" s="47">
        <v>3029</v>
      </c>
      <c r="BJ487" s="47">
        <v>1995254054</v>
      </c>
      <c r="BK487" s="47">
        <v>658717</v>
      </c>
      <c r="BL487" s="47">
        <v>3070894</v>
      </c>
      <c r="BM487" s="47">
        <v>2427430</v>
      </c>
      <c r="BN487" s="66">
        <v>0.66600000000000004</v>
      </c>
      <c r="BO487" s="66">
        <v>0.51300000000000001</v>
      </c>
      <c r="BP487" s="66">
        <v>0.66600000000000004</v>
      </c>
      <c r="BQ487" s="66">
        <v>0.66600000000000004</v>
      </c>
      <c r="BR487" s="67">
        <v>2950</v>
      </c>
      <c r="BS487" s="67">
        <v>2043813025</v>
      </c>
      <c r="BT487" s="67">
        <v>692817</v>
      </c>
      <c r="BU487" s="67">
        <v>2485503</v>
      </c>
      <c r="BV487" s="67">
        <v>2804542</v>
      </c>
      <c r="BW487" s="70">
        <v>0.63500000000000001</v>
      </c>
      <c r="BX487" s="70">
        <v>0.497</v>
      </c>
      <c r="BY487" s="70">
        <v>0.63500000000000001</v>
      </c>
      <c r="BZ487" s="70">
        <v>0.63500000000000001</v>
      </c>
      <c r="CA487" s="71">
        <v>2910</v>
      </c>
      <c r="CB487" s="71">
        <v>2164743334</v>
      </c>
      <c r="CC487" s="71">
        <v>743898</v>
      </c>
      <c r="CD487" s="71">
        <v>2876507</v>
      </c>
      <c r="CE487" s="71">
        <v>3030702</v>
      </c>
    </row>
    <row r="488" spans="1:83" x14ac:dyDescent="0.35">
      <c r="A488" s="10" t="s">
        <v>1820</v>
      </c>
      <c r="B488" s="10" t="s">
        <v>1128</v>
      </c>
      <c r="C488" s="42">
        <v>0.65800000000000003</v>
      </c>
      <c r="D488" s="42">
        <v>0.61399999999999999</v>
      </c>
      <c r="E488" s="42">
        <v>0.65800000000000003</v>
      </c>
      <c r="F488" s="42">
        <v>0.65800000000000003</v>
      </c>
      <c r="G488" s="43">
        <v>1794</v>
      </c>
      <c r="H488" s="43">
        <v>821099585</v>
      </c>
      <c r="I488" s="43">
        <v>457692</v>
      </c>
      <c r="J488" s="43">
        <v>1299830</v>
      </c>
      <c r="K488" s="43">
        <v>1140534</v>
      </c>
      <c r="L488" s="42">
        <v>0.66600000000000004</v>
      </c>
      <c r="M488" s="42">
        <v>0.61199999999999999</v>
      </c>
      <c r="N488" s="42">
        <v>0.66600000000000004</v>
      </c>
      <c r="O488" s="42">
        <v>0.66600000000000004</v>
      </c>
      <c r="P488" s="43">
        <v>1790</v>
      </c>
      <c r="Q488" s="43">
        <v>825642469</v>
      </c>
      <c r="R488" s="43">
        <v>461252</v>
      </c>
      <c r="S488" s="43">
        <v>1280308</v>
      </c>
      <c r="T488" s="43">
        <v>1158821</v>
      </c>
      <c r="U488" s="42">
        <v>0.66700000000000004</v>
      </c>
      <c r="V488" s="42">
        <v>0.60199999999999998</v>
      </c>
      <c r="W488" s="42">
        <v>0.66700000000000004</v>
      </c>
      <c r="X488" s="42">
        <v>0.66700000000000004</v>
      </c>
      <c r="Y488" s="43">
        <v>1747</v>
      </c>
      <c r="Z488" s="43">
        <v>843005742</v>
      </c>
      <c r="AA488" s="43">
        <v>482544</v>
      </c>
      <c r="AB488" s="43">
        <v>1166213</v>
      </c>
      <c r="AC488" s="43">
        <v>1103625</v>
      </c>
      <c r="AD488" s="42">
        <v>0.67500000000000004</v>
      </c>
      <c r="AE488" s="42">
        <v>0.60599999999999998</v>
      </c>
      <c r="AF488" s="42">
        <v>0.67500000000000004</v>
      </c>
      <c r="AG488" s="42">
        <v>0.67500000000000004</v>
      </c>
      <c r="AH488" s="43">
        <v>1703</v>
      </c>
      <c r="AI488" s="43">
        <v>852421822</v>
      </c>
      <c r="AJ488" s="43">
        <v>500541</v>
      </c>
      <c r="AK488" s="43">
        <v>1233792</v>
      </c>
      <c r="AL488" s="43">
        <v>1265310</v>
      </c>
      <c r="AM488" s="42">
        <v>0.66800000000000004</v>
      </c>
      <c r="AN488" s="42">
        <v>0.60199999999999998</v>
      </c>
      <c r="AO488" s="42">
        <v>0.66800000000000004</v>
      </c>
      <c r="AP488" s="42">
        <v>0.66800000000000004</v>
      </c>
      <c r="AQ488" s="43">
        <v>1613</v>
      </c>
      <c r="AR488" s="43">
        <v>874647877</v>
      </c>
      <c r="AS488" s="43">
        <v>542249</v>
      </c>
      <c r="AT488" s="43">
        <v>1177799</v>
      </c>
      <c r="AU488" s="43">
        <v>1401732</v>
      </c>
      <c r="AV488" s="42">
        <v>0.68899999999999995</v>
      </c>
      <c r="AW488" s="42">
        <v>0.60799999999999998</v>
      </c>
      <c r="AX488" s="42">
        <v>0.68899999999999995</v>
      </c>
      <c r="AY488" s="42">
        <v>0.68899999999999995</v>
      </c>
      <c r="AZ488" s="43">
        <v>1624</v>
      </c>
      <c r="BA488" s="43">
        <v>881771742</v>
      </c>
      <c r="BB488" s="43">
        <v>542962</v>
      </c>
      <c r="BC488" s="43">
        <v>1194193</v>
      </c>
      <c r="BD488" s="43">
        <v>1539928</v>
      </c>
      <c r="BE488" s="46">
        <v>0.69199999999999995</v>
      </c>
      <c r="BF488" s="46">
        <v>0.6</v>
      </c>
      <c r="BG488" s="46">
        <v>0.69199999999999995</v>
      </c>
      <c r="BH488" s="46">
        <v>0.69199999999999995</v>
      </c>
      <c r="BI488" s="47">
        <v>1543</v>
      </c>
      <c r="BJ488" s="47">
        <v>910412083</v>
      </c>
      <c r="BK488" s="47">
        <v>590027</v>
      </c>
      <c r="BL488" s="47">
        <v>1657925</v>
      </c>
      <c r="BM488" s="47">
        <v>1390023</v>
      </c>
      <c r="BN488" s="66">
        <v>0.68400000000000005</v>
      </c>
      <c r="BO488" s="66">
        <v>0.57899999999999996</v>
      </c>
      <c r="BP488" s="66">
        <v>0.68400000000000005</v>
      </c>
      <c r="BQ488" s="66">
        <v>0.68400000000000005</v>
      </c>
      <c r="BR488" s="67">
        <v>1475</v>
      </c>
      <c r="BS488" s="67">
        <v>967712525</v>
      </c>
      <c r="BT488" s="67">
        <v>656076</v>
      </c>
      <c r="BU488" s="67">
        <v>1273858</v>
      </c>
      <c r="BV488" s="67">
        <v>1379820</v>
      </c>
      <c r="BW488" s="70">
        <v>0.64400000000000002</v>
      </c>
      <c r="BX488" s="70">
        <v>0.55600000000000005</v>
      </c>
      <c r="BY488" s="70">
        <v>0.64400000000000002</v>
      </c>
      <c r="BZ488" s="70">
        <v>0.64400000000000002</v>
      </c>
      <c r="CA488" s="71">
        <v>1436</v>
      </c>
      <c r="CB488" s="71">
        <v>1041726032</v>
      </c>
      <c r="CC488" s="71">
        <v>725435</v>
      </c>
      <c r="CD488" s="71">
        <v>1436076</v>
      </c>
      <c r="CE488" s="71">
        <v>1369673</v>
      </c>
    </row>
    <row r="489" spans="1:83" x14ac:dyDescent="0.35">
      <c r="A489" s="10" t="s">
        <v>1821</v>
      </c>
      <c r="B489" s="10" t="s">
        <v>475</v>
      </c>
      <c r="C489" s="42">
        <v>0.32300000000000001</v>
      </c>
      <c r="D489" s="42">
        <v>0.36599999999999999</v>
      </c>
      <c r="E489" s="42">
        <v>0.32300000000000001</v>
      </c>
      <c r="F489" s="42">
        <v>0.36599999999999999</v>
      </c>
      <c r="G489" s="43">
        <v>6837</v>
      </c>
      <c r="H489" s="43">
        <v>6191781023</v>
      </c>
      <c r="I489" s="43">
        <v>905628</v>
      </c>
      <c r="J489" s="43">
        <v>1546459</v>
      </c>
      <c r="K489" s="43">
        <v>1722550</v>
      </c>
      <c r="L489" s="42">
        <v>0.32800000000000001</v>
      </c>
      <c r="M489" s="42">
        <v>0.35499999999999998</v>
      </c>
      <c r="N489" s="42">
        <v>0.32800000000000001</v>
      </c>
      <c r="O489" s="42">
        <v>0.36</v>
      </c>
      <c r="P489" s="43">
        <v>6845</v>
      </c>
      <c r="Q489" s="43">
        <v>6341662694</v>
      </c>
      <c r="R489" s="43">
        <v>926466</v>
      </c>
      <c r="S489" s="43">
        <v>1575145</v>
      </c>
      <c r="T489" s="43">
        <v>1714192</v>
      </c>
      <c r="U489" s="42">
        <v>0.34899999999999998</v>
      </c>
      <c r="V489" s="42">
        <v>0.35499999999999998</v>
      </c>
      <c r="W489" s="42">
        <v>0.34899999999999998</v>
      </c>
      <c r="X489" s="42">
        <v>0.36</v>
      </c>
      <c r="Y489" s="43">
        <v>6903</v>
      </c>
      <c r="Z489" s="43">
        <v>6515136329</v>
      </c>
      <c r="AA489" s="43">
        <v>943812</v>
      </c>
      <c r="AB489" s="43">
        <v>1634046</v>
      </c>
      <c r="AC489" s="43">
        <v>2131299</v>
      </c>
      <c r="AD489" s="42">
        <v>0.35399999999999998</v>
      </c>
      <c r="AE489" s="42">
        <v>0.35499999999999998</v>
      </c>
      <c r="AF489" s="42">
        <v>0.35399999999999998</v>
      </c>
      <c r="AG489" s="42">
        <v>0.36</v>
      </c>
      <c r="AH489" s="43">
        <v>6823</v>
      </c>
      <c r="AI489" s="43">
        <v>6768073323</v>
      </c>
      <c r="AJ489" s="43">
        <v>991949</v>
      </c>
      <c r="AK489" s="43">
        <v>1958557</v>
      </c>
      <c r="AL489" s="43">
        <v>2222034</v>
      </c>
      <c r="AM489" s="42">
        <v>0.376</v>
      </c>
      <c r="AN489" s="42">
        <v>0.35499999999999998</v>
      </c>
      <c r="AO489" s="42">
        <v>0.376</v>
      </c>
      <c r="AP489" s="42">
        <v>0.376</v>
      </c>
      <c r="AQ489" s="43">
        <v>6823</v>
      </c>
      <c r="AR489" s="43">
        <v>6958182541</v>
      </c>
      <c r="AS489" s="43">
        <v>1019812</v>
      </c>
      <c r="AT489" s="43">
        <v>2258194</v>
      </c>
      <c r="AU489" s="43">
        <v>2500461</v>
      </c>
      <c r="AV489" s="42">
        <v>0.36599999999999999</v>
      </c>
      <c r="AW489" s="42">
        <v>0.33400000000000002</v>
      </c>
      <c r="AX489" s="42">
        <v>0.36599999999999999</v>
      </c>
      <c r="AY489" s="42">
        <v>0.36599999999999999</v>
      </c>
      <c r="AZ489" s="43">
        <v>6720</v>
      </c>
      <c r="BA489" s="43">
        <v>7430320107</v>
      </c>
      <c r="BB489" s="43">
        <v>1105702</v>
      </c>
      <c r="BC489" s="43">
        <v>2380639</v>
      </c>
      <c r="BD489" s="43">
        <v>2528916</v>
      </c>
      <c r="BE489" s="46">
        <v>0.34399999999999997</v>
      </c>
      <c r="BF489" s="46">
        <v>0.28599999999999998</v>
      </c>
      <c r="BG489" s="46">
        <v>0.34399999999999997</v>
      </c>
      <c r="BH489" s="46">
        <v>0.36</v>
      </c>
      <c r="BI489" s="47">
        <v>6450</v>
      </c>
      <c r="BJ489" s="47">
        <v>8107751440</v>
      </c>
      <c r="BK489" s="47">
        <v>1257015</v>
      </c>
      <c r="BL489" s="47">
        <v>2258159</v>
      </c>
      <c r="BM489" s="47">
        <v>2109531</v>
      </c>
      <c r="BN489" s="66">
        <v>0.36</v>
      </c>
      <c r="BO489" s="66">
        <v>0.29299999999999998</v>
      </c>
      <c r="BP489" s="66">
        <v>0.36</v>
      </c>
      <c r="BQ489" s="66">
        <v>0.36</v>
      </c>
      <c r="BR489" s="67">
        <v>6240</v>
      </c>
      <c r="BS489" s="67">
        <v>8290846521</v>
      </c>
      <c r="BT489" s="67">
        <v>1328661</v>
      </c>
      <c r="BU489" s="67">
        <v>2314001</v>
      </c>
      <c r="BV489" s="67">
        <v>2286764</v>
      </c>
      <c r="BW489" s="70">
        <v>0.32800000000000001</v>
      </c>
      <c r="BX489" s="70">
        <v>0.29899999999999999</v>
      </c>
      <c r="BY489" s="70">
        <v>0.32800000000000001</v>
      </c>
      <c r="BZ489" s="70">
        <v>0.36</v>
      </c>
      <c r="CA489" s="71">
        <v>6179</v>
      </c>
      <c r="CB489" s="71">
        <v>8451478013</v>
      </c>
      <c r="CC489" s="71">
        <v>1367774</v>
      </c>
      <c r="CD489" s="71">
        <v>2228243</v>
      </c>
      <c r="CE489" s="71">
        <v>2865142</v>
      </c>
    </row>
    <row r="490" spans="1:83" x14ac:dyDescent="0.35">
      <c r="A490" s="10" t="s">
        <v>1822</v>
      </c>
      <c r="B490" s="10" t="s">
        <v>476</v>
      </c>
      <c r="C490" s="42">
        <v>0.57899999999999996</v>
      </c>
      <c r="D490" s="42">
        <v>0.41199999999999998</v>
      </c>
      <c r="E490" s="42">
        <v>0.57899999999999996</v>
      </c>
      <c r="F490" s="42">
        <v>0.57899999999999996</v>
      </c>
      <c r="G490" s="43">
        <v>1220</v>
      </c>
      <c r="H490" s="43">
        <v>688413952</v>
      </c>
      <c r="I490" s="43">
        <v>564273</v>
      </c>
      <c r="J490" s="43">
        <v>639316</v>
      </c>
      <c r="K490" s="43">
        <v>659867</v>
      </c>
      <c r="L490" s="42">
        <v>0.56299999999999994</v>
      </c>
      <c r="M490" s="42">
        <v>0.42899999999999999</v>
      </c>
      <c r="N490" s="42">
        <v>0.56299999999999994</v>
      </c>
      <c r="O490" s="42">
        <v>0.56299999999999994</v>
      </c>
      <c r="P490" s="43">
        <v>1163</v>
      </c>
      <c r="Q490" s="43">
        <v>700567196</v>
      </c>
      <c r="R490" s="43">
        <v>602379</v>
      </c>
      <c r="S490" s="43">
        <v>593768</v>
      </c>
      <c r="T490" s="43">
        <v>685041</v>
      </c>
      <c r="U490" s="42">
        <v>0.53200000000000003</v>
      </c>
      <c r="V490" s="42">
        <v>0.40300000000000002</v>
      </c>
      <c r="W490" s="42">
        <v>0.53200000000000003</v>
      </c>
      <c r="X490" s="42">
        <v>0.53200000000000003</v>
      </c>
      <c r="Y490" s="43">
        <v>1134</v>
      </c>
      <c r="Z490" s="43">
        <v>768891356</v>
      </c>
      <c r="AA490" s="43">
        <v>678034</v>
      </c>
      <c r="AB490" s="43">
        <v>639831</v>
      </c>
      <c r="AC490" s="43">
        <v>728649</v>
      </c>
      <c r="AD490" s="42">
        <v>0.53600000000000003</v>
      </c>
      <c r="AE490" s="42">
        <v>0.40300000000000002</v>
      </c>
      <c r="AF490" s="42">
        <v>0.53600000000000003</v>
      </c>
      <c r="AG490" s="42">
        <v>0.53600000000000003</v>
      </c>
      <c r="AH490" s="43">
        <v>1116</v>
      </c>
      <c r="AI490" s="43">
        <v>795858548</v>
      </c>
      <c r="AJ490" s="43">
        <v>713134</v>
      </c>
      <c r="AK490" s="43">
        <v>636810</v>
      </c>
      <c r="AL490" s="43">
        <v>681990</v>
      </c>
      <c r="AM490" s="42">
        <v>0.54</v>
      </c>
      <c r="AN490" s="42">
        <v>0.41199999999999998</v>
      </c>
      <c r="AO490" s="42">
        <v>0.54</v>
      </c>
      <c r="AP490" s="42">
        <v>0.54</v>
      </c>
      <c r="AQ490" s="43">
        <v>1083</v>
      </c>
      <c r="AR490" s="43">
        <v>813459297</v>
      </c>
      <c r="AS490" s="43">
        <v>751116</v>
      </c>
      <c r="AT490" s="43">
        <v>652958</v>
      </c>
      <c r="AU490" s="43">
        <v>743288</v>
      </c>
      <c r="AV490" s="42">
        <v>0.54900000000000004</v>
      </c>
      <c r="AW490" s="42">
        <v>0.42499999999999999</v>
      </c>
      <c r="AX490" s="42">
        <v>0.54900000000000004</v>
      </c>
      <c r="AY490" s="42">
        <v>0.54900000000000004</v>
      </c>
      <c r="AZ490" s="43">
        <v>1056</v>
      </c>
      <c r="BA490" s="43">
        <v>829899924</v>
      </c>
      <c r="BB490" s="43">
        <v>785890</v>
      </c>
      <c r="BC490" s="43">
        <v>733964</v>
      </c>
      <c r="BD490" s="43">
        <v>920612</v>
      </c>
      <c r="BE490" s="46">
        <v>0.60299999999999998</v>
      </c>
      <c r="BF490" s="46">
        <v>0.433</v>
      </c>
      <c r="BG490" s="46">
        <v>0.60299999999999998</v>
      </c>
      <c r="BH490" s="46">
        <v>0.60299999999999998</v>
      </c>
      <c r="BI490" s="47">
        <v>1122</v>
      </c>
      <c r="BJ490" s="47">
        <v>854010274</v>
      </c>
      <c r="BK490" s="47">
        <v>761149</v>
      </c>
      <c r="BL490" s="47">
        <v>837957</v>
      </c>
      <c r="BM490" s="47">
        <v>859044</v>
      </c>
      <c r="BN490" s="66">
        <v>0.58699999999999997</v>
      </c>
      <c r="BO490" s="66">
        <v>0.41199999999999998</v>
      </c>
      <c r="BP490" s="66">
        <v>0.58699999999999997</v>
      </c>
      <c r="BQ490" s="66">
        <v>0.58699999999999997</v>
      </c>
      <c r="BR490" s="67">
        <v>1064</v>
      </c>
      <c r="BS490" s="67">
        <v>911452200</v>
      </c>
      <c r="BT490" s="67">
        <v>856628</v>
      </c>
      <c r="BU490" s="67">
        <v>814286</v>
      </c>
      <c r="BV490" s="67">
        <v>967723</v>
      </c>
      <c r="BW490" s="70">
        <v>0.55800000000000005</v>
      </c>
      <c r="BX490" s="70">
        <v>0.42099999999999999</v>
      </c>
      <c r="BY490" s="70">
        <v>0.55800000000000005</v>
      </c>
      <c r="BZ490" s="70">
        <v>0.55800000000000005</v>
      </c>
      <c r="CA490" s="71">
        <v>1041</v>
      </c>
      <c r="CB490" s="71">
        <v>937033900</v>
      </c>
      <c r="CC490" s="71">
        <v>900128</v>
      </c>
      <c r="CD490" s="71">
        <v>916328</v>
      </c>
      <c r="CE490" s="71">
        <v>1024114</v>
      </c>
    </row>
    <row r="491" spans="1:83" x14ac:dyDescent="0.35">
      <c r="A491" s="10" t="s">
        <v>1823</v>
      </c>
      <c r="B491" s="10" t="s">
        <v>477</v>
      </c>
      <c r="C491" s="42">
        <v>0.63600000000000001</v>
      </c>
      <c r="D491" s="42">
        <v>0.68400000000000005</v>
      </c>
      <c r="E491" s="42">
        <v>0.63600000000000001</v>
      </c>
      <c r="F491" s="42">
        <v>0.68400000000000005</v>
      </c>
      <c r="G491" s="43">
        <v>857</v>
      </c>
      <c r="H491" s="43">
        <v>418039998</v>
      </c>
      <c r="I491" s="43">
        <v>487794</v>
      </c>
      <c r="J491" s="43">
        <v>367335</v>
      </c>
      <c r="K491" s="43">
        <v>482112</v>
      </c>
      <c r="L491" s="42">
        <v>0.64800000000000002</v>
      </c>
      <c r="M491" s="42">
        <v>0.68799999999999994</v>
      </c>
      <c r="N491" s="42">
        <v>0.64800000000000002</v>
      </c>
      <c r="O491" s="42">
        <v>0.68799999999999994</v>
      </c>
      <c r="P491" s="43">
        <v>855</v>
      </c>
      <c r="Q491" s="43">
        <v>415614348</v>
      </c>
      <c r="R491" s="43">
        <v>486098</v>
      </c>
      <c r="S491" s="43">
        <v>462717</v>
      </c>
      <c r="T491" s="43">
        <v>491198</v>
      </c>
      <c r="U491" s="42">
        <v>0.64400000000000002</v>
      </c>
      <c r="V491" s="42">
        <v>0.67</v>
      </c>
      <c r="W491" s="42">
        <v>0.64400000000000002</v>
      </c>
      <c r="X491" s="42">
        <v>0.67</v>
      </c>
      <c r="Y491" s="43">
        <v>866</v>
      </c>
      <c r="Z491" s="43">
        <v>446838343</v>
      </c>
      <c r="AA491" s="43">
        <v>515979</v>
      </c>
      <c r="AB491" s="43">
        <v>427693</v>
      </c>
      <c r="AC491" s="43">
        <v>481165</v>
      </c>
      <c r="AD491" s="42">
        <v>0.63700000000000001</v>
      </c>
      <c r="AE491" s="42">
        <v>0.65400000000000003</v>
      </c>
      <c r="AF491" s="42">
        <v>0.63700000000000001</v>
      </c>
      <c r="AG491" s="42">
        <v>0.65400000000000003</v>
      </c>
      <c r="AH491" s="43">
        <v>856</v>
      </c>
      <c r="AI491" s="43">
        <v>478006241</v>
      </c>
      <c r="AJ491" s="43">
        <v>558418</v>
      </c>
      <c r="AK491" s="43">
        <v>409259</v>
      </c>
      <c r="AL491" s="43">
        <v>484589</v>
      </c>
      <c r="AM491" s="42">
        <v>0.63700000000000001</v>
      </c>
      <c r="AN491" s="42">
        <v>0.65300000000000002</v>
      </c>
      <c r="AO491" s="42">
        <v>0.63700000000000001</v>
      </c>
      <c r="AP491" s="42">
        <v>0.65300000000000002</v>
      </c>
      <c r="AQ491" s="43">
        <v>826</v>
      </c>
      <c r="AR491" s="43">
        <v>489890655</v>
      </c>
      <c r="AS491" s="43">
        <v>593087</v>
      </c>
      <c r="AT491" s="43">
        <v>491756</v>
      </c>
      <c r="AU491" s="43">
        <v>432350</v>
      </c>
      <c r="AV491" s="42">
        <v>0.52600000000000002</v>
      </c>
      <c r="AW491" s="42">
        <v>0.54300000000000004</v>
      </c>
      <c r="AX491" s="42">
        <v>0.52600000000000002</v>
      </c>
      <c r="AY491" s="42">
        <v>0.54300000000000004</v>
      </c>
      <c r="AZ491" s="43">
        <v>799</v>
      </c>
      <c r="BA491" s="43">
        <v>660708969</v>
      </c>
      <c r="BB491" s="43">
        <v>826919</v>
      </c>
      <c r="BC491" s="43">
        <v>465853</v>
      </c>
      <c r="BD491" s="43">
        <v>382551</v>
      </c>
      <c r="BE491" s="46">
        <v>0.56999999999999995</v>
      </c>
      <c r="BF491" s="46">
        <v>0.54900000000000004</v>
      </c>
      <c r="BG491" s="46">
        <v>0.56999999999999995</v>
      </c>
      <c r="BH491" s="46">
        <v>0.56999999999999995</v>
      </c>
      <c r="BI491" s="47">
        <v>798</v>
      </c>
      <c r="BJ491" s="47">
        <v>658168478</v>
      </c>
      <c r="BK491" s="47">
        <v>824772</v>
      </c>
      <c r="BL491" s="47">
        <v>368992</v>
      </c>
      <c r="BM491" s="47">
        <v>437730</v>
      </c>
      <c r="BN491" s="66">
        <v>0.65700000000000003</v>
      </c>
      <c r="BO491" s="66">
        <v>0.64200000000000002</v>
      </c>
      <c r="BP491" s="66">
        <v>0.65700000000000003</v>
      </c>
      <c r="BQ491" s="66">
        <v>0.65700000000000003</v>
      </c>
      <c r="BR491" s="67">
        <v>751</v>
      </c>
      <c r="BS491" s="67">
        <v>534551521</v>
      </c>
      <c r="BT491" s="67">
        <v>711786</v>
      </c>
      <c r="BU491" s="67">
        <v>422761</v>
      </c>
      <c r="BV491" s="67">
        <v>518938</v>
      </c>
      <c r="BW491" s="70">
        <v>0.624</v>
      </c>
      <c r="BX491" s="70">
        <v>0.621</v>
      </c>
      <c r="BY491" s="70">
        <v>0.624</v>
      </c>
      <c r="BZ491" s="70">
        <v>0.624</v>
      </c>
      <c r="CA491" s="71">
        <v>744</v>
      </c>
      <c r="CB491" s="71">
        <v>570486270</v>
      </c>
      <c r="CC491" s="71">
        <v>766782</v>
      </c>
      <c r="CD491" s="71">
        <v>570911</v>
      </c>
      <c r="CE491" s="71">
        <v>689746</v>
      </c>
    </row>
    <row r="492" spans="1:83" x14ac:dyDescent="0.35">
      <c r="A492" s="10" t="s">
        <v>1824</v>
      </c>
      <c r="B492" s="10" t="s">
        <v>478</v>
      </c>
      <c r="C492" s="42">
        <v>0.65300000000000002</v>
      </c>
      <c r="D492" s="42">
        <v>0.60199999999999998</v>
      </c>
      <c r="E492" s="42">
        <v>0.65300000000000002</v>
      </c>
      <c r="F492" s="42">
        <v>0.65300000000000002</v>
      </c>
      <c r="G492" s="43">
        <v>828</v>
      </c>
      <c r="H492" s="43">
        <v>384686438</v>
      </c>
      <c r="I492" s="43">
        <v>464597</v>
      </c>
      <c r="J492" s="43">
        <v>519468</v>
      </c>
      <c r="K492" s="43">
        <v>504279</v>
      </c>
      <c r="L492" s="42">
        <v>0.66100000000000003</v>
      </c>
      <c r="M492" s="42">
        <v>0.61799999999999999</v>
      </c>
      <c r="N492" s="42">
        <v>0.66100000000000003</v>
      </c>
      <c r="O492" s="42">
        <v>0.66100000000000003</v>
      </c>
      <c r="P492" s="43">
        <v>801</v>
      </c>
      <c r="Q492" s="43">
        <v>375167005</v>
      </c>
      <c r="R492" s="43">
        <v>468373</v>
      </c>
      <c r="S492" s="43">
        <v>541251</v>
      </c>
      <c r="T492" s="43">
        <v>494912</v>
      </c>
      <c r="U492" s="42">
        <v>0.66700000000000004</v>
      </c>
      <c r="V492" s="42">
        <v>0.623</v>
      </c>
      <c r="W492" s="42">
        <v>0.66700000000000004</v>
      </c>
      <c r="X492" s="42">
        <v>0.66700000000000004</v>
      </c>
      <c r="Y492" s="43">
        <v>780</v>
      </c>
      <c r="Z492" s="43">
        <v>376527149</v>
      </c>
      <c r="AA492" s="43">
        <v>482727</v>
      </c>
      <c r="AB492" s="43">
        <v>523970</v>
      </c>
      <c r="AC492" s="43">
        <v>485166</v>
      </c>
      <c r="AD492" s="42">
        <v>0.67</v>
      </c>
      <c r="AE492" s="42">
        <v>0.61599999999999999</v>
      </c>
      <c r="AF492" s="42">
        <v>0.67</v>
      </c>
      <c r="AG492" s="42">
        <v>0.67</v>
      </c>
      <c r="AH492" s="43">
        <v>764</v>
      </c>
      <c r="AI492" s="43">
        <v>388553023</v>
      </c>
      <c r="AJ492" s="43">
        <v>508577</v>
      </c>
      <c r="AK492" s="43">
        <v>636304</v>
      </c>
      <c r="AL492" s="43">
        <v>571377</v>
      </c>
      <c r="AM492" s="42">
        <v>0.67100000000000004</v>
      </c>
      <c r="AN492" s="42">
        <v>0.60599999999999998</v>
      </c>
      <c r="AO492" s="42">
        <v>0.67100000000000004</v>
      </c>
      <c r="AP492" s="42">
        <v>0.67100000000000004</v>
      </c>
      <c r="AQ492" s="43">
        <v>739</v>
      </c>
      <c r="AR492" s="43">
        <v>397777792</v>
      </c>
      <c r="AS492" s="43">
        <v>538264</v>
      </c>
      <c r="AT492" s="43">
        <v>665583</v>
      </c>
      <c r="AU492" s="43">
        <v>633970</v>
      </c>
      <c r="AV492" s="42">
        <v>0.67900000000000005</v>
      </c>
      <c r="AW492" s="42">
        <v>0.6</v>
      </c>
      <c r="AX492" s="42">
        <v>0.67900000000000005</v>
      </c>
      <c r="AY492" s="42">
        <v>0.67900000000000005</v>
      </c>
      <c r="AZ492" s="43">
        <v>735</v>
      </c>
      <c r="BA492" s="43">
        <v>411190151</v>
      </c>
      <c r="BB492" s="43">
        <v>559442</v>
      </c>
      <c r="BC492" s="43">
        <v>624456</v>
      </c>
      <c r="BD492" s="43">
        <v>704203</v>
      </c>
      <c r="BE492" s="46">
        <v>0.69799999999999995</v>
      </c>
      <c r="BF492" s="46">
        <v>0.60399999999999998</v>
      </c>
      <c r="BG492" s="46">
        <v>0.69799999999999995</v>
      </c>
      <c r="BH492" s="46">
        <v>0.69799999999999995</v>
      </c>
      <c r="BI492" s="47">
        <v>715</v>
      </c>
      <c r="BJ492" s="47">
        <v>414651701</v>
      </c>
      <c r="BK492" s="47">
        <v>579932</v>
      </c>
      <c r="BL492" s="47">
        <v>639058</v>
      </c>
      <c r="BM492" s="47">
        <v>827620</v>
      </c>
      <c r="BN492" s="66">
        <v>0.69099999999999995</v>
      </c>
      <c r="BO492" s="66">
        <v>0.56999999999999995</v>
      </c>
      <c r="BP492" s="66">
        <v>0.69099999999999995</v>
      </c>
      <c r="BQ492" s="66">
        <v>0.69099999999999995</v>
      </c>
      <c r="BR492" s="67">
        <v>715</v>
      </c>
      <c r="BS492" s="67">
        <v>458803723</v>
      </c>
      <c r="BT492" s="67">
        <v>641683</v>
      </c>
      <c r="BU492" s="67">
        <v>814521</v>
      </c>
      <c r="BV492" s="67">
        <v>822049</v>
      </c>
      <c r="BW492" s="70">
        <v>0.66300000000000003</v>
      </c>
      <c r="BX492" s="70">
        <v>0.57499999999999996</v>
      </c>
      <c r="BY492" s="70">
        <v>0.66300000000000003</v>
      </c>
      <c r="BZ492" s="70">
        <v>0.66300000000000003</v>
      </c>
      <c r="CA492" s="71">
        <v>676</v>
      </c>
      <c r="CB492" s="71">
        <v>465073347</v>
      </c>
      <c r="CC492" s="71">
        <v>687978</v>
      </c>
      <c r="CD492" s="71">
        <v>899994</v>
      </c>
      <c r="CE492" s="71">
        <v>913280</v>
      </c>
    </row>
    <row r="493" spans="1:83" x14ac:dyDescent="0.35">
      <c r="A493" s="10" t="s">
        <v>1825</v>
      </c>
      <c r="B493" s="10" t="s">
        <v>479</v>
      </c>
      <c r="C493" s="42">
        <v>0.64700000000000002</v>
      </c>
      <c r="D493" s="42">
        <v>0.61799999999999999</v>
      </c>
      <c r="E493" s="42">
        <v>0.64700000000000002</v>
      </c>
      <c r="F493" s="42">
        <v>0.64700000000000002</v>
      </c>
      <c r="G493" s="43">
        <v>2765</v>
      </c>
      <c r="H493" s="43">
        <v>1309828401</v>
      </c>
      <c r="I493" s="43">
        <v>473717</v>
      </c>
      <c r="J493" s="43">
        <v>1285415</v>
      </c>
      <c r="K493" s="43">
        <v>1291750</v>
      </c>
      <c r="L493" s="42">
        <v>0.64900000000000002</v>
      </c>
      <c r="M493" s="42">
        <v>0.621</v>
      </c>
      <c r="N493" s="42">
        <v>0.64900000000000002</v>
      </c>
      <c r="O493" s="42">
        <v>0.64900000000000002</v>
      </c>
      <c r="P493" s="43">
        <v>2693</v>
      </c>
      <c r="Q493" s="43">
        <v>1304476680</v>
      </c>
      <c r="R493" s="43">
        <v>484395</v>
      </c>
      <c r="S493" s="43">
        <v>1350541</v>
      </c>
      <c r="T493" s="43">
        <v>1109294</v>
      </c>
      <c r="U493" s="42">
        <v>0.64300000000000002</v>
      </c>
      <c r="V493" s="42">
        <v>0.627</v>
      </c>
      <c r="W493" s="42">
        <v>0.64300000000000002</v>
      </c>
      <c r="X493" s="42">
        <v>0.64300000000000002</v>
      </c>
      <c r="Y493" s="43">
        <v>2574</v>
      </c>
      <c r="Z493" s="43">
        <v>1332439700</v>
      </c>
      <c r="AA493" s="43">
        <v>517653</v>
      </c>
      <c r="AB493" s="43">
        <v>1270011</v>
      </c>
      <c r="AC493" s="43">
        <v>1211708</v>
      </c>
      <c r="AD493" s="42">
        <v>0.65100000000000002</v>
      </c>
      <c r="AE493" s="42">
        <v>0.63</v>
      </c>
      <c r="AF493" s="42">
        <v>0.65100000000000002</v>
      </c>
      <c r="AG493" s="42">
        <v>0.65100000000000002</v>
      </c>
      <c r="AH493" s="43">
        <v>2535</v>
      </c>
      <c r="AI493" s="43">
        <v>1361249734</v>
      </c>
      <c r="AJ493" s="43">
        <v>536982</v>
      </c>
      <c r="AK493" s="43">
        <v>1389615</v>
      </c>
      <c r="AL493" s="43">
        <v>1281698</v>
      </c>
      <c r="AM493" s="42">
        <v>0.66600000000000004</v>
      </c>
      <c r="AN493" s="42">
        <v>0.63</v>
      </c>
      <c r="AO493" s="42">
        <v>0.66600000000000004</v>
      </c>
      <c r="AP493" s="42">
        <v>0.66600000000000004</v>
      </c>
      <c r="AQ493" s="43">
        <v>2557</v>
      </c>
      <c r="AR493" s="43">
        <v>1397981012</v>
      </c>
      <c r="AS493" s="43">
        <v>546727</v>
      </c>
      <c r="AT493" s="43">
        <v>1504430</v>
      </c>
      <c r="AU493" s="43">
        <v>1519187</v>
      </c>
      <c r="AV493" s="42">
        <v>0.67200000000000004</v>
      </c>
      <c r="AW493" s="42">
        <v>0.625</v>
      </c>
      <c r="AX493" s="42">
        <v>0.67200000000000004</v>
      </c>
      <c r="AY493" s="42">
        <v>0.67200000000000004</v>
      </c>
      <c r="AZ493" s="43">
        <v>2545</v>
      </c>
      <c r="BA493" s="43">
        <v>1455926448</v>
      </c>
      <c r="BB493" s="43">
        <v>572073</v>
      </c>
      <c r="BC493" s="43">
        <v>1547039</v>
      </c>
      <c r="BD493" s="43">
        <v>1508889</v>
      </c>
      <c r="BE493" s="46">
        <v>0.66300000000000003</v>
      </c>
      <c r="BF493" s="46">
        <v>0.60399999999999998</v>
      </c>
      <c r="BG493" s="46">
        <v>0.66300000000000003</v>
      </c>
      <c r="BH493" s="46">
        <v>0.66300000000000003</v>
      </c>
      <c r="BI493" s="47">
        <v>2382</v>
      </c>
      <c r="BJ493" s="47">
        <v>1539595969</v>
      </c>
      <c r="BK493" s="47">
        <v>646345</v>
      </c>
      <c r="BL493" s="47">
        <v>1549832</v>
      </c>
      <c r="BM493" s="47">
        <v>1724367</v>
      </c>
      <c r="BN493" s="66">
        <v>0.68600000000000005</v>
      </c>
      <c r="BO493" s="66">
        <v>0.61799999999999999</v>
      </c>
      <c r="BP493" s="66">
        <v>0.68600000000000005</v>
      </c>
      <c r="BQ493" s="66">
        <v>0.68600000000000005</v>
      </c>
      <c r="BR493" s="67">
        <v>2377</v>
      </c>
      <c r="BS493" s="67">
        <v>1552964246</v>
      </c>
      <c r="BT493" s="67">
        <v>653329</v>
      </c>
      <c r="BU493" s="67">
        <v>1688992</v>
      </c>
      <c r="BV493" s="67">
        <v>1665480</v>
      </c>
      <c r="BW493" s="70">
        <v>0.66800000000000004</v>
      </c>
      <c r="BX493" s="70">
        <v>0.63500000000000001</v>
      </c>
      <c r="BY493" s="70">
        <v>0.66800000000000004</v>
      </c>
      <c r="BZ493" s="70">
        <v>0.66800000000000004</v>
      </c>
      <c r="CA493" s="71">
        <v>2284</v>
      </c>
      <c r="CB493" s="71">
        <v>1543650172</v>
      </c>
      <c r="CC493" s="71">
        <v>675853</v>
      </c>
      <c r="CD493" s="71">
        <v>1791732</v>
      </c>
      <c r="CE493" s="71">
        <v>1877261</v>
      </c>
    </row>
    <row r="494" spans="1:83" x14ac:dyDescent="0.35">
      <c r="A494" s="10" t="s">
        <v>1826</v>
      </c>
      <c r="B494" s="10" t="s">
        <v>480</v>
      </c>
      <c r="C494" s="42">
        <v>0.58299999999999996</v>
      </c>
      <c r="D494" s="42">
        <v>0.628</v>
      </c>
      <c r="E494" s="42">
        <v>0.58299999999999996</v>
      </c>
      <c r="F494" s="42">
        <v>0.628</v>
      </c>
      <c r="G494" s="43">
        <v>4531</v>
      </c>
      <c r="H494" s="43">
        <v>2526966732</v>
      </c>
      <c r="I494" s="43">
        <v>557706</v>
      </c>
      <c r="J494" s="43">
        <v>1463807</v>
      </c>
      <c r="K494" s="43">
        <v>1407929</v>
      </c>
      <c r="L494" s="42">
        <v>0.59899999999999998</v>
      </c>
      <c r="M494" s="42">
        <v>0.628</v>
      </c>
      <c r="N494" s="42">
        <v>0.59899999999999998</v>
      </c>
      <c r="O494" s="42">
        <v>0.628</v>
      </c>
      <c r="P494" s="43">
        <v>4588</v>
      </c>
      <c r="Q494" s="43">
        <v>2537468857</v>
      </c>
      <c r="R494" s="43">
        <v>553066</v>
      </c>
      <c r="S494" s="43">
        <v>1373583</v>
      </c>
      <c r="T494" s="43">
        <v>1410123</v>
      </c>
      <c r="U494" s="42">
        <v>0.61599999999999999</v>
      </c>
      <c r="V494" s="42">
        <v>0.63200000000000001</v>
      </c>
      <c r="W494" s="42">
        <v>0.61599999999999999</v>
      </c>
      <c r="X494" s="42">
        <v>0.63200000000000001</v>
      </c>
      <c r="Y494" s="43">
        <v>4605</v>
      </c>
      <c r="Z494" s="43">
        <v>2560969807</v>
      </c>
      <c r="AA494" s="43">
        <v>556128</v>
      </c>
      <c r="AB494" s="43">
        <v>1486251</v>
      </c>
      <c r="AC494" s="43">
        <v>1397638</v>
      </c>
      <c r="AD494" s="42">
        <v>0.62</v>
      </c>
      <c r="AE494" s="42">
        <v>0.62</v>
      </c>
      <c r="AF494" s="42">
        <v>0.62</v>
      </c>
      <c r="AG494" s="42">
        <v>0.62</v>
      </c>
      <c r="AH494" s="43">
        <v>4639</v>
      </c>
      <c r="AI494" s="43">
        <v>2710012384</v>
      </c>
      <c r="AJ494" s="43">
        <v>584180</v>
      </c>
      <c r="AK494" s="43">
        <v>1771027</v>
      </c>
      <c r="AL494" s="43">
        <v>1552142</v>
      </c>
      <c r="AM494" s="42">
        <v>0.63800000000000001</v>
      </c>
      <c r="AN494" s="42">
        <v>0.625</v>
      </c>
      <c r="AO494" s="42">
        <v>0.63800000000000001</v>
      </c>
      <c r="AP494" s="42">
        <v>0.63800000000000001</v>
      </c>
      <c r="AQ494" s="43">
        <v>4624</v>
      </c>
      <c r="AR494" s="43">
        <v>2736702046</v>
      </c>
      <c r="AS494" s="43">
        <v>591847</v>
      </c>
      <c r="AT494" s="43">
        <v>1892382</v>
      </c>
      <c r="AU494" s="43">
        <v>1860459</v>
      </c>
      <c r="AV494" s="42">
        <v>0.66</v>
      </c>
      <c r="AW494" s="42">
        <v>0.63</v>
      </c>
      <c r="AX494" s="42">
        <v>0.66</v>
      </c>
      <c r="AY494" s="42">
        <v>0.66</v>
      </c>
      <c r="AZ494" s="43">
        <v>4656</v>
      </c>
      <c r="BA494" s="43">
        <v>2760572037</v>
      </c>
      <c r="BB494" s="43">
        <v>592906</v>
      </c>
      <c r="BC494" s="43">
        <v>1862825</v>
      </c>
      <c r="BD494" s="43">
        <v>1887616</v>
      </c>
      <c r="BE494" s="46">
        <v>0.68200000000000005</v>
      </c>
      <c r="BF494" s="46">
        <v>0.63</v>
      </c>
      <c r="BG494" s="46">
        <v>0.68200000000000005</v>
      </c>
      <c r="BH494" s="46">
        <v>0.68200000000000005</v>
      </c>
      <c r="BI494" s="47">
        <v>4584</v>
      </c>
      <c r="BJ494" s="47">
        <v>2799095254</v>
      </c>
      <c r="BK494" s="47">
        <v>610622</v>
      </c>
      <c r="BL494" s="47">
        <v>1922134</v>
      </c>
      <c r="BM494" s="47">
        <v>2268257</v>
      </c>
      <c r="BN494" s="66">
        <v>0.69599999999999995</v>
      </c>
      <c r="BO494" s="66">
        <v>0.63900000000000001</v>
      </c>
      <c r="BP494" s="66">
        <v>0.69599999999999995</v>
      </c>
      <c r="BQ494" s="66">
        <v>0.69599999999999995</v>
      </c>
      <c r="BR494" s="67">
        <v>4450</v>
      </c>
      <c r="BS494" s="67">
        <v>2809685706</v>
      </c>
      <c r="BT494" s="67">
        <v>631390</v>
      </c>
      <c r="BU494" s="67">
        <v>2597967</v>
      </c>
      <c r="BV494" s="67">
        <v>2305346</v>
      </c>
      <c r="BW494" s="70">
        <v>0.68700000000000006</v>
      </c>
      <c r="BX494" s="70">
        <v>0.63400000000000001</v>
      </c>
      <c r="BY494" s="70">
        <v>0.68700000000000006</v>
      </c>
      <c r="BZ494" s="70">
        <v>0.68700000000000006</v>
      </c>
      <c r="CA494" s="71">
        <v>4569</v>
      </c>
      <c r="CB494" s="71">
        <v>2913061791</v>
      </c>
      <c r="CC494" s="71">
        <v>637570</v>
      </c>
      <c r="CD494" s="71">
        <v>2839806</v>
      </c>
      <c r="CE494" s="71">
        <v>2811716</v>
      </c>
    </row>
    <row r="495" spans="1:83" x14ac:dyDescent="0.35">
      <c r="A495" s="10" t="s">
        <v>1827</v>
      </c>
      <c r="B495" s="10" t="s">
        <v>481</v>
      </c>
      <c r="C495" s="42">
        <v>0.49399999999999999</v>
      </c>
      <c r="D495" s="42">
        <v>0.61599999999999999</v>
      </c>
      <c r="E495" s="42">
        <v>0.49399999999999999</v>
      </c>
      <c r="F495" s="42">
        <v>0.61599999999999999</v>
      </c>
      <c r="G495" s="43">
        <v>1952</v>
      </c>
      <c r="H495" s="43">
        <v>1323000478</v>
      </c>
      <c r="I495" s="43">
        <v>677766</v>
      </c>
      <c r="J495" s="43">
        <v>1528805</v>
      </c>
      <c r="K495" s="43">
        <v>958067</v>
      </c>
      <c r="L495" s="42">
        <v>0.50800000000000001</v>
      </c>
      <c r="M495" s="42">
        <v>0.61599999999999999</v>
      </c>
      <c r="N495" s="42">
        <v>0.50800000000000001</v>
      </c>
      <c r="O495" s="42">
        <v>0.61599999999999999</v>
      </c>
      <c r="P495" s="43">
        <v>1963</v>
      </c>
      <c r="Q495" s="43">
        <v>1332816168</v>
      </c>
      <c r="R495" s="43">
        <v>678969</v>
      </c>
      <c r="S495" s="43">
        <v>988078</v>
      </c>
      <c r="T495" s="43">
        <v>916780</v>
      </c>
      <c r="U495" s="42">
        <v>0.53300000000000003</v>
      </c>
      <c r="V495" s="42">
        <v>0.627</v>
      </c>
      <c r="W495" s="42">
        <v>0.53300000000000003</v>
      </c>
      <c r="X495" s="42">
        <v>0.627</v>
      </c>
      <c r="Y495" s="43">
        <v>1948</v>
      </c>
      <c r="Z495" s="43">
        <v>1319441372</v>
      </c>
      <c r="AA495" s="43">
        <v>677331</v>
      </c>
      <c r="AB495" s="43">
        <v>1032274</v>
      </c>
      <c r="AC495" s="43">
        <v>915012</v>
      </c>
      <c r="AD495" s="42">
        <v>0.56000000000000005</v>
      </c>
      <c r="AE495" s="42">
        <v>0.63500000000000001</v>
      </c>
      <c r="AF495" s="42">
        <v>0.56000000000000005</v>
      </c>
      <c r="AG495" s="42">
        <v>0.63500000000000001</v>
      </c>
      <c r="AH495" s="43">
        <v>1958</v>
      </c>
      <c r="AI495" s="43">
        <v>1325868351</v>
      </c>
      <c r="AJ495" s="43">
        <v>677154</v>
      </c>
      <c r="AK495" s="43">
        <v>1297476</v>
      </c>
      <c r="AL495" s="43">
        <v>965822</v>
      </c>
      <c r="AM495" s="42">
        <v>0.57499999999999996</v>
      </c>
      <c r="AN495" s="42">
        <v>0.63700000000000001</v>
      </c>
      <c r="AO495" s="42">
        <v>0.57499999999999996</v>
      </c>
      <c r="AP495" s="42">
        <v>0.63700000000000001</v>
      </c>
      <c r="AQ495" s="43">
        <v>1945</v>
      </c>
      <c r="AR495" s="43">
        <v>1350555408</v>
      </c>
      <c r="AS495" s="43">
        <v>694372</v>
      </c>
      <c r="AT495" s="43">
        <v>1141181</v>
      </c>
      <c r="AU495" s="43">
        <v>1114410</v>
      </c>
      <c r="AV495" s="42">
        <v>0.58599999999999997</v>
      </c>
      <c r="AW495" s="42">
        <v>0.63500000000000001</v>
      </c>
      <c r="AX495" s="42">
        <v>0.58599999999999997</v>
      </c>
      <c r="AY495" s="42">
        <v>0.63500000000000001</v>
      </c>
      <c r="AZ495" s="43">
        <v>1898</v>
      </c>
      <c r="BA495" s="43">
        <v>1369584959</v>
      </c>
      <c r="BB495" s="43">
        <v>721593</v>
      </c>
      <c r="BC495" s="43">
        <v>1295895</v>
      </c>
      <c r="BD495" s="43">
        <v>1097237</v>
      </c>
      <c r="BE495" s="46">
        <v>0.59699999999999998</v>
      </c>
      <c r="BF495" s="46">
        <v>0.625</v>
      </c>
      <c r="BG495" s="46">
        <v>0.59699999999999998</v>
      </c>
      <c r="BH495" s="46">
        <v>0.625</v>
      </c>
      <c r="BI495" s="47">
        <v>1821</v>
      </c>
      <c r="BJ495" s="47">
        <v>1408459316</v>
      </c>
      <c r="BK495" s="47">
        <v>773453</v>
      </c>
      <c r="BL495" s="47">
        <v>1241919</v>
      </c>
      <c r="BM495" s="47">
        <v>1123732</v>
      </c>
      <c r="BN495" s="66">
        <v>0.627</v>
      </c>
      <c r="BO495" s="66">
        <v>0.61</v>
      </c>
      <c r="BP495" s="66">
        <v>0.627</v>
      </c>
      <c r="BQ495" s="66">
        <v>0.627</v>
      </c>
      <c r="BR495" s="67">
        <v>1886</v>
      </c>
      <c r="BS495" s="67">
        <v>1460200084</v>
      </c>
      <c r="BT495" s="67">
        <v>774231</v>
      </c>
      <c r="BU495" s="67">
        <v>1281352</v>
      </c>
      <c r="BV495" s="67">
        <v>879390</v>
      </c>
      <c r="BW495" s="70">
        <v>0.60399999999999998</v>
      </c>
      <c r="BX495" s="70">
        <v>0.59799999999999998</v>
      </c>
      <c r="BY495" s="70">
        <v>0.60399999999999998</v>
      </c>
      <c r="BZ495" s="70">
        <v>0.60399999999999998</v>
      </c>
      <c r="CA495" s="71">
        <v>1862</v>
      </c>
      <c r="CB495" s="71">
        <v>1503544073</v>
      </c>
      <c r="CC495" s="71">
        <v>807488</v>
      </c>
      <c r="CD495" s="71">
        <v>1085486</v>
      </c>
      <c r="CE495" s="71">
        <v>919178</v>
      </c>
    </row>
    <row r="496" spans="1:83" x14ac:dyDescent="0.35">
      <c r="A496" s="10" t="s">
        <v>1828</v>
      </c>
      <c r="B496" s="10" t="s">
        <v>482</v>
      </c>
      <c r="C496" s="42">
        <v>0.63900000000000001</v>
      </c>
      <c r="D496" s="42">
        <v>0.54900000000000004</v>
      </c>
      <c r="E496" s="42">
        <v>0.63900000000000001</v>
      </c>
      <c r="F496" s="42">
        <v>0.63900000000000001</v>
      </c>
      <c r="G496" s="43">
        <v>2943</v>
      </c>
      <c r="H496" s="43">
        <v>1423503724</v>
      </c>
      <c r="I496" s="43">
        <v>483691</v>
      </c>
      <c r="J496" s="43">
        <v>1100713</v>
      </c>
      <c r="K496" s="43">
        <v>1070719</v>
      </c>
      <c r="L496" s="42">
        <v>0.64600000000000002</v>
      </c>
      <c r="M496" s="42">
        <v>0.55100000000000005</v>
      </c>
      <c r="N496" s="42">
        <v>0.64600000000000002</v>
      </c>
      <c r="O496" s="42">
        <v>0.64600000000000002</v>
      </c>
      <c r="P496" s="43">
        <v>2962</v>
      </c>
      <c r="Q496" s="43">
        <v>1448167925</v>
      </c>
      <c r="R496" s="43">
        <v>488915</v>
      </c>
      <c r="S496" s="43">
        <v>1063652</v>
      </c>
      <c r="T496" s="43">
        <v>1104054</v>
      </c>
      <c r="U496" s="42">
        <v>0.65300000000000002</v>
      </c>
      <c r="V496" s="42">
        <v>0.55900000000000005</v>
      </c>
      <c r="W496" s="42">
        <v>0.65300000000000002</v>
      </c>
      <c r="X496" s="42">
        <v>0.65300000000000002</v>
      </c>
      <c r="Y496" s="43">
        <v>2901</v>
      </c>
      <c r="Z496" s="43">
        <v>1459415991</v>
      </c>
      <c r="AA496" s="43">
        <v>503073</v>
      </c>
      <c r="AB496" s="43">
        <v>1126046</v>
      </c>
      <c r="AC496" s="43">
        <v>1074098</v>
      </c>
      <c r="AD496" s="42">
        <v>0.67900000000000005</v>
      </c>
      <c r="AE496" s="42">
        <v>0.56999999999999995</v>
      </c>
      <c r="AF496" s="42">
        <v>0.67900000000000005</v>
      </c>
      <c r="AG496" s="42">
        <v>0.67900000000000005</v>
      </c>
      <c r="AH496" s="43">
        <v>2975</v>
      </c>
      <c r="AI496" s="43">
        <v>1468459280</v>
      </c>
      <c r="AJ496" s="43">
        <v>493599</v>
      </c>
      <c r="AK496" s="43">
        <v>1218382</v>
      </c>
      <c r="AL496" s="43">
        <v>1265830</v>
      </c>
      <c r="AM496" s="42">
        <v>0.69299999999999995</v>
      </c>
      <c r="AN496" s="42">
        <v>0.58399999999999996</v>
      </c>
      <c r="AO496" s="42">
        <v>0.69299999999999995</v>
      </c>
      <c r="AP496" s="42">
        <v>0.69299999999999995</v>
      </c>
      <c r="AQ496" s="43">
        <v>2950</v>
      </c>
      <c r="AR496" s="43">
        <v>1479213418</v>
      </c>
      <c r="AS496" s="43">
        <v>501428</v>
      </c>
      <c r="AT496" s="43">
        <v>1388828</v>
      </c>
      <c r="AU496" s="43">
        <v>1503206</v>
      </c>
      <c r="AV496" s="42">
        <v>0.70299999999999996</v>
      </c>
      <c r="AW496" s="42">
        <v>0.59</v>
      </c>
      <c r="AX496" s="42">
        <v>0.70299999999999996</v>
      </c>
      <c r="AY496" s="42">
        <v>0.70299999999999996</v>
      </c>
      <c r="AZ496" s="43">
        <v>2885</v>
      </c>
      <c r="BA496" s="43">
        <v>1494132802</v>
      </c>
      <c r="BB496" s="43">
        <v>517896</v>
      </c>
      <c r="BC496" s="43">
        <v>1448675</v>
      </c>
      <c r="BD496" s="43">
        <v>1495603</v>
      </c>
      <c r="BE496" s="46">
        <v>0.70699999999999996</v>
      </c>
      <c r="BF496" s="46">
        <v>0.58599999999999997</v>
      </c>
      <c r="BG496" s="46">
        <v>0.70699999999999996</v>
      </c>
      <c r="BH496" s="46">
        <v>0.70699999999999996</v>
      </c>
      <c r="BI496" s="47">
        <v>2727</v>
      </c>
      <c r="BJ496" s="47">
        <v>1532057429</v>
      </c>
      <c r="BK496" s="47">
        <v>561810</v>
      </c>
      <c r="BL496" s="47">
        <v>1608207</v>
      </c>
      <c r="BM496" s="47">
        <v>2105544</v>
      </c>
      <c r="BN496" s="66">
        <v>0.73099999999999998</v>
      </c>
      <c r="BO496" s="66">
        <v>0.59399999999999997</v>
      </c>
      <c r="BP496" s="66">
        <v>0.73099999999999998</v>
      </c>
      <c r="BQ496" s="66">
        <v>0.73099999999999998</v>
      </c>
      <c r="BR496" s="67">
        <v>2760</v>
      </c>
      <c r="BS496" s="67">
        <v>1541428759</v>
      </c>
      <c r="BT496" s="67">
        <v>558488</v>
      </c>
      <c r="BU496" s="67">
        <v>2138773</v>
      </c>
      <c r="BV496" s="67">
        <v>1750614</v>
      </c>
      <c r="BW496" s="70">
        <v>0.72099999999999997</v>
      </c>
      <c r="BX496" s="70">
        <v>0.58799999999999997</v>
      </c>
      <c r="BY496" s="70">
        <v>0.72099999999999997</v>
      </c>
      <c r="BZ496" s="70">
        <v>0.72099999999999997</v>
      </c>
      <c r="CA496" s="71">
        <v>2808</v>
      </c>
      <c r="CB496" s="71">
        <v>1598763618</v>
      </c>
      <c r="CC496" s="71">
        <v>569360</v>
      </c>
      <c r="CD496" s="71">
        <v>1997147</v>
      </c>
      <c r="CE496" s="71">
        <v>2158523</v>
      </c>
    </row>
    <row r="497" spans="1:83" x14ac:dyDescent="0.35">
      <c r="A497" s="10" t="s">
        <v>1829</v>
      </c>
      <c r="B497" s="10" t="s">
        <v>483</v>
      </c>
      <c r="C497" s="42">
        <v>0.83299999999999996</v>
      </c>
      <c r="D497" s="42">
        <v>0.69</v>
      </c>
      <c r="E497" s="42">
        <v>0.83299999999999996</v>
      </c>
      <c r="F497" s="42">
        <v>0.83299999999999996</v>
      </c>
      <c r="G497" s="43">
        <v>9760</v>
      </c>
      <c r="H497" s="43">
        <v>2194297762</v>
      </c>
      <c r="I497" s="43">
        <v>224825</v>
      </c>
      <c r="J497" s="43">
        <v>2948911</v>
      </c>
      <c r="K497" s="43">
        <v>3002537</v>
      </c>
      <c r="L497" s="42">
        <v>0.85499999999999998</v>
      </c>
      <c r="M497" s="42">
        <v>0.72599999999999998</v>
      </c>
      <c r="N497" s="42">
        <v>0.85499999999999998</v>
      </c>
      <c r="O497" s="42">
        <v>0.85499999999999998</v>
      </c>
      <c r="P497" s="43">
        <v>9676</v>
      </c>
      <c r="Q497" s="43">
        <v>1938866454</v>
      </c>
      <c r="R497" s="43">
        <v>200378</v>
      </c>
      <c r="S497" s="43">
        <v>3106132</v>
      </c>
      <c r="T497" s="43">
        <v>3178153</v>
      </c>
      <c r="U497" s="42">
        <v>0.86199999999999999</v>
      </c>
      <c r="V497" s="42">
        <v>0.71599999999999997</v>
      </c>
      <c r="W497" s="42">
        <v>0.86199999999999999</v>
      </c>
      <c r="X497" s="42">
        <v>0.86199999999999999</v>
      </c>
      <c r="Y497" s="43">
        <v>9773</v>
      </c>
      <c r="Z497" s="43">
        <v>1964807279</v>
      </c>
      <c r="AA497" s="43">
        <v>201044</v>
      </c>
      <c r="AB497" s="43">
        <v>3559703</v>
      </c>
      <c r="AC497" s="43">
        <v>3935443</v>
      </c>
      <c r="AD497" s="42">
        <v>0.86199999999999999</v>
      </c>
      <c r="AE497" s="42">
        <v>0.71799999999999997</v>
      </c>
      <c r="AF497" s="42">
        <v>0.86199999999999999</v>
      </c>
      <c r="AG497" s="42">
        <v>0.86199999999999999</v>
      </c>
      <c r="AH497" s="43">
        <v>9047</v>
      </c>
      <c r="AI497" s="43">
        <v>1931571196</v>
      </c>
      <c r="AJ497" s="43">
        <v>213504</v>
      </c>
      <c r="AK497" s="43">
        <v>4795556</v>
      </c>
      <c r="AL497" s="43">
        <v>4451726</v>
      </c>
      <c r="AM497" s="42">
        <v>0.86599999999999999</v>
      </c>
      <c r="AN497" s="42">
        <v>0.69199999999999995</v>
      </c>
      <c r="AO497" s="42">
        <v>0.86599999999999999</v>
      </c>
      <c r="AP497" s="42">
        <v>0.86599999999999999</v>
      </c>
      <c r="AQ497" s="43">
        <v>9418</v>
      </c>
      <c r="AR497" s="43">
        <v>2074417036</v>
      </c>
      <c r="AS497" s="43">
        <v>220260</v>
      </c>
      <c r="AT497" s="43">
        <v>4905142</v>
      </c>
      <c r="AU497" s="43">
        <v>4390134</v>
      </c>
      <c r="AV497" s="42">
        <v>0.87</v>
      </c>
      <c r="AW497" s="42">
        <v>0.67</v>
      </c>
      <c r="AX497" s="42">
        <v>0.87</v>
      </c>
      <c r="AY497" s="42">
        <v>0.87</v>
      </c>
      <c r="AZ497" s="43">
        <v>9732</v>
      </c>
      <c r="BA497" s="43">
        <v>2212903767</v>
      </c>
      <c r="BB497" s="43">
        <v>227384</v>
      </c>
      <c r="BC497" s="43">
        <v>4934732</v>
      </c>
      <c r="BD497" s="43">
        <v>4564239</v>
      </c>
      <c r="BE497" s="46">
        <v>0.87</v>
      </c>
      <c r="BF497" s="46">
        <v>0.65</v>
      </c>
      <c r="BG497" s="46">
        <v>0.87</v>
      </c>
      <c r="BH497" s="46">
        <v>0.87</v>
      </c>
      <c r="BI497" s="47">
        <v>9395</v>
      </c>
      <c r="BJ497" s="47">
        <v>2348590334</v>
      </c>
      <c r="BK497" s="47">
        <v>249983</v>
      </c>
      <c r="BL497" s="47">
        <v>7747350</v>
      </c>
      <c r="BM497" s="47">
        <v>5505266</v>
      </c>
      <c r="BN497" s="66">
        <v>0.86499999999999999</v>
      </c>
      <c r="BO497" s="66">
        <v>0.63200000000000001</v>
      </c>
      <c r="BP497" s="66">
        <v>0.86499999999999999</v>
      </c>
      <c r="BQ497" s="66">
        <v>0.86499999999999999</v>
      </c>
      <c r="BR497" s="67">
        <v>8776</v>
      </c>
      <c r="BS497" s="67">
        <v>2476089238</v>
      </c>
      <c r="BT497" s="67">
        <v>282143</v>
      </c>
      <c r="BU497" s="67">
        <v>6495518</v>
      </c>
      <c r="BV497" s="67">
        <v>8379915</v>
      </c>
      <c r="BW497" s="70">
        <v>0.84599999999999997</v>
      </c>
      <c r="BX497" s="70">
        <v>0.59</v>
      </c>
      <c r="BY497" s="70">
        <v>0.84599999999999997</v>
      </c>
      <c r="BZ497" s="70">
        <v>0.84599999999999997</v>
      </c>
      <c r="CA497" s="71">
        <v>8816</v>
      </c>
      <c r="CB497" s="71">
        <v>2764759552</v>
      </c>
      <c r="CC497" s="71">
        <v>313607</v>
      </c>
      <c r="CD497" s="71">
        <v>11867082</v>
      </c>
      <c r="CE497" s="71">
        <v>9295474</v>
      </c>
    </row>
    <row r="498" spans="1:83" x14ac:dyDescent="0.35">
      <c r="A498" s="10" t="s">
        <v>1830</v>
      </c>
      <c r="B498" s="10" t="s">
        <v>484</v>
      </c>
      <c r="C498" s="42">
        <v>0</v>
      </c>
      <c r="D498" s="42">
        <v>0.28000000000000003</v>
      </c>
      <c r="E498" s="42">
        <v>0</v>
      </c>
      <c r="F498" s="42">
        <v>0.36</v>
      </c>
      <c r="G498" s="43">
        <v>325</v>
      </c>
      <c r="H498" s="43">
        <v>565634128</v>
      </c>
      <c r="I498" s="43">
        <v>1740412</v>
      </c>
      <c r="J498" s="43">
        <v>223458</v>
      </c>
      <c r="K498" s="43">
        <v>229099</v>
      </c>
      <c r="L498" s="42">
        <v>0</v>
      </c>
      <c r="M498" s="42">
        <v>0.28000000000000003</v>
      </c>
      <c r="N498" s="42">
        <v>0</v>
      </c>
      <c r="O498" s="42">
        <v>0.36</v>
      </c>
      <c r="P498" s="43">
        <v>298</v>
      </c>
      <c r="Q498" s="43">
        <v>581648935</v>
      </c>
      <c r="R498" s="43">
        <v>1951842</v>
      </c>
      <c r="S498" s="43">
        <v>193264</v>
      </c>
      <c r="T498" s="43">
        <v>246981</v>
      </c>
      <c r="U498" s="42">
        <v>0</v>
      </c>
      <c r="V498" s="42">
        <v>0.28599999999999998</v>
      </c>
      <c r="W498" s="42">
        <v>0</v>
      </c>
      <c r="X498" s="42">
        <v>0.36</v>
      </c>
      <c r="Y498" s="43">
        <v>292</v>
      </c>
      <c r="Z498" s="43">
        <v>585583159</v>
      </c>
      <c r="AA498" s="43">
        <v>2005421</v>
      </c>
      <c r="AB498" s="43">
        <v>226804</v>
      </c>
      <c r="AC498" s="43">
        <v>257035</v>
      </c>
      <c r="AD498" s="42">
        <v>0</v>
      </c>
      <c r="AE498" s="42">
        <v>0.29299999999999998</v>
      </c>
      <c r="AF498" s="42">
        <v>0</v>
      </c>
      <c r="AG498" s="42">
        <v>0.36</v>
      </c>
      <c r="AH498" s="43">
        <v>327</v>
      </c>
      <c r="AI498" s="43">
        <v>592242111</v>
      </c>
      <c r="AJ498" s="43">
        <v>1811137</v>
      </c>
      <c r="AK498" s="43">
        <v>217184</v>
      </c>
      <c r="AL498" s="43">
        <v>217545</v>
      </c>
      <c r="AM498" s="42">
        <v>0</v>
      </c>
      <c r="AN498" s="42">
        <v>0.371</v>
      </c>
      <c r="AO498" s="42">
        <v>0</v>
      </c>
      <c r="AP498" s="42">
        <v>0.371</v>
      </c>
      <c r="AQ498" s="43">
        <v>304</v>
      </c>
      <c r="AR498" s="43">
        <v>536379898</v>
      </c>
      <c r="AS498" s="43">
        <v>1764407</v>
      </c>
      <c r="AT498" s="43">
        <v>201803</v>
      </c>
      <c r="AU498" s="43">
        <v>211173</v>
      </c>
      <c r="AV498" s="42">
        <v>1.2E-2</v>
      </c>
      <c r="AW498" s="42">
        <v>0.36</v>
      </c>
      <c r="AX498" s="42">
        <v>1.2E-2</v>
      </c>
      <c r="AY498" s="42">
        <v>0.36</v>
      </c>
      <c r="AZ498" s="43">
        <v>319</v>
      </c>
      <c r="BA498" s="43">
        <v>549013761</v>
      </c>
      <c r="BB498" s="43">
        <v>1721046</v>
      </c>
      <c r="BC498" s="43">
        <v>172300</v>
      </c>
      <c r="BD498" s="43">
        <v>192316</v>
      </c>
      <c r="BE498" s="46">
        <v>0</v>
      </c>
      <c r="BF498" s="46">
        <v>0.33400000000000002</v>
      </c>
      <c r="BG498" s="46">
        <v>0</v>
      </c>
      <c r="BH498" s="46">
        <v>0.36</v>
      </c>
      <c r="BI498" s="47">
        <v>277</v>
      </c>
      <c r="BJ498" s="47">
        <v>572165061</v>
      </c>
      <c r="BK498" s="47">
        <v>2065577</v>
      </c>
      <c r="BL498" s="47">
        <v>147998</v>
      </c>
      <c r="BM498" s="47">
        <v>216885</v>
      </c>
      <c r="BN498" s="66">
        <v>2.7E-2</v>
      </c>
      <c r="BO498" s="66">
        <v>0.32800000000000001</v>
      </c>
      <c r="BP498" s="66">
        <v>2.7E-2</v>
      </c>
      <c r="BQ498" s="66">
        <v>0.36</v>
      </c>
      <c r="BR498" s="67">
        <v>289</v>
      </c>
      <c r="BS498" s="67">
        <v>583230675</v>
      </c>
      <c r="BT498" s="67">
        <v>2018099</v>
      </c>
      <c r="BU498" s="67">
        <v>176677</v>
      </c>
      <c r="BV498" s="67">
        <v>254923</v>
      </c>
      <c r="BW498" s="70">
        <v>0</v>
      </c>
      <c r="BX498" s="70">
        <v>0.32300000000000001</v>
      </c>
      <c r="BY498" s="70">
        <v>0</v>
      </c>
      <c r="BZ498" s="70">
        <v>0.36</v>
      </c>
      <c r="CA498" s="71">
        <v>265</v>
      </c>
      <c r="CB498" s="71">
        <v>589456855</v>
      </c>
      <c r="CC498" s="71">
        <v>2224365</v>
      </c>
      <c r="CD498" s="71">
        <v>238170</v>
      </c>
      <c r="CE498" s="71">
        <v>294918</v>
      </c>
    </row>
    <row r="499" spans="1:83" x14ac:dyDescent="0.35">
      <c r="A499" s="10" t="s">
        <v>1831</v>
      </c>
      <c r="B499" s="10" t="s">
        <v>485</v>
      </c>
      <c r="C499" s="42">
        <v>0.56000000000000005</v>
      </c>
      <c r="D499" s="42">
        <v>0.48399999999999999</v>
      </c>
      <c r="E499" s="42">
        <v>0.56000000000000005</v>
      </c>
      <c r="F499" s="42">
        <v>0.56000000000000005</v>
      </c>
      <c r="G499" s="43">
        <v>299</v>
      </c>
      <c r="H499" s="43">
        <v>176223682</v>
      </c>
      <c r="I499" s="43">
        <v>589376</v>
      </c>
      <c r="J499" s="43">
        <v>240230</v>
      </c>
      <c r="K499" s="43">
        <v>269762</v>
      </c>
      <c r="L499" s="42">
        <v>0.54900000000000004</v>
      </c>
      <c r="M499" s="42">
        <v>0.51600000000000001</v>
      </c>
      <c r="N499" s="42">
        <v>0.54900000000000004</v>
      </c>
      <c r="O499" s="42">
        <v>0.54900000000000004</v>
      </c>
      <c r="P499" s="43">
        <v>268</v>
      </c>
      <c r="Q499" s="43">
        <v>166752351</v>
      </c>
      <c r="R499" s="43">
        <v>622210</v>
      </c>
      <c r="S499" s="43">
        <v>257392</v>
      </c>
      <c r="T499" s="43">
        <v>333805</v>
      </c>
      <c r="U499" s="42">
        <v>0.55400000000000005</v>
      </c>
      <c r="V499" s="42">
        <v>0.52700000000000002</v>
      </c>
      <c r="W499" s="42">
        <v>0.55400000000000005</v>
      </c>
      <c r="X499" s="42">
        <v>0.55400000000000005</v>
      </c>
      <c r="Y499" s="43">
        <v>256</v>
      </c>
      <c r="Z499" s="43">
        <v>165384041</v>
      </c>
      <c r="AA499" s="43">
        <v>646031</v>
      </c>
      <c r="AB499" s="43">
        <v>356697</v>
      </c>
      <c r="AC499" s="43">
        <v>341462</v>
      </c>
      <c r="AD499" s="42">
        <v>0.59899999999999998</v>
      </c>
      <c r="AE499" s="42">
        <v>0.53300000000000003</v>
      </c>
      <c r="AF499" s="42">
        <v>0.59899999999999998</v>
      </c>
      <c r="AG499" s="42">
        <v>0.59899999999999998</v>
      </c>
      <c r="AH499" s="43">
        <v>270</v>
      </c>
      <c r="AI499" s="43">
        <v>166366645</v>
      </c>
      <c r="AJ499" s="43">
        <v>616172</v>
      </c>
      <c r="AK499" s="43">
        <v>280980</v>
      </c>
      <c r="AL499" s="43">
        <v>353822</v>
      </c>
      <c r="AM499" s="42">
        <v>0.53</v>
      </c>
      <c r="AN499" s="42">
        <v>0.54100000000000004</v>
      </c>
      <c r="AO499" s="42">
        <v>0.53</v>
      </c>
      <c r="AP499" s="42">
        <v>0.54100000000000004</v>
      </c>
      <c r="AQ499" s="43">
        <v>218</v>
      </c>
      <c r="AR499" s="43">
        <v>167561089</v>
      </c>
      <c r="AS499" s="43">
        <v>768628</v>
      </c>
      <c r="AT499" s="43">
        <v>348003</v>
      </c>
      <c r="AU499" s="43">
        <v>336761</v>
      </c>
      <c r="AV499" s="42">
        <v>0.53400000000000003</v>
      </c>
      <c r="AW499" s="42">
        <v>0.52400000000000002</v>
      </c>
      <c r="AX499" s="42">
        <v>0.53400000000000003</v>
      </c>
      <c r="AY499" s="42">
        <v>0.53400000000000003</v>
      </c>
      <c r="AZ499" s="43">
        <v>214</v>
      </c>
      <c r="BA499" s="43">
        <v>173905915</v>
      </c>
      <c r="BB499" s="43">
        <v>812644</v>
      </c>
      <c r="BC499" s="43">
        <v>274302</v>
      </c>
      <c r="BD499" s="43">
        <v>359802</v>
      </c>
      <c r="BE499" s="46">
        <v>0.51600000000000001</v>
      </c>
      <c r="BF499" s="46">
        <v>0.51</v>
      </c>
      <c r="BG499" s="46">
        <v>0.51600000000000001</v>
      </c>
      <c r="BH499" s="46">
        <v>0.51600000000000001</v>
      </c>
      <c r="BI499" s="47">
        <v>196</v>
      </c>
      <c r="BJ499" s="47">
        <v>181836093</v>
      </c>
      <c r="BK499" s="47">
        <v>927735</v>
      </c>
      <c r="BL499" s="47">
        <v>265796</v>
      </c>
      <c r="BM499" s="47">
        <v>382648</v>
      </c>
      <c r="BN499" s="66">
        <v>0.44700000000000001</v>
      </c>
      <c r="BO499" s="66">
        <v>0.51300000000000001</v>
      </c>
      <c r="BP499" s="66">
        <v>0.44700000000000001</v>
      </c>
      <c r="BQ499" s="66">
        <v>0.51300000000000001</v>
      </c>
      <c r="BR499" s="67">
        <v>160</v>
      </c>
      <c r="BS499" s="67">
        <v>183647726</v>
      </c>
      <c r="BT499" s="67">
        <v>1147798</v>
      </c>
      <c r="BU499" s="67">
        <v>257322</v>
      </c>
      <c r="BV499" s="67">
        <v>419890</v>
      </c>
      <c r="BW499" s="70">
        <v>0.33600000000000002</v>
      </c>
      <c r="BX499" s="70">
        <v>0.51600000000000001</v>
      </c>
      <c r="BY499" s="70">
        <v>0.33600000000000002</v>
      </c>
      <c r="BZ499" s="70">
        <v>0.51600000000000001</v>
      </c>
      <c r="CA499" s="71">
        <v>138</v>
      </c>
      <c r="CB499" s="71">
        <v>186691383</v>
      </c>
      <c r="CC499" s="71">
        <v>1352836</v>
      </c>
      <c r="CD499" s="71">
        <v>356723</v>
      </c>
      <c r="CE499" s="71">
        <v>488661</v>
      </c>
    </row>
    <row r="500" spans="1:83" x14ac:dyDescent="0.35">
      <c r="A500" s="10" t="s">
        <v>1832</v>
      </c>
      <c r="B500" s="10" t="s">
        <v>486</v>
      </c>
      <c r="C500" s="42">
        <v>0.59099999999999997</v>
      </c>
      <c r="D500" s="42">
        <v>0.623</v>
      </c>
      <c r="E500" s="42">
        <v>0.59099999999999997</v>
      </c>
      <c r="F500" s="42">
        <v>0.623</v>
      </c>
      <c r="G500" s="43">
        <v>813</v>
      </c>
      <c r="H500" s="43">
        <v>445513185</v>
      </c>
      <c r="I500" s="43">
        <v>547986</v>
      </c>
      <c r="J500" s="43">
        <v>483992</v>
      </c>
      <c r="K500" s="43">
        <v>511533</v>
      </c>
      <c r="L500" s="42">
        <v>0.59599999999999997</v>
      </c>
      <c r="M500" s="42">
        <v>0.623</v>
      </c>
      <c r="N500" s="42">
        <v>0.59599999999999997</v>
      </c>
      <c r="O500" s="42">
        <v>0.623</v>
      </c>
      <c r="P500" s="43">
        <v>807</v>
      </c>
      <c r="Q500" s="43">
        <v>450484769</v>
      </c>
      <c r="R500" s="43">
        <v>558221</v>
      </c>
      <c r="S500" s="43">
        <v>499402</v>
      </c>
      <c r="T500" s="43">
        <v>512262</v>
      </c>
      <c r="U500" s="42">
        <v>0.61399999999999999</v>
      </c>
      <c r="V500" s="42">
        <v>0.63</v>
      </c>
      <c r="W500" s="42">
        <v>0.61399999999999999</v>
      </c>
      <c r="X500" s="42">
        <v>0.63</v>
      </c>
      <c r="Y500" s="43">
        <v>798</v>
      </c>
      <c r="Z500" s="43">
        <v>446512018</v>
      </c>
      <c r="AA500" s="43">
        <v>559538</v>
      </c>
      <c r="AB500" s="43">
        <v>553502</v>
      </c>
      <c r="AC500" s="43">
        <v>449671</v>
      </c>
      <c r="AD500" s="42">
        <v>0.629</v>
      </c>
      <c r="AE500" s="42">
        <v>0.63900000000000001</v>
      </c>
      <c r="AF500" s="42">
        <v>0.629</v>
      </c>
      <c r="AG500" s="42">
        <v>0.63900000000000001</v>
      </c>
      <c r="AH500" s="43">
        <v>780</v>
      </c>
      <c r="AI500" s="43">
        <v>445569673</v>
      </c>
      <c r="AJ500" s="43">
        <v>571243</v>
      </c>
      <c r="AK500" s="43">
        <v>571875</v>
      </c>
      <c r="AL500" s="43">
        <v>489349</v>
      </c>
      <c r="AM500" s="42">
        <v>0.61599999999999999</v>
      </c>
      <c r="AN500" s="42">
        <v>0.64</v>
      </c>
      <c r="AO500" s="42">
        <v>0.61599999999999999</v>
      </c>
      <c r="AP500" s="42">
        <v>0.64</v>
      </c>
      <c r="AQ500" s="43">
        <v>714</v>
      </c>
      <c r="AR500" s="43">
        <v>447572780</v>
      </c>
      <c r="AS500" s="43">
        <v>626852</v>
      </c>
      <c r="AT500" s="43">
        <v>590974</v>
      </c>
      <c r="AU500" s="43">
        <v>865992</v>
      </c>
      <c r="AV500" s="42">
        <v>0.622</v>
      </c>
      <c r="AW500" s="42">
        <v>0.63900000000000001</v>
      </c>
      <c r="AX500" s="42">
        <v>0.622</v>
      </c>
      <c r="AY500" s="42">
        <v>0.63900000000000001</v>
      </c>
      <c r="AZ500" s="43">
        <v>690</v>
      </c>
      <c r="BA500" s="43">
        <v>455420924</v>
      </c>
      <c r="BB500" s="43">
        <v>660030</v>
      </c>
      <c r="BC500" s="43">
        <v>810542</v>
      </c>
      <c r="BD500" s="43">
        <v>675010</v>
      </c>
      <c r="BE500" s="46">
        <v>0.625</v>
      </c>
      <c r="BF500" s="46">
        <v>0.62</v>
      </c>
      <c r="BG500" s="46">
        <v>0.625</v>
      </c>
      <c r="BH500" s="46">
        <v>0.625</v>
      </c>
      <c r="BI500" s="47">
        <v>665</v>
      </c>
      <c r="BJ500" s="47">
        <v>478874241</v>
      </c>
      <c r="BK500" s="47">
        <v>720111</v>
      </c>
      <c r="BL500" s="47">
        <v>734215</v>
      </c>
      <c r="BM500" s="47">
        <v>754361</v>
      </c>
      <c r="BN500" s="66">
        <v>0.627</v>
      </c>
      <c r="BO500" s="66">
        <v>0.61199999999999999</v>
      </c>
      <c r="BP500" s="66">
        <v>0.627</v>
      </c>
      <c r="BQ500" s="66">
        <v>0.627</v>
      </c>
      <c r="BR500" s="67">
        <v>635</v>
      </c>
      <c r="BS500" s="67">
        <v>491595345</v>
      </c>
      <c r="BT500" s="67">
        <v>774165</v>
      </c>
      <c r="BU500" s="67">
        <v>749586</v>
      </c>
      <c r="BV500" s="67">
        <v>760686</v>
      </c>
      <c r="BW500" s="70">
        <v>0.59699999999999998</v>
      </c>
      <c r="BX500" s="70">
        <v>0.6</v>
      </c>
      <c r="BY500" s="70">
        <v>0.59699999999999998</v>
      </c>
      <c r="BZ500" s="70">
        <v>0.6</v>
      </c>
      <c r="CA500" s="71">
        <v>623</v>
      </c>
      <c r="CB500" s="71">
        <v>511533038</v>
      </c>
      <c r="CC500" s="71">
        <v>821080</v>
      </c>
      <c r="CD500" s="71">
        <v>822964</v>
      </c>
      <c r="CE500" s="71">
        <v>795838</v>
      </c>
    </row>
    <row r="501" spans="1:83" x14ac:dyDescent="0.35">
      <c r="A501" s="10" t="s">
        <v>1833</v>
      </c>
      <c r="B501" s="10" t="s">
        <v>487</v>
      </c>
      <c r="C501" s="42">
        <v>0.69499999999999995</v>
      </c>
      <c r="D501" s="42">
        <v>0.60799999999999998</v>
      </c>
      <c r="E501" s="42">
        <v>0.69499999999999995</v>
      </c>
      <c r="F501" s="42">
        <v>0.69499999999999995</v>
      </c>
      <c r="G501" s="43">
        <v>1841</v>
      </c>
      <c r="H501" s="43">
        <v>752011849</v>
      </c>
      <c r="I501" s="43">
        <v>408480</v>
      </c>
      <c r="J501" s="43">
        <v>1102204</v>
      </c>
      <c r="K501" s="43">
        <v>1097639</v>
      </c>
      <c r="L501" s="42">
        <v>0.68700000000000006</v>
      </c>
      <c r="M501" s="42">
        <v>0.59799999999999998</v>
      </c>
      <c r="N501" s="42">
        <v>0.68700000000000006</v>
      </c>
      <c r="O501" s="42">
        <v>0.68700000000000006</v>
      </c>
      <c r="P501" s="43">
        <v>1790</v>
      </c>
      <c r="Q501" s="43">
        <v>773136441</v>
      </c>
      <c r="R501" s="43">
        <v>431919</v>
      </c>
      <c r="S501" s="43">
        <v>1062811</v>
      </c>
      <c r="T501" s="43">
        <v>1174289</v>
      </c>
      <c r="U501" s="42">
        <v>0.69699999999999995</v>
      </c>
      <c r="V501" s="42">
        <v>0.60199999999999998</v>
      </c>
      <c r="W501" s="42">
        <v>0.69699999999999995</v>
      </c>
      <c r="X501" s="42">
        <v>0.69699999999999995</v>
      </c>
      <c r="Y501" s="43">
        <v>1756</v>
      </c>
      <c r="Z501" s="43">
        <v>771599086</v>
      </c>
      <c r="AA501" s="43">
        <v>439407</v>
      </c>
      <c r="AB501" s="43">
        <v>1063051</v>
      </c>
      <c r="AC501" s="43">
        <v>1156778</v>
      </c>
      <c r="AD501" s="42">
        <v>0.71699999999999997</v>
      </c>
      <c r="AE501" s="42">
        <v>0.623</v>
      </c>
      <c r="AF501" s="42">
        <v>0.71699999999999997</v>
      </c>
      <c r="AG501" s="42">
        <v>0.71699999999999997</v>
      </c>
      <c r="AH501" s="43">
        <v>1756</v>
      </c>
      <c r="AI501" s="43">
        <v>765044803</v>
      </c>
      <c r="AJ501" s="43">
        <v>435674</v>
      </c>
      <c r="AK501" s="43">
        <v>1091764</v>
      </c>
      <c r="AL501" s="43">
        <v>1171212</v>
      </c>
      <c r="AM501" s="42">
        <v>0.71399999999999997</v>
      </c>
      <c r="AN501" s="42">
        <v>0.61599999999999999</v>
      </c>
      <c r="AO501" s="42">
        <v>0.71399999999999997</v>
      </c>
      <c r="AP501" s="42">
        <v>0.71399999999999997</v>
      </c>
      <c r="AQ501" s="43">
        <v>1699</v>
      </c>
      <c r="AR501" s="43">
        <v>794697482</v>
      </c>
      <c r="AS501" s="43">
        <v>467744</v>
      </c>
      <c r="AT501" s="43">
        <v>1200736</v>
      </c>
      <c r="AU501" s="43">
        <v>1263409</v>
      </c>
      <c r="AV501" s="42">
        <v>0.72599999999999998</v>
      </c>
      <c r="AW501" s="42">
        <v>0.625</v>
      </c>
      <c r="AX501" s="42">
        <v>0.72599999999999998</v>
      </c>
      <c r="AY501" s="42">
        <v>0.72599999999999998</v>
      </c>
      <c r="AZ501" s="43">
        <v>1654</v>
      </c>
      <c r="BA501" s="43">
        <v>790328123</v>
      </c>
      <c r="BB501" s="43">
        <v>477828</v>
      </c>
      <c r="BC501" s="43">
        <v>1085472</v>
      </c>
      <c r="BD501" s="43">
        <v>1286401</v>
      </c>
      <c r="BE501" s="46">
        <v>0.72699999999999998</v>
      </c>
      <c r="BF501" s="46">
        <v>0.61399999999999999</v>
      </c>
      <c r="BG501" s="46">
        <v>0.72699999999999998</v>
      </c>
      <c r="BH501" s="46">
        <v>0.72699999999999998</v>
      </c>
      <c r="BI501" s="47">
        <v>1554</v>
      </c>
      <c r="BJ501" s="47">
        <v>812957348</v>
      </c>
      <c r="BK501" s="47">
        <v>523138</v>
      </c>
      <c r="BL501" s="47">
        <v>1185607</v>
      </c>
      <c r="BM501" s="47">
        <v>1412580</v>
      </c>
      <c r="BN501" s="66">
        <v>0.73499999999999999</v>
      </c>
      <c r="BO501" s="66">
        <v>0.61799999999999999</v>
      </c>
      <c r="BP501" s="66">
        <v>0.73499999999999999</v>
      </c>
      <c r="BQ501" s="66">
        <v>0.73499999999999999</v>
      </c>
      <c r="BR501" s="67">
        <v>1488</v>
      </c>
      <c r="BS501" s="67">
        <v>819984113</v>
      </c>
      <c r="BT501" s="67">
        <v>551064</v>
      </c>
      <c r="BU501" s="67">
        <v>1346214</v>
      </c>
      <c r="BV501" s="67">
        <v>1365426</v>
      </c>
      <c r="BW501" s="70">
        <v>0.7</v>
      </c>
      <c r="BX501" s="70">
        <v>0.59399999999999997</v>
      </c>
      <c r="BY501" s="70">
        <v>0.7</v>
      </c>
      <c r="BZ501" s="70">
        <v>0.7</v>
      </c>
      <c r="CA501" s="71">
        <v>1448</v>
      </c>
      <c r="CB501" s="71">
        <v>887701023</v>
      </c>
      <c r="CC501" s="71">
        <v>613053</v>
      </c>
      <c r="CD501" s="71">
        <v>1291159</v>
      </c>
      <c r="CE501" s="71">
        <v>1437942</v>
      </c>
    </row>
    <row r="502" spans="1:83" x14ac:dyDescent="0.35">
      <c r="A502" s="10" t="s">
        <v>1834</v>
      </c>
      <c r="B502" s="10" t="s">
        <v>488</v>
      </c>
      <c r="C502" s="42">
        <v>0.65600000000000003</v>
      </c>
      <c r="D502" s="42">
        <v>0.65300000000000002</v>
      </c>
      <c r="E502" s="42">
        <v>0.65600000000000003</v>
      </c>
      <c r="F502" s="42">
        <v>0.65600000000000003</v>
      </c>
      <c r="G502" s="43">
        <v>895</v>
      </c>
      <c r="H502" s="43">
        <v>412920618</v>
      </c>
      <c r="I502" s="43">
        <v>461363</v>
      </c>
      <c r="J502" s="43">
        <v>712374</v>
      </c>
      <c r="K502" s="43">
        <v>734505</v>
      </c>
      <c r="L502" s="42">
        <v>0.68100000000000005</v>
      </c>
      <c r="M502" s="42">
        <v>0.61199999999999999</v>
      </c>
      <c r="N502" s="42">
        <v>0.68100000000000005</v>
      </c>
      <c r="O502" s="42">
        <v>0.68100000000000005</v>
      </c>
      <c r="P502" s="43">
        <v>921</v>
      </c>
      <c r="Q502" s="43">
        <v>405508747</v>
      </c>
      <c r="R502" s="43">
        <v>440291</v>
      </c>
      <c r="S502" s="43">
        <v>770389</v>
      </c>
      <c r="T502" s="43">
        <v>664191</v>
      </c>
      <c r="U502" s="42">
        <v>0.69199999999999995</v>
      </c>
      <c r="V502" s="42">
        <v>0.60799999999999998</v>
      </c>
      <c r="W502" s="42">
        <v>0.69199999999999995</v>
      </c>
      <c r="X502" s="42">
        <v>0.69199999999999995</v>
      </c>
      <c r="Y502" s="43">
        <v>915</v>
      </c>
      <c r="Z502" s="43">
        <v>408308424</v>
      </c>
      <c r="AA502" s="43">
        <v>446238</v>
      </c>
      <c r="AB502" s="43">
        <v>728804</v>
      </c>
      <c r="AC502" s="43">
        <v>783352</v>
      </c>
      <c r="AD502" s="42">
        <v>0.75</v>
      </c>
      <c r="AE502" s="42">
        <v>0.66200000000000003</v>
      </c>
      <c r="AF502" s="42">
        <v>0.75</v>
      </c>
      <c r="AG502" s="42">
        <v>0.75</v>
      </c>
      <c r="AH502" s="43">
        <v>928</v>
      </c>
      <c r="AI502" s="43">
        <v>358100763</v>
      </c>
      <c r="AJ502" s="43">
        <v>385884</v>
      </c>
      <c r="AK502" s="43">
        <v>851017</v>
      </c>
      <c r="AL502" s="43">
        <v>1027631</v>
      </c>
      <c r="AM502" s="42">
        <v>0.755</v>
      </c>
      <c r="AN502" s="42">
        <v>0.65300000000000002</v>
      </c>
      <c r="AO502" s="42">
        <v>0.755</v>
      </c>
      <c r="AP502" s="42">
        <v>0.755</v>
      </c>
      <c r="AQ502" s="43">
        <v>940</v>
      </c>
      <c r="AR502" s="43">
        <v>376449703</v>
      </c>
      <c r="AS502" s="43">
        <v>400478</v>
      </c>
      <c r="AT502" s="43">
        <v>1121688</v>
      </c>
      <c r="AU502" s="43">
        <v>1024841</v>
      </c>
      <c r="AV502" s="42">
        <v>0.76600000000000001</v>
      </c>
      <c r="AW502" s="42">
        <v>0.65</v>
      </c>
      <c r="AX502" s="42">
        <v>0.76600000000000001</v>
      </c>
      <c r="AY502" s="42">
        <v>0.76600000000000001</v>
      </c>
      <c r="AZ502" s="43">
        <v>946</v>
      </c>
      <c r="BA502" s="43">
        <v>385919686</v>
      </c>
      <c r="BB502" s="43">
        <v>407948</v>
      </c>
      <c r="BC502" s="43">
        <v>1043718</v>
      </c>
      <c r="BD502" s="43">
        <v>962694</v>
      </c>
      <c r="BE502" s="46">
        <v>0.76200000000000001</v>
      </c>
      <c r="BF502" s="46">
        <v>0.63</v>
      </c>
      <c r="BG502" s="46">
        <v>0.76200000000000001</v>
      </c>
      <c r="BH502" s="46">
        <v>0.76200000000000001</v>
      </c>
      <c r="BI502" s="47">
        <v>873</v>
      </c>
      <c r="BJ502" s="47">
        <v>399266623</v>
      </c>
      <c r="BK502" s="47">
        <v>457350</v>
      </c>
      <c r="BL502" s="47">
        <v>1067024</v>
      </c>
      <c r="BM502" s="47">
        <v>1107740</v>
      </c>
      <c r="BN502" s="66">
        <v>0.76700000000000002</v>
      </c>
      <c r="BO502" s="66">
        <v>0.60199999999999998</v>
      </c>
      <c r="BP502" s="66">
        <v>0.76700000000000002</v>
      </c>
      <c r="BQ502" s="66">
        <v>0.76700000000000002</v>
      </c>
      <c r="BR502" s="67">
        <v>861</v>
      </c>
      <c r="BS502" s="67">
        <v>416816064</v>
      </c>
      <c r="BT502" s="67">
        <v>484106</v>
      </c>
      <c r="BU502" s="67">
        <v>1029374</v>
      </c>
      <c r="BV502" s="67">
        <v>1128772</v>
      </c>
      <c r="BW502" s="70">
        <v>0.74</v>
      </c>
      <c r="BX502" s="70">
        <v>0.58399999999999996</v>
      </c>
      <c r="BY502" s="70">
        <v>0.74</v>
      </c>
      <c r="BZ502" s="70">
        <v>0.74</v>
      </c>
      <c r="CA502" s="71">
        <v>834</v>
      </c>
      <c r="CB502" s="71">
        <v>442750405</v>
      </c>
      <c r="CC502" s="71">
        <v>530875</v>
      </c>
      <c r="CD502" s="71">
        <v>1138254</v>
      </c>
      <c r="CE502" s="71">
        <v>1344888</v>
      </c>
    </row>
    <row r="503" spans="1:83" x14ac:dyDescent="0.35">
      <c r="A503" s="10" t="s">
        <v>1835</v>
      </c>
      <c r="B503" s="10" t="s">
        <v>489</v>
      </c>
      <c r="C503" s="42">
        <v>0.70499999999999996</v>
      </c>
      <c r="D503" s="42">
        <v>0.59199999999999997</v>
      </c>
      <c r="E503" s="42">
        <v>0.70499999999999996</v>
      </c>
      <c r="F503" s="42">
        <v>0.70499999999999996</v>
      </c>
      <c r="G503" s="43">
        <v>297</v>
      </c>
      <c r="H503" s="43">
        <v>117466916</v>
      </c>
      <c r="I503" s="43">
        <v>395511</v>
      </c>
      <c r="J503" s="43">
        <v>490981</v>
      </c>
      <c r="K503" s="43">
        <v>364090</v>
      </c>
      <c r="L503" s="42">
        <v>0.69299999999999995</v>
      </c>
      <c r="M503" s="42">
        <v>0.59799999999999998</v>
      </c>
      <c r="N503" s="42">
        <v>0.69299999999999995</v>
      </c>
      <c r="O503" s="42">
        <v>0.69299999999999995</v>
      </c>
      <c r="P503" s="43">
        <v>276</v>
      </c>
      <c r="Q503" s="43">
        <v>116731723</v>
      </c>
      <c r="R503" s="43">
        <v>422941</v>
      </c>
      <c r="S503" s="43">
        <v>444908</v>
      </c>
      <c r="T503" s="43">
        <v>390209</v>
      </c>
      <c r="U503" s="42">
        <v>0.70899999999999996</v>
      </c>
      <c r="V503" s="42">
        <v>0.58799999999999997</v>
      </c>
      <c r="W503" s="42">
        <v>0.70899999999999996</v>
      </c>
      <c r="X503" s="42">
        <v>0.70899999999999996</v>
      </c>
      <c r="Y503" s="43">
        <v>284</v>
      </c>
      <c r="Z503" s="43">
        <v>119741769</v>
      </c>
      <c r="AA503" s="43">
        <v>421625</v>
      </c>
      <c r="AB503" s="43">
        <v>444314</v>
      </c>
      <c r="AC503" s="43">
        <v>361920</v>
      </c>
      <c r="AD503" s="42">
        <v>0.69599999999999995</v>
      </c>
      <c r="AE503" s="42">
        <v>0.59599999999999997</v>
      </c>
      <c r="AF503" s="42">
        <v>0.69599999999999995</v>
      </c>
      <c r="AG503" s="42">
        <v>0.69599999999999995</v>
      </c>
      <c r="AH503" s="43">
        <v>255</v>
      </c>
      <c r="AI503" s="43">
        <v>119222657</v>
      </c>
      <c r="AJ503" s="43">
        <v>467539</v>
      </c>
      <c r="AK503" s="43">
        <v>443227</v>
      </c>
      <c r="AL503" s="43">
        <v>327013</v>
      </c>
      <c r="AM503" s="42">
        <v>0.68899999999999995</v>
      </c>
      <c r="AN503" s="42">
        <v>0.59</v>
      </c>
      <c r="AO503" s="42">
        <v>0.68899999999999995</v>
      </c>
      <c r="AP503" s="42">
        <v>0.68899999999999995</v>
      </c>
      <c r="AQ503" s="43">
        <v>242</v>
      </c>
      <c r="AR503" s="43">
        <v>123106431</v>
      </c>
      <c r="AS503" s="43">
        <v>508704</v>
      </c>
      <c r="AT503" s="43">
        <v>429912</v>
      </c>
      <c r="AU503" s="43">
        <v>370405</v>
      </c>
      <c r="AV503" s="42">
        <v>0.70899999999999996</v>
      </c>
      <c r="AW503" s="42">
        <v>0.56999999999999995</v>
      </c>
      <c r="AX503" s="42">
        <v>0.70899999999999996</v>
      </c>
      <c r="AY503" s="42">
        <v>0.70899999999999996</v>
      </c>
      <c r="AZ503" s="43">
        <v>254</v>
      </c>
      <c r="BA503" s="43">
        <v>129083177</v>
      </c>
      <c r="BB503" s="43">
        <v>508201</v>
      </c>
      <c r="BC503" s="43">
        <v>491663</v>
      </c>
      <c r="BD503" s="43">
        <v>345437</v>
      </c>
      <c r="BE503" s="46">
        <v>0.68799999999999994</v>
      </c>
      <c r="BF503" s="46">
        <v>0.52700000000000002</v>
      </c>
      <c r="BG503" s="46">
        <v>0.68799999999999994</v>
      </c>
      <c r="BH503" s="46">
        <v>0.68799999999999994</v>
      </c>
      <c r="BI503" s="47">
        <v>237</v>
      </c>
      <c r="BJ503" s="47">
        <v>141677319</v>
      </c>
      <c r="BK503" s="47">
        <v>597794</v>
      </c>
      <c r="BL503" s="47">
        <v>297425</v>
      </c>
      <c r="BM503" s="47">
        <v>443860</v>
      </c>
      <c r="BN503" s="66">
        <v>0.72799999999999998</v>
      </c>
      <c r="BO503" s="66">
        <v>0.54600000000000004</v>
      </c>
      <c r="BP503" s="66">
        <v>0.72799999999999998</v>
      </c>
      <c r="BQ503" s="66">
        <v>0.72799999999999998</v>
      </c>
      <c r="BR503" s="67">
        <v>241</v>
      </c>
      <c r="BS503" s="67">
        <v>136417481</v>
      </c>
      <c r="BT503" s="67">
        <v>566047</v>
      </c>
      <c r="BU503" s="67">
        <v>537352</v>
      </c>
      <c r="BV503" s="67">
        <v>439203</v>
      </c>
      <c r="BW503" s="70">
        <v>0.73199999999999998</v>
      </c>
      <c r="BX503" s="70">
        <v>0.504</v>
      </c>
      <c r="BY503" s="70">
        <v>0.73199999999999998</v>
      </c>
      <c r="BZ503" s="70">
        <v>0.73199999999999998</v>
      </c>
      <c r="CA503" s="71">
        <v>272</v>
      </c>
      <c r="CB503" s="71">
        <v>148690868</v>
      </c>
      <c r="CC503" s="71">
        <v>546657</v>
      </c>
      <c r="CD503" s="71">
        <v>458531</v>
      </c>
      <c r="CE503" s="71">
        <v>509484</v>
      </c>
    </row>
    <row r="504" spans="1:83" x14ac:dyDescent="0.35">
      <c r="A504" s="10" t="s">
        <v>1836</v>
      </c>
      <c r="B504" s="10" t="s">
        <v>490</v>
      </c>
      <c r="C504" s="42">
        <v>0.72899999999999998</v>
      </c>
      <c r="D504" s="42">
        <v>0.5</v>
      </c>
      <c r="E504" s="42">
        <v>0.72899999999999998</v>
      </c>
      <c r="F504" s="42">
        <v>0.72899999999999998</v>
      </c>
      <c r="G504" s="43">
        <v>818</v>
      </c>
      <c r="H504" s="43">
        <v>297498333</v>
      </c>
      <c r="I504" s="43">
        <v>363689</v>
      </c>
      <c r="J504" s="43">
        <v>996244</v>
      </c>
      <c r="K504" s="43">
        <v>1069335</v>
      </c>
      <c r="L504" s="42">
        <v>0.71699999999999997</v>
      </c>
      <c r="M504" s="42">
        <v>0.48399999999999999</v>
      </c>
      <c r="N504" s="42">
        <v>0.71699999999999997</v>
      </c>
      <c r="O504" s="42">
        <v>0.71699999999999997</v>
      </c>
      <c r="P504" s="43">
        <v>793</v>
      </c>
      <c r="Q504" s="43">
        <v>309723716</v>
      </c>
      <c r="R504" s="43">
        <v>390572</v>
      </c>
      <c r="S504" s="43">
        <v>1015580</v>
      </c>
      <c r="T504" s="43">
        <v>1112184</v>
      </c>
      <c r="U504" s="42">
        <v>0.72899999999999998</v>
      </c>
      <c r="V504" s="42">
        <v>0.48399999999999999</v>
      </c>
      <c r="W504" s="42">
        <v>0.72899999999999998</v>
      </c>
      <c r="X504" s="42">
        <v>0.72899999999999998</v>
      </c>
      <c r="Y504" s="43">
        <v>799</v>
      </c>
      <c r="Z504" s="43">
        <v>314203871</v>
      </c>
      <c r="AA504" s="43">
        <v>393246</v>
      </c>
      <c r="AB504" s="43">
        <v>1064620</v>
      </c>
      <c r="AC504" s="43">
        <v>1236554</v>
      </c>
      <c r="AD504" s="42">
        <v>0.73099999999999998</v>
      </c>
      <c r="AE504" s="42">
        <v>0.48099999999999998</v>
      </c>
      <c r="AF504" s="42">
        <v>0.73099999999999998</v>
      </c>
      <c r="AG504" s="42">
        <v>0.73099999999999998</v>
      </c>
      <c r="AH504" s="43">
        <v>782</v>
      </c>
      <c r="AI504" s="43">
        <v>323912092</v>
      </c>
      <c r="AJ504" s="43">
        <v>414209</v>
      </c>
      <c r="AK504" s="43">
        <v>1066710</v>
      </c>
      <c r="AL504" s="43">
        <v>1143155</v>
      </c>
      <c r="AM504" s="42">
        <v>0.73099999999999998</v>
      </c>
      <c r="AN504" s="42">
        <v>0.47399999999999998</v>
      </c>
      <c r="AO504" s="42">
        <v>0.73099999999999998</v>
      </c>
      <c r="AP504" s="42">
        <v>0.73099999999999998</v>
      </c>
      <c r="AQ504" s="43">
        <v>764</v>
      </c>
      <c r="AR504" s="43">
        <v>335830440</v>
      </c>
      <c r="AS504" s="43">
        <v>439568</v>
      </c>
      <c r="AT504" s="43">
        <v>1068568</v>
      </c>
      <c r="AU504" s="43">
        <v>1209888</v>
      </c>
      <c r="AV504" s="42">
        <v>0.75</v>
      </c>
      <c r="AW504" s="42">
        <v>0.48399999999999999</v>
      </c>
      <c r="AX504" s="42">
        <v>0.75</v>
      </c>
      <c r="AY504" s="42">
        <v>0.75</v>
      </c>
      <c r="AZ504" s="43">
        <v>768</v>
      </c>
      <c r="BA504" s="43">
        <v>335439147</v>
      </c>
      <c r="BB504" s="43">
        <v>436769</v>
      </c>
      <c r="BC504" s="43">
        <v>1098601</v>
      </c>
      <c r="BD504" s="43">
        <v>1286999</v>
      </c>
      <c r="BE504" s="46">
        <v>0.747</v>
      </c>
      <c r="BF504" s="46">
        <v>0.46</v>
      </c>
      <c r="BG504" s="46">
        <v>0.747</v>
      </c>
      <c r="BH504" s="46">
        <v>0.747</v>
      </c>
      <c r="BI504" s="47">
        <v>726</v>
      </c>
      <c r="BJ504" s="47">
        <v>352091708</v>
      </c>
      <c r="BK504" s="47">
        <v>484974</v>
      </c>
      <c r="BL504" s="47">
        <v>1125023</v>
      </c>
      <c r="BM504" s="47">
        <v>1181308</v>
      </c>
      <c r="BN504" s="66">
        <v>0.75800000000000001</v>
      </c>
      <c r="BO504" s="66">
        <v>0.47399999999999998</v>
      </c>
      <c r="BP504" s="66">
        <v>0.75800000000000001</v>
      </c>
      <c r="BQ504" s="66">
        <v>0.75800000000000001</v>
      </c>
      <c r="BR504" s="67">
        <v>702</v>
      </c>
      <c r="BS504" s="67">
        <v>353229467</v>
      </c>
      <c r="BT504" s="67">
        <v>503175</v>
      </c>
      <c r="BU504" s="67">
        <v>1206478</v>
      </c>
      <c r="BV504" s="67">
        <v>1246936</v>
      </c>
      <c r="BW504" s="70">
        <v>0.752</v>
      </c>
      <c r="BX504" s="70">
        <v>0.47399999999999998</v>
      </c>
      <c r="BY504" s="70">
        <v>0.752</v>
      </c>
      <c r="BZ504" s="70">
        <v>0.752</v>
      </c>
      <c r="CA504" s="71">
        <v>709</v>
      </c>
      <c r="CB504" s="71">
        <v>358558989</v>
      </c>
      <c r="CC504" s="71">
        <v>505724</v>
      </c>
      <c r="CD504" s="71">
        <v>1434903</v>
      </c>
      <c r="CE504" s="71">
        <v>1498614</v>
      </c>
    </row>
    <row r="505" spans="1:83" x14ac:dyDescent="0.35">
      <c r="A505" s="10" t="s">
        <v>1837</v>
      </c>
      <c r="B505" s="10" t="s">
        <v>491</v>
      </c>
      <c r="C505" s="42">
        <v>0.52400000000000002</v>
      </c>
      <c r="D505" s="42">
        <v>0.375</v>
      </c>
      <c r="E505" s="42">
        <v>0.52400000000000002</v>
      </c>
      <c r="F505" s="42">
        <v>0.52400000000000002</v>
      </c>
      <c r="G505" s="43">
        <v>1104</v>
      </c>
      <c r="H505" s="43">
        <v>703946140</v>
      </c>
      <c r="I505" s="43">
        <v>637632</v>
      </c>
      <c r="J505" s="43">
        <v>1087432</v>
      </c>
      <c r="K505" s="43">
        <v>1124734</v>
      </c>
      <c r="L505" s="42">
        <v>0.53800000000000003</v>
      </c>
      <c r="M505" s="42">
        <v>0.371</v>
      </c>
      <c r="N505" s="42">
        <v>0.53800000000000003</v>
      </c>
      <c r="O505" s="42">
        <v>0.53800000000000003</v>
      </c>
      <c r="P505" s="43">
        <v>1145</v>
      </c>
      <c r="Q505" s="43">
        <v>728746564</v>
      </c>
      <c r="R505" s="43">
        <v>636459</v>
      </c>
      <c r="S505" s="43">
        <v>1153558</v>
      </c>
      <c r="T505" s="43">
        <v>1294667</v>
      </c>
      <c r="U505" s="42">
        <v>0.53700000000000003</v>
      </c>
      <c r="V505" s="42">
        <v>0.38</v>
      </c>
      <c r="W505" s="42">
        <v>0.53700000000000003</v>
      </c>
      <c r="X505" s="42">
        <v>0.53700000000000003</v>
      </c>
      <c r="Y505" s="43">
        <v>1098</v>
      </c>
      <c r="Z505" s="43">
        <v>737061180</v>
      </c>
      <c r="AA505" s="43">
        <v>671276</v>
      </c>
      <c r="AB505" s="43">
        <v>1228486</v>
      </c>
      <c r="AC505" s="43">
        <v>1379586</v>
      </c>
      <c r="AD505" s="42">
        <v>0.54300000000000004</v>
      </c>
      <c r="AE505" s="42">
        <v>0.32800000000000001</v>
      </c>
      <c r="AF505" s="42">
        <v>0.54300000000000004</v>
      </c>
      <c r="AG505" s="42">
        <v>0.54300000000000004</v>
      </c>
      <c r="AH505" s="43">
        <v>1108</v>
      </c>
      <c r="AI505" s="43">
        <v>779663212</v>
      </c>
      <c r="AJ505" s="43">
        <v>703667</v>
      </c>
      <c r="AK505" s="43">
        <v>1258913</v>
      </c>
      <c r="AL505" s="43">
        <v>1344423</v>
      </c>
      <c r="AM505" s="42">
        <v>0.53900000000000003</v>
      </c>
      <c r="AN505" s="42">
        <v>0.311</v>
      </c>
      <c r="AO505" s="42">
        <v>0.53900000000000003</v>
      </c>
      <c r="AP505" s="42">
        <v>0.53900000000000003</v>
      </c>
      <c r="AQ505" s="43">
        <v>1083</v>
      </c>
      <c r="AR505" s="43">
        <v>815377511</v>
      </c>
      <c r="AS505" s="43">
        <v>752887</v>
      </c>
      <c r="AT505" s="43">
        <v>1289635</v>
      </c>
      <c r="AU505" s="43">
        <v>1272764</v>
      </c>
      <c r="AV505" s="42">
        <v>0.55000000000000004</v>
      </c>
      <c r="AW505" s="42">
        <v>0.317</v>
      </c>
      <c r="AX505" s="42">
        <v>0.55000000000000004</v>
      </c>
      <c r="AY505" s="42">
        <v>0.55000000000000004</v>
      </c>
      <c r="AZ505" s="43">
        <v>1044</v>
      </c>
      <c r="BA505" s="43">
        <v>819326848</v>
      </c>
      <c r="BB505" s="43">
        <v>784795</v>
      </c>
      <c r="BC505" s="43">
        <v>1280413</v>
      </c>
      <c r="BD505" s="43">
        <v>1215624</v>
      </c>
      <c r="BE505" s="46">
        <v>0.53500000000000003</v>
      </c>
      <c r="BF505" s="46">
        <v>0.27300000000000002</v>
      </c>
      <c r="BG505" s="46">
        <v>0.53500000000000003</v>
      </c>
      <c r="BH505" s="46">
        <v>0.53500000000000003</v>
      </c>
      <c r="BI505" s="47">
        <v>981</v>
      </c>
      <c r="BJ505" s="47">
        <v>873153638</v>
      </c>
      <c r="BK505" s="47">
        <v>890064</v>
      </c>
      <c r="BL505" s="47">
        <v>1055060</v>
      </c>
      <c r="BM505" s="47">
        <v>1098899</v>
      </c>
      <c r="BN505" s="66">
        <v>0.55100000000000005</v>
      </c>
      <c r="BO505" s="66">
        <v>0.28000000000000003</v>
      </c>
      <c r="BP505" s="66">
        <v>0.55100000000000005</v>
      </c>
      <c r="BQ505" s="66">
        <v>0.55100000000000005</v>
      </c>
      <c r="BR505" s="67">
        <v>944</v>
      </c>
      <c r="BS505" s="67">
        <v>880080869</v>
      </c>
      <c r="BT505" s="67">
        <v>932289</v>
      </c>
      <c r="BU505" s="67">
        <v>1385144</v>
      </c>
      <c r="BV505" s="67">
        <v>1237555</v>
      </c>
      <c r="BW505" s="70">
        <v>0.52500000000000002</v>
      </c>
      <c r="BX505" s="70">
        <v>0.32300000000000001</v>
      </c>
      <c r="BY505" s="70">
        <v>0.52500000000000002</v>
      </c>
      <c r="BZ505" s="70">
        <v>0.52500000000000002</v>
      </c>
      <c r="CA505" s="71">
        <v>917</v>
      </c>
      <c r="CB505" s="71">
        <v>887644424</v>
      </c>
      <c r="CC505" s="71">
        <v>967987</v>
      </c>
      <c r="CD505" s="71">
        <v>1478306</v>
      </c>
      <c r="CE505" s="71">
        <v>1617020</v>
      </c>
    </row>
    <row r="506" spans="1:83" x14ac:dyDescent="0.35">
      <c r="A506" s="10" t="s">
        <v>1838</v>
      </c>
      <c r="B506" s="10" t="s">
        <v>492</v>
      </c>
      <c r="C506" s="42">
        <v>0.53400000000000003</v>
      </c>
      <c r="D506" s="42">
        <v>0.52100000000000002</v>
      </c>
      <c r="E506" s="42">
        <v>0.53400000000000003</v>
      </c>
      <c r="F506" s="42">
        <v>0.53400000000000003</v>
      </c>
      <c r="G506" s="43">
        <v>744</v>
      </c>
      <c r="H506" s="43">
        <v>463973497</v>
      </c>
      <c r="I506" s="43">
        <v>623620</v>
      </c>
      <c r="J506" s="43">
        <v>965237</v>
      </c>
      <c r="K506" s="43">
        <v>1176992</v>
      </c>
      <c r="L506" s="42">
        <v>0.51800000000000002</v>
      </c>
      <c r="M506" s="42">
        <v>0.51</v>
      </c>
      <c r="N506" s="42">
        <v>0.51800000000000002</v>
      </c>
      <c r="O506" s="42">
        <v>0.51800000000000002</v>
      </c>
      <c r="P506" s="43">
        <v>730</v>
      </c>
      <c r="Q506" s="43">
        <v>485762334</v>
      </c>
      <c r="R506" s="43">
        <v>665427</v>
      </c>
      <c r="S506" s="43">
        <v>993373</v>
      </c>
      <c r="T506" s="43">
        <v>1265097</v>
      </c>
      <c r="U506" s="42">
        <v>0.50900000000000001</v>
      </c>
      <c r="V506" s="42">
        <v>0.497</v>
      </c>
      <c r="W506" s="42">
        <v>0.50900000000000001</v>
      </c>
      <c r="X506" s="42">
        <v>0.50900000000000001</v>
      </c>
      <c r="Y506" s="43">
        <v>700</v>
      </c>
      <c r="Z506" s="43">
        <v>497853727</v>
      </c>
      <c r="AA506" s="43">
        <v>711219</v>
      </c>
      <c r="AB506" s="43">
        <v>1037308</v>
      </c>
      <c r="AC506" s="43">
        <v>1191771</v>
      </c>
      <c r="AD506" s="42">
        <v>0.44800000000000001</v>
      </c>
      <c r="AE506" s="42">
        <v>0.441</v>
      </c>
      <c r="AF506" s="42">
        <v>0.44800000000000001</v>
      </c>
      <c r="AG506" s="42">
        <v>0.44800000000000001</v>
      </c>
      <c r="AH506" s="43">
        <v>677</v>
      </c>
      <c r="AI506" s="43">
        <v>574936189</v>
      </c>
      <c r="AJ506" s="43">
        <v>849241</v>
      </c>
      <c r="AK506" s="43">
        <v>1036129</v>
      </c>
      <c r="AL506" s="43">
        <v>1153342</v>
      </c>
      <c r="AM506" s="42">
        <v>0.48199999999999998</v>
      </c>
      <c r="AN506" s="42">
        <v>0.44900000000000001</v>
      </c>
      <c r="AO506" s="42">
        <v>0.48199999999999998</v>
      </c>
      <c r="AP506" s="42">
        <v>0.48199999999999998</v>
      </c>
      <c r="AQ506" s="43">
        <v>667</v>
      </c>
      <c r="AR506" s="43">
        <v>564110435</v>
      </c>
      <c r="AS506" s="43">
        <v>845742</v>
      </c>
      <c r="AT506" s="43">
        <v>1130500</v>
      </c>
      <c r="AU506" s="43">
        <v>1188452</v>
      </c>
      <c r="AV506" s="42">
        <v>0.52600000000000002</v>
      </c>
      <c r="AW506" s="42">
        <v>0.45300000000000001</v>
      </c>
      <c r="AX506" s="42">
        <v>0.52600000000000002</v>
      </c>
      <c r="AY506" s="42">
        <v>0.52600000000000002</v>
      </c>
      <c r="AZ506" s="43">
        <v>687</v>
      </c>
      <c r="BA506" s="43">
        <v>567625594</v>
      </c>
      <c r="BB506" s="43">
        <v>826238</v>
      </c>
      <c r="BC506" s="43">
        <v>1042659</v>
      </c>
      <c r="BD506" s="43">
        <v>1328960</v>
      </c>
      <c r="BE506" s="46">
        <v>0.52900000000000003</v>
      </c>
      <c r="BF506" s="46">
        <v>0.441</v>
      </c>
      <c r="BG506" s="46">
        <v>0.52900000000000003</v>
      </c>
      <c r="BH506" s="46">
        <v>0.52900000000000003</v>
      </c>
      <c r="BI506" s="47">
        <v>655</v>
      </c>
      <c r="BJ506" s="47">
        <v>590855347</v>
      </c>
      <c r="BK506" s="47">
        <v>902069</v>
      </c>
      <c r="BL506" s="47">
        <v>1031448</v>
      </c>
      <c r="BM506" s="47">
        <v>1268319</v>
      </c>
      <c r="BN506" s="66">
        <v>0.47599999999999998</v>
      </c>
      <c r="BO506" s="66">
        <v>0.375</v>
      </c>
      <c r="BP506" s="66">
        <v>0.47599999999999998</v>
      </c>
      <c r="BQ506" s="66">
        <v>0.47599999999999998</v>
      </c>
      <c r="BR506" s="67">
        <v>621</v>
      </c>
      <c r="BS506" s="67">
        <v>676187049</v>
      </c>
      <c r="BT506" s="67">
        <v>1088868</v>
      </c>
      <c r="BU506" s="67">
        <v>1262001</v>
      </c>
      <c r="BV506" s="67">
        <v>1389317</v>
      </c>
      <c r="BW506" s="70">
        <v>0.47499999999999998</v>
      </c>
      <c r="BX506" s="70">
        <v>0.371</v>
      </c>
      <c r="BY506" s="70">
        <v>0.47499999999999998</v>
      </c>
      <c r="BZ506" s="70">
        <v>0.47499999999999998</v>
      </c>
      <c r="CA506" s="71">
        <v>649</v>
      </c>
      <c r="CB506" s="71">
        <v>694946874</v>
      </c>
      <c r="CC506" s="71">
        <v>1070796</v>
      </c>
      <c r="CD506" s="71">
        <v>1028042</v>
      </c>
      <c r="CE506" s="71">
        <v>1298108</v>
      </c>
    </row>
    <row r="507" spans="1:83" x14ac:dyDescent="0.35">
      <c r="A507" s="10" t="s">
        <v>1839</v>
      </c>
      <c r="B507" s="10" t="s">
        <v>493</v>
      </c>
      <c r="C507" s="42">
        <v>0.432</v>
      </c>
      <c r="D507" s="42">
        <v>0.58599999999999997</v>
      </c>
      <c r="E507" s="42">
        <v>0.432</v>
      </c>
      <c r="F507" s="42">
        <v>0.58599999999999997</v>
      </c>
      <c r="G507" s="43">
        <v>382</v>
      </c>
      <c r="H507" s="43">
        <v>290134177</v>
      </c>
      <c r="I507" s="43">
        <v>759513</v>
      </c>
      <c r="J507" s="43">
        <v>485421</v>
      </c>
      <c r="K507" s="43">
        <v>440049</v>
      </c>
      <c r="L507" s="42">
        <v>0.39400000000000002</v>
      </c>
      <c r="M507" s="42">
        <v>0.56799999999999995</v>
      </c>
      <c r="N507" s="42">
        <v>0.39400000000000002</v>
      </c>
      <c r="O507" s="42">
        <v>0.56799999999999995</v>
      </c>
      <c r="P507" s="43">
        <v>363</v>
      </c>
      <c r="Q507" s="43">
        <v>303274796</v>
      </c>
      <c r="R507" s="43">
        <v>835467</v>
      </c>
      <c r="S507" s="43">
        <v>516410</v>
      </c>
      <c r="T507" s="43">
        <v>570289</v>
      </c>
      <c r="U507" s="42">
        <v>0.41599999999999998</v>
      </c>
      <c r="V507" s="42">
        <v>0.55900000000000005</v>
      </c>
      <c r="W507" s="42">
        <v>0.41599999999999998</v>
      </c>
      <c r="X507" s="42">
        <v>0.55900000000000005</v>
      </c>
      <c r="Y507" s="43">
        <v>368</v>
      </c>
      <c r="Z507" s="43">
        <v>311718832</v>
      </c>
      <c r="AA507" s="43">
        <v>847062</v>
      </c>
      <c r="AB507" s="43">
        <v>560788</v>
      </c>
      <c r="AC507" s="43">
        <v>476019</v>
      </c>
      <c r="AD507" s="42">
        <v>0.41799999999999998</v>
      </c>
      <c r="AE507" s="42">
        <v>0.52400000000000002</v>
      </c>
      <c r="AF507" s="42">
        <v>0.41799999999999998</v>
      </c>
      <c r="AG507" s="42">
        <v>0.52400000000000002</v>
      </c>
      <c r="AH507" s="43">
        <v>380</v>
      </c>
      <c r="AI507" s="43">
        <v>340106852</v>
      </c>
      <c r="AJ507" s="43">
        <v>895018</v>
      </c>
      <c r="AK507" s="43">
        <v>602385</v>
      </c>
      <c r="AL507" s="43">
        <v>507581</v>
      </c>
      <c r="AM507" s="42">
        <v>0.39200000000000002</v>
      </c>
      <c r="AN507" s="42">
        <v>0.53</v>
      </c>
      <c r="AO507" s="42">
        <v>0.39200000000000002</v>
      </c>
      <c r="AP507" s="42">
        <v>0.53</v>
      </c>
      <c r="AQ507" s="43">
        <v>338</v>
      </c>
      <c r="AR507" s="43">
        <v>336132460</v>
      </c>
      <c r="AS507" s="43">
        <v>994474</v>
      </c>
      <c r="AT507" s="43">
        <v>583925</v>
      </c>
      <c r="AU507" s="43">
        <v>397397</v>
      </c>
      <c r="AV507" s="42">
        <v>0.42899999999999999</v>
      </c>
      <c r="AW507" s="42">
        <v>0.52400000000000002</v>
      </c>
      <c r="AX507" s="42">
        <v>0.42899999999999999</v>
      </c>
      <c r="AY507" s="42">
        <v>0.52400000000000002</v>
      </c>
      <c r="AZ507" s="43">
        <v>345</v>
      </c>
      <c r="BA507" s="43">
        <v>343051364</v>
      </c>
      <c r="BB507" s="43">
        <v>994351</v>
      </c>
      <c r="BC507" s="43">
        <v>494460</v>
      </c>
      <c r="BD507" s="43">
        <v>565757</v>
      </c>
      <c r="BE507" s="46">
        <v>0.38300000000000001</v>
      </c>
      <c r="BF507" s="46">
        <v>0.51</v>
      </c>
      <c r="BG507" s="46">
        <v>0.38300000000000001</v>
      </c>
      <c r="BH507" s="46">
        <v>0.51</v>
      </c>
      <c r="BI507" s="47">
        <v>301</v>
      </c>
      <c r="BJ507" s="47">
        <v>355930005</v>
      </c>
      <c r="BK507" s="47">
        <v>1182491</v>
      </c>
      <c r="BL507" s="47">
        <v>468456</v>
      </c>
      <c r="BM507" s="47">
        <v>680078</v>
      </c>
      <c r="BN507" s="66">
        <v>0.39300000000000002</v>
      </c>
      <c r="BO507" s="66">
        <v>0.45300000000000001</v>
      </c>
      <c r="BP507" s="66">
        <v>0.39300000000000002</v>
      </c>
      <c r="BQ507" s="66">
        <v>0.45300000000000001</v>
      </c>
      <c r="BR507" s="67">
        <v>319</v>
      </c>
      <c r="BS507" s="67">
        <v>402201936</v>
      </c>
      <c r="BT507" s="67">
        <v>1260821</v>
      </c>
      <c r="BU507" s="67">
        <v>420885</v>
      </c>
      <c r="BV507" s="67">
        <v>426614</v>
      </c>
      <c r="BW507" s="70">
        <v>0.35099999999999998</v>
      </c>
      <c r="BX507" s="70">
        <v>0.46</v>
      </c>
      <c r="BY507" s="70">
        <v>0.35099999999999998</v>
      </c>
      <c r="BZ507" s="70">
        <v>0.46</v>
      </c>
      <c r="CA507" s="71">
        <v>306</v>
      </c>
      <c r="CB507" s="71">
        <v>404468893</v>
      </c>
      <c r="CC507" s="71">
        <v>1321793</v>
      </c>
      <c r="CD507" s="71">
        <v>388942</v>
      </c>
      <c r="CE507" s="71">
        <v>427724</v>
      </c>
    </row>
    <row r="508" spans="1:83" x14ac:dyDescent="0.35">
      <c r="A508" s="10" t="s">
        <v>1840</v>
      </c>
      <c r="B508" s="10" t="s">
        <v>494</v>
      </c>
      <c r="C508" s="42">
        <v>0.73299999999999998</v>
      </c>
      <c r="D508" s="42">
        <v>0.68700000000000006</v>
      </c>
      <c r="E508" s="42">
        <v>0.73299999999999998</v>
      </c>
      <c r="F508" s="42">
        <v>0.73299999999999998</v>
      </c>
      <c r="G508" s="43">
        <v>1345</v>
      </c>
      <c r="H508" s="43">
        <v>482232465</v>
      </c>
      <c r="I508" s="43">
        <v>358537</v>
      </c>
      <c r="J508" s="43">
        <v>1126528</v>
      </c>
      <c r="K508" s="43">
        <v>1154165</v>
      </c>
      <c r="L508" s="42">
        <v>0.73299999999999998</v>
      </c>
      <c r="M508" s="42">
        <v>0.67500000000000004</v>
      </c>
      <c r="N508" s="42">
        <v>0.73299999999999998</v>
      </c>
      <c r="O508" s="42">
        <v>0.73299999999999998</v>
      </c>
      <c r="P508" s="43">
        <v>1384</v>
      </c>
      <c r="Q508" s="43">
        <v>510308765</v>
      </c>
      <c r="R508" s="43">
        <v>368720</v>
      </c>
      <c r="S508" s="43">
        <v>1102075</v>
      </c>
      <c r="T508" s="43">
        <v>1159364</v>
      </c>
      <c r="U508" s="42">
        <v>0.73399999999999999</v>
      </c>
      <c r="V508" s="42">
        <v>0.66900000000000004</v>
      </c>
      <c r="W508" s="42">
        <v>0.73399999999999999</v>
      </c>
      <c r="X508" s="42">
        <v>0.73399999999999999</v>
      </c>
      <c r="Y508" s="43">
        <v>1363</v>
      </c>
      <c r="Z508" s="43">
        <v>526885863</v>
      </c>
      <c r="AA508" s="43">
        <v>386563</v>
      </c>
      <c r="AB508" s="43">
        <v>1270536</v>
      </c>
      <c r="AC508" s="43">
        <v>1070868</v>
      </c>
      <c r="AD508" s="42">
        <v>0.752</v>
      </c>
      <c r="AE508" s="42">
        <v>0.68200000000000005</v>
      </c>
      <c r="AF508" s="42">
        <v>0.752</v>
      </c>
      <c r="AG508" s="42">
        <v>0.752</v>
      </c>
      <c r="AH508" s="43">
        <v>1351</v>
      </c>
      <c r="AI508" s="43">
        <v>515466643</v>
      </c>
      <c r="AJ508" s="43">
        <v>381544</v>
      </c>
      <c r="AK508" s="43">
        <v>1268262</v>
      </c>
      <c r="AL508" s="43">
        <v>1219762</v>
      </c>
      <c r="AM508" s="42">
        <v>0.74299999999999999</v>
      </c>
      <c r="AN508" s="42">
        <v>0.66600000000000004</v>
      </c>
      <c r="AO508" s="42">
        <v>0.74299999999999999</v>
      </c>
      <c r="AP508" s="42">
        <v>0.74299999999999999</v>
      </c>
      <c r="AQ508" s="43">
        <v>1315</v>
      </c>
      <c r="AR508" s="43">
        <v>551822050</v>
      </c>
      <c r="AS508" s="43">
        <v>419636</v>
      </c>
      <c r="AT508" s="43">
        <v>1307951</v>
      </c>
      <c r="AU508" s="43">
        <v>1160861</v>
      </c>
      <c r="AV508" s="42">
        <v>0.76700000000000002</v>
      </c>
      <c r="AW508" s="42">
        <v>0.67300000000000004</v>
      </c>
      <c r="AX508" s="42">
        <v>0.76700000000000002</v>
      </c>
      <c r="AY508" s="42">
        <v>0.76700000000000002</v>
      </c>
      <c r="AZ508" s="43">
        <v>1355</v>
      </c>
      <c r="BA508" s="43">
        <v>551363755</v>
      </c>
      <c r="BB508" s="43">
        <v>406910</v>
      </c>
      <c r="BC508" s="43">
        <v>1435176</v>
      </c>
      <c r="BD508" s="43">
        <v>1444806</v>
      </c>
      <c r="BE508" s="46">
        <v>0.77</v>
      </c>
      <c r="BF508" s="46">
        <v>0.66700000000000004</v>
      </c>
      <c r="BG508" s="46">
        <v>0.77</v>
      </c>
      <c r="BH508" s="46">
        <v>0.77</v>
      </c>
      <c r="BI508" s="47">
        <v>1279</v>
      </c>
      <c r="BJ508" s="47">
        <v>564958025</v>
      </c>
      <c r="BK508" s="47">
        <v>441718</v>
      </c>
      <c r="BL508" s="47">
        <v>1505643</v>
      </c>
      <c r="BM508" s="47">
        <v>2143632</v>
      </c>
      <c r="BN508" s="66">
        <v>0.78400000000000003</v>
      </c>
      <c r="BO508" s="66">
        <v>0.67</v>
      </c>
      <c r="BP508" s="66">
        <v>0.78400000000000003</v>
      </c>
      <c r="BQ508" s="66">
        <v>0.78400000000000003</v>
      </c>
      <c r="BR508" s="67">
        <v>1273</v>
      </c>
      <c r="BS508" s="67">
        <v>573003043</v>
      </c>
      <c r="BT508" s="67">
        <v>450120</v>
      </c>
      <c r="BU508" s="67">
        <v>1639188</v>
      </c>
      <c r="BV508" s="67">
        <v>1700152</v>
      </c>
      <c r="BW508" s="70">
        <v>0.76300000000000001</v>
      </c>
      <c r="BX508" s="70">
        <v>0.66300000000000003</v>
      </c>
      <c r="BY508" s="70">
        <v>0.76300000000000001</v>
      </c>
      <c r="BZ508" s="70">
        <v>0.76300000000000001</v>
      </c>
      <c r="CA508" s="71">
        <v>1237</v>
      </c>
      <c r="CB508" s="71">
        <v>596950706</v>
      </c>
      <c r="CC508" s="71">
        <v>482579</v>
      </c>
      <c r="CD508" s="71">
        <v>1660894</v>
      </c>
      <c r="CE508" s="71">
        <v>1792339</v>
      </c>
    </row>
    <row r="509" spans="1:83" x14ac:dyDescent="0.35">
      <c r="A509" s="10" t="s">
        <v>1841</v>
      </c>
      <c r="B509" s="10" t="s">
        <v>1143</v>
      </c>
      <c r="C509" s="42">
        <v>0.77500000000000002</v>
      </c>
      <c r="D509" s="42">
        <v>0.64300000000000002</v>
      </c>
      <c r="E509" s="42">
        <v>0.77500000000000002</v>
      </c>
      <c r="F509" s="42">
        <v>0.77500000000000002</v>
      </c>
      <c r="G509" s="43">
        <v>1805</v>
      </c>
      <c r="H509" s="43">
        <v>544807173</v>
      </c>
      <c r="I509" s="43">
        <v>301832</v>
      </c>
      <c r="J509" s="43">
        <v>1457140</v>
      </c>
      <c r="K509" s="43">
        <v>1351886</v>
      </c>
      <c r="L509" s="42">
        <v>0.76600000000000001</v>
      </c>
      <c r="M509" s="42">
        <v>0.63900000000000001</v>
      </c>
      <c r="N509" s="42">
        <v>0.76600000000000001</v>
      </c>
      <c r="O509" s="42">
        <v>0.76600000000000001</v>
      </c>
      <c r="P509" s="43">
        <v>1741</v>
      </c>
      <c r="Q509" s="43">
        <v>562055849</v>
      </c>
      <c r="R509" s="43">
        <v>322835</v>
      </c>
      <c r="S509" s="43">
        <v>1520670</v>
      </c>
      <c r="T509" s="43">
        <v>1650248</v>
      </c>
      <c r="U509" s="42">
        <v>0.75</v>
      </c>
      <c r="V509" s="42">
        <v>0.61199999999999999</v>
      </c>
      <c r="W509" s="42">
        <v>0.75</v>
      </c>
      <c r="X509" s="42">
        <v>0.75</v>
      </c>
      <c r="Y509" s="43">
        <v>1663</v>
      </c>
      <c r="Z509" s="43">
        <v>603291734</v>
      </c>
      <c r="AA509" s="43">
        <v>362773</v>
      </c>
      <c r="AB509" s="43">
        <v>2039343</v>
      </c>
      <c r="AC509" s="43">
        <v>1543916</v>
      </c>
      <c r="AD509" s="42">
        <v>0.76300000000000001</v>
      </c>
      <c r="AE509" s="42">
        <v>0.60399999999999998</v>
      </c>
      <c r="AF509" s="42">
        <v>0.76300000000000001</v>
      </c>
      <c r="AG509" s="42">
        <v>0.76300000000000001</v>
      </c>
      <c r="AH509" s="43">
        <v>1707</v>
      </c>
      <c r="AI509" s="43">
        <v>622726190</v>
      </c>
      <c r="AJ509" s="43">
        <v>364807</v>
      </c>
      <c r="AK509" s="43">
        <v>2722452</v>
      </c>
      <c r="AL509" s="43">
        <v>1697986</v>
      </c>
      <c r="AM509" s="42">
        <v>0.754</v>
      </c>
      <c r="AN509" s="42">
        <v>0.57299999999999995</v>
      </c>
      <c r="AO509" s="42">
        <v>0.754</v>
      </c>
      <c r="AP509" s="42">
        <v>0.754</v>
      </c>
      <c r="AQ509" s="43">
        <v>1661</v>
      </c>
      <c r="AR509" s="43">
        <v>667696950</v>
      </c>
      <c r="AS509" s="43">
        <v>401984</v>
      </c>
      <c r="AT509" s="43">
        <v>2384945</v>
      </c>
      <c r="AU509" s="43">
        <v>1748991</v>
      </c>
      <c r="AV509" s="42">
        <v>0.77</v>
      </c>
      <c r="AW509" s="42">
        <v>0.57899999999999996</v>
      </c>
      <c r="AX509" s="42">
        <v>0.77</v>
      </c>
      <c r="AY509" s="42">
        <v>0.77</v>
      </c>
      <c r="AZ509" s="43">
        <v>1650</v>
      </c>
      <c r="BA509" s="43">
        <v>662469998</v>
      </c>
      <c r="BB509" s="43">
        <v>401496</v>
      </c>
      <c r="BC509" s="43">
        <v>2156837</v>
      </c>
      <c r="BD509" s="43">
        <v>1999486</v>
      </c>
      <c r="BE509" s="46">
        <v>0.77500000000000002</v>
      </c>
      <c r="BF509" s="46">
        <v>0.56599999999999995</v>
      </c>
      <c r="BG509" s="46">
        <v>0.77500000000000002</v>
      </c>
      <c r="BH509" s="46">
        <v>0.77500000000000002</v>
      </c>
      <c r="BI509" s="47">
        <v>1580</v>
      </c>
      <c r="BJ509" s="47">
        <v>684094542</v>
      </c>
      <c r="BK509" s="47">
        <v>432971</v>
      </c>
      <c r="BL509" s="47">
        <v>2294908</v>
      </c>
      <c r="BM509" s="47">
        <v>2528923</v>
      </c>
      <c r="BN509" s="66">
        <v>0.77</v>
      </c>
      <c r="BO509" s="66">
        <v>0.55400000000000005</v>
      </c>
      <c r="BP509" s="66">
        <v>0.77</v>
      </c>
      <c r="BQ509" s="66">
        <v>0.77</v>
      </c>
      <c r="BR509" s="67">
        <v>1499</v>
      </c>
      <c r="BS509" s="67">
        <v>715170404</v>
      </c>
      <c r="BT509" s="67">
        <v>477098</v>
      </c>
      <c r="BU509" s="67">
        <v>2321748</v>
      </c>
      <c r="BV509" s="67">
        <v>1814223</v>
      </c>
      <c r="BW509" s="70">
        <v>0.75</v>
      </c>
      <c r="BX509" s="70">
        <v>0.54300000000000004</v>
      </c>
      <c r="BY509" s="70">
        <v>0.75</v>
      </c>
      <c r="BZ509" s="70">
        <v>0.75</v>
      </c>
      <c r="CA509" s="71">
        <v>1436</v>
      </c>
      <c r="CB509" s="71">
        <v>731871641</v>
      </c>
      <c r="CC509" s="71">
        <v>509659</v>
      </c>
      <c r="CD509" s="71">
        <v>2451086</v>
      </c>
      <c r="CE509" s="71">
        <v>1882509</v>
      </c>
    </row>
    <row r="510" spans="1:83" x14ac:dyDescent="0.35">
      <c r="A510" s="10" t="s">
        <v>1842</v>
      </c>
      <c r="B510" s="10" t="s">
        <v>496</v>
      </c>
      <c r="C510" s="42">
        <v>0.78500000000000003</v>
      </c>
      <c r="D510" s="42">
        <v>0.62</v>
      </c>
      <c r="E510" s="42">
        <v>0.78500000000000003</v>
      </c>
      <c r="F510" s="42">
        <v>0.78500000000000003</v>
      </c>
      <c r="G510" s="43">
        <v>1169</v>
      </c>
      <c r="H510" s="43">
        <v>336650248</v>
      </c>
      <c r="I510" s="43">
        <v>287981</v>
      </c>
      <c r="J510" s="43">
        <v>2043528</v>
      </c>
      <c r="K510" s="43">
        <v>2103560</v>
      </c>
      <c r="L510" s="42">
        <v>0.77300000000000002</v>
      </c>
      <c r="M510" s="42">
        <v>0.58199999999999996</v>
      </c>
      <c r="N510" s="42">
        <v>0.77300000000000002</v>
      </c>
      <c r="O510" s="42">
        <v>0.77300000000000002</v>
      </c>
      <c r="P510" s="43">
        <v>1182</v>
      </c>
      <c r="Q510" s="43">
        <v>370465154</v>
      </c>
      <c r="R510" s="43">
        <v>313422</v>
      </c>
      <c r="S510" s="43">
        <v>1931663</v>
      </c>
      <c r="T510" s="43">
        <v>2202813</v>
      </c>
      <c r="U510" s="42">
        <v>0.77700000000000002</v>
      </c>
      <c r="V510" s="42">
        <v>0.56999999999999995</v>
      </c>
      <c r="W510" s="42">
        <v>0.77700000000000002</v>
      </c>
      <c r="X510" s="42">
        <v>0.77700000000000002</v>
      </c>
      <c r="Y510" s="43">
        <v>1186</v>
      </c>
      <c r="Z510" s="43">
        <v>383672178</v>
      </c>
      <c r="AA510" s="43">
        <v>323500</v>
      </c>
      <c r="AB510" s="43">
        <v>2161031</v>
      </c>
      <c r="AC510" s="43">
        <v>2450897</v>
      </c>
      <c r="AD510" s="42">
        <v>0.77900000000000003</v>
      </c>
      <c r="AE510" s="42">
        <v>0.56799999999999995</v>
      </c>
      <c r="AF510" s="42">
        <v>0.77900000000000003</v>
      </c>
      <c r="AG510" s="42">
        <v>0.77900000000000003</v>
      </c>
      <c r="AH510" s="43">
        <v>1143</v>
      </c>
      <c r="AI510" s="43">
        <v>388653655</v>
      </c>
      <c r="AJ510" s="43">
        <v>340029</v>
      </c>
      <c r="AK510" s="43">
        <v>2302248</v>
      </c>
      <c r="AL510" s="43">
        <v>2452404</v>
      </c>
      <c r="AM510" s="42">
        <v>0.78400000000000003</v>
      </c>
      <c r="AN510" s="42">
        <v>0.56299999999999994</v>
      </c>
      <c r="AO510" s="42">
        <v>0.78400000000000003</v>
      </c>
      <c r="AP510" s="42">
        <v>0.78400000000000003</v>
      </c>
      <c r="AQ510" s="43">
        <v>1123</v>
      </c>
      <c r="AR510" s="43">
        <v>398077660</v>
      </c>
      <c r="AS510" s="43">
        <v>354476</v>
      </c>
      <c r="AT510" s="43">
        <v>2272297</v>
      </c>
      <c r="AU510" s="43">
        <v>2466746</v>
      </c>
      <c r="AV510" s="42">
        <v>0.78800000000000003</v>
      </c>
      <c r="AW510" s="42">
        <v>0.54900000000000004</v>
      </c>
      <c r="AX510" s="42">
        <v>0.78800000000000003</v>
      </c>
      <c r="AY510" s="42">
        <v>0.78800000000000003</v>
      </c>
      <c r="AZ510" s="43">
        <v>1108</v>
      </c>
      <c r="BA510" s="43">
        <v>409737016</v>
      </c>
      <c r="BB510" s="43">
        <v>369798</v>
      </c>
      <c r="BC510" s="43">
        <v>2366730</v>
      </c>
      <c r="BD510" s="43">
        <v>2458162</v>
      </c>
      <c r="BE510" s="46">
        <v>0.78800000000000003</v>
      </c>
      <c r="BF510" s="46">
        <v>0.53300000000000003</v>
      </c>
      <c r="BG510" s="46">
        <v>0.78800000000000003</v>
      </c>
      <c r="BH510" s="46">
        <v>0.78800000000000003</v>
      </c>
      <c r="BI510" s="47">
        <v>1054</v>
      </c>
      <c r="BJ510" s="47">
        <v>429462087</v>
      </c>
      <c r="BK510" s="47">
        <v>407459</v>
      </c>
      <c r="BL510" s="47">
        <v>2260897</v>
      </c>
      <c r="BM510" s="47">
        <v>2264032</v>
      </c>
      <c r="BN510" s="66">
        <v>0.79600000000000004</v>
      </c>
      <c r="BO510" s="66">
        <v>0.52400000000000002</v>
      </c>
      <c r="BP510" s="66">
        <v>0.79600000000000004</v>
      </c>
      <c r="BQ510" s="66">
        <v>0.79600000000000004</v>
      </c>
      <c r="BR510" s="67">
        <v>1034</v>
      </c>
      <c r="BS510" s="67">
        <v>437398868</v>
      </c>
      <c r="BT510" s="67">
        <v>423016</v>
      </c>
      <c r="BU510" s="67">
        <v>2689483</v>
      </c>
      <c r="BV510" s="67">
        <v>2279654</v>
      </c>
      <c r="BW510" s="70">
        <v>0.79100000000000004</v>
      </c>
      <c r="BX510" s="70">
        <v>0.51600000000000001</v>
      </c>
      <c r="BY510" s="70">
        <v>0.79100000000000004</v>
      </c>
      <c r="BZ510" s="70">
        <v>0.79100000000000004</v>
      </c>
      <c r="CA510" s="71">
        <v>1048</v>
      </c>
      <c r="CB510" s="71">
        <v>445977591</v>
      </c>
      <c r="CC510" s="71">
        <v>425551</v>
      </c>
      <c r="CD510" s="71">
        <v>2912559</v>
      </c>
      <c r="CE510" s="71">
        <v>3234093</v>
      </c>
    </row>
    <row r="511" spans="1:83" x14ac:dyDescent="0.35">
      <c r="A511" s="10" t="s">
        <v>1843</v>
      </c>
      <c r="B511" s="10" t="s">
        <v>497</v>
      </c>
      <c r="C511" s="42">
        <v>0.70499999999999996</v>
      </c>
      <c r="D511" s="42">
        <v>0.42099999999999999</v>
      </c>
      <c r="E511" s="42">
        <v>0.70499999999999996</v>
      </c>
      <c r="F511" s="42">
        <v>0.70499999999999996</v>
      </c>
      <c r="G511" s="43">
        <v>459</v>
      </c>
      <c r="H511" s="43">
        <v>181676676</v>
      </c>
      <c r="I511" s="43">
        <v>395809</v>
      </c>
      <c r="J511" s="43">
        <v>669793</v>
      </c>
      <c r="K511" s="43">
        <v>594934</v>
      </c>
      <c r="L511" s="42">
        <v>0.70099999999999996</v>
      </c>
      <c r="M511" s="42">
        <v>0.38</v>
      </c>
      <c r="N511" s="42">
        <v>0.70099999999999996</v>
      </c>
      <c r="O511" s="42">
        <v>0.70099999999999996</v>
      </c>
      <c r="P511" s="43">
        <v>469</v>
      </c>
      <c r="Q511" s="43">
        <v>193844675</v>
      </c>
      <c r="R511" s="43">
        <v>413314</v>
      </c>
      <c r="S511" s="43">
        <v>780406</v>
      </c>
      <c r="T511" s="43">
        <v>682186</v>
      </c>
      <c r="U511" s="42">
        <v>0.70799999999999996</v>
      </c>
      <c r="V511" s="42">
        <v>0.36599999999999999</v>
      </c>
      <c r="W511" s="42">
        <v>0.70799999999999996</v>
      </c>
      <c r="X511" s="42">
        <v>0.70799999999999996</v>
      </c>
      <c r="Y511" s="43">
        <v>471</v>
      </c>
      <c r="Z511" s="43">
        <v>199242109</v>
      </c>
      <c r="AA511" s="43">
        <v>423019</v>
      </c>
      <c r="AB511" s="43">
        <v>713828</v>
      </c>
      <c r="AC511" s="43">
        <v>736956</v>
      </c>
      <c r="AD511" s="42">
        <v>0.72</v>
      </c>
      <c r="AE511" s="42">
        <v>0.33400000000000002</v>
      </c>
      <c r="AF511" s="42">
        <v>0.72</v>
      </c>
      <c r="AG511" s="42">
        <v>0.72</v>
      </c>
      <c r="AH511" s="43">
        <v>468</v>
      </c>
      <c r="AI511" s="43">
        <v>201662631</v>
      </c>
      <c r="AJ511" s="43">
        <v>430903</v>
      </c>
      <c r="AK511" s="43">
        <v>793131</v>
      </c>
      <c r="AL511" s="43">
        <v>746170</v>
      </c>
      <c r="AM511" s="42">
        <v>0.73699999999999999</v>
      </c>
      <c r="AN511" s="42">
        <v>0.35499999999999998</v>
      </c>
      <c r="AO511" s="42">
        <v>0.73699999999999999</v>
      </c>
      <c r="AP511" s="42">
        <v>0.73699999999999999</v>
      </c>
      <c r="AQ511" s="43">
        <v>453</v>
      </c>
      <c r="AR511" s="43">
        <v>194702646</v>
      </c>
      <c r="AS511" s="43">
        <v>429807</v>
      </c>
      <c r="AT511" s="43">
        <v>780969</v>
      </c>
      <c r="AU511" s="43">
        <v>822064</v>
      </c>
      <c r="AV511" s="42">
        <v>0.745</v>
      </c>
      <c r="AW511" s="42">
        <v>0.35</v>
      </c>
      <c r="AX511" s="42">
        <v>0.745</v>
      </c>
      <c r="AY511" s="42">
        <v>0.745</v>
      </c>
      <c r="AZ511" s="43">
        <v>442</v>
      </c>
      <c r="BA511" s="43">
        <v>196583390</v>
      </c>
      <c r="BB511" s="43">
        <v>444758</v>
      </c>
      <c r="BC511" s="43">
        <v>811530</v>
      </c>
      <c r="BD511" s="43">
        <v>912787</v>
      </c>
      <c r="BE511" s="46">
        <v>0.747</v>
      </c>
      <c r="BF511" s="46">
        <v>0.33900000000000002</v>
      </c>
      <c r="BG511" s="46">
        <v>0.747</v>
      </c>
      <c r="BH511" s="46">
        <v>0.747</v>
      </c>
      <c r="BI511" s="47">
        <v>412</v>
      </c>
      <c r="BJ511" s="47">
        <v>200270047</v>
      </c>
      <c r="BK511" s="47">
        <v>486092</v>
      </c>
      <c r="BL511" s="47">
        <v>823074</v>
      </c>
      <c r="BM511" s="47">
        <v>863030</v>
      </c>
      <c r="BN511" s="66">
        <v>0.755</v>
      </c>
      <c r="BO511" s="66">
        <v>0.30499999999999999</v>
      </c>
      <c r="BP511" s="66">
        <v>0.755</v>
      </c>
      <c r="BQ511" s="66">
        <v>0.755</v>
      </c>
      <c r="BR511" s="67">
        <v>413</v>
      </c>
      <c r="BS511" s="67">
        <v>210293490</v>
      </c>
      <c r="BT511" s="67">
        <v>509185</v>
      </c>
      <c r="BU511" s="67">
        <v>949249</v>
      </c>
      <c r="BV511" s="67">
        <v>902543</v>
      </c>
      <c r="BW511" s="70">
        <v>0.747</v>
      </c>
      <c r="BX511" s="70">
        <v>0.29299999999999998</v>
      </c>
      <c r="BY511" s="70">
        <v>0.747</v>
      </c>
      <c r="BZ511" s="70">
        <v>0.747</v>
      </c>
      <c r="CA511" s="71">
        <v>417</v>
      </c>
      <c r="CB511" s="71">
        <v>215675469</v>
      </c>
      <c r="CC511" s="71">
        <v>517207</v>
      </c>
      <c r="CD511" s="71">
        <v>974282</v>
      </c>
      <c r="CE511" s="71">
        <v>1118941</v>
      </c>
    </row>
    <row r="512" spans="1:83" x14ac:dyDescent="0.35">
      <c r="A512" s="10" t="s">
        <v>1844</v>
      </c>
      <c r="B512" s="10" t="s">
        <v>498</v>
      </c>
      <c r="C512" s="42">
        <v>0.77600000000000002</v>
      </c>
      <c r="D512" s="42">
        <v>0.54300000000000004</v>
      </c>
      <c r="E512" s="42">
        <v>0.77600000000000002</v>
      </c>
      <c r="F512" s="42">
        <v>0.77600000000000002</v>
      </c>
      <c r="G512" s="43">
        <v>1595</v>
      </c>
      <c r="H512" s="43">
        <v>478612436</v>
      </c>
      <c r="I512" s="43">
        <v>300070</v>
      </c>
      <c r="J512" s="43">
        <v>1750852</v>
      </c>
      <c r="K512" s="43">
        <v>1870533</v>
      </c>
      <c r="L512" s="42">
        <v>0.77600000000000002</v>
      </c>
      <c r="M512" s="42">
        <v>0.54100000000000004</v>
      </c>
      <c r="N512" s="42">
        <v>0.77600000000000002</v>
      </c>
      <c r="O512" s="42">
        <v>0.77600000000000002</v>
      </c>
      <c r="P512" s="43">
        <v>1551</v>
      </c>
      <c r="Q512" s="43">
        <v>480775992</v>
      </c>
      <c r="R512" s="43">
        <v>309978</v>
      </c>
      <c r="S512" s="43">
        <v>1698377</v>
      </c>
      <c r="T512" s="43">
        <v>2093630</v>
      </c>
      <c r="U512" s="42">
        <v>0.78300000000000003</v>
      </c>
      <c r="V512" s="42">
        <v>0.52700000000000002</v>
      </c>
      <c r="W512" s="42">
        <v>0.78300000000000003</v>
      </c>
      <c r="X512" s="42">
        <v>0.78300000000000003</v>
      </c>
      <c r="Y512" s="43">
        <v>1590</v>
      </c>
      <c r="Z512" s="43">
        <v>501289515</v>
      </c>
      <c r="AA512" s="43">
        <v>315276</v>
      </c>
      <c r="AB512" s="43">
        <v>1838750</v>
      </c>
      <c r="AC512" s="43">
        <v>2172392</v>
      </c>
      <c r="AD512" s="42">
        <v>0.78700000000000003</v>
      </c>
      <c r="AE512" s="42">
        <v>0.53</v>
      </c>
      <c r="AF512" s="42">
        <v>0.78700000000000003</v>
      </c>
      <c r="AG512" s="42">
        <v>0.78700000000000003</v>
      </c>
      <c r="AH512" s="43">
        <v>1541</v>
      </c>
      <c r="AI512" s="43">
        <v>504303939</v>
      </c>
      <c r="AJ512" s="43">
        <v>327257</v>
      </c>
      <c r="AK512" s="43">
        <v>1947079</v>
      </c>
      <c r="AL512" s="43">
        <v>2083423</v>
      </c>
      <c r="AM512" s="42">
        <v>0.79700000000000004</v>
      </c>
      <c r="AN512" s="42">
        <v>0.53</v>
      </c>
      <c r="AO512" s="42">
        <v>0.79700000000000004</v>
      </c>
      <c r="AP512" s="42">
        <v>0.79700000000000004</v>
      </c>
      <c r="AQ512" s="43">
        <v>1518</v>
      </c>
      <c r="AR512" s="43">
        <v>504128108</v>
      </c>
      <c r="AS512" s="43">
        <v>332100</v>
      </c>
      <c r="AT512" s="43">
        <v>2032760</v>
      </c>
      <c r="AU512" s="43">
        <v>2077156</v>
      </c>
      <c r="AV512" s="42">
        <v>0.78400000000000003</v>
      </c>
      <c r="AW512" s="42">
        <v>0.47099999999999997</v>
      </c>
      <c r="AX512" s="42">
        <v>0.78400000000000003</v>
      </c>
      <c r="AY512" s="42">
        <v>0.78400000000000003</v>
      </c>
      <c r="AZ512" s="43">
        <v>1532</v>
      </c>
      <c r="BA512" s="43">
        <v>577900379</v>
      </c>
      <c r="BB512" s="43">
        <v>377219</v>
      </c>
      <c r="BC512" s="43">
        <v>1990353</v>
      </c>
      <c r="BD512" s="43">
        <v>2070956</v>
      </c>
      <c r="BE512" s="46">
        <v>0.79800000000000004</v>
      </c>
      <c r="BF512" s="46">
        <v>0.504</v>
      </c>
      <c r="BG512" s="46">
        <v>0.79800000000000004</v>
      </c>
      <c r="BH512" s="46">
        <v>0.79800000000000004</v>
      </c>
      <c r="BI512" s="47">
        <v>1402</v>
      </c>
      <c r="BJ512" s="47">
        <v>543853351</v>
      </c>
      <c r="BK512" s="47">
        <v>387912</v>
      </c>
      <c r="BL512" s="47">
        <v>1925741</v>
      </c>
      <c r="BM512" s="47">
        <v>2030309</v>
      </c>
      <c r="BN512" s="66">
        <v>0.81399999999999995</v>
      </c>
      <c r="BO512" s="66">
        <v>0.52400000000000002</v>
      </c>
      <c r="BP512" s="66">
        <v>0.81399999999999995</v>
      </c>
      <c r="BQ512" s="66">
        <v>0.81399999999999995</v>
      </c>
      <c r="BR512" s="67">
        <v>1384</v>
      </c>
      <c r="BS512" s="67">
        <v>534125689</v>
      </c>
      <c r="BT512" s="67">
        <v>385928</v>
      </c>
      <c r="BU512" s="67">
        <v>2127885</v>
      </c>
      <c r="BV512" s="67">
        <v>2041827</v>
      </c>
      <c r="BW512" s="70">
        <v>0.81</v>
      </c>
      <c r="BX512" s="70">
        <v>0.51600000000000001</v>
      </c>
      <c r="BY512" s="70">
        <v>0.81</v>
      </c>
      <c r="BZ512" s="70">
        <v>0.81</v>
      </c>
      <c r="CA512" s="71">
        <v>1405</v>
      </c>
      <c r="CB512" s="71">
        <v>544270060</v>
      </c>
      <c r="CC512" s="71">
        <v>387380</v>
      </c>
      <c r="CD512" s="71">
        <v>2218011</v>
      </c>
      <c r="CE512" s="71">
        <v>2727573</v>
      </c>
    </row>
    <row r="513" spans="1:83" x14ac:dyDescent="0.35">
      <c r="A513" s="10" t="s">
        <v>1845</v>
      </c>
      <c r="B513" s="10" t="s">
        <v>499</v>
      </c>
      <c r="C513" s="42">
        <v>0.68600000000000005</v>
      </c>
      <c r="D513" s="42">
        <v>0.54600000000000004</v>
      </c>
      <c r="E513" s="42">
        <v>0.68600000000000005</v>
      </c>
      <c r="F513" s="42">
        <v>0.68600000000000005</v>
      </c>
      <c r="G513" s="43">
        <v>310</v>
      </c>
      <c r="H513" s="43">
        <v>130394374</v>
      </c>
      <c r="I513" s="43">
        <v>420627</v>
      </c>
      <c r="J513" s="43">
        <v>613214</v>
      </c>
      <c r="K513" s="43">
        <v>679167</v>
      </c>
      <c r="L513" s="42">
        <v>0.71</v>
      </c>
      <c r="M513" s="42">
        <v>0.54900000000000004</v>
      </c>
      <c r="N513" s="42">
        <v>0.71</v>
      </c>
      <c r="O513" s="42">
        <v>0.71</v>
      </c>
      <c r="P513" s="43">
        <v>325</v>
      </c>
      <c r="Q513" s="43">
        <v>129928965</v>
      </c>
      <c r="R513" s="43">
        <v>399781</v>
      </c>
      <c r="S513" s="43">
        <v>608092</v>
      </c>
      <c r="T513" s="43">
        <v>736652</v>
      </c>
      <c r="U513" s="42">
        <v>0.70099999999999996</v>
      </c>
      <c r="V513" s="42">
        <v>0.54300000000000004</v>
      </c>
      <c r="W513" s="42">
        <v>0.70099999999999996</v>
      </c>
      <c r="X513" s="42">
        <v>0.70099999999999996</v>
      </c>
      <c r="Y513" s="43">
        <v>309</v>
      </c>
      <c r="Z513" s="43">
        <v>134190851</v>
      </c>
      <c r="AA513" s="43">
        <v>434274</v>
      </c>
      <c r="AB513" s="43">
        <v>673131</v>
      </c>
      <c r="AC513" s="43">
        <v>809415</v>
      </c>
      <c r="AD513" s="42">
        <v>0.67600000000000005</v>
      </c>
      <c r="AE513" s="42">
        <v>0.50700000000000001</v>
      </c>
      <c r="AF513" s="42">
        <v>0.67600000000000005</v>
      </c>
      <c r="AG513" s="42">
        <v>0.67600000000000005</v>
      </c>
      <c r="AH513" s="43">
        <v>290</v>
      </c>
      <c r="AI513" s="43">
        <v>144518041</v>
      </c>
      <c r="AJ513" s="43">
        <v>498338</v>
      </c>
      <c r="AK513" s="43">
        <v>711088</v>
      </c>
      <c r="AL513" s="43">
        <v>753695</v>
      </c>
      <c r="AM513" s="42">
        <v>0.68400000000000005</v>
      </c>
      <c r="AN513" s="42">
        <v>0.52100000000000002</v>
      </c>
      <c r="AO513" s="42">
        <v>0.68400000000000005</v>
      </c>
      <c r="AP513" s="42">
        <v>0.68400000000000005</v>
      </c>
      <c r="AQ513" s="43">
        <v>278</v>
      </c>
      <c r="AR513" s="43">
        <v>143451241</v>
      </c>
      <c r="AS513" s="43">
        <v>516011</v>
      </c>
      <c r="AT513" s="43">
        <v>618433</v>
      </c>
      <c r="AU513" s="43">
        <v>705173</v>
      </c>
      <c r="AV513" s="42">
        <v>0.69099999999999995</v>
      </c>
      <c r="AW513" s="42">
        <v>0.51900000000000002</v>
      </c>
      <c r="AX513" s="42">
        <v>0.69099999999999995</v>
      </c>
      <c r="AY513" s="42">
        <v>0.69099999999999995</v>
      </c>
      <c r="AZ513" s="43">
        <v>277</v>
      </c>
      <c r="BA513" s="43">
        <v>149309553</v>
      </c>
      <c r="BB513" s="43">
        <v>539023</v>
      </c>
      <c r="BC513" s="43">
        <v>654574</v>
      </c>
      <c r="BD513" s="43">
        <v>759689</v>
      </c>
      <c r="BE513" s="46">
        <v>0.66600000000000004</v>
      </c>
      <c r="BF513" s="46">
        <v>0.51300000000000001</v>
      </c>
      <c r="BG513" s="46">
        <v>0.66600000000000004</v>
      </c>
      <c r="BH513" s="46">
        <v>0.66600000000000004</v>
      </c>
      <c r="BI513" s="47">
        <v>239</v>
      </c>
      <c r="BJ513" s="47">
        <v>153008415</v>
      </c>
      <c r="BK513" s="47">
        <v>640202</v>
      </c>
      <c r="BL513" s="47">
        <v>687828</v>
      </c>
      <c r="BM513" s="47">
        <v>645905</v>
      </c>
      <c r="BN513" s="66">
        <v>0.72399999999999998</v>
      </c>
      <c r="BO513" s="66">
        <v>0.52100000000000002</v>
      </c>
      <c r="BP513" s="66">
        <v>0.72399999999999998</v>
      </c>
      <c r="BQ513" s="66">
        <v>0.72399999999999998</v>
      </c>
      <c r="BR513" s="67">
        <v>267</v>
      </c>
      <c r="BS513" s="67">
        <v>153517956</v>
      </c>
      <c r="BT513" s="67">
        <v>574973</v>
      </c>
      <c r="BU513" s="67">
        <v>687061</v>
      </c>
      <c r="BV513" s="67">
        <v>733365</v>
      </c>
      <c r="BW513" s="70">
        <v>0.70299999999999996</v>
      </c>
      <c r="BX513" s="70">
        <v>0.52400000000000002</v>
      </c>
      <c r="BY513" s="70">
        <v>0.70299999999999996</v>
      </c>
      <c r="BZ513" s="70">
        <v>0.70299999999999996</v>
      </c>
      <c r="CA513" s="71">
        <v>260</v>
      </c>
      <c r="CB513" s="71">
        <v>157636833</v>
      </c>
      <c r="CC513" s="71">
        <v>606295</v>
      </c>
      <c r="CD513" s="71">
        <v>761792</v>
      </c>
      <c r="CE513" s="71">
        <v>926432</v>
      </c>
    </row>
    <row r="514" spans="1:83" x14ac:dyDescent="0.35">
      <c r="A514" s="10" t="s">
        <v>1846</v>
      </c>
      <c r="B514" s="10" t="s">
        <v>500</v>
      </c>
      <c r="C514" s="42">
        <v>0.79400000000000004</v>
      </c>
      <c r="D514" s="42">
        <v>0.6</v>
      </c>
      <c r="E514" s="42">
        <v>0.79400000000000004</v>
      </c>
      <c r="F514" s="42">
        <v>0.79400000000000004</v>
      </c>
      <c r="G514" s="43">
        <v>867</v>
      </c>
      <c r="H514" s="43">
        <v>239572704</v>
      </c>
      <c r="I514" s="43">
        <v>276323</v>
      </c>
      <c r="J514" s="43">
        <v>1729357</v>
      </c>
      <c r="K514" s="43">
        <v>1787860</v>
      </c>
      <c r="L514" s="42">
        <v>0.79700000000000004</v>
      </c>
      <c r="M514" s="42">
        <v>0.59399999999999997</v>
      </c>
      <c r="N514" s="42">
        <v>0.79700000000000004</v>
      </c>
      <c r="O514" s="42">
        <v>0.79700000000000004</v>
      </c>
      <c r="P514" s="43">
        <v>869</v>
      </c>
      <c r="Q514" s="43">
        <v>243858308</v>
      </c>
      <c r="R514" s="43">
        <v>280619</v>
      </c>
      <c r="S514" s="43">
        <v>1646543</v>
      </c>
      <c r="T514" s="43">
        <v>1791818</v>
      </c>
      <c r="U514" s="42">
        <v>0.77900000000000003</v>
      </c>
      <c r="V514" s="42">
        <v>0.55100000000000005</v>
      </c>
      <c r="W514" s="42">
        <v>0.77900000000000003</v>
      </c>
      <c r="X514" s="42">
        <v>0.77900000000000003</v>
      </c>
      <c r="Y514" s="43">
        <v>861</v>
      </c>
      <c r="Z514" s="43">
        <v>276543095</v>
      </c>
      <c r="AA514" s="43">
        <v>321188</v>
      </c>
      <c r="AB514" s="43">
        <v>1633791</v>
      </c>
      <c r="AC514" s="43">
        <v>1843897</v>
      </c>
      <c r="AD514" s="42">
        <v>0.79300000000000004</v>
      </c>
      <c r="AE514" s="42">
        <v>0.54600000000000004</v>
      </c>
      <c r="AF514" s="42">
        <v>0.79300000000000004</v>
      </c>
      <c r="AG514" s="42">
        <v>0.79300000000000004</v>
      </c>
      <c r="AH514" s="43">
        <v>879</v>
      </c>
      <c r="AI514" s="43">
        <v>279650924</v>
      </c>
      <c r="AJ514" s="43">
        <v>318146</v>
      </c>
      <c r="AK514" s="43">
        <v>1589683</v>
      </c>
      <c r="AL514" s="43">
        <v>1831374</v>
      </c>
      <c r="AM514" s="42">
        <v>0.79300000000000004</v>
      </c>
      <c r="AN514" s="42">
        <v>0.55900000000000005</v>
      </c>
      <c r="AO514" s="42">
        <v>0.79300000000000004</v>
      </c>
      <c r="AP514" s="42">
        <v>0.79300000000000004</v>
      </c>
      <c r="AQ514" s="43">
        <v>824</v>
      </c>
      <c r="AR514" s="43">
        <v>279109599</v>
      </c>
      <c r="AS514" s="43">
        <v>338725</v>
      </c>
      <c r="AT514" s="43">
        <v>1650268</v>
      </c>
      <c r="AU514" s="43">
        <v>1796388</v>
      </c>
      <c r="AV514" s="42">
        <v>0.79600000000000004</v>
      </c>
      <c r="AW514" s="42">
        <v>0.54100000000000004</v>
      </c>
      <c r="AX514" s="42">
        <v>0.79600000000000004</v>
      </c>
      <c r="AY514" s="42">
        <v>0.79600000000000004</v>
      </c>
      <c r="AZ514" s="43">
        <v>814</v>
      </c>
      <c r="BA514" s="43">
        <v>290204503</v>
      </c>
      <c r="BB514" s="43">
        <v>356516</v>
      </c>
      <c r="BC514" s="43">
        <v>1598619</v>
      </c>
      <c r="BD514" s="43">
        <v>1816826</v>
      </c>
      <c r="BE514" s="46">
        <v>0.80400000000000005</v>
      </c>
      <c r="BF514" s="46">
        <v>0.53800000000000003</v>
      </c>
      <c r="BG514" s="46">
        <v>0.80400000000000005</v>
      </c>
      <c r="BH514" s="46">
        <v>0.80400000000000005</v>
      </c>
      <c r="BI514" s="47">
        <v>775</v>
      </c>
      <c r="BJ514" s="47">
        <v>292003930</v>
      </c>
      <c r="BK514" s="47">
        <v>376779</v>
      </c>
      <c r="BL514" s="47">
        <v>1607308</v>
      </c>
      <c r="BM514" s="47">
        <v>1767276</v>
      </c>
      <c r="BN514" s="66">
        <v>0.80700000000000005</v>
      </c>
      <c r="BO514" s="66">
        <v>0.53</v>
      </c>
      <c r="BP514" s="66">
        <v>0.80700000000000005</v>
      </c>
      <c r="BQ514" s="66">
        <v>0.80700000000000005</v>
      </c>
      <c r="BR514" s="67">
        <v>740</v>
      </c>
      <c r="BS514" s="67">
        <v>297167247</v>
      </c>
      <c r="BT514" s="67">
        <v>401577</v>
      </c>
      <c r="BU514" s="67">
        <v>1904575</v>
      </c>
      <c r="BV514" s="67">
        <v>1771829</v>
      </c>
      <c r="BW514" s="70">
        <v>0.79800000000000004</v>
      </c>
      <c r="BX514" s="70">
        <v>0.52100000000000002</v>
      </c>
      <c r="BY514" s="70">
        <v>0.79800000000000004</v>
      </c>
      <c r="BZ514" s="70">
        <v>0.79800000000000004</v>
      </c>
      <c r="CA514" s="71">
        <v>742</v>
      </c>
      <c r="CB514" s="71">
        <v>305829339</v>
      </c>
      <c r="CC514" s="71">
        <v>412168</v>
      </c>
      <c r="CD514" s="71">
        <v>2037575</v>
      </c>
      <c r="CE514" s="71">
        <v>2087777</v>
      </c>
    </row>
    <row r="515" spans="1:83" x14ac:dyDescent="0.35">
      <c r="A515" s="10" t="s">
        <v>1847</v>
      </c>
      <c r="B515" s="10" t="s">
        <v>501</v>
      </c>
      <c r="C515" s="42">
        <v>0.71199999999999997</v>
      </c>
      <c r="D515" s="42">
        <v>0.69399999999999995</v>
      </c>
      <c r="E515" s="42">
        <v>0.71199999999999997</v>
      </c>
      <c r="F515" s="42">
        <v>0.71199999999999997</v>
      </c>
      <c r="G515" s="43">
        <v>5010</v>
      </c>
      <c r="H515" s="43">
        <v>1935064202</v>
      </c>
      <c r="I515" s="43">
        <v>386240</v>
      </c>
      <c r="J515" s="43">
        <v>4441694</v>
      </c>
      <c r="K515" s="43">
        <v>4369001</v>
      </c>
      <c r="L515" s="42">
        <v>0.7</v>
      </c>
      <c r="M515" s="42">
        <v>0.67300000000000004</v>
      </c>
      <c r="N515" s="42">
        <v>0.7</v>
      </c>
      <c r="O515" s="42">
        <v>0.7</v>
      </c>
      <c r="P515" s="43">
        <v>5040</v>
      </c>
      <c r="Q515" s="43">
        <v>2089554646</v>
      </c>
      <c r="R515" s="43">
        <v>414594</v>
      </c>
      <c r="S515" s="43">
        <v>4245387</v>
      </c>
      <c r="T515" s="43">
        <v>4665677</v>
      </c>
      <c r="U515" s="42">
        <v>0.70399999999999996</v>
      </c>
      <c r="V515" s="42">
        <v>0.67300000000000004</v>
      </c>
      <c r="W515" s="42">
        <v>0.70399999999999996</v>
      </c>
      <c r="X515" s="42">
        <v>0.70399999999999996</v>
      </c>
      <c r="Y515" s="43">
        <v>4933</v>
      </c>
      <c r="Z515" s="43">
        <v>2121198876</v>
      </c>
      <c r="AA515" s="43">
        <v>430001</v>
      </c>
      <c r="AB515" s="43">
        <v>4573033</v>
      </c>
      <c r="AC515" s="43">
        <v>4740916</v>
      </c>
      <c r="AD515" s="42">
        <v>0.71299999999999997</v>
      </c>
      <c r="AE515" s="42">
        <v>0.67500000000000004</v>
      </c>
      <c r="AF515" s="42">
        <v>0.71299999999999997</v>
      </c>
      <c r="AG515" s="42">
        <v>0.71299999999999997</v>
      </c>
      <c r="AH515" s="43">
        <v>4876</v>
      </c>
      <c r="AI515" s="43">
        <v>2153738227</v>
      </c>
      <c r="AJ515" s="43">
        <v>441701</v>
      </c>
      <c r="AK515" s="43">
        <v>4938399</v>
      </c>
      <c r="AL515" s="43">
        <v>5161105</v>
      </c>
      <c r="AM515" s="42">
        <v>0.73099999999999998</v>
      </c>
      <c r="AN515" s="42">
        <v>0.68200000000000005</v>
      </c>
      <c r="AO515" s="42">
        <v>0.73099999999999998</v>
      </c>
      <c r="AP515" s="42">
        <v>0.73099999999999998</v>
      </c>
      <c r="AQ515" s="43">
        <v>4890</v>
      </c>
      <c r="AR515" s="43">
        <v>2152519961</v>
      </c>
      <c r="AS515" s="43">
        <v>440188</v>
      </c>
      <c r="AT515" s="43">
        <v>4931631</v>
      </c>
      <c r="AU515" s="43">
        <v>4942382</v>
      </c>
      <c r="AV515" s="42">
        <v>0.73599999999999999</v>
      </c>
      <c r="AW515" s="42">
        <v>0.67700000000000005</v>
      </c>
      <c r="AX515" s="42">
        <v>0.73599999999999999</v>
      </c>
      <c r="AY515" s="42">
        <v>0.73599999999999999</v>
      </c>
      <c r="AZ515" s="43">
        <v>4752</v>
      </c>
      <c r="BA515" s="43">
        <v>2186423533</v>
      </c>
      <c r="BB515" s="43">
        <v>460105</v>
      </c>
      <c r="BC515" s="43">
        <v>4677226</v>
      </c>
      <c r="BD515" s="43">
        <v>5026113</v>
      </c>
      <c r="BE515" s="46">
        <v>0.74</v>
      </c>
      <c r="BF515" s="46">
        <v>0.67</v>
      </c>
      <c r="BG515" s="46">
        <v>0.74</v>
      </c>
      <c r="BH515" s="46">
        <v>0.74</v>
      </c>
      <c r="BI515" s="47">
        <v>4528</v>
      </c>
      <c r="BJ515" s="47">
        <v>2260326096</v>
      </c>
      <c r="BK515" s="47">
        <v>499188</v>
      </c>
      <c r="BL515" s="47">
        <v>4751807</v>
      </c>
      <c r="BM515" s="47">
        <v>4617080</v>
      </c>
      <c r="BN515" s="66">
        <v>0.751</v>
      </c>
      <c r="BO515" s="66">
        <v>0.67300000000000004</v>
      </c>
      <c r="BP515" s="66">
        <v>0.751</v>
      </c>
      <c r="BQ515" s="66">
        <v>0.751</v>
      </c>
      <c r="BR515" s="67">
        <v>4451</v>
      </c>
      <c r="BS515" s="67">
        <v>2307627169</v>
      </c>
      <c r="BT515" s="67">
        <v>518451</v>
      </c>
      <c r="BU515" s="67">
        <v>5152164</v>
      </c>
      <c r="BV515" s="67">
        <v>5013466</v>
      </c>
      <c r="BW515" s="70">
        <v>0.73299999999999998</v>
      </c>
      <c r="BX515" s="70">
        <v>0.67300000000000004</v>
      </c>
      <c r="BY515" s="70">
        <v>0.73299999999999998</v>
      </c>
      <c r="BZ515" s="70">
        <v>0.73299999999999998</v>
      </c>
      <c r="CA515" s="71">
        <v>4393</v>
      </c>
      <c r="CB515" s="71">
        <v>2391508940</v>
      </c>
      <c r="CC515" s="71">
        <v>544390</v>
      </c>
      <c r="CD515" s="71">
        <v>6162966</v>
      </c>
      <c r="CE515" s="71">
        <v>6141159</v>
      </c>
    </row>
    <row r="516" spans="1:83" x14ac:dyDescent="0.35">
      <c r="A516" s="10" t="s">
        <v>1848</v>
      </c>
      <c r="B516" s="10" t="s">
        <v>502</v>
      </c>
      <c r="C516" s="42">
        <v>0.78</v>
      </c>
      <c r="D516" s="42">
        <v>0.53500000000000003</v>
      </c>
      <c r="E516" s="42">
        <v>0.78</v>
      </c>
      <c r="F516" s="42">
        <v>0.78</v>
      </c>
      <c r="G516" s="43">
        <v>1032</v>
      </c>
      <c r="H516" s="43">
        <v>304117402</v>
      </c>
      <c r="I516" s="43">
        <v>294687</v>
      </c>
      <c r="J516" s="43">
        <v>1295881</v>
      </c>
      <c r="K516" s="43">
        <v>1222482</v>
      </c>
      <c r="L516" s="42">
        <v>0.78100000000000003</v>
      </c>
      <c r="M516" s="42">
        <v>0.53500000000000003</v>
      </c>
      <c r="N516" s="42">
        <v>0.78100000000000003</v>
      </c>
      <c r="O516" s="42">
        <v>0.78100000000000003</v>
      </c>
      <c r="P516" s="43">
        <v>1020</v>
      </c>
      <c r="Q516" s="43">
        <v>309081012</v>
      </c>
      <c r="R516" s="43">
        <v>303020</v>
      </c>
      <c r="S516" s="43">
        <v>1448751</v>
      </c>
      <c r="T516" s="43">
        <v>1279078</v>
      </c>
      <c r="U516" s="42">
        <v>0.78900000000000003</v>
      </c>
      <c r="V516" s="42">
        <v>0.52100000000000002</v>
      </c>
      <c r="W516" s="42">
        <v>0.78900000000000003</v>
      </c>
      <c r="X516" s="42">
        <v>0.78900000000000003</v>
      </c>
      <c r="Y516" s="43">
        <v>1040</v>
      </c>
      <c r="Z516" s="43">
        <v>317804925</v>
      </c>
      <c r="AA516" s="43">
        <v>305581</v>
      </c>
      <c r="AB516" s="43">
        <v>1324506</v>
      </c>
      <c r="AC516" s="43">
        <v>1345013</v>
      </c>
      <c r="AD516" s="42">
        <v>0.79900000000000004</v>
      </c>
      <c r="AE516" s="42">
        <v>0.52400000000000002</v>
      </c>
      <c r="AF516" s="42">
        <v>0.79900000000000004</v>
      </c>
      <c r="AG516" s="42">
        <v>0.79900000000000004</v>
      </c>
      <c r="AH516" s="43">
        <v>1042</v>
      </c>
      <c r="AI516" s="43">
        <v>322623518</v>
      </c>
      <c r="AJ516" s="43">
        <v>309619</v>
      </c>
      <c r="AK516" s="43">
        <v>1397411</v>
      </c>
      <c r="AL516" s="43">
        <v>1403134</v>
      </c>
      <c r="AM516" s="42">
        <v>0.81399999999999995</v>
      </c>
      <c r="AN516" s="42">
        <v>0.54100000000000004</v>
      </c>
      <c r="AO516" s="42">
        <v>0.81399999999999995</v>
      </c>
      <c r="AP516" s="42">
        <v>0.81399999999999995</v>
      </c>
      <c r="AQ516" s="43">
        <v>1054</v>
      </c>
      <c r="AR516" s="43">
        <v>320308204</v>
      </c>
      <c r="AS516" s="43">
        <v>303897</v>
      </c>
      <c r="AT516" s="43">
        <v>1728782</v>
      </c>
      <c r="AU516" s="43">
        <v>1582406</v>
      </c>
      <c r="AV516" s="42">
        <v>0.82599999999999996</v>
      </c>
      <c r="AW516" s="42">
        <v>0.53</v>
      </c>
      <c r="AX516" s="42">
        <v>0.82599999999999996</v>
      </c>
      <c r="AY516" s="42">
        <v>0.82599999999999996</v>
      </c>
      <c r="AZ516" s="43">
        <v>1068</v>
      </c>
      <c r="BA516" s="43">
        <v>324269984</v>
      </c>
      <c r="BB516" s="43">
        <v>303623</v>
      </c>
      <c r="BC516" s="43">
        <v>1633746</v>
      </c>
      <c r="BD516" s="43">
        <v>1605098</v>
      </c>
      <c r="BE516" s="46">
        <v>0.83599999999999997</v>
      </c>
      <c r="BF516" s="46">
        <v>0.51900000000000002</v>
      </c>
      <c r="BG516" s="46">
        <v>0.83599999999999997</v>
      </c>
      <c r="BH516" s="46">
        <v>0.83599999999999997</v>
      </c>
      <c r="BI516" s="47">
        <v>1053</v>
      </c>
      <c r="BJ516" s="47">
        <v>332211629</v>
      </c>
      <c r="BK516" s="47">
        <v>315490</v>
      </c>
      <c r="BL516" s="47">
        <v>1748275</v>
      </c>
      <c r="BM516" s="47">
        <v>1682518</v>
      </c>
      <c r="BN516" s="66">
        <v>0.83599999999999997</v>
      </c>
      <c r="BO516" s="66">
        <v>0.497</v>
      </c>
      <c r="BP516" s="66">
        <v>0.83599999999999997</v>
      </c>
      <c r="BQ516" s="66">
        <v>0.83599999999999997</v>
      </c>
      <c r="BR516" s="67">
        <v>1015</v>
      </c>
      <c r="BS516" s="67">
        <v>346167433</v>
      </c>
      <c r="BT516" s="67">
        <v>341051</v>
      </c>
      <c r="BU516" s="67">
        <v>1838746</v>
      </c>
      <c r="BV516" s="67">
        <v>1778342</v>
      </c>
      <c r="BW516" s="70">
        <v>0.82699999999999996</v>
      </c>
      <c r="BX516" s="70">
        <v>0.48399999999999999</v>
      </c>
      <c r="BY516" s="70">
        <v>0.82699999999999996</v>
      </c>
      <c r="BZ516" s="70">
        <v>0.82699999999999996</v>
      </c>
      <c r="CA516" s="71">
        <v>1003</v>
      </c>
      <c r="CB516" s="71">
        <v>355325986</v>
      </c>
      <c r="CC516" s="71">
        <v>354263</v>
      </c>
      <c r="CD516" s="71">
        <v>1972702</v>
      </c>
      <c r="CE516" s="71">
        <v>2221819</v>
      </c>
    </row>
    <row r="517" spans="1:83" x14ac:dyDescent="0.35">
      <c r="A517" s="10" t="s">
        <v>1849</v>
      </c>
      <c r="B517" s="10" t="s">
        <v>503</v>
      </c>
      <c r="C517" s="42">
        <v>0.85799999999999998</v>
      </c>
      <c r="D517" s="42">
        <v>0.61</v>
      </c>
      <c r="E517" s="42">
        <v>0.85799999999999998</v>
      </c>
      <c r="F517" s="42">
        <v>0.85799999999999998</v>
      </c>
      <c r="G517" s="43">
        <v>1866</v>
      </c>
      <c r="H517" s="43">
        <v>356293581</v>
      </c>
      <c r="I517" s="43">
        <v>190939</v>
      </c>
      <c r="J517" s="43">
        <v>3029425</v>
      </c>
      <c r="K517" s="43">
        <v>3203118</v>
      </c>
      <c r="L517" s="42">
        <v>0.86099999999999999</v>
      </c>
      <c r="M517" s="42">
        <v>0.60799999999999998</v>
      </c>
      <c r="N517" s="42">
        <v>0.86099999999999999</v>
      </c>
      <c r="O517" s="42">
        <v>0.86099999999999999</v>
      </c>
      <c r="P517" s="43">
        <v>1869</v>
      </c>
      <c r="Q517" s="43">
        <v>358721085</v>
      </c>
      <c r="R517" s="43">
        <v>191932</v>
      </c>
      <c r="S517" s="43">
        <v>2937739</v>
      </c>
      <c r="T517" s="43">
        <v>3193602</v>
      </c>
      <c r="U517" s="42">
        <v>0.86199999999999999</v>
      </c>
      <c r="V517" s="42">
        <v>0.59</v>
      </c>
      <c r="W517" s="42">
        <v>0.86199999999999999</v>
      </c>
      <c r="X517" s="42">
        <v>0.86199999999999999</v>
      </c>
      <c r="Y517" s="43">
        <v>1813</v>
      </c>
      <c r="Z517" s="43">
        <v>364011240</v>
      </c>
      <c r="AA517" s="43">
        <v>200778</v>
      </c>
      <c r="AB517" s="43">
        <v>2916128</v>
      </c>
      <c r="AC517" s="43">
        <v>3483404</v>
      </c>
      <c r="AD517" s="42">
        <v>0.85399999999999998</v>
      </c>
      <c r="AE517" s="42">
        <v>0.57899999999999996</v>
      </c>
      <c r="AF517" s="42">
        <v>0.85399999999999998</v>
      </c>
      <c r="AG517" s="42">
        <v>0.85399999999999998</v>
      </c>
      <c r="AH517" s="43">
        <v>1696</v>
      </c>
      <c r="AI517" s="43">
        <v>381188808</v>
      </c>
      <c r="AJ517" s="43">
        <v>224757</v>
      </c>
      <c r="AK517" s="43">
        <v>3242342</v>
      </c>
      <c r="AL517" s="43">
        <v>3471751</v>
      </c>
      <c r="AM517" s="42">
        <v>0.85499999999999998</v>
      </c>
      <c r="AN517" s="42">
        <v>0.57699999999999996</v>
      </c>
      <c r="AO517" s="42">
        <v>0.85499999999999998</v>
      </c>
      <c r="AP517" s="42">
        <v>0.85499999999999998</v>
      </c>
      <c r="AQ517" s="43">
        <v>1643</v>
      </c>
      <c r="AR517" s="43">
        <v>390973052</v>
      </c>
      <c r="AS517" s="43">
        <v>237962</v>
      </c>
      <c r="AT517" s="43">
        <v>3512914</v>
      </c>
      <c r="AU517" s="43">
        <v>3157761</v>
      </c>
      <c r="AV517" s="42">
        <v>0.86599999999999999</v>
      </c>
      <c r="AW517" s="42">
        <v>0.56999999999999995</v>
      </c>
      <c r="AX517" s="42">
        <v>0.86599999999999999</v>
      </c>
      <c r="AY517" s="42">
        <v>0.86599999999999999</v>
      </c>
      <c r="AZ517" s="43">
        <v>1714</v>
      </c>
      <c r="BA517" s="43">
        <v>402449236</v>
      </c>
      <c r="BB517" s="43">
        <v>234801</v>
      </c>
      <c r="BC517" s="43">
        <v>3098916</v>
      </c>
      <c r="BD517" s="43">
        <v>3090599</v>
      </c>
      <c r="BE517" s="46">
        <v>0.84</v>
      </c>
      <c r="BF517" s="46">
        <v>0.54600000000000004</v>
      </c>
      <c r="BG517" s="46">
        <v>0.84</v>
      </c>
      <c r="BH517" s="46">
        <v>0.84</v>
      </c>
      <c r="BI517" s="47">
        <v>1388</v>
      </c>
      <c r="BJ517" s="47">
        <v>427104300</v>
      </c>
      <c r="BK517" s="47">
        <v>307712</v>
      </c>
      <c r="BL517" s="47">
        <v>3082355</v>
      </c>
      <c r="BM517" s="47">
        <v>3136028</v>
      </c>
      <c r="BN517" s="66">
        <v>0.84199999999999997</v>
      </c>
      <c r="BO517" s="66">
        <v>0.52400000000000002</v>
      </c>
      <c r="BP517" s="66">
        <v>0.84199999999999997</v>
      </c>
      <c r="BQ517" s="66">
        <v>0.84199999999999997</v>
      </c>
      <c r="BR517" s="67">
        <v>1381</v>
      </c>
      <c r="BS517" s="67">
        <v>454915618</v>
      </c>
      <c r="BT517" s="67">
        <v>329410</v>
      </c>
      <c r="BU517" s="67">
        <v>3688913</v>
      </c>
      <c r="BV517" s="67">
        <v>2886038</v>
      </c>
      <c r="BW517" s="70">
        <v>0.83599999999999997</v>
      </c>
      <c r="BX517" s="70">
        <v>0.52700000000000002</v>
      </c>
      <c r="BY517" s="70">
        <v>0.83599999999999997</v>
      </c>
      <c r="BZ517" s="70">
        <v>0.83599999999999997</v>
      </c>
      <c r="CA517" s="71">
        <v>1381</v>
      </c>
      <c r="CB517" s="71">
        <v>461684699</v>
      </c>
      <c r="CC517" s="71">
        <v>334311</v>
      </c>
      <c r="CD517" s="71">
        <v>3453356</v>
      </c>
      <c r="CE517" s="71">
        <v>3450415</v>
      </c>
    </row>
    <row r="518" spans="1:83" x14ac:dyDescent="0.35">
      <c r="A518" s="10" t="s">
        <v>1850</v>
      </c>
      <c r="B518" s="10" t="s">
        <v>504</v>
      </c>
      <c r="C518" s="42">
        <v>0.74099999999999999</v>
      </c>
      <c r="D518" s="42">
        <v>0.623</v>
      </c>
      <c r="E518" s="42">
        <v>0.74099999999999999</v>
      </c>
      <c r="F518" s="42">
        <v>0.74099999999999999</v>
      </c>
      <c r="G518" s="43">
        <v>456</v>
      </c>
      <c r="H518" s="43">
        <v>158284379</v>
      </c>
      <c r="I518" s="43">
        <v>347114</v>
      </c>
      <c r="J518" s="43">
        <v>730177</v>
      </c>
      <c r="K518" s="43">
        <v>755417</v>
      </c>
      <c r="L518" s="42">
        <v>0.74199999999999999</v>
      </c>
      <c r="M518" s="42">
        <v>0.627</v>
      </c>
      <c r="N518" s="42">
        <v>0.74199999999999999</v>
      </c>
      <c r="O518" s="42">
        <v>0.74199999999999999</v>
      </c>
      <c r="P518" s="43">
        <v>453</v>
      </c>
      <c r="Q518" s="43">
        <v>161202579</v>
      </c>
      <c r="R518" s="43">
        <v>355855</v>
      </c>
      <c r="S518" s="43">
        <v>708983</v>
      </c>
      <c r="T518" s="43">
        <v>825203</v>
      </c>
      <c r="U518" s="42">
        <v>0.746</v>
      </c>
      <c r="V518" s="42">
        <v>0.63</v>
      </c>
      <c r="W518" s="42">
        <v>0.746</v>
      </c>
      <c r="X518" s="42">
        <v>0.746</v>
      </c>
      <c r="Y518" s="43">
        <v>439</v>
      </c>
      <c r="Z518" s="43">
        <v>161862718</v>
      </c>
      <c r="AA518" s="43">
        <v>368707</v>
      </c>
      <c r="AB518" s="43">
        <v>750056</v>
      </c>
      <c r="AC518" s="43">
        <v>770008</v>
      </c>
      <c r="AD518" s="42">
        <v>0.76800000000000002</v>
      </c>
      <c r="AE518" s="42">
        <v>0.63500000000000001</v>
      </c>
      <c r="AF518" s="42">
        <v>0.76800000000000002</v>
      </c>
      <c r="AG518" s="42">
        <v>0.76800000000000002</v>
      </c>
      <c r="AH518" s="43">
        <v>456</v>
      </c>
      <c r="AI518" s="43">
        <v>162981540</v>
      </c>
      <c r="AJ518" s="43">
        <v>357415</v>
      </c>
      <c r="AK518" s="43">
        <v>887647</v>
      </c>
      <c r="AL518" s="43">
        <v>829449</v>
      </c>
      <c r="AM518" s="42">
        <v>0.76300000000000001</v>
      </c>
      <c r="AN518" s="42">
        <v>0.63400000000000001</v>
      </c>
      <c r="AO518" s="42">
        <v>0.76300000000000001</v>
      </c>
      <c r="AP518" s="42">
        <v>0.76300000000000001</v>
      </c>
      <c r="AQ518" s="43">
        <v>430</v>
      </c>
      <c r="AR518" s="43">
        <v>166585738</v>
      </c>
      <c r="AS518" s="43">
        <v>387408</v>
      </c>
      <c r="AT518" s="43">
        <v>850551</v>
      </c>
      <c r="AU518" s="43">
        <v>901757</v>
      </c>
      <c r="AV518" s="42">
        <v>0.77600000000000002</v>
      </c>
      <c r="AW518" s="42">
        <v>0.63500000000000001</v>
      </c>
      <c r="AX518" s="42">
        <v>0.77600000000000002</v>
      </c>
      <c r="AY518" s="42">
        <v>0.77600000000000002</v>
      </c>
      <c r="AZ518" s="43">
        <v>433</v>
      </c>
      <c r="BA518" s="43">
        <v>169890788</v>
      </c>
      <c r="BB518" s="43">
        <v>392357</v>
      </c>
      <c r="BC518" s="43">
        <v>944907</v>
      </c>
      <c r="BD518" s="43">
        <v>982818</v>
      </c>
      <c r="BE518" s="46">
        <v>0.76400000000000001</v>
      </c>
      <c r="BF518" s="46">
        <v>0.61799999999999999</v>
      </c>
      <c r="BG518" s="46">
        <v>0.76400000000000001</v>
      </c>
      <c r="BH518" s="46">
        <v>0.76400000000000001</v>
      </c>
      <c r="BI518" s="47">
        <v>401</v>
      </c>
      <c r="BJ518" s="47">
        <v>181308756</v>
      </c>
      <c r="BK518" s="47">
        <v>452141</v>
      </c>
      <c r="BL518" s="47">
        <v>932209</v>
      </c>
      <c r="BM518" s="47">
        <v>956034</v>
      </c>
      <c r="BN518" s="66">
        <v>0.77</v>
      </c>
      <c r="BO518" s="66">
        <v>0.60399999999999998</v>
      </c>
      <c r="BP518" s="66">
        <v>0.77</v>
      </c>
      <c r="BQ518" s="66">
        <v>0.77</v>
      </c>
      <c r="BR518" s="67">
        <v>399</v>
      </c>
      <c r="BS518" s="67">
        <v>190599273</v>
      </c>
      <c r="BT518" s="67">
        <v>477692</v>
      </c>
      <c r="BU518" s="67">
        <v>1407541</v>
      </c>
      <c r="BV518" s="67">
        <v>949160</v>
      </c>
      <c r="BW518" s="70">
        <v>0.75</v>
      </c>
      <c r="BX518" s="70">
        <v>0.59399999999999997</v>
      </c>
      <c r="BY518" s="70">
        <v>0.75</v>
      </c>
      <c r="BZ518" s="70">
        <v>0.75</v>
      </c>
      <c r="CA518" s="71">
        <v>389</v>
      </c>
      <c r="CB518" s="71">
        <v>198531880</v>
      </c>
      <c r="CC518" s="71">
        <v>510364</v>
      </c>
      <c r="CD518" s="71">
        <v>1254719</v>
      </c>
      <c r="CE518" s="71">
        <v>1207110</v>
      </c>
    </row>
    <row r="519" spans="1:83" x14ac:dyDescent="0.35">
      <c r="A519" s="10" t="s">
        <v>1851</v>
      </c>
      <c r="B519" s="10" t="s">
        <v>505</v>
      </c>
      <c r="C519" s="42">
        <v>0.66500000000000004</v>
      </c>
      <c r="D519" s="42">
        <v>0.46700000000000003</v>
      </c>
      <c r="E519" s="42">
        <v>0.66500000000000004</v>
      </c>
      <c r="F519" s="42">
        <v>0.66500000000000004</v>
      </c>
      <c r="G519" s="43">
        <v>393</v>
      </c>
      <c r="H519" s="43">
        <v>176250903</v>
      </c>
      <c r="I519" s="43">
        <v>448475</v>
      </c>
      <c r="J519" s="43">
        <v>466222</v>
      </c>
      <c r="K519" s="43">
        <v>529354</v>
      </c>
      <c r="L519" s="42">
        <v>0.67700000000000005</v>
      </c>
      <c r="M519" s="42">
        <v>0.46700000000000003</v>
      </c>
      <c r="N519" s="42">
        <v>0.67700000000000005</v>
      </c>
      <c r="O519" s="42">
        <v>0.67700000000000005</v>
      </c>
      <c r="P519" s="43">
        <v>397</v>
      </c>
      <c r="Q519" s="43">
        <v>177151526</v>
      </c>
      <c r="R519" s="43">
        <v>446225</v>
      </c>
      <c r="S519" s="43">
        <v>673153</v>
      </c>
      <c r="T519" s="43">
        <v>549985</v>
      </c>
      <c r="U519" s="42">
        <v>0.66</v>
      </c>
      <c r="V519" s="42">
        <v>0.433</v>
      </c>
      <c r="W519" s="42">
        <v>0.66</v>
      </c>
      <c r="X519" s="42">
        <v>0.66</v>
      </c>
      <c r="Y519" s="43">
        <v>374</v>
      </c>
      <c r="Z519" s="43">
        <v>184362096</v>
      </c>
      <c r="AA519" s="43">
        <v>492946</v>
      </c>
      <c r="AB519" s="43">
        <v>495203</v>
      </c>
      <c r="AC519" s="43">
        <v>580614</v>
      </c>
      <c r="AD519" s="42">
        <v>0.65700000000000003</v>
      </c>
      <c r="AE519" s="42">
        <v>0.433</v>
      </c>
      <c r="AF519" s="42">
        <v>0.65700000000000003</v>
      </c>
      <c r="AG519" s="42">
        <v>0.65700000000000003</v>
      </c>
      <c r="AH519" s="43">
        <v>352</v>
      </c>
      <c r="AI519" s="43">
        <v>185538580</v>
      </c>
      <c r="AJ519" s="43">
        <v>527098</v>
      </c>
      <c r="AK519" s="43">
        <v>469225</v>
      </c>
      <c r="AL519" s="43">
        <v>513518</v>
      </c>
      <c r="AM519" s="42">
        <v>0.68400000000000005</v>
      </c>
      <c r="AN519" s="42">
        <v>0.42899999999999999</v>
      </c>
      <c r="AO519" s="42">
        <v>0.68400000000000005</v>
      </c>
      <c r="AP519" s="42">
        <v>0.68400000000000005</v>
      </c>
      <c r="AQ519" s="43">
        <v>358</v>
      </c>
      <c r="AR519" s="43">
        <v>184893005</v>
      </c>
      <c r="AS519" s="43">
        <v>516460</v>
      </c>
      <c r="AT519" s="43">
        <v>454534</v>
      </c>
      <c r="AU519" s="43">
        <v>479659</v>
      </c>
      <c r="AV519" s="42">
        <v>0.70499999999999996</v>
      </c>
      <c r="AW519" s="42">
        <v>0.41699999999999998</v>
      </c>
      <c r="AX519" s="42">
        <v>0.70499999999999996</v>
      </c>
      <c r="AY519" s="42">
        <v>0.70499999999999996</v>
      </c>
      <c r="AZ519" s="43">
        <v>368</v>
      </c>
      <c r="BA519" s="43">
        <v>189344146</v>
      </c>
      <c r="BB519" s="43">
        <v>514522</v>
      </c>
      <c r="BC519" s="43">
        <v>382227</v>
      </c>
      <c r="BD519" s="43">
        <v>452287</v>
      </c>
      <c r="BE519" s="46">
        <v>0.70499999999999996</v>
      </c>
      <c r="BF519" s="46">
        <v>0.40799999999999997</v>
      </c>
      <c r="BG519" s="46">
        <v>0.70499999999999996</v>
      </c>
      <c r="BH519" s="46">
        <v>0.70499999999999996</v>
      </c>
      <c r="BI519" s="47">
        <v>341</v>
      </c>
      <c r="BJ519" s="47">
        <v>192864929</v>
      </c>
      <c r="BK519" s="47">
        <v>565586</v>
      </c>
      <c r="BL519" s="47">
        <v>399424</v>
      </c>
      <c r="BM519" s="47">
        <v>465089</v>
      </c>
      <c r="BN519" s="66">
        <v>0.72299999999999998</v>
      </c>
      <c r="BO519" s="66">
        <v>0.38</v>
      </c>
      <c r="BP519" s="66">
        <v>0.72299999999999998</v>
      </c>
      <c r="BQ519" s="66">
        <v>0.72299999999999998</v>
      </c>
      <c r="BR519" s="67">
        <v>350</v>
      </c>
      <c r="BS519" s="67">
        <v>201307965</v>
      </c>
      <c r="BT519" s="67">
        <v>575165</v>
      </c>
      <c r="BU519" s="67">
        <v>479317</v>
      </c>
      <c r="BV519" s="67">
        <v>528984</v>
      </c>
      <c r="BW519" s="70">
        <v>0.72899999999999998</v>
      </c>
      <c r="BX519" s="70">
        <v>0.36</v>
      </c>
      <c r="BY519" s="70">
        <v>0.72899999999999998</v>
      </c>
      <c r="BZ519" s="70">
        <v>0.72899999999999998</v>
      </c>
      <c r="CA519" s="71">
        <v>376</v>
      </c>
      <c r="CB519" s="71">
        <v>207633463</v>
      </c>
      <c r="CC519" s="71">
        <v>552216</v>
      </c>
      <c r="CD519" s="71">
        <v>537906</v>
      </c>
      <c r="CE519" s="71">
        <v>700470</v>
      </c>
    </row>
    <row r="520" spans="1:83" x14ac:dyDescent="0.35">
      <c r="A520" s="10" t="s">
        <v>1852</v>
      </c>
      <c r="B520" s="10" t="s">
        <v>506</v>
      </c>
      <c r="C520" s="42">
        <v>0.747</v>
      </c>
      <c r="D520" s="42">
        <v>0.46</v>
      </c>
      <c r="E520" s="42">
        <v>0.747</v>
      </c>
      <c r="F520" s="42">
        <v>0.747</v>
      </c>
      <c r="G520" s="43">
        <v>513</v>
      </c>
      <c r="H520" s="43">
        <v>173895963</v>
      </c>
      <c r="I520" s="43">
        <v>338978</v>
      </c>
      <c r="J520" s="43">
        <v>520346</v>
      </c>
      <c r="K520" s="43">
        <v>662732</v>
      </c>
      <c r="L520" s="42">
        <v>0.74199999999999999</v>
      </c>
      <c r="M520" s="42">
        <v>0.48799999999999999</v>
      </c>
      <c r="N520" s="42">
        <v>0.74199999999999999</v>
      </c>
      <c r="O520" s="42">
        <v>0.74199999999999999</v>
      </c>
      <c r="P520" s="43">
        <v>493</v>
      </c>
      <c r="Q520" s="43">
        <v>175704124</v>
      </c>
      <c r="R520" s="43">
        <v>356397</v>
      </c>
      <c r="S520" s="43">
        <v>750734</v>
      </c>
      <c r="T520" s="43">
        <v>764262</v>
      </c>
      <c r="U520" s="42">
        <v>0.71799999999999997</v>
      </c>
      <c r="V520" s="42">
        <v>0.441</v>
      </c>
      <c r="W520" s="42">
        <v>0.71799999999999997</v>
      </c>
      <c r="X520" s="42">
        <v>0.71799999999999997</v>
      </c>
      <c r="Y520" s="43">
        <v>469</v>
      </c>
      <c r="Z520" s="43">
        <v>192064294</v>
      </c>
      <c r="AA520" s="43">
        <v>409518</v>
      </c>
      <c r="AB520" s="43">
        <v>786041</v>
      </c>
      <c r="AC520" s="43">
        <v>750084</v>
      </c>
      <c r="AD520" s="42">
        <v>0.69699999999999995</v>
      </c>
      <c r="AE520" s="42">
        <v>0.42499999999999999</v>
      </c>
      <c r="AF520" s="42">
        <v>0.69699999999999995</v>
      </c>
      <c r="AG520" s="42">
        <v>0.69699999999999995</v>
      </c>
      <c r="AH520" s="43">
        <v>424</v>
      </c>
      <c r="AI520" s="43">
        <v>197759675</v>
      </c>
      <c r="AJ520" s="43">
        <v>466414</v>
      </c>
      <c r="AK520" s="43">
        <v>738943</v>
      </c>
      <c r="AL520" s="43">
        <v>701846</v>
      </c>
      <c r="AM520" s="42">
        <v>0.71499999999999997</v>
      </c>
      <c r="AN520" s="42">
        <v>0.42499999999999999</v>
      </c>
      <c r="AO520" s="42">
        <v>0.71499999999999997</v>
      </c>
      <c r="AP520" s="42">
        <v>0.71499999999999997</v>
      </c>
      <c r="AQ520" s="43">
        <v>425</v>
      </c>
      <c r="AR520" s="43">
        <v>198415115</v>
      </c>
      <c r="AS520" s="43">
        <v>466859</v>
      </c>
      <c r="AT520" s="43">
        <v>726943</v>
      </c>
      <c r="AU520" s="43">
        <v>655529</v>
      </c>
      <c r="AV520" s="42">
        <v>0.71</v>
      </c>
      <c r="AW520" s="42">
        <v>0.42499999999999999</v>
      </c>
      <c r="AX520" s="42">
        <v>0.71</v>
      </c>
      <c r="AY520" s="42">
        <v>0.71</v>
      </c>
      <c r="AZ520" s="43">
        <v>392</v>
      </c>
      <c r="BA520" s="43">
        <v>198499336</v>
      </c>
      <c r="BB520" s="43">
        <v>506375</v>
      </c>
      <c r="BC520" s="43">
        <v>933992</v>
      </c>
      <c r="BD520" s="43">
        <v>774792</v>
      </c>
      <c r="BE520" s="46">
        <v>0.69099999999999995</v>
      </c>
      <c r="BF520" s="46">
        <v>0.39</v>
      </c>
      <c r="BG520" s="46">
        <v>0.69099999999999995</v>
      </c>
      <c r="BH520" s="46">
        <v>0.69099999999999995</v>
      </c>
      <c r="BI520" s="47">
        <v>357</v>
      </c>
      <c r="BJ520" s="47">
        <v>211582660</v>
      </c>
      <c r="BK520" s="47">
        <v>592668</v>
      </c>
      <c r="BL520" s="47">
        <v>809103</v>
      </c>
      <c r="BM520" s="47">
        <v>691789</v>
      </c>
      <c r="BN520" s="66">
        <v>0.71899999999999997</v>
      </c>
      <c r="BO520" s="66">
        <v>0.375</v>
      </c>
      <c r="BP520" s="66">
        <v>0.71899999999999997</v>
      </c>
      <c r="BQ520" s="66">
        <v>0.71899999999999997</v>
      </c>
      <c r="BR520" s="67">
        <v>370</v>
      </c>
      <c r="BS520" s="67">
        <v>215972013</v>
      </c>
      <c r="BT520" s="67">
        <v>583708</v>
      </c>
      <c r="BU520" s="67">
        <v>856166</v>
      </c>
      <c r="BV520" s="67">
        <v>703381</v>
      </c>
      <c r="BW520" s="70">
        <v>0.70199999999999996</v>
      </c>
      <c r="BX520" s="70">
        <v>0.371</v>
      </c>
      <c r="BY520" s="70">
        <v>0.70199999999999996</v>
      </c>
      <c r="BZ520" s="70">
        <v>0.70199999999999996</v>
      </c>
      <c r="CA520" s="71">
        <v>357</v>
      </c>
      <c r="CB520" s="71">
        <v>216861425</v>
      </c>
      <c r="CC520" s="71">
        <v>607454</v>
      </c>
      <c r="CD520" s="71">
        <v>815145</v>
      </c>
      <c r="CE520" s="71">
        <v>814610</v>
      </c>
    </row>
    <row r="521" spans="1:83" x14ac:dyDescent="0.35">
      <c r="A521" s="10" t="s">
        <v>1853</v>
      </c>
      <c r="B521" s="10" t="s">
        <v>507</v>
      </c>
      <c r="C521" s="42">
        <v>0</v>
      </c>
      <c r="D521" s="42">
        <v>0.2</v>
      </c>
      <c r="E521" s="42">
        <v>0</v>
      </c>
      <c r="F521" s="42">
        <v>0.36</v>
      </c>
      <c r="G521" s="43">
        <v>470</v>
      </c>
      <c r="H521" s="43">
        <v>833026919</v>
      </c>
      <c r="I521" s="43">
        <v>1772397</v>
      </c>
      <c r="J521" s="43">
        <v>291769</v>
      </c>
      <c r="K521" s="43">
        <v>315834</v>
      </c>
      <c r="L521" s="42">
        <v>0</v>
      </c>
      <c r="M521" s="42">
        <v>0.2</v>
      </c>
      <c r="N521" s="42">
        <v>0</v>
      </c>
      <c r="O521" s="42">
        <v>0.36</v>
      </c>
      <c r="P521" s="43">
        <v>476</v>
      </c>
      <c r="Q521" s="43">
        <v>834854769</v>
      </c>
      <c r="R521" s="43">
        <v>1753896</v>
      </c>
      <c r="S521" s="43">
        <v>358069</v>
      </c>
      <c r="T521" s="43">
        <v>348967</v>
      </c>
      <c r="U521" s="42">
        <v>0</v>
      </c>
      <c r="V521" s="42">
        <v>0.216</v>
      </c>
      <c r="W521" s="42">
        <v>0</v>
      </c>
      <c r="X521" s="42">
        <v>0.36</v>
      </c>
      <c r="Y521" s="43">
        <v>452</v>
      </c>
      <c r="Z521" s="43">
        <v>828239574</v>
      </c>
      <c r="AA521" s="43">
        <v>1832388</v>
      </c>
      <c r="AB521" s="43">
        <v>328348</v>
      </c>
      <c r="AC521" s="43">
        <v>365201</v>
      </c>
      <c r="AD521" s="42">
        <v>0</v>
      </c>
      <c r="AE521" s="42">
        <v>0.224</v>
      </c>
      <c r="AF521" s="42">
        <v>0</v>
      </c>
      <c r="AG521" s="42">
        <v>0.36</v>
      </c>
      <c r="AH521" s="43">
        <v>462</v>
      </c>
      <c r="AI521" s="43">
        <v>840550117</v>
      </c>
      <c r="AJ521" s="43">
        <v>1819372</v>
      </c>
      <c r="AK521" s="43">
        <v>345108</v>
      </c>
      <c r="AL521" s="43">
        <v>292192</v>
      </c>
      <c r="AM521" s="42">
        <v>0</v>
      </c>
      <c r="AN521" s="42">
        <v>0.23899999999999999</v>
      </c>
      <c r="AO521" s="42">
        <v>0</v>
      </c>
      <c r="AP521" s="42">
        <v>0.36</v>
      </c>
      <c r="AQ521" s="43">
        <v>432</v>
      </c>
      <c r="AR521" s="43">
        <v>841034948</v>
      </c>
      <c r="AS521" s="43">
        <v>1946840</v>
      </c>
      <c r="AT521" s="43">
        <v>406212</v>
      </c>
      <c r="AU521" s="43">
        <v>249175</v>
      </c>
      <c r="AV521" s="42">
        <v>0</v>
      </c>
      <c r="AW521" s="42">
        <v>0.23899999999999999</v>
      </c>
      <c r="AX521" s="42">
        <v>0</v>
      </c>
      <c r="AY521" s="42">
        <v>0.36</v>
      </c>
      <c r="AZ521" s="43">
        <v>397</v>
      </c>
      <c r="BA521" s="43">
        <v>858034279</v>
      </c>
      <c r="BB521" s="43">
        <v>2161295</v>
      </c>
      <c r="BC521" s="43">
        <v>302187</v>
      </c>
      <c r="BD521" s="43">
        <v>262040</v>
      </c>
      <c r="BE521" s="46">
        <v>0</v>
      </c>
      <c r="BF521" s="46">
        <v>0.20799999999999999</v>
      </c>
      <c r="BG521" s="46">
        <v>0</v>
      </c>
      <c r="BH521" s="46">
        <v>0.36</v>
      </c>
      <c r="BI521" s="47">
        <v>405</v>
      </c>
      <c r="BJ521" s="47">
        <v>897854818</v>
      </c>
      <c r="BK521" s="47">
        <v>2216925</v>
      </c>
      <c r="BL521" s="47">
        <v>270202</v>
      </c>
      <c r="BM521" s="47">
        <v>241594</v>
      </c>
      <c r="BN521" s="66">
        <v>0</v>
      </c>
      <c r="BO521" s="66">
        <v>0.192</v>
      </c>
      <c r="BP521" s="66">
        <v>0</v>
      </c>
      <c r="BQ521" s="66">
        <v>0.36</v>
      </c>
      <c r="BR521" s="67">
        <v>392</v>
      </c>
      <c r="BS521" s="67">
        <v>937074254</v>
      </c>
      <c r="BT521" s="67">
        <v>2390495</v>
      </c>
      <c r="BU521" s="67">
        <v>322787</v>
      </c>
      <c r="BV521" s="67">
        <v>269321</v>
      </c>
      <c r="BW521" s="70">
        <v>0</v>
      </c>
      <c r="BX521" s="70">
        <v>0.192</v>
      </c>
      <c r="BY521" s="70">
        <v>0</v>
      </c>
      <c r="BZ521" s="70">
        <v>0.36</v>
      </c>
      <c r="CA521" s="71">
        <v>376</v>
      </c>
      <c r="CB521" s="71">
        <v>962414617</v>
      </c>
      <c r="CC521" s="71">
        <v>2559613</v>
      </c>
      <c r="CD521" s="71">
        <v>350870</v>
      </c>
      <c r="CE521" s="71">
        <v>302617</v>
      </c>
    </row>
    <row r="522" spans="1:83" x14ac:dyDescent="0.35">
      <c r="A522" s="10" t="s">
        <v>1854</v>
      </c>
      <c r="B522" s="10" t="s">
        <v>508</v>
      </c>
      <c r="C522" s="42">
        <v>0.76700000000000002</v>
      </c>
      <c r="D522" s="42">
        <v>0.51900000000000002</v>
      </c>
      <c r="E522" s="42">
        <v>0.76700000000000002</v>
      </c>
      <c r="F522" s="42">
        <v>0.76700000000000002</v>
      </c>
      <c r="G522" s="43">
        <v>1415</v>
      </c>
      <c r="H522" s="43">
        <v>441585655</v>
      </c>
      <c r="I522" s="43">
        <v>312074</v>
      </c>
      <c r="J522" s="43">
        <v>1314137</v>
      </c>
      <c r="K522" s="43">
        <v>1434570</v>
      </c>
      <c r="L522" s="42">
        <v>0.76</v>
      </c>
      <c r="M522" s="42">
        <v>0.5</v>
      </c>
      <c r="N522" s="42">
        <v>0.76</v>
      </c>
      <c r="O522" s="42">
        <v>0.76</v>
      </c>
      <c r="P522" s="43">
        <v>1383</v>
      </c>
      <c r="Q522" s="43">
        <v>458128447</v>
      </c>
      <c r="R522" s="43">
        <v>331257</v>
      </c>
      <c r="S522" s="43">
        <v>1361866</v>
      </c>
      <c r="T522" s="43">
        <v>1471663</v>
      </c>
      <c r="U522" s="42">
        <v>0.77100000000000002</v>
      </c>
      <c r="V522" s="42">
        <v>0.51</v>
      </c>
      <c r="W522" s="42">
        <v>0.77100000000000002</v>
      </c>
      <c r="X522" s="42">
        <v>0.77100000000000002</v>
      </c>
      <c r="Y522" s="43">
        <v>1377</v>
      </c>
      <c r="Z522" s="43">
        <v>457457843</v>
      </c>
      <c r="AA522" s="43">
        <v>332213</v>
      </c>
      <c r="AB522" s="43">
        <v>1382590</v>
      </c>
      <c r="AC522" s="43">
        <v>1547861</v>
      </c>
      <c r="AD522" s="42">
        <v>0.77800000000000002</v>
      </c>
      <c r="AE522" s="42">
        <v>0.51900000000000002</v>
      </c>
      <c r="AF522" s="42">
        <v>0.77800000000000002</v>
      </c>
      <c r="AG522" s="42">
        <v>0.77800000000000002</v>
      </c>
      <c r="AH522" s="43">
        <v>1349</v>
      </c>
      <c r="AI522" s="43">
        <v>462034652</v>
      </c>
      <c r="AJ522" s="43">
        <v>342501</v>
      </c>
      <c r="AK522" s="43">
        <v>1494773</v>
      </c>
      <c r="AL522" s="43">
        <v>1752149</v>
      </c>
      <c r="AM522" s="42">
        <v>0.79200000000000004</v>
      </c>
      <c r="AN522" s="42">
        <v>0.52100000000000002</v>
      </c>
      <c r="AO522" s="42">
        <v>0.79200000000000004</v>
      </c>
      <c r="AP522" s="42">
        <v>0.79200000000000004</v>
      </c>
      <c r="AQ522" s="43">
        <v>1374</v>
      </c>
      <c r="AR522" s="43">
        <v>467833681</v>
      </c>
      <c r="AS522" s="43">
        <v>340490</v>
      </c>
      <c r="AT522" s="43">
        <v>1618437</v>
      </c>
      <c r="AU522" s="43">
        <v>1686995</v>
      </c>
      <c r="AV522" s="42">
        <v>0.79400000000000004</v>
      </c>
      <c r="AW522" s="42">
        <v>0.52100000000000002</v>
      </c>
      <c r="AX522" s="42">
        <v>0.79400000000000004</v>
      </c>
      <c r="AY522" s="42">
        <v>0.79400000000000004</v>
      </c>
      <c r="AZ522" s="43">
        <v>1324</v>
      </c>
      <c r="BA522" s="43">
        <v>475005232</v>
      </c>
      <c r="BB522" s="43">
        <v>358765</v>
      </c>
      <c r="BC522" s="43">
        <v>1619302</v>
      </c>
      <c r="BD522" s="43">
        <v>1724520</v>
      </c>
      <c r="BE522" s="46">
        <v>0.78900000000000003</v>
      </c>
      <c r="BF522" s="46">
        <v>0.52100000000000002</v>
      </c>
      <c r="BG522" s="46">
        <v>0.78900000000000003</v>
      </c>
      <c r="BH522" s="46">
        <v>0.78900000000000003</v>
      </c>
      <c r="BI522" s="47">
        <v>1202</v>
      </c>
      <c r="BJ522" s="47">
        <v>486682752</v>
      </c>
      <c r="BK522" s="47">
        <v>404894</v>
      </c>
      <c r="BL522" s="47">
        <v>1443768</v>
      </c>
      <c r="BM522" s="47">
        <v>1906991</v>
      </c>
      <c r="BN522" s="66">
        <v>0.80600000000000005</v>
      </c>
      <c r="BO522" s="66">
        <v>0.504</v>
      </c>
      <c r="BP522" s="66">
        <v>0.80600000000000005</v>
      </c>
      <c r="BQ522" s="66">
        <v>0.80600000000000005</v>
      </c>
      <c r="BR522" s="67">
        <v>1262</v>
      </c>
      <c r="BS522" s="67">
        <v>510975255</v>
      </c>
      <c r="BT522" s="67">
        <v>404893</v>
      </c>
      <c r="BU522" s="67">
        <v>1756832</v>
      </c>
      <c r="BV522" s="67">
        <v>1915634</v>
      </c>
      <c r="BW522" s="70">
        <v>0.80300000000000005</v>
      </c>
      <c r="BX522" s="70">
        <v>0.497</v>
      </c>
      <c r="BY522" s="70">
        <v>0.80300000000000005</v>
      </c>
      <c r="BZ522" s="70">
        <v>0.80300000000000005</v>
      </c>
      <c r="CA522" s="71">
        <v>1282</v>
      </c>
      <c r="CB522" s="71">
        <v>517042145</v>
      </c>
      <c r="CC522" s="71">
        <v>403309</v>
      </c>
      <c r="CD522" s="71">
        <v>1630349</v>
      </c>
      <c r="CE522" s="71">
        <v>2114248</v>
      </c>
    </row>
    <row r="523" spans="1:83" x14ac:dyDescent="0.35">
      <c r="A523" s="10" t="s">
        <v>1855</v>
      </c>
      <c r="B523" s="10" t="s">
        <v>509</v>
      </c>
      <c r="C523" s="42">
        <v>0.35299999999999998</v>
      </c>
      <c r="D523" s="42">
        <v>0.69399999999999995</v>
      </c>
      <c r="E523" s="42">
        <v>0.35299999999999998</v>
      </c>
      <c r="F523" s="42">
        <v>0.69399999999999995</v>
      </c>
      <c r="G523" s="43">
        <v>1706</v>
      </c>
      <c r="H523" s="43">
        <v>1477579105</v>
      </c>
      <c r="I523" s="43">
        <v>866107</v>
      </c>
      <c r="J523" s="43">
        <v>862619</v>
      </c>
      <c r="K523" s="43">
        <v>1012680</v>
      </c>
      <c r="L523" s="42">
        <v>0.37</v>
      </c>
      <c r="M523" s="42">
        <v>0.70099999999999996</v>
      </c>
      <c r="N523" s="42">
        <v>0.37</v>
      </c>
      <c r="O523" s="42">
        <v>0.70099999999999996</v>
      </c>
      <c r="P523" s="43">
        <v>1684</v>
      </c>
      <c r="Q523" s="43">
        <v>1463630320</v>
      </c>
      <c r="R523" s="43">
        <v>869139</v>
      </c>
      <c r="S523" s="43">
        <v>934936</v>
      </c>
      <c r="T523" s="43">
        <v>893612</v>
      </c>
      <c r="U523" s="42">
        <v>0.36499999999999999</v>
      </c>
      <c r="V523" s="42">
        <v>0.69599999999999995</v>
      </c>
      <c r="W523" s="42">
        <v>0.36499999999999999</v>
      </c>
      <c r="X523" s="42">
        <v>0.69599999999999995</v>
      </c>
      <c r="Y523" s="43">
        <v>1675</v>
      </c>
      <c r="Z523" s="43">
        <v>1540462184</v>
      </c>
      <c r="AA523" s="43">
        <v>919678</v>
      </c>
      <c r="AB523" s="43">
        <v>982068</v>
      </c>
      <c r="AC523" s="43">
        <v>1029736</v>
      </c>
      <c r="AD523" s="42">
        <v>0.38400000000000001</v>
      </c>
      <c r="AE523" s="42">
        <v>0.70299999999999996</v>
      </c>
      <c r="AF523" s="42">
        <v>0.38400000000000001</v>
      </c>
      <c r="AG523" s="42">
        <v>0.70299999999999996</v>
      </c>
      <c r="AH523" s="43">
        <v>1642</v>
      </c>
      <c r="AI523" s="43">
        <v>1554897881</v>
      </c>
      <c r="AJ523" s="43">
        <v>946953</v>
      </c>
      <c r="AK523" s="43">
        <v>1002265</v>
      </c>
      <c r="AL523" s="43">
        <v>1099579</v>
      </c>
      <c r="AM523" s="42">
        <v>0.40600000000000003</v>
      </c>
      <c r="AN523" s="42">
        <v>0.69299999999999995</v>
      </c>
      <c r="AO523" s="42">
        <v>0.40600000000000003</v>
      </c>
      <c r="AP523" s="42">
        <v>0.69299999999999995</v>
      </c>
      <c r="AQ523" s="43">
        <v>1696</v>
      </c>
      <c r="AR523" s="43">
        <v>1644658304</v>
      </c>
      <c r="AS523" s="43">
        <v>969727</v>
      </c>
      <c r="AT523" s="43">
        <v>1115914</v>
      </c>
      <c r="AU523" s="43">
        <v>1374702</v>
      </c>
      <c r="AV523" s="42">
        <v>0.40600000000000003</v>
      </c>
      <c r="AW523" s="42">
        <v>0.68400000000000005</v>
      </c>
      <c r="AX523" s="42">
        <v>0.40600000000000003</v>
      </c>
      <c r="AY523" s="42">
        <v>0.68400000000000005</v>
      </c>
      <c r="AZ523" s="43">
        <v>1681</v>
      </c>
      <c r="BA523" s="43">
        <v>1738954766</v>
      </c>
      <c r="BB523" s="43">
        <v>1034476</v>
      </c>
      <c r="BC523" s="43">
        <v>1201299</v>
      </c>
      <c r="BD523" s="43">
        <v>1298554</v>
      </c>
      <c r="BE523" s="46">
        <v>0.378</v>
      </c>
      <c r="BF523" s="46">
        <v>0.65100000000000002</v>
      </c>
      <c r="BG523" s="46">
        <v>0.378</v>
      </c>
      <c r="BH523" s="46">
        <v>0.65100000000000002</v>
      </c>
      <c r="BI523" s="47">
        <v>1627</v>
      </c>
      <c r="BJ523" s="47">
        <v>1938870000</v>
      </c>
      <c r="BK523" s="47">
        <v>1191684</v>
      </c>
      <c r="BL523" s="47">
        <v>1119480</v>
      </c>
      <c r="BM523" s="47">
        <v>1409467</v>
      </c>
      <c r="BN523" s="66">
        <v>0.375</v>
      </c>
      <c r="BO523" s="66">
        <v>0.625</v>
      </c>
      <c r="BP523" s="66">
        <v>0.375</v>
      </c>
      <c r="BQ523" s="66">
        <v>0.625</v>
      </c>
      <c r="BR523" s="67">
        <v>1607</v>
      </c>
      <c r="BS523" s="67">
        <v>2084417582</v>
      </c>
      <c r="BT523" s="67">
        <v>1297086</v>
      </c>
      <c r="BU523" s="67">
        <v>1270230</v>
      </c>
      <c r="BV523" s="67">
        <v>1334722</v>
      </c>
      <c r="BW523" s="70">
        <v>0.32800000000000001</v>
      </c>
      <c r="BX523" s="70">
        <v>0.625</v>
      </c>
      <c r="BY523" s="70">
        <v>0.32800000000000001</v>
      </c>
      <c r="BZ523" s="70">
        <v>0.625</v>
      </c>
      <c r="CA523" s="71">
        <v>1600</v>
      </c>
      <c r="CB523" s="71">
        <v>2189550115</v>
      </c>
      <c r="CC523" s="71">
        <v>1368468</v>
      </c>
      <c r="CD523" s="71">
        <v>1260761</v>
      </c>
      <c r="CE523" s="71">
        <v>1468804</v>
      </c>
    </row>
    <row r="524" spans="1:83" x14ac:dyDescent="0.35">
      <c r="A524" s="10" t="s">
        <v>1856</v>
      </c>
      <c r="B524" s="10" t="s">
        <v>510</v>
      </c>
      <c r="C524" s="42">
        <v>0.53700000000000003</v>
      </c>
      <c r="D524" s="42">
        <v>0.68200000000000005</v>
      </c>
      <c r="E524" s="42">
        <v>0.53700000000000003</v>
      </c>
      <c r="F524" s="42">
        <v>0.68200000000000005</v>
      </c>
      <c r="G524" s="43">
        <v>4387</v>
      </c>
      <c r="H524" s="43">
        <v>2720445853</v>
      </c>
      <c r="I524" s="43">
        <v>620115</v>
      </c>
      <c r="J524" s="43">
        <v>1605840</v>
      </c>
      <c r="K524" s="43">
        <v>1911443</v>
      </c>
      <c r="L524" s="42">
        <v>0.54900000000000004</v>
      </c>
      <c r="M524" s="42">
        <v>0.68799999999999994</v>
      </c>
      <c r="N524" s="42">
        <v>0.54900000000000004</v>
      </c>
      <c r="O524" s="42">
        <v>0.68799999999999994</v>
      </c>
      <c r="P524" s="43">
        <v>4294</v>
      </c>
      <c r="Q524" s="43">
        <v>2670411120</v>
      </c>
      <c r="R524" s="43">
        <v>621893</v>
      </c>
      <c r="S524" s="43">
        <v>1885970</v>
      </c>
      <c r="T524" s="43">
        <v>2022839</v>
      </c>
      <c r="U524" s="42">
        <v>0.54500000000000004</v>
      </c>
      <c r="V524" s="42">
        <v>0.68200000000000005</v>
      </c>
      <c r="W524" s="42">
        <v>0.54500000000000004</v>
      </c>
      <c r="X524" s="42">
        <v>0.68200000000000005</v>
      </c>
      <c r="Y524" s="43">
        <v>4214</v>
      </c>
      <c r="Z524" s="43">
        <v>2778027142</v>
      </c>
      <c r="AA524" s="43">
        <v>659237</v>
      </c>
      <c r="AB524" s="43">
        <v>1828794</v>
      </c>
      <c r="AC524" s="43">
        <v>2285540</v>
      </c>
      <c r="AD524" s="42">
        <v>0.55600000000000005</v>
      </c>
      <c r="AE524" s="42">
        <v>0.69199999999999995</v>
      </c>
      <c r="AF524" s="42">
        <v>0.55600000000000005</v>
      </c>
      <c r="AG524" s="42">
        <v>0.69199999999999995</v>
      </c>
      <c r="AH524" s="43">
        <v>4100</v>
      </c>
      <c r="AI524" s="43">
        <v>2796731695</v>
      </c>
      <c r="AJ524" s="43">
        <v>682129</v>
      </c>
      <c r="AK524" s="43">
        <v>1935080</v>
      </c>
      <c r="AL524" s="43">
        <v>2186131</v>
      </c>
      <c r="AM524" s="42">
        <v>0.56000000000000005</v>
      </c>
      <c r="AN524" s="42">
        <v>0.68400000000000005</v>
      </c>
      <c r="AO524" s="42">
        <v>0.56000000000000005</v>
      </c>
      <c r="AP524" s="42">
        <v>0.68400000000000005</v>
      </c>
      <c r="AQ524" s="43">
        <v>4097</v>
      </c>
      <c r="AR524" s="43">
        <v>2945091875</v>
      </c>
      <c r="AS524" s="43">
        <v>718841</v>
      </c>
      <c r="AT524" s="43">
        <v>1950476</v>
      </c>
      <c r="AU524" s="43">
        <v>2256909</v>
      </c>
      <c r="AV524" s="42">
        <v>0.55500000000000005</v>
      </c>
      <c r="AW524" s="42">
        <v>0.67800000000000005</v>
      </c>
      <c r="AX524" s="42">
        <v>0.55500000000000005</v>
      </c>
      <c r="AY524" s="42">
        <v>0.67800000000000005</v>
      </c>
      <c r="AZ524" s="43">
        <v>4028</v>
      </c>
      <c r="BA524" s="43">
        <v>3125459720</v>
      </c>
      <c r="BB524" s="43">
        <v>775933</v>
      </c>
      <c r="BC524" s="43">
        <v>1962806</v>
      </c>
      <c r="BD524" s="43">
        <v>2418703</v>
      </c>
      <c r="BE524" s="46">
        <v>0.53500000000000003</v>
      </c>
      <c r="BF524" s="46">
        <v>0.64300000000000002</v>
      </c>
      <c r="BG524" s="46">
        <v>0.53500000000000003</v>
      </c>
      <c r="BH524" s="46">
        <v>0.64300000000000002</v>
      </c>
      <c r="BI524" s="47">
        <v>3911</v>
      </c>
      <c r="BJ524" s="47">
        <v>3485897629</v>
      </c>
      <c r="BK524" s="47">
        <v>891305</v>
      </c>
      <c r="BL524" s="47">
        <v>2159708</v>
      </c>
      <c r="BM524" s="47">
        <v>2553978</v>
      </c>
      <c r="BN524" s="66">
        <v>0.53500000000000003</v>
      </c>
      <c r="BO524" s="66">
        <v>0.627</v>
      </c>
      <c r="BP524" s="66">
        <v>0.53500000000000003</v>
      </c>
      <c r="BQ524" s="66">
        <v>0.627</v>
      </c>
      <c r="BR524" s="67">
        <v>3851</v>
      </c>
      <c r="BS524" s="67">
        <v>3719391538</v>
      </c>
      <c r="BT524" s="67">
        <v>965824</v>
      </c>
      <c r="BU524" s="67">
        <v>2078934</v>
      </c>
      <c r="BV524" s="67">
        <v>2445294</v>
      </c>
      <c r="BW524" s="70">
        <v>0.50900000000000001</v>
      </c>
      <c r="BX524" s="70">
        <v>0.623</v>
      </c>
      <c r="BY524" s="70">
        <v>0.50900000000000001</v>
      </c>
      <c r="BZ524" s="70">
        <v>0.623</v>
      </c>
      <c r="CA524" s="71">
        <v>3896</v>
      </c>
      <c r="CB524" s="71">
        <v>3896316782</v>
      </c>
      <c r="CC524" s="71">
        <v>1000081</v>
      </c>
      <c r="CD524" s="71">
        <v>2243309</v>
      </c>
      <c r="CE524" s="71">
        <v>2155589</v>
      </c>
    </row>
    <row r="525" spans="1:83" x14ac:dyDescent="0.35">
      <c r="A525" s="10" t="s">
        <v>1857</v>
      </c>
      <c r="B525" s="10" t="s">
        <v>1155</v>
      </c>
      <c r="C525" s="42">
        <v>0.60099999999999998</v>
      </c>
      <c r="D525" s="42">
        <v>0.66300000000000003</v>
      </c>
      <c r="E525" s="42">
        <v>0.60099999999999998</v>
      </c>
      <c r="F525" s="42">
        <v>0.66300000000000003</v>
      </c>
      <c r="G525" s="43">
        <v>4969</v>
      </c>
      <c r="H525" s="43">
        <v>2653736016</v>
      </c>
      <c r="I525" s="43">
        <v>534058</v>
      </c>
      <c r="J525" s="43">
        <v>1396273</v>
      </c>
      <c r="K525" s="43">
        <v>1495381</v>
      </c>
      <c r="L525" s="42">
        <v>0.624</v>
      </c>
      <c r="M525" s="42">
        <v>0.67300000000000004</v>
      </c>
      <c r="N525" s="42">
        <v>0.624</v>
      </c>
      <c r="O525" s="42">
        <v>0.67300000000000004</v>
      </c>
      <c r="P525" s="43">
        <v>4997</v>
      </c>
      <c r="Q525" s="43">
        <v>2592394320</v>
      </c>
      <c r="R525" s="43">
        <v>518790</v>
      </c>
      <c r="S525" s="43">
        <v>1558359</v>
      </c>
      <c r="T525" s="43">
        <v>1930360</v>
      </c>
      <c r="U525" s="42">
        <v>0.629</v>
      </c>
      <c r="V525" s="42">
        <v>0.66400000000000003</v>
      </c>
      <c r="W525" s="42">
        <v>0.629</v>
      </c>
      <c r="X525" s="42">
        <v>0.66400000000000003</v>
      </c>
      <c r="Y525" s="43">
        <v>5066</v>
      </c>
      <c r="Z525" s="43">
        <v>2724624789</v>
      </c>
      <c r="AA525" s="43">
        <v>537825</v>
      </c>
      <c r="AB525" s="43">
        <v>1862509</v>
      </c>
      <c r="AC525" s="43">
        <v>2231547</v>
      </c>
      <c r="AD525" s="42">
        <v>0.65100000000000002</v>
      </c>
      <c r="AE525" s="42">
        <v>0.66</v>
      </c>
      <c r="AF525" s="42">
        <v>0.65100000000000002</v>
      </c>
      <c r="AG525" s="42">
        <v>0.66</v>
      </c>
      <c r="AH525" s="43">
        <v>5112</v>
      </c>
      <c r="AI525" s="43">
        <v>2742093051</v>
      </c>
      <c r="AJ525" s="43">
        <v>536403</v>
      </c>
      <c r="AK525" s="43">
        <v>1914285</v>
      </c>
      <c r="AL525" s="43">
        <v>2174099</v>
      </c>
      <c r="AM525" s="42">
        <v>0.64200000000000002</v>
      </c>
      <c r="AN525" s="42">
        <v>0.65100000000000002</v>
      </c>
      <c r="AO525" s="42">
        <v>0.64200000000000002</v>
      </c>
      <c r="AP525" s="42">
        <v>0.65100000000000002</v>
      </c>
      <c r="AQ525" s="43">
        <v>4944</v>
      </c>
      <c r="AR525" s="43">
        <v>2891579821</v>
      </c>
      <c r="AS525" s="43">
        <v>584866</v>
      </c>
      <c r="AT525" s="43">
        <v>2022277</v>
      </c>
      <c r="AU525" s="43">
        <v>2512182</v>
      </c>
      <c r="AV525" s="42">
        <v>0.65800000000000003</v>
      </c>
      <c r="AW525" s="42">
        <v>0.64300000000000002</v>
      </c>
      <c r="AX525" s="42">
        <v>0.65800000000000003</v>
      </c>
      <c r="AY525" s="42">
        <v>0.65800000000000003</v>
      </c>
      <c r="AZ525" s="43">
        <v>5074</v>
      </c>
      <c r="BA525" s="43">
        <v>3027125234</v>
      </c>
      <c r="BB525" s="43">
        <v>596595</v>
      </c>
      <c r="BC525" s="43">
        <v>2116419</v>
      </c>
      <c r="BD525" s="43">
        <v>2886802</v>
      </c>
      <c r="BE525" s="46">
        <v>0.63700000000000001</v>
      </c>
      <c r="BF525" s="46">
        <v>0.61</v>
      </c>
      <c r="BG525" s="46">
        <v>0.63700000000000001</v>
      </c>
      <c r="BH525" s="46">
        <v>0.63700000000000001</v>
      </c>
      <c r="BI525" s="47">
        <v>4832</v>
      </c>
      <c r="BJ525" s="47">
        <v>3359704227</v>
      </c>
      <c r="BK525" s="47">
        <v>695303</v>
      </c>
      <c r="BL525" s="47">
        <v>2289644</v>
      </c>
      <c r="BM525" s="47">
        <v>2782448</v>
      </c>
      <c r="BN525" s="66">
        <v>0.63600000000000001</v>
      </c>
      <c r="BO525" s="66">
        <v>0.59399999999999997</v>
      </c>
      <c r="BP525" s="66">
        <v>0.63600000000000001</v>
      </c>
      <c r="BQ525" s="66">
        <v>0.63600000000000001</v>
      </c>
      <c r="BR525" s="67">
        <v>4734</v>
      </c>
      <c r="BS525" s="67">
        <v>3578655824</v>
      </c>
      <c r="BT525" s="67">
        <v>755947</v>
      </c>
      <c r="BU525" s="67">
        <v>2327855</v>
      </c>
      <c r="BV525" s="67">
        <v>2777240</v>
      </c>
      <c r="BW525" s="70">
        <v>0.61099999999999999</v>
      </c>
      <c r="BX525" s="70">
        <v>0.58399999999999996</v>
      </c>
      <c r="BY525" s="70">
        <v>0.61099999999999999</v>
      </c>
      <c r="BZ525" s="70">
        <v>0.61099999999999999</v>
      </c>
      <c r="CA525" s="71">
        <v>4749</v>
      </c>
      <c r="CB525" s="71">
        <v>3767364023</v>
      </c>
      <c r="CC525" s="71">
        <v>793296</v>
      </c>
      <c r="CD525" s="71">
        <v>2551344</v>
      </c>
      <c r="CE525" s="71">
        <v>3117276</v>
      </c>
    </row>
    <row r="526" spans="1:83" x14ac:dyDescent="0.35">
      <c r="A526" s="10" t="s">
        <v>1858</v>
      </c>
      <c r="B526" s="10" t="s">
        <v>512</v>
      </c>
      <c r="C526" s="42">
        <v>0.60199999999999998</v>
      </c>
      <c r="D526" s="42">
        <v>0.69699999999999995</v>
      </c>
      <c r="E526" s="42">
        <v>0.60199999999999998</v>
      </c>
      <c r="F526" s="42">
        <v>0.69699999999999995</v>
      </c>
      <c r="G526" s="43">
        <v>6672</v>
      </c>
      <c r="H526" s="43">
        <v>3554441626</v>
      </c>
      <c r="I526" s="43">
        <v>532740</v>
      </c>
      <c r="J526" s="43">
        <v>2147731</v>
      </c>
      <c r="K526" s="43">
        <v>2188767</v>
      </c>
      <c r="L526" s="42">
        <v>0.61599999999999999</v>
      </c>
      <c r="M526" s="42">
        <v>0.70599999999999996</v>
      </c>
      <c r="N526" s="42">
        <v>0.61599999999999999</v>
      </c>
      <c r="O526" s="42">
        <v>0.70599999999999996</v>
      </c>
      <c r="P526" s="43">
        <v>6590</v>
      </c>
      <c r="Q526" s="43">
        <v>3491076160</v>
      </c>
      <c r="R526" s="43">
        <v>529753</v>
      </c>
      <c r="S526" s="43">
        <v>2074398</v>
      </c>
      <c r="T526" s="43">
        <v>2360220</v>
      </c>
      <c r="U526" s="42">
        <v>0.61099999999999999</v>
      </c>
      <c r="V526" s="42">
        <v>0.69899999999999995</v>
      </c>
      <c r="W526" s="42">
        <v>0.61099999999999999</v>
      </c>
      <c r="X526" s="42">
        <v>0.69899999999999995</v>
      </c>
      <c r="Y526" s="43">
        <v>6444</v>
      </c>
      <c r="Z526" s="43">
        <v>3637692689</v>
      </c>
      <c r="AA526" s="43">
        <v>564508</v>
      </c>
      <c r="AB526" s="43">
        <v>2739714</v>
      </c>
      <c r="AC526" s="43">
        <v>2559521</v>
      </c>
      <c r="AD526" s="42">
        <v>0.625</v>
      </c>
      <c r="AE526" s="42">
        <v>0.70599999999999996</v>
      </c>
      <c r="AF526" s="42">
        <v>0.625</v>
      </c>
      <c r="AG526" s="42">
        <v>0.70599999999999996</v>
      </c>
      <c r="AH526" s="43">
        <v>6355</v>
      </c>
      <c r="AI526" s="43">
        <v>3662124746</v>
      </c>
      <c r="AJ526" s="43">
        <v>576258</v>
      </c>
      <c r="AK526" s="43">
        <v>2629053</v>
      </c>
      <c r="AL526" s="43">
        <v>2850117</v>
      </c>
      <c r="AM526" s="42">
        <v>0.61699999999999999</v>
      </c>
      <c r="AN526" s="42">
        <v>0.69699999999999995</v>
      </c>
      <c r="AO526" s="42">
        <v>0.61699999999999999</v>
      </c>
      <c r="AP526" s="42">
        <v>0.69699999999999995</v>
      </c>
      <c r="AQ526" s="43">
        <v>6185</v>
      </c>
      <c r="AR526" s="43">
        <v>3865971607</v>
      </c>
      <c r="AS526" s="43">
        <v>625056</v>
      </c>
      <c r="AT526" s="43">
        <v>2897721</v>
      </c>
      <c r="AU526" s="43">
        <v>3429473</v>
      </c>
      <c r="AV526" s="42">
        <v>0.621</v>
      </c>
      <c r="AW526" s="42">
        <v>0.69</v>
      </c>
      <c r="AX526" s="42">
        <v>0.621</v>
      </c>
      <c r="AY526" s="42">
        <v>0.69</v>
      </c>
      <c r="AZ526" s="43">
        <v>6142</v>
      </c>
      <c r="BA526" s="43">
        <v>4064735794</v>
      </c>
      <c r="BB526" s="43">
        <v>661793</v>
      </c>
      <c r="BC526" s="43">
        <v>3397835</v>
      </c>
      <c r="BD526" s="43">
        <v>3649214</v>
      </c>
      <c r="BE526" s="46">
        <v>0.61099999999999999</v>
      </c>
      <c r="BF526" s="46">
        <v>0.65900000000000003</v>
      </c>
      <c r="BG526" s="46">
        <v>0.61099999999999999</v>
      </c>
      <c r="BH526" s="46">
        <v>0.65900000000000003</v>
      </c>
      <c r="BI526" s="47">
        <v>6060</v>
      </c>
      <c r="BJ526" s="47">
        <v>4522243608</v>
      </c>
      <c r="BK526" s="47">
        <v>746244</v>
      </c>
      <c r="BL526" s="47">
        <v>3547256</v>
      </c>
      <c r="BM526" s="47">
        <v>4446192</v>
      </c>
      <c r="BN526" s="66">
        <v>0.60599999999999998</v>
      </c>
      <c r="BO526" s="66">
        <v>0.64300000000000002</v>
      </c>
      <c r="BP526" s="66">
        <v>0.60599999999999998</v>
      </c>
      <c r="BQ526" s="66">
        <v>0.64300000000000002</v>
      </c>
      <c r="BR526" s="67">
        <v>5897</v>
      </c>
      <c r="BS526" s="67">
        <v>4823649451</v>
      </c>
      <c r="BT526" s="67">
        <v>817983</v>
      </c>
      <c r="BU526" s="67">
        <v>3956959</v>
      </c>
      <c r="BV526" s="67">
        <v>3927543</v>
      </c>
      <c r="BW526" s="70">
        <v>0.57599999999999996</v>
      </c>
      <c r="BX526" s="70">
        <v>0.63400000000000001</v>
      </c>
      <c r="BY526" s="70">
        <v>0.57599999999999996</v>
      </c>
      <c r="BZ526" s="70">
        <v>0.63400000000000001</v>
      </c>
      <c r="CA526" s="71">
        <v>5859</v>
      </c>
      <c r="CB526" s="71">
        <v>5060851034</v>
      </c>
      <c r="CC526" s="71">
        <v>863773</v>
      </c>
      <c r="CD526" s="71">
        <v>4025982</v>
      </c>
      <c r="CE526" s="71">
        <v>4680937</v>
      </c>
    </row>
    <row r="527" spans="1:83" x14ac:dyDescent="0.35">
      <c r="A527" s="10" t="s">
        <v>1859</v>
      </c>
      <c r="B527" s="10" t="s">
        <v>513</v>
      </c>
      <c r="C527" s="42">
        <v>0.67200000000000004</v>
      </c>
      <c r="D527" s="42">
        <v>0.66700000000000004</v>
      </c>
      <c r="E527" s="42">
        <v>0.67200000000000004</v>
      </c>
      <c r="F527" s="42">
        <v>0.67200000000000004</v>
      </c>
      <c r="G527" s="43">
        <v>5562</v>
      </c>
      <c r="H527" s="43">
        <v>2444017154</v>
      </c>
      <c r="I527" s="43">
        <v>439413</v>
      </c>
      <c r="J527" s="43">
        <v>2578562</v>
      </c>
      <c r="K527" s="43">
        <v>2963816</v>
      </c>
      <c r="L527" s="42">
        <v>0.68500000000000005</v>
      </c>
      <c r="M527" s="42">
        <v>0.67300000000000004</v>
      </c>
      <c r="N527" s="42">
        <v>0.68500000000000005</v>
      </c>
      <c r="O527" s="42">
        <v>0.68500000000000005</v>
      </c>
      <c r="P527" s="43">
        <v>5560</v>
      </c>
      <c r="Q527" s="43">
        <v>2417424800</v>
      </c>
      <c r="R527" s="43">
        <v>434788</v>
      </c>
      <c r="S527" s="43">
        <v>2602467</v>
      </c>
      <c r="T527" s="43">
        <v>2517283</v>
      </c>
      <c r="U527" s="42">
        <v>0.68300000000000005</v>
      </c>
      <c r="V527" s="42">
        <v>0.66700000000000004</v>
      </c>
      <c r="W527" s="42">
        <v>0.68300000000000005</v>
      </c>
      <c r="X527" s="42">
        <v>0.68300000000000005</v>
      </c>
      <c r="Y527" s="43">
        <v>5496</v>
      </c>
      <c r="Z527" s="43">
        <v>2529352436</v>
      </c>
      <c r="AA527" s="43">
        <v>460216</v>
      </c>
      <c r="AB527" s="43">
        <v>2787745</v>
      </c>
      <c r="AC527" s="43">
        <v>3026980</v>
      </c>
      <c r="AD527" s="42">
        <v>0.69699999999999995</v>
      </c>
      <c r="AE527" s="42">
        <v>0.67100000000000004</v>
      </c>
      <c r="AF527" s="42">
        <v>0.69699999999999995</v>
      </c>
      <c r="AG527" s="42">
        <v>0.69699999999999995</v>
      </c>
      <c r="AH527" s="43">
        <v>5491</v>
      </c>
      <c r="AI527" s="43">
        <v>2566372373</v>
      </c>
      <c r="AJ527" s="43">
        <v>467377</v>
      </c>
      <c r="AK527" s="43">
        <v>2626321</v>
      </c>
      <c r="AL527" s="43">
        <v>2975298</v>
      </c>
      <c r="AM527" s="42">
        <v>0.69799999999999995</v>
      </c>
      <c r="AN527" s="42">
        <v>0.66</v>
      </c>
      <c r="AO527" s="42">
        <v>0.69799999999999995</v>
      </c>
      <c r="AP527" s="42">
        <v>0.69799999999999995</v>
      </c>
      <c r="AQ527" s="43">
        <v>5482</v>
      </c>
      <c r="AR527" s="43">
        <v>2709514375</v>
      </c>
      <c r="AS527" s="43">
        <v>494256</v>
      </c>
      <c r="AT527" s="43">
        <v>2758640</v>
      </c>
      <c r="AU527" s="43">
        <v>3223566</v>
      </c>
      <c r="AV527" s="42">
        <v>0.70499999999999996</v>
      </c>
      <c r="AW527" s="42">
        <v>0.65400000000000003</v>
      </c>
      <c r="AX527" s="42">
        <v>0.70499999999999996</v>
      </c>
      <c r="AY527" s="42">
        <v>0.70499999999999996</v>
      </c>
      <c r="AZ527" s="43">
        <v>5499</v>
      </c>
      <c r="BA527" s="43">
        <v>2829772804</v>
      </c>
      <c r="BB527" s="43">
        <v>514597</v>
      </c>
      <c r="BC527" s="43">
        <v>2859494</v>
      </c>
      <c r="BD527" s="43">
        <v>3348708</v>
      </c>
      <c r="BE527" s="46">
        <v>0.68500000000000005</v>
      </c>
      <c r="BF527" s="46">
        <v>0.61799999999999999</v>
      </c>
      <c r="BG527" s="46">
        <v>0.68500000000000005</v>
      </c>
      <c r="BH527" s="46">
        <v>0.68500000000000005</v>
      </c>
      <c r="BI527" s="47">
        <v>5223</v>
      </c>
      <c r="BJ527" s="47">
        <v>3153830309</v>
      </c>
      <c r="BK527" s="47">
        <v>603835</v>
      </c>
      <c r="BL527" s="47">
        <v>2760100</v>
      </c>
      <c r="BM527" s="47">
        <v>3468470</v>
      </c>
      <c r="BN527" s="66">
        <v>0.67</v>
      </c>
      <c r="BO527" s="66">
        <v>0.59</v>
      </c>
      <c r="BP527" s="66">
        <v>0.67</v>
      </c>
      <c r="BQ527" s="66">
        <v>0.67</v>
      </c>
      <c r="BR527" s="67">
        <v>4933</v>
      </c>
      <c r="BS527" s="67">
        <v>3379870000</v>
      </c>
      <c r="BT527" s="67">
        <v>685155</v>
      </c>
      <c r="BU527" s="67">
        <v>3257746</v>
      </c>
      <c r="BV527" s="67">
        <v>3094948</v>
      </c>
      <c r="BW527" s="70">
        <v>0.65400000000000003</v>
      </c>
      <c r="BX527" s="70">
        <v>0.57899999999999996</v>
      </c>
      <c r="BY527" s="70">
        <v>0.65400000000000003</v>
      </c>
      <c r="BZ527" s="70">
        <v>0.65400000000000003</v>
      </c>
      <c r="CA527" s="71">
        <v>5025</v>
      </c>
      <c r="CB527" s="71">
        <v>3547948966</v>
      </c>
      <c r="CC527" s="71">
        <v>706059</v>
      </c>
      <c r="CD527" s="71">
        <v>3136572</v>
      </c>
      <c r="CE527" s="71">
        <v>3643927</v>
      </c>
    </row>
    <row r="528" spans="1:83" x14ac:dyDescent="0.35">
      <c r="A528" s="10" t="s">
        <v>1860</v>
      </c>
      <c r="B528" s="10" t="s">
        <v>514</v>
      </c>
      <c r="C528" s="42">
        <v>0.46</v>
      </c>
      <c r="D528" s="42">
        <v>0.67</v>
      </c>
      <c r="E528" s="42">
        <v>0.46</v>
      </c>
      <c r="F528" s="42">
        <v>0.67</v>
      </c>
      <c r="G528" s="43">
        <v>3232</v>
      </c>
      <c r="H528" s="43">
        <v>2333777000</v>
      </c>
      <c r="I528" s="43">
        <v>722084</v>
      </c>
      <c r="J528" s="43">
        <v>1801530</v>
      </c>
      <c r="K528" s="43">
        <v>2215028</v>
      </c>
      <c r="L528" s="42">
        <v>0.51200000000000001</v>
      </c>
      <c r="M528" s="42">
        <v>0.68899999999999995</v>
      </c>
      <c r="N528" s="42">
        <v>0.51200000000000001</v>
      </c>
      <c r="O528" s="42">
        <v>0.68899999999999995</v>
      </c>
      <c r="P528" s="43">
        <v>3211</v>
      </c>
      <c r="Q528" s="43">
        <v>2161088946</v>
      </c>
      <c r="R528" s="43">
        <v>673026</v>
      </c>
      <c r="S528" s="43">
        <v>2468488</v>
      </c>
      <c r="T528" s="43">
        <v>2850299</v>
      </c>
      <c r="U528" s="42">
        <v>0.52300000000000002</v>
      </c>
      <c r="V528" s="42">
        <v>0.69299999999999995</v>
      </c>
      <c r="W528" s="42">
        <v>0.52300000000000002</v>
      </c>
      <c r="X528" s="42">
        <v>0.69299999999999995</v>
      </c>
      <c r="Y528" s="43">
        <v>3158</v>
      </c>
      <c r="Z528" s="43">
        <v>2182139471</v>
      </c>
      <c r="AA528" s="43">
        <v>690987</v>
      </c>
      <c r="AB528" s="43">
        <v>2628024</v>
      </c>
      <c r="AC528" s="43">
        <v>2661717</v>
      </c>
      <c r="AD528" s="42">
        <v>0.53</v>
      </c>
      <c r="AE528" s="42">
        <v>0.69399999999999995</v>
      </c>
      <c r="AF528" s="42">
        <v>0.53</v>
      </c>
      <c r="AG528" s="42">
        <v>0.69399999999999995</v>
      </c>
      <c r="AH528" s="43">
        <v>3091</v>
      </c>
      <c r="AI528" s="43">
        <v>2232214390</v>
      </c>
      <c r="AJ528" s="43">
        <v>722165</v>
      </c>
      <c r="AK528" s="43">
        <v>2414224</v>
      </c>
      <c r="AL528" s="43">
        <v>2496078</v>
      </c>
      <c r="AM528" s="42">
        <v>0.49199999999999999</v>
      </c>
      <c r="AN528" s="42">
        <v>0.66200000000000003</v>
      </c>
      <c r="AO528" s="42">
        <v>0.49199999999999999</v>
      </c>
      <c r="AP528" s="42">
        <v>0.66200000000000003</v>
      </c>
      <c r="AQ528" s="43">
        <v>3076</v>
      </c>
      <c r="AR528" s="43">
        <v>2555004797</v>
      </c>
      <c r="AS528" s="43">
        <v>830625</v>
      </c>
      <c r="AT528" s="43">
        <v>2624936</v>
      </c>
      <c r="AU528" s="43">
        <v>3088669</v>
      </c>
      <c r="AV528" s="42">
        <v>0.54</v>
      </c>
      <c r="AW528" s="42">
        <v>0.66200000000000003</v>
      </c>
      <c r="AX528" s="42">
        <v>0.54</v>
      </c>
      <c r="AY528" s="42">
        <v>0.66200000000000003</v>
      </c>
      <c r="AZ528" s="43">
        <v>3192</v>
      </c>
      <c r="BA528" s="43">
        <v>2561133685</v>
      </c>
      <c r="BB528" s="43">
        <v>802360</v>
      </c>
      <c r="BC528" s="43">
        <v>2758089</v>
      </c>
      <c r="BD528" s="43">
        <v>3251794</v>
      </c>
      <c r="BE528" s="46">
        <v>0.49</v>
      </c>
      <c r="BF528" s="46">
        <v>0.61799999999999999</v>
      </c>
      <c r="BG528" s="46">
        <v>0.49</v>
      </c>
      <c r="BH528" s="46">
        <v>0.61799999999999999</v>
      </c>
      <c r="BI528" s="47">
        <v>2972</v>
      </c>
      <c r="BJ528" s="47">
        <v>2904834723</v>
      </c>
      <c r="BK528" s="47">
        <v>977400</v>
      </c>
      <c r="BL528" s="47">
        <v>2478218</v>
      </c>
      <c r="BM528" s="47">
        <v>3406142</v>
      </c>
      <c r="BN528" s="66">
        <v>0.51100000000000001</v>
      </c>
      <c r="BO528" s="66">
        <v>0.61799999999999999</v>
      </c>
      <c r="BP528" s="66">
        <v>0.51100000000000001</v>
      </c>
      <c r="BQ528" s="66">
        <v>0.61799999999999999</v>
      </c>
      <c r="BR528" s="67">
        <v>2921</v>
      </c>
      <c r="BS528" s="67">
        <v>2967416196</v>
      </c>
      <c r="BT528" s="67">
        <v>1015890</v>
      </c>
      <c r="BU528" s="67">
        <v>2538260</v>
      </c>
      <c r="BV528" s="67">
        <v>2725577</v>
      </c>
      <c r="BW528" s="70">
        <v>0.48499999999999999</v>
      </c>
      <c r="BX528" s="70">
        <v>0.61599999999999999</v>
      </c>
      <c r="BY528" s="70">
        <v>0.48499999999999999</v>
      </c>
      <c r="BZ528" s="70">
        <v>0.61599999999999999</v>
      </c>
      <c r="CA528" s="71">
        <v>2931</v>
      </c>
      <c r="CB528" s="71">
        <v>3071956150</v>
      </c>
      <c r="CC528" s="71">
        <v>1048091</v>
      </c>
      <c r="CD528" s="71">
        <v>2936827</v>
      </c>
      <c r="CE528" s="71">
        <v>3691666</v>
      </c>
    </row>
    <row r="529" spans="1:83" x14ac:dyDescent="0.35">
      <c r="A529" s="10" t="s">
        <v>1861</v>
      </c>
      <c r="B529" s="10" t="s">
        <v>515</v>
      </c>
      <c r="C529" s="42">
        <v>0.52700000000000002</v>
      </c>
      <c r="D529" s="42">
        <v>0.67</v>
      </c>
      <c r="E529" s="42">
        <v>0.52700000000000002</v>
      </c>
      <c r="F529" s="42">
        <v>0.67</v>
      </c>
      <c r="G529" s="43">
        <v>4412</v>
      </c>
      <c r="H529" s="43">
        <v>2792330243</v>
      </c>
      <c r="I529" s="43">
        <v>632894</v>
      </c>
      <c r="J529" s="43">
        <v>1286701</v>
      </c>
      <c r="K529" s="43">
        <v>1620130</v>
      </c>
      <c r="L529" s="42">
        <v>0.53500000000000003</v>
      </c>
      <c r="M529" s="42">
        <v>0.68300000000000005</v>
      </c>
      <c r="N529" s="42">
        <v>0.53500000000000003</v>
      </c>
      <c r="O529" s="42">
        <v>0.68300000000000005</v>
      </c>
      <c r="P529" s="43">
        <v>4233</v>
      </c>
      <c r="Q529" s="43">
        <v>2712050720</v>
      </c>
      <c r="R529" s="43">
        <v>640692</v>
      </c>
      <c r="S529" s="43">
        <v>1380134</v>
      </c>
      <c r="T529" s="43">
        <v>1501875</v>
      </c>
      <c r="U529" s="42">
        <v>0.54300000000000004</v>
      </c>
      <c r="V529" s="42">
        <v>0.67300000000000004</v>
      </c>
      <c r="W529" s="42">
        <v>0.54300000000000004</v>
      </c>
      <c r="X529" s="42">
        <v>0.67300000000000004</v>
      </c>
      <c r="Y529" s="43">
        <v>4282</v>
      </c>
      <c r="Z529" s="43">
        <v>2838805966</v>
      </c>
      <c r="AA529" s="43">
        <v>662962</v>
      </c>
      <c r="AB529" s="43">
        <v>1411409</v>
      </c>
      <c r="AC529" s="43">
        <v>1751608</v>
      </c>
      <c r="AD529" s="42">
        <v>0.56000000000000005</v>
      </c>
      <c r="AE529" s="42">
        <v>0.67800000000000005</v>
      </c>
      <c r="AF529" s="42">
        <v>0.56000000000000005</v>
      </c>
      <c r="AG529" s="42">
        <v>0.67800000000000005</v>
      </c>
      <c r="AH529" s="43">
        <v>4220</v>
      </c>
      <c r="AI529" s="43">
        <v>2857237542</v>
      </c>
      <c r="AJ529" s="43">
        <v>677070</v>
      </c>
      <c r="AK529" s="43">
        <v>1539238</v>
      </c>
      <c r="AL529" s="43">
        <v>2108455</v>
      </c>
      <c r="AM529" s="42">
        <v>0.56899999999999995</v>
      </c>
      <c r="AN529" s="42">
        <v>0.67</v>
      </c>
      <c r="AO529" s="42">
        <v>0.56899999999999995</v>
      </c>
      <c r="AP529" s="42">
        <v>0.67</v>
      </c>
      <c r="AQ529" s="43">
        <v>4277</v>
      </c>
      <c r="AR529" s="43">
        <v>3016684464</v>
      </c>
      <c r="AS529" s="43">
        <v>705327</v>
      </c>
      <c r="AT529" s="43">
        <v>1905662</v>
      </c>
      <c r="AU529" s="43">
        <v>2088690</v>
      </c>
      <c r="AV529" s="42">
        <v>0.55900000000000005</v>
      </c>
      <c r="AW529" s="42">
        <v>0.66300000000000003</v>
      </c>
      <c r="AX529" s="42">
        <v>0.55900000000000005</v>
      </c>
      <c r="AY529" s="42">
        <v>0.66300000000000003</v>
      </c>
      <c r="AZ529" s="43">
        <v>4088</v>
      </c>
      <c r="BA529" s="43">
        <v>3144379626</v>
      </c>
      <c r="BB529" s="43">
        <v>769173</v>
      </c>
      <c r="BC529" s="43">
        <v>1970883</v>
      </c>
      <c r="BD529" s="43">
        <v>2412050</v>
      </c>
      <c r="BE529" s="46">
        <v>0.53600000000000003</v>
      </c>
      <c r="BF529" s="46">
        <v>0.63</v>
      </c>
      <c r="BG529" s="46">
        <v>0.53600000000000003</v>
      </c>
      <c r="BH529" s="46">
        <v>0.63</v>
      </c>
      <c r="BI529" s="47">
        <v>3920</v>
      </c>
      <c r="BJ529" s="47">
        <v>3487802577</v>
      </c>
      <c r="BK529" s="47">
        <v>889745</v>
      </c>
      <c r="BL529" s="47">
        <v>2052381</v>
      </c>
      <c r="BM529" s="47">
        <v>2780446</v>
      </c>
      <c r="BN529" s="66">
        <v>0.55200000000000005</v>
      </c>
      <c r="BO529" s="66">
        <v>0.61199999999999999</v>
      </c>
      <c r="BP529" s="66">
        <v>0.55200000000000005</v>
      </c>
      <c r="BQ529" s="66">
        <v>0.61199999999999999</v>
      </c>
      <c r="BR529" s="67">
        <v>4005</v>
      </c>
      <c r="BS529" s="67">
        <v>3727682857</v>
      </c>
      <c r="BT529" s="67">
        <v>930757</v>
      </c>
      <c r="BU529" s="67">
        <v>2516750</v>
      </c>
      <c r="BV529" s="67">
        <v>2966410</v>
      </c>
      <c r="BW529" s="70">
        <v>0.53200000000000003</v>
      </c>
      <c r="BX529" s="70">
        <v>0.6</v>
      </c>
      <c r="BY529" s="70">
        <v>0.53200000000000003</v>
      </c>
      <c r="BZ529" s="70">
        <v>0.6</v>
      </c>
      <c r="CA529" s="71">
        <v>4088</v>
      </c>
      <c r="CB529" s="71">
        <v>3896813448</v>
      </c>
      <c r="CC529" s="71">
        <v>953232</v>
      </c>
      <c r="CD529" s="71">
        <v>2806096</v>
      </c>
      <c r="CE529" s="71">
        <v>3207297</v>
      </c>
    </row>
    <row r="530" spans="1:83" x14ac:dyDescent="0.35">
      <c r="A530" s="10" t="s">
        <v>1862</v>
      </c>
      <c r="B530" s="10" t="s">
        <v>516</v>
      </c>
      <c r="C530" s="42">
        <v>0.78800000000000003</v>
      </c>
      <c r="D530" s="42">
        <v>0.745</v>
      </c>
      <c r="E530" s="42">
        <v>0.78800000000000003</v>
      </c>
      <c r="F530" s="42">
        <v>0.78800000000000003</v>
      </c>
      <c r="G530" s="43">
        <v>2389</v>
      </c>
      <c r="H530" s="43">
        <v>679004829</v>
      </c>
      <c r="I530" s="43">
        <v>284221</v>
      </c>
      <c r="J530" s="43">
        <v>1409849</v>
      </c>
      <c r="K530" s="43">
        <v>1602071</v>
      </c>
      <c r="L530" s="42">
        <v>0.83499999999999996</v>
      </c>
      <c r="M530" s="42">
        <v>0.79100000000000004</v>
      </c>
      <c r="N530" s="42">
        <v>0.83499999999999996</v>
      </c>
      <c r="O530" s="42">
        <v>0.83499999999999996</v>
      </c>
      <c r="P530" s="43">
        <v>2457</v>
      </c>
      <c r="Q530" s="43">
        <v>561149542</v>
      </c>
      <c r="R530" s="43">
        <v>228388</v>
      </c>
      <c r="S530" s="43">
        <v>1498237</v>
      </c>
      <c r="T530" s="43">
        <v>1538903</v>
      </c>
      <c r="U530" s="42">
        <v>0.85399999999999998</v>
      </c>
      <c r="V530" s="42">
        <v>0.79400000000000004</v>
      </c>
      <c r="W530" s="42">
        <v>0.85399999999999998</v>
      </c>
      <c r="X530" s="42">
        <v>0.85399999999999998</v>
      </c>
      <c r="Y530" s="43">
        <v>2614</v>
      </c>
      <c r="Z530" s="43">
        <v>556487643</v>
      </c>
      <c r="AA530" s="43">
        <v>212887</v>
      </c>
      <c r="AB530" s="43">
        <v>1430414</v>
      </c>
      <c r="AC530" s="43">
        <v>1693339</v>
      </c>
      <c r="AD530" s="42">
        <v>0.86599999999999999</v>
      </c>
      <c r="AE530" s="42">
        <v>0.79600000000000004</v>
      </c>
      <c r="AF530" s="42">
        <v>0.86599999999999999</v>
      </c>
      <c r="AG530" s="42">
        <v>0.86599999999999999</v>
      </c>
      <c r="AH530" s="43">
        <v>2696</v>
      </c>
      <c r="AI530" s="43">
        <v>557772126</v>
      </c>
      <c r="AJ530" s="43">
        <v>206888</v>
      </c>
      <c r="AK530" s="43">
        <v>1675796</v>
      </c>
      <c r="AL530" s="43">
        <v>1992048</v>
      </c>
      <c r="AM530" s="42">
        <v>0.86299999999999999</v>
      </c>
      <c r="AN530" s="42">
        <v>0.79800000000000004</v>
      </c>
      <c r="AO530" s="42">
        <v>0.86299999999999999</v>
      </c>
      <c r="AP530" s="42">
        <v>0.86299999999999999</v>
      </c>
      <c r="AQ530" s="43">
        <v>2648</v>
      </c>
      <c r="AR530" s="43">
        <v>597025625</v>
      </c>
      <c r="AS530" s="43">
        <v>225462</v>
      </c>
      <c r="AT530" s="43">
        <v>1976382</v>
      </c>
      <c r="AU530" s="43">
        <v>2076415</v>
      </c>
      <c r="AV530" s="42">
        <v>0.86499999999999999</v>
      </c>
      <c r="AW530" s="42">
        <v>0.77500000000000002</v>
      </c>
      <c r="AX530" s="42">
        <v>0.86499999999999999</v>
      </c>
      <c r="AY530" s="42">
        <v>0.86499999999999999</v>
      </c>
      <c r="AZ530" s="43">
        <v>2697</v>
      </c>
      <c r="BA530" s="43">
        <v>638475000</v>
      </c>
      <c r="BB530" s="43">
        <v>236735</v>
      </c>
      <c r="BC530" s="43">
        <v>1455934</v>
      </c>
      <c r="BD530" s="43">
        <v>2015391</v>
      </c>
      <c r="BE530" s="46">
        <v>0.82299999999999995</v>
      </c>
      <c r="BF530" s="46">
        <v>0.72199999999999998</v>
      </c>
      <c r="BG530" s="46">
        <v>0.82299999999999995</v>
      </c>
      <c r="BH530" s="46">
        <v>0.82299999999999995</v>
      </c>
      <c r="BI530" s="47">
        <v>2347</v>
      </c>
      <c r="BJ530" s="47">
        <v>797623333</v>
      </c>
      <c r="BK530" s="47">
        <v>339848</v>
      </c>
      <c r="BL530" s="47">
        <v>1727534</v>
      </c>
      <c r="BM530" s="47">
        <v>2477814</v>
      </c>
      <c r="BN530" s="66">
        <v>0.83699999999999997</v>
      </c>
      <c r="BO530" s="66">
        <v>0.68200000000000005</v>
      </c>
      <c r="BP530" s="66">
        <v>0.83699999999999997</v>
      </c>
      <c r="BQ530" s="66">
        <v>0.83699999999999997</v>
      </c>
      <c r="BR530" s="67">
        <v>2719</v>
      </c>
      <c r="BS530" s="67">
        <v>921310673</v>
      </c>
      <c r="BT530" s="67">
        <v>338841</v>
      </c>
      <c r="BU530" s="67">
        <v>2605146</v>
      </c>
      <c r="BV530" s="67">
        <v>2253834</v>
      </c>
      <c r="BW530" s="70">
        <v>0.83299999999999996</v>
      </c>
      <c r="BX530" s="70">
        <v>0.66200000000000003</v>
      </c>
      <c r="BY530" s="70">
        <v>0.83299999999999996</v>
      </c>
      <c r="BZ530" s="70">
        <v>0.83299999999999996</v>
      </c>
      <c r="CA530" s="71">
        <v>2872</v>
      </c>
      <c r="CB530" s="71">
        <v>979213093</v>
      </c>
      <c r="CC530" s="71">
        <v>340951</v>
      </c>
      <c r="CD530" s="71">
        <v>2516260</v>
      </c>
      <c r="CE530" s="71">
        <v>2912569</v>
      </c>
    </row>
    <row r="531" spans="1:83" x14ac:dyDescent="0.35">
      <c r="A531" s="10" t="s">
        <v>1863</v>
      </c>
      <c r="B531" s="10" t="s">
        <v>1161</v>
      </c>
      <c r="C531" s="42">
        <v>0.41699999999999998</v>
      </c>
      <c r="D531" s="42">
        <v>0.66700000000000004</v>
      </c>
      <c r="E531" s="42">
        <v>0.41699999999999998</v>
      </c>
      <c r="F531" s="42">
        <v>0.66700000000000004</v>
      </c>
      <c r="G531" s="43">
        <v>7674</v>
      </c>
      <c r="H531" s="43">
        <v>5989006550</v>
      </c>
      <c r="I531" s="43">
        <v>780428</v>
      </c>
      <c r="J531" s="43">
        <v>1529869</v>
      </c>
      <c r="K531" s="43">
        <v>1643907</v>
      </c>
      <c r="L531" s="42">
        <v>0.40300000000000002</v>
      </c>
      <c r="M531" s="42">
        <v>0.67500000000000004</v>
      </c>
      <c r="N531" s="42">
        <v>0.40300000000000002</v>
      </c>
      <c r="O531" s="42">
        <v>0.67500000000000004</v>
      </c>
      <c r="P531" s="43">
        <v>7263</v>
      </c>
      <c r="Q531" s="43">
        <v>5977180117</v>
      </c>
      <c r="R531" s="43">
        <v>822962</v>
      </c>
      <c r="S531" s="43">
        <v>1650174</v>
      </c>
      <c r="T531" s="43">
        <v>1556706</v>
      </c>
      <c r="U531" s="42">
        <v>0.40600000000000003</v>
      </c>
      <c r="V531" s="42">
        <v>0.68700000000000006</v>
      </c>
      <c r="W531" s="42">
        <v>0.40600000000000003</v>
      </c>
      <c r="X531" s="42">
        <v>0.68700000000000006</v>
      </c>
      <c r="Y531" s="43">
        <v>6928</v>
      </c>
      <c r="Z531" s="43">
        <v>5960690128</v>
      </c>
      <c r="AA531" s="43">
        <v>860376</v>
      </c>
      <c r="AB531" s="43">
        <v>1621213</v>
      </c>
      <c r="AC531" s="43">
        <v>1631673</v>
      </c>
      <c r="AD531" s="42">
        <v>0.40600000000000003</v>
      </c>
      <c r="AE531" s="42">
        <v>0.67900000000000005</v>
      </c>
      <c r="AF531" s="42">
        <v>0.40600000000000003</v>
      </c>
      <c r="AG531" s="42">
        <v>0.67900000000000005</v>
      </c>
      <c r="AH531" s="43">
        <v>6820</v>
      </c>
      <c r="AI531" s="43">
        <v>6221178328</v>
      </c>
      <c r="AJ531" s="43">
        <v>912196</v>
      </c>
      <c r="AK531" s="43">
        <v>1620964</v>
      </c>
      <c r="AL531" s="43">
        <v>1570354</v>
      </c>
      <c r="AM531" s="42">
        <v>0.39800000000000002</v>
      </c>
      <c r="AN531" s="42">
        <v>0.68400000000000005</v>
      </c>
      <c r="AO531" s="42">
        <v>0.39800000000000002</v>
      </c>
      <c r="AP531" s="42">
        <v>0.68400000000000005</v>
      </c>
      <c r="AQ531" s="43">
        <v>6390</v>
      </c>
      <c r="AR531" s="43">
        <v>6289459312</v>
      </c>
      <c r="AS531" s="43">
        <v>984265</v>
      </c>
      <c r="AT531" s="43">
        <v>1546251</v>
      </c>
      <c r="AU531" s="43">
        <v>1546642</v>
      </c>
      <c r="AV531" s="42">
        <v>0.40100000000000002</v>
      </c>
      <c r="AW531" s="42">
        <v>0.67700000000000005</v>
      </c>
      <c r="AX531" s="42">
        <v>0.40100000000000002</v>
      </c>
      <c r="AY531" s="42">
        <v>0.67700000000000005</v>
      </c>
      <c r="AZ531" s="43">
        <v>6304</v>
      </c>
      <c r="BA531" s="43">
        <v>6582172695</v>
      </c>
      <c r="BB531" s="43">
        <v>1044126</v>
      </c>
      <c r="BC531" s="43">
        <v>1392944</v>
      </c>
      <c r="BD531" s="43">
        <v>1527663</v>
      </c>
      <c r="BE531" s="46">
        <v>0.40300000000000002</v>
      </c>
      <c r="BF531" s="46">
        <v>0.64700000000000002</v>
      </c>
      <c r="BG531" s="46">
        <v>0.40300000000000002</v>
      </c>
      <c r="BH531" s="46">
        <v>0.64700000000000002</v>
      </c>
      <c r="BI531" s="47">
        <v>6268</v>
      </c>
      <c r="BJ531" s="47">
        <v>7166886285</v>
      </c>
      <c r="BK531" s="47">
        <v>1143408</v>
      </c>
      <c r="BL531" s="47">
        <v>1562918</v>
      </c>
      <c r="BM531" s="47">
        <v>1446015</v>
      </c>
      <c r="BN531" s="66">
        <v>0.42399999999999999</v>
      </c>
      <c r="BO531" s="66">
        <v>0.64500000000000002</v>
      </c>
      <c r="BP531" s="66">
        <v>0.42399999999999999</v>
      </c>
      <c r="BQ531" s="66">
        <v>0.64500000000000002</v>
      </c>
      <c r="BR531" s="67">
        <v>6117</v>
      </c>
      <c r="BS531" s="67">
        <v>7318180283</v>
      </c>
      <c r="BT531" s="67">
        <v>1196367</v>
      </c>
      <c r="BU531" s="67">
        <v>1542602</v>
      </c>
      <c r="BV531" s="67">
        <v>1793347</v>
      </c>
      <c r="BW531" s="70">
        <v>0.376</v>
      </c>
      <c r="BX531" s="70">
        <v>0.64300000000000002</v>
      </c>
      <c r="BY531" s="70">
        <v>0.376</v>
      </c>
      <c r="BZ531" s="70">
        <v>0.64300000000000002</v>
      </c>
      <c r="CA531" s="71">
        <v>5961</v>
      </c>
      <c r="CB531" s="71">
        <v>7571759447</v>
      </c>
      <c r="CC531" s="71">
        <v>1270216</v>
      </c>
      <c r="CD531" s="71">
        <v>1659867</v>
      </c>
      <c r="CE531" s="71">
        <v>1828576</v>
      </c>
    </row>
    <row r="532" spans="1:83" x14ac:dyDescent="0.35">
      <c r="A532" s="10" t="s">
        <v>1864</v>
      </c>
      <c r="B532" s="10" t="s">
        <v>518</v>
      </c>
      <c r="C532" s="42">
        <v>0.56000000000000005</v>
      </c>
      <c r="D532" s="42">
        <v>0.65300000000000002</v>
      </c>
      <c r="E532" s="42">
        <v>0.56000000000000005</v>
      </c>
      <c r="F532" s="42">
        <v>0.65300000000000002</v>
      </c>
      <c r="G532" s="43">
        <v>3897</v>
      </c>
      <c r="H532" s="43">
        <v>2295146000</v>
      </c>
      <c r="I532" s="43">
        <v>588952</v>
      </c>
      <c r="J532" s="43">
        <v>1155103</v>
      </c>
      <c r="K532" s="43">
        <v>1227206</v>
      </c>
      <c r="L532" s="42">
        <v>0.58199999999999996</v>
      </c>
      <c r="M532" s="42">
        <v>0.65900000000000003</v>
      </c>
      <c r="N532" s="42">
        <v>0.58199999999999996</v>
      </c>
      <c r="O532" s="42">
        <v>0.65900000000000003</v>
      </c>
      <c r="P532" s="43">
        <v>3968</v>
      </c>
      <c r="Q532" s="43">
        <v>2289575578</v>
      </c>
      <c r="R532" s="43">
        <v>577009</v>
      </c>
      <c r="S532" s="43">
        <v>1368061</v>
      </c>
      <c r="T532" s="43">
        <v>1461002</v>
      </c>
      <c r="U532" s="42">
        <v>0.60699999999999998</v>
      </c>
      <c r="V532" s="42">
        <v>0.66900000000000004</v>
      </c>
      <c r="W532" s="42">
        <v>0.60699999999999998</v>
      </c>
      <c r="X532" s="42">
        <v>0.66900000000000004</v>
      </c>
      <c r="Y532" s="43">
        <v>4001</v>
      </c>
      <c r="Z532" s="43">
        <v>2278972421</v>
      </c>
      <c r="AA532" s="43">
        <v>569600</v>
      </c>
      <c r="AB532" s="43">
        <v>1401008</v>
      </c>
      <c r="AC532" s="43">
        <v>1471292</v>
      </c>
      <c r="AD532" s="42">
        <v>0.61199999999999999</v>
      </c>
      <c r="AE532" s="42">
        <v>0.66200000000000003</v>
      </c>
      <c r="AF532" s="42">
        <v>0.61199999999999999</v>
      </c>
      <c r="AG532" s="42">
        <v>0.66200000000000003</v>
      </c>
      <c r="AH532" s="43">
        <v>3992</v>
      </c>
      <c r="AI532" s="43">
        <v>2380636813</v>
      </c>
      <c r="AJ532" s="43">
        <v>596351</v>
      </c>
      <c r="AK532" s="43">
        <v>1428317</v>
      </c>
      <c r="AL532" s="43">
        <v>1650361</v>
      </c>
      <c r="AM532" s="42">
        <v>0.626</v>
      </c>
      <c r="AN532" s="42">
        <v>0.66300000000000003</v>
      </c>
      <c r="AO532" s="42">
        <v>0.626</v>
      </c>
      <c r="AP532" s="42">
        <v>0.66300000000000003</v>
      </c>
      <c r="AQ532" s="43">
        <v>3942</v>
      </c>
      <c r="AR532" s="43">
        <v>2414364889</v>
      </c>
      <c r="AS532" s="43">
        <v>612472</v>
      </c>
      <c r="AT532" s="43">
        <v>1564895</v>
      </c>
      <c r="AU532" s="43">
        <v>1645748</v>
      </c>
      <c r="AV532" s="42">
        <v>0.63400000000000001</v>
      </c>
      <c r="AW532" s="42">
        <v>0.64500000000000002</v>
      </c>
      <c r="AX532" s="42">
        <v>0.63400000000000001</v>
      </c>
      <c r="AY532" s="42">
        <v>0.64500000000000002</v>
      </c>
      <c r="AZ532" s="43">
        <v>3984</v>
      </c>
      <c r="BA532" s="43">
        <v>2544193953</v>
      </c>
      <c r="BB532" s="43">
        <v>638602</v>
      </c>
      <c r="BC532" s="43">
        <v>1483649</v>
      </c>
      <c r="BD532" s="43">
        <v>1440113</v>
      </c>
      <c r="BE532" s="46">
        <v>0.61699999999999999</v>
      </c>
      <c r="BF532" s="46">
        <v>0.625</v>
      </c>
      <c r="BG532" s="46">
        <v>0.61699999999999999</v>
      </c>
      <c r="BH532" s="46">
        <v>0.625</v>
      </c>
      <c r="BI532" s="47">
        <v>3797</v>
      </c>
      <c r="BJ532" s="47">
        <v>2785015570</v>
      </c>
      <c r="BK532" s="47">
        <v>733477</v>
      </c>
      <c r="BL532" s="47">
        <v>1477532</v>
      </c>
      <c r="BM532" s="47">
        <v>1457762</v>
      </c>
      <c r="BN532" s="66">
        <v>0.623</v>
      </c>
      <c r="BO532" s="66">
        <v>0.62</v>
      </c>
      <c r="BP532" s="66">
        <v>0.623</v>
      </c>
      <c r="BQ532" s="66">
        <v>0.623</v>
      </c>
      <c r="BR532" s="67">
        <v>3690</v>
      </c>
      <c r="BS532" s="67">
        <v>2891891558</v>
      </c>
      <c r="BT532" s="67">
        <v>783710</v>
      </c>
      <c r="BU532" s="67">
        <v>1507901</v>
      </c>
      <c r="BV532" s="67">
        <v>1756232</v>
      </c>
      <c r="BW532" s="70">
        <v>0.60699999999999998</v>
      </c>
      <c r="BX532" s="70">
        <v>0.625</v>
      </c>
      <c r="BY532" s="70">
        <v>0.60699999999999998</v>
      </c>
      <c r="BZ532" s="70">
        <v>0.625</v>
      </c>
      <c r="CA532" s="71">
        <v>3721</v>
      </c>
      <c r="CB532" s="71">
        <v>2980950135</v>
      </c>
      <c r="CC532" s="71">
        <v>801115</v>
      </c>
      <c r="CD532" s="71">
        <v>1767402</v>
      </c>
      <c r="CE532" s="71">
        <v>1998766</v>
      </c>
    </row>
    <row r="533" spans="1:83" x14ac:dyDescent="0.35">
      <c r="A533" s="10" t="s">
        <v>1865</v>
      </c>
      <c r="B533" s="10" t="s">
        <v>519</v>
      </c>
      <c r="C533" s="42">
        <v>0.54400000000000004</v>
      </c>
      <c r="D533" s="42">
        <v>0.57499999999999996</v>
      </c>
      <c r="E533" s="42">
        <v>0.54400000000000004</v>
      </c>
      <c r="F533" s="42">
        <v>0.57499999999999996</v>
      </c>
      <c r="G533" s="43">
        <v>14775</v>
      </c>
      <c r="H533" s="43">
        <v>9026047062</v>
      </c>
      <c r="I533" s="43">
        <v>610899</v>
      </c>
      <c r="J533" s="43">
        <v>4785174</v>
      </c>
      <c r="K533" s="43">
        <v>5084154</v>
      </c>
      <c r="L533" s="42">
        <v>0.55000000000000004</v>
      </c>
      <c r="M533" s="42">
        <v>0.57899999999999996</v>
      </c>
      <c r="N533" s="42">
        <v>0.55000000000000004</v>
      </c>
      <c r="O533" s="42">
        <v>0.57899999999999996</v>
      </c>
      <c r="P533" s="43">
        <v>14498</v>
      </c>
      <c r="Q533" s="43">
        <v>9001487284</v>
      </c>
      <c r="R533" s="43">
        <v>620877</v>
      </c>
      <c r="S533" s="43">
        <v>4539114</v>
      </c>
      <c r="T533" s="43">
        <v>4126172</v>
      </c>
      <c r="U533" s="42">
        <v>0.56200000000000006</v>
      </c>
      <c r="V533" s="42">
        <v>0.59</v>
      </c>
      <c r="W533" s="42">
        <v>0.56200000000000006</v>
      </c>
      <c r="X533" s="42">
        <v>0.59</v>
      </c>
      <c r="Y533" s="43">
        <v>14325</v>
      </c>
      <c r="Z533" s="43">
        <v>9091327717</v>
      </c>
      <c r="AA533" s="43">
        <v>634647</v>
      </c>
      <c r="AB533" s="43">
        <v>4536273</v>
      </c>
      <c r="AC533" s="43">
        <v>4502349</v>
      </c>
      <c r="AD533" s="42">
        <v>0.56599999999999995</v>
      </c>
      <c r="AE533" s="42">
        <v>0.6</v>
      </c>
      <c r="AF533" s="42">
        <v>0.56599999999999995</v>
      </c>
      <c r="AG533" s="42">
        <v>0.6</v>
      </c>
      <c r="AH533" s="43">
        <v>14016</v>
      </c>
      <c r="AI533" s="43">
        <v>9345102159</v>
      </c>
      <c r="AJ533" s="43">
        <v>666745</v>
      </c>
      <c r="AK533" s="43">
        <v>4736477</v>
      </c>
      <c r="AL533" s="43">
        <v>4907761</v>
      </c>
      <c r="AM533" s="42">
        <v>0.56999999999999995</v>
      </c>
      <c r="AN533" s="42">
        <v>0.59799999999999998</v>
      </c>
      <c r="AO533" s="42">
        <v>0.56999999999999995</v>
      </c>
      <c r="AP533" s="42">
        <v>0.59799999999999998</v>
      </c>
      <c r="AQ533" s="43">
        <v>13640</v>
      </c>
      <c r="AR533" s="43">
        <v>9590016072</v>
      </c>
      <c r="AS533" s="43">
        <v>703080</v>
      </c>
      <c r="AT533" s="43">
        <v>4993460</v>
      </c>
      <c r="AU533" s="43">
        <v>4969591</v>
      </c>
      <c r="AV533" s="42">
        <v>0.56299999999999994</v>
      </c>
      <c r="AW533" s="42">
        <v>0.58399999999999996</v>
      </c>
      <c r="AX533" s="42">
        <v>0.56299999999999994</v>
      </c>
      <c r="AY533" s="42">
        <v>0.58399999999999996</v>
      </c>
      <c r="AZ533" s="43">
        <v>13370</v>
      </c>
      <c r="BA533" s="43">
        <v>10174271419</v>
      </c>
      <c r="BB533" s="43">
        <v>760977</v>
      </c>
      <c r="BC533" s="43">
        <v>4889018</v>
      </c>
      <c r="BD533" s="43">
        <v>4712890</v>
      </c>
      <c r="BE533" s="46">
        <v>0.56599999999999995</v>
      </c>
      <c r="BF533" s="46">
        <v>0.56100000000000005</v>
      </c>
      <c r="BG533" s="46">
        <v>0.56599999999999995</v>
      </c>
      <c r="BH533" s="46">
        <v>0.56599999999999995</v>
      </c>
      <c r="BI533" s="47">
        <v>13195</v>
      </c>
      <c r="BJ533" s="47">
        <v>10975045080</v>
      </c>
      <c r="BK533" s="47">
        <v>831757</v>
      </c>
      <c r="BL533" s="47">
        <v>5779552</v>
      </c>
      <c r="BM533" s="47">
        <v>4604030</v>
      </c>
      <c r="BN533" s="66">
        <v>0.55900000000000005</v>
      </c>
      <c r="BO533" s="66">
        <v>0.54600000000000004</v>
      </c>
      <c r="BP533" s="66">
        <v>0.55900000000000005</v>
      </c>
      <c r="BQ533" s="66">
        <v>0.55900000000000005</v>
      </c>
      <c r="BR533" s="67">
        <v>12653</v>
      </c>
      <c r="BS533" s="67">
        <v>11572624651</v>
      </c>
      <c r="BT533" s="67">
        <v>914615</v>
      </c>
      <c r="BU533" s="67">
        <v>5440663</v>
      </c>
      <c r="BV533" s="67">
        <v>5056931</v>
      </c>
      <c r="BW533" s="70">
        <v>0.52200000000000002</v>
      </c>
      <c r="BX533" s="70">
        <v>0.53800000000000003</v>
      </c>
      <c r="BY533" s="70">
        <v>0.52200000000000002</v>
      </c>
      <c r="BZ533" s="70">
        <v>0.53800000000000003</v>
      </c>
      <c r="CA533" s="71">
        <v>12359</v>
      </c>
      <c r="CB533" s="71">
        <v>12047121792</v>
      </c>
      <c r="CC533" s="71">
        <v>974765</v>
      </c>
      <c r="CD533" s="71">
        <v>5518434</v>
      </c>
      <c r="CE533" s="71">
        <v>5340119</v>
      </c>
    </row>
    <row r="534" spans="1:83" x14ac:dyDescent="0.35">
      <c r="A534" s="10" t="s">
        <v>1866</v>
      </c>
      <c r="B534" s="10" t="s">
        <v>520</v>
      </c>
      <c r="C534" s="42">
        <v>0</v>
      </c>
      <c r="D534" s="42">
        <v>0.41699999999999998</v>
      </c>
      <c r="E534" s="42">
        <v>0</v>
      </c>
      <c r="F534" s="42">
        <v>0.41699999999999998</v>
      </c>
      <c r="G534" s="43">
        <v>1207</v>
      </c>
      <c r="H534" s="43">
        <v>2524696631</v>
      </c>
      <c r="I534" s="43">
        <v>2091712</v>
      </c>
      <c r="J534" s="43">
        <v>264653</v>
      </c>
      <c r="K534" s="43">
        <v>298823</v>
      </c>
      <c r="L534" s="42">
        <v>0</v>
      </c>
      <c r="M534" s="42">
        <v>0.42099999999999999</v>
      </c>
      <c r="N534" s="42">
        <v>0</v>
      </c>
      <c r="O534" s="42">
        <v>0.42099999999999999</v>
      </c>
      <c r="P534" s="43">
        <v>1172</v>
      </c>
      <c r="Q534" s="43">
        <v>2520796210</v>
      </c>
      <c r="R534" s="43">
        <v>2150850</v>
      </c>
      <c r="S534" s="43">
        <v>314834</v>
      </c>
      <c r="T534" s="43">
        <v>364186</v>
      </c>
      <c r="U534" s="42">
        <v>0</v>
      </c>
      <c r="V534" s="42">
        <v>0.433</v>
      </c>
      <c r="W534" s="42">
        <v>0</v>
      </c>
      <c r="X534" s="42">
        <v>0.433</v>
      </c>
      <c r="Y534" s="43">
        <v>1179</v>
      </c>
      <c r="Z534" s="43">
        <v>2518618947</v>
      </c>
      <c r="AA534" s="43">
        <v>2136233</v>
      </c>
      <c r="AB534" s="43">
        <v>305417</v>
      </c>
      <c r="AC534" s="43">
        <v>376678</v>
      </c>
      <c r="AD534" s="42">
        <v>0</v>
      </c>
      <c r="AE534" s="42">
        <v>0.42099999999999999</v>
      </c>
      <c r="AF534" s="42">
        <v>0</v>
      </c>
      <c r="AG534" s="42">
        <v>0.42099999999999999</v>
      </c>
      <c r="AH534" s="43">
        <v>1141</v>
      </c>
      <c r="AI534" s="43">
        <v>2633852198</v>
      </c>
      <c r="AJ534" s="43">
        <v>2308371</v>
      </c>
      <c r="AK534" s="43">
        <v>305549</v>
      </c>
      <c r="AL534" s="43">
        <v>397103</v>
      </c>
      <c r="AM534" s="42">
        <v>0</v>
      </c>
      <c r="AN534" s="42">
        <v>0.42099999999999999</v>
      </c>
      <c r="AO534" s="42">
        <v>0</v>
      </c>
      <c r="AP534" s="42">
        <v>0.42099999999999999</v>
      </c>
      <c r="AQ534" s="43">
        <v>1131</v>
      </c>
      <c r="AR534" s="43">
        <v>2667451444</v>
      </c>
      <c r="AS534" s="43">
        <v>2358489</v>
      </c>
      <c r="AT534" s="43">
        <v>303029</v>
      </c>
      <c r="AU534" s="43">
        <v>344388</v>
      </c>
      <c r="AV534" s="42">
        <v>0</v>
      </c>
      <c r="AW534" s="42">
        <v>0.40300000000000002</v>
      </c>
      <c r="AX534" s="42">
        <v>0</v>
      </c>
      <c r="AY534" s="42">
        <v>0.40300000000000002</v>
      </c>
      <c r="AZ534" s="43">
        <v>1121</v>
      </c>
      <c r="BA534" s="43">
        <v>2786905581</v>
      </c>
      <c r="BB534" s="43">
        <v>2486088</v>
      </c>
      <c r="BC534" s="43">
        <v>328522</v>
      </c>
      <c r="BD534" s="43">
        <v>339668</v>
      </c>
      <c r="BE534" s="46">
        <v>0</v>
      </c>
      <c r="BF534" s="46">
        <v>0.38</v>
      </c>
      <c r="BG534" s="46">
        <v>0</v>
      </c>
      <c r="BH534" s="46">
        <v>0.38</v>
      </c>
      <c r="BI534" s="47">
        <v>1039</v>
      </c>
      <c r="BJ534" s="47">
        <v>2940626329</v>
      </c>
      <c r="BK534" s="47">
        <v>2830246</v>
      </c>
      <c r="BL534" s="47">
        <v>299092</v>
      </c>
      <c r="BM534" s="47">
        <v>303118</v>
      </c>
      <c r="BN534" s="66">
        <v>0</v>
      </c>
      <c r="BO534" s="66">
        <v>0.39</v>
      </c>
      <c r="BP534" s="66">
        <v>0</v>
      </c>
      <c r="BQ534" s="66">
        <v>0.39</v>
      </c>
      <c r="BR534" s="67">
        <v>947</v>
      </c>
      <c r="BS534" s="67">
        <v>2949819091</v>
      </c>
      <c r="BT534" s="67">
        <v>3114909</v>
      </c>
      <c r="BU534" s="67">
        <v>301187</v>
      </c>
      <c r="BV534" s="67">
        <v>297351</v>
      </c>
      <c r="BW534" s="70">
        <v>0</v>
      </c>
      <c r="BX534" s="70">
        <v>0.39</v>
      </c>
      <c r="BY534" s="70">
        <v>0</v>
      </c>
      <c r="BZ534" s="70">
        <v>0.39</v>
      </c>
      <c r="CA534" s="71">
        <v>920</v>
      </c>
      <c r="CB534" s="71">
        <v>3006884324</v>
      </c>
      <c r="CC534" s="71">
        <v>3268352</v>
      </c>
      <c r="CD534" s="71">
        <v>284493</v>
      </c>
      <c r="CE534" s="71">
        <v>428895</v>
      </c>
    </row>
    <row r="535" spans="1:83" x14ac:dyDescent="0.35">
      <c r="A535" s="10" t="s">
        <v>1867</v>
      </c>
      <c r="B535" s="10" t="s">
        <v>521</v>
      </c>
      <c r="C535" s="42">
        <v>0.53400000000000003</v>
      </c>
      <c r="D535" s="42">
        <v>0.66300000000000003</v>
      </c>
      <c r="E535" s="42">
        <v>0.53400000000000003</v>
      </c>
      <c r="F535" s="42">
        <v>0.66300000000000003</v>
      </c>
      <c r="G535" s="43">
        <v>2603</v>
      </c>
      <c r="H535" s="43">
        <v>1623592210</v>
      </c>
      <c r="I535" s="43">
        <v>623738</v>
      </c>
      <c r="J535" s="43">
        <v>443843</v>
      </c>
      <c r="K535" s="43">
        <v>477824</v>
      </c>
      <c r="L535" s="42">
        <v>0.55100000000000005</v>
      </c>
      <c r="M535" s="42">
        <v>0.66600000000000004</v>
      </c>
      <c r="N535" s="42">
        <v>0.55100000000000005</v>
      </c>
      <c r="O535" s="42">
        <v>0.66600000000000004</v>
      </c>
      <c r="P535" s="43">
        <v>2616</v>
      </c>
      <c r="Q535" s="43">
        <v>1620285894</v>
      </c>
      <c r="R535" s="43">
        <v>619375</v>
      </c>
      <c r="S535" s="43">
        <v>442421</v>
      </c>
      <c r="T535" s="43">
        <v>414258</v>
      </c>
      <c r="U535" s="42">
        <v>0.56399999999999995</v>
      </c>
      <c r="V535" s="42">
        <v>0.67100000000000004</v>
      </c>
      <c r="W535" s="42">
        <v>0.56399999999999995</v>
      </c>
      <c r="X535" s="42">
        <v>0.67100000000000004</v>
      </c>
      <c r="Y535" s="43">
        <v>2564</v>
      </c>
      <c r="Z535" s="43">
        <v>1620400736</v>
      </c>
      <c r="AA535" s="43">
        <v>631981</v>
      </c>
      <c r="AB535" s="43">
        <v>469142</v>
      </c>
      <c r="AC535" s="43">
        <v>587279</v>
      </c>
      <c r="AD535" s="42">
        <v>0.56399999999999995</v>
      </c>
      <c r="AE535" s="42">
        <v>0.66300000000000003</v>
      </c>
      <c r="AF535" s="42">
        <v>0.56399999999999995</v>
      </c>
      <c r="AG535" s="42">
        <v>0.66300000000000003</v>
      </c>
      <c r="AH535" s="43">
        <v>2523</v>
      </c>
      <c r="AI535" s="43">
        <v>1689567253</v>
      </c>
      <c r="AJ535" s="43">
        <v>669665</v>
      </c>
      <c r="AK535" s="43">
        <v>488264</v>
      </c>
      <c r="AL535" s="43">
        <v>459204</v>
      </c>
      <c r="AM535" s="42">
        <v>0.58199999999999996</v>
      </c>
      <c r="AN535" s="42">
        <v>0.66700000000000004</v>
      </c>
      <c r="AO535" s="42">
        <v>0.58199999999999996</v>
      </c>
      <c r="AP535" s="42">
        <v>0.66700000000000004</v>
      </c>
      <c r="AQ535" s="43">
        <v>2498</v>
      </c>
      <c r="AR535" s="43">
        <v>1707634556</v>
      </c>
      <c r="AS535" s="43">
        <v>683600</v>
      </c>
      <c r="AT535" s="43">
        <v>463207</v>
      </c>
      <c r="AU535" s="43">
        <v>463444</v>
      </c>
      <c r="AV535" s="42">
        <v>0.57099999999999995</v>
      </c>
      <c r="AW535" s="42">
        <v>0.65400000000000003</v>
      </c>
      <c r="AX535" s="42">
        <v>0.57099999999999995</v>
      </c>
      <c r="AY535" s="42">
        <v>0.65400000000000003</v>
      </c>
      <c r="AZ535" s="43">
        <v>2394</v>
      </c>
      <c r="BA535" s="43">
        <v>1792284767</v>
      </c>
      <c r="BB535" s="43">
        <v>748656</v>
      </c>
      <c r="BC535" s="43">
        <v>424790</v>
      </c>
      <c r="BD535" s="43">
        <v>479493</v>
      </c>
      <c r="BE535" s="46">
        <v>0.55700000000000005</v>
      </c>
      <c r="BF535" s="46">
        <v>0.63</v>
      </c>
      <c r="BG535" s="46">
        <v>0.55700000000000005</v>
      </c>
      <c r="BH535" s="46">
        <v>0.63</v>
      </c>
      <c r="BI535" s="47">
        <v>2306</v>
      </c>
      <c r="BJ535" s="47">
        <v>1958050000</v>
      </c>
      <c r="BK535" s="47">
        <v>849111</v>
      </c>
      <c r="BL535" s="47">
        <v>428626</v>
      </c>
      <c r="BM535" s="47">
        <v>472755</v>
      </c>
      <c r="BN535" s="66">
        <v>0.55200000000000005</v>
      </c>
      <c r="BO535" s="66">
        <v>0.628</v>
      </c>
      <c r="BP535" s="66">
        <v>0.55200000000000005</v>
      </c>
      <c r="BQ535" s="66">
        <v>0.628</v>
      </c>
      <c r="BR535" s="67">
        <v>2157</v>
      </c>
      <c r="BS535" s="67">
        <v>2005504416</v>
      </c>
      <c r="BT535" s="67">
        <v>929765</v>
      </c>
      <c r="BU535" s="67">
        <v>474173</v>
      </c>
      <c r="BV535" s="67">
        <v>522330</v>
      </c>
      <c r="BW535" s="70">
        <v>0.50700000000000001</v>
      </c>
      <c r="BX535" s="70">
        <v>0.628</v>
      </c>
      <c r="BY535" s="70">
        <v>0.50700000000000001</v>
      </c>
      <c r="BZ535" s="70">
        <v>0.628</v>
      </c>
      <c r="CA535" s="71">
        <v>2083</v>
      </c>
      <c r="CB535" s="71">
        <v>2091178514</v>
      </c>
      <c r="CC535" s="71">
        <v>1003926</v>
      </c>
      <c r="CD535" s="71">
        <v>500032</v>
      </c>
      <c r="CE535" s="71">
        <v>548110</v>
      </c>
    </row>
    <row r="536" spans="1:83" x14ac:dyDescent="0.35">
      <c r="A536" s="10" t="s">
        <v>1868</v>
      </c>
      <c r="B536" s="10" t="s">
        <v>522</v>
      </c>
      <c r="C536" s="42">
        <v>0.54</v>
      </c>
      <c r="D536" s="42">
        <v>0.67500000000000004</v>
      </c>
      <c r="E536" s="42">
        <v>0.54</v>
      </c>
      <c r="F536" s="42">
        <v>0.67500000000000004</v>
      </c>
      <c r="G536" s="43">
        <v>2951</v>
      </c>
      <c r="H536" s="43">
        <v>1818523368</v>
      </c>
      <c r="I536" s="43">
        <v>616239</v>
      </c>
      <c r="J536" s="43">
        <v>1485114</v>
      </c>
      <c r="K536" s="43">
        <v>1575508</v>
      </c>
      <c r="L536" s="42">
        <v>0.55900000000000005</v>
      </c>
      <c r="M536" s="42">
        <v>0.67500000000000004</v>
      </c>
      <c r="N536" s="42">
        <v>0.55900000000000005</v>
      </c>
      <c r="O536" s="42">
        <v>0.67500000000000004</v>
      </c>
      <c r="P536" s="43">
        <v>2993</v>
      </c>
      <c r="Q536" s="43">
        <v>1821932842</v>
      </c>
      <c r="R536" s="43">
        <v>608731</v>
      </c>
      <c r="S536" s="43">
        <v>1561116</v>
      </c>
      <c r="T536" s="43">
        <v>1314833</v>
      </c>
      <c r="U536" s="42">
        <v>0.58299999999999996</v>
      </c>
      <c r="V536" s="42">
        <v>0.68</v>
      </c>
      <c r="W536" s="42">
        <v>0.58299999999999996</v>
      </c>
      <c r="X536" s="42">
        <v>0.68</v>
      </c>
      <c r="Y536" s="43">
        <v>2982</v>
      </c>
      <c r="Z536" s="43">
        <v>1803900105</v>
      </c>
      <c r="AA536" s="43">
        <v>604929</v>
      </c>
      <c r="AB536" s="43">
        <v>1194361</v>
      </c>
      <c r="AC536" s="43">
        <v>1184822</v>
      </c>
      <c r="AD536" s="42">
        <v>0.56899999999999995</v>
      </c>
      <c r="AE536" s="42">
        <v>0.67500000000000004</v>
      </c>
      <c r="AF536" s="42">
        <v>0.56899999999999995</v>
      </c>
      <c r="AG536" s="42">
        <v>0.67500000000000004</v>
      </c>
      <c r="AH536" s="43">
        <v>2836</v>
      </c>
      <c r="AI536" s="43">
        <v>1880113297</v>
      </c>
      <c r="AJ536" s="43">
        <v>662945</v>
      </c>
      <c r="AK536" s="43">
        <v>1815210</v>
      </c>
      <c r="AL536" s="43">
        <v>1394841</v>
      </c>
      <c r="AM536" s="42">
        <v>0.58299999999999996</v>
      </c>
      <c r="AN536" s="42">
        <v>0.67500000000000004</v>
      </c>
      <c r="AO536" s="42">
        <v>0.58299999999999996</v>
      </c>
      <c r="AP536" s="42">
        <v>0.67500000000000004</v>
      </c>
      <c r="AQ536" s="43">
        <v>2796</v>
      </c>
      <c r="AR536" s="43">
        <v>1906649333</v>
      </c>
      <c r="AS536" s="43">
        <v>681920</v>
      </c>
      <c r="AT536" s="43">
        <v>1427463</v>
      </c>
      <c r="AU536" s="43">
        <v>1365090</v>
      </c>
      <c r="AV536" s="42">
        <v>0.59</v>
      </c>
      <c r="AW536" s="42">
        <v>0.66600000000000004</v>
      </c>
      <c r="AX536" s="42">
        <v>0.59</v>
      </c>
      <c r="AY536" s="42">
        <v>0.66600000000000004</v>
      </c>
      <c r="AZ536" s="43">
        <v>2792</v>
      </c>
      <c r="BA536" s="43">
        <v>1993549884</v>
      </c>
      <c r="BB536" s="43">
        <v>714022</v>
      </c>
      <c r="BC536" s="43">
        <v>2034834</v>
      </c>
      <c r="BD536" s="43">
        <v>1328805</v>
      </c>
      <c r="BE536" s="46">
        <v>0.57399999999999995</v>
      </c>
      <c r="BF536" s="46">
        <v>0.64300000000000002</v>
      </c>
      <c r="BG536" s="46">
        <v>0.57399999999999995</v>
      </c>
      <c r="BH536" s="46">
        <v>0.64300000000000002</v>
      </c>
      <c r="BI536" s="47">
        <v>2670</v>
      </c>
      <c r="BJ536" s="47">
        <v>2178477215</v>
      </c>
      <c r="BK536" s="47">
        <v>815909</v>
      </c>
      <c r="BL536" s="47">
        <v>1479683</v>
      </c>
      <c r="BM536" s="47">
        <v>1315055</v>
      </c>
      <c r="BN536" s="66">
        <v>0.58399999999999996</v>
      </c>
      <c r="BO536" s="66">
        <v>0.64200000000000002</v>
      </c>
      <c r="BP536" s="66">
        <v>0.58399999999999996</v>
      </c>
      <c r="BQ536" s="66">
        <v>0.64200000000000002</v>
      </c>
      <c r="BR536" s="67">
        <v>2583</v>
      </c>
      <c r="BS536" s="67">
        <v>2230762857</v>
      </c>
      <c r="BT536" s="67">
        <v>863632</v>
      </c>
      <c r="BU536" s="67">
        <v>1480148</v>
      </c>
      <c r="BV536" s="67">
        <v>1484547</v>
      </c>
      <c r="BW536" s="70">
        <v>0.54600000000000004</v>
      </c>
      <c r="BX536" s="70">
        <v>0.63700000000000001</v>
      </c>
      <c r="BY536" s="70">
        <v>0.54600000000000004</v>
      </c>
      <c r="BZ536" s="70">
        <v>0.63700000000000001</v>
      </c>
      <c r="CA536" s="71">
        <v>2500</v>
      </c>
      <c r="CB536" s="71">
        <v>2316083784</v>
      </c>
      <c r="CC536" s="71">
        <v>926433</v>
      </c>
      <c r="CD536" s="71">
        <v>1905403</v>
      </c>
      <c r="CE536" s="71">
        <v>1538887</v>
      </c>
    </row>
    <row r="537" spans="1:83" x14ac:dyDescent="0.35">
      <c r="A537" s="10" t="s">
        <v>1869</v>
      </c>
      <c r="B537" s="10" t="s">
        <v>523</v>
      </c>
      <c r="C537" s="42">
        <v>0.61499999999999999</v>
      </c>
      <c r="D537" s="42">
        <v>0.69599999999999995</v>
      </c>
      <c r="E537" s="42">
        <v>0.61499999999999999</v>
      </c>
      <c r="F537" s="42">
        <v>0.69599999999999995</v>
      </c>
      <c r="G537" s="43">
        <v>3524</v>
      </c>
      <c r="H537" s="43">
        <v>1815446842</v>
      </c>
      <c r="I537" s="43">
        <v>515166</v>
      </c>
      <c r="J537" s="43">
        <v>1663918</v>
      </c>
      <c r="K537" s="43">
        <v>1749497</v>
      </c>
      <c r="L537" s="42">
        <v>0.622</v>
      </c>
      <c r="M537" s="42">
        <v>0.7</v>
      </c>
      <c r="N537" s="42">
        <v>0.622</v>
      </c>
      <c r="O537" s="42">
        <v>0.7</v>
      </c>
      <c r="P537" s="43">
        <v>3469</v>
      </c>
      <c r="Q537" s="43">
        <v>1810483368</v>
      </c>
      <c r="R537" s="43">
        <v>521903</v>
      </c>
      <c r="S537" s="43">
        <v>1874375</v>
      </c>
      <c r="T537" s="43">
        <v>1774630</v>
      </c>
      <c r="U537" s="42">
        <v>0.629</v>
      </c>
      <c r="V537" s="42">
        <v>0.71</v>
      </c>
      <c r="W537" s="42">
        <v>0.629</v>
      </c>
      <c r="X537" s="42">
        <v>0.71</v>
      </c>
      <c r="Y537" s="43">
        <v>3356</v>
      </c>
      <c r="Z537" s="43">
        <v>1804377684</v>
      </c>
      <c r="AA537" s="43">
        <v>537657</v>
      </c>
      <c r="AB537" s="43">
        <v>1684423</v>
      </c>
      <c r="AC537" s="43">
        <v>1663587</v>
      </c>
      <c r="AD537" s="42">
        <v>0.628</v>
      </c>
      <c r="AE537" s="42">
        <v>0.70499999999999996</v>
      </c>
      <c r="AF537" s="42">
        <v>0.628</v>
      </c>
      <c r="AG537" s="42">
        <v>0.70499999999999996</v>
      </c>
      <c r="AH537" s="43">
        <v>3297</v>
      </c>
      <c r="AI537" s="43">
        <v>1889195714</v>
      </c>
      <c r="AJ537" s="43">
        <v>573004</v>
      </c>
      <c r="AK537" s="43">
        <v>1869760</v>
      </c>
      <c r="AL537" s="43">
        <v>2113394</v>
      </c>
      <c r="AM537" s="42">
        <v>0.64100000000000001</v>
      </c>
      <c r="AN537" s="42">
        <v>0.70899999999999996</v>
      </c>
      <c r="AO537" s="42">
        <v>0.64100000000000001</v>
      </c>
      <c r="AP537" s="42">
        <v>0.70899999999999996</v>
      </c>
      <c r="AQ537" s="43">
        <v>3258</v>
      </c>
      <c r="AR537" s="43">
        <v>1913071778</v>
      </c>
      <c r="AS537" s="43">
        <v>587192</v>
      </c>
      <c r="AT537" s="43">
        <v>2083877</v>
      </c>
      <c r="AU537" s="43">
        <v>1989039</v>
      </c>
      <c r="AV537" s="42">
        <v>0.63300000000000001</v>
      </c>
      <c r="AW537" s="42">
        <v>0.69499999999999995</v>
      </c>
      <c r="AX537" s="42">
        <v>0.63300000000000001</v>
      </c>
      <c r="AY537" s="42">
        <v>0.69499999999999995</v>
      </c>
      <c r="AZ537" s="43">
        <v>3130</v>
      </c>
      <c r="BA537" s="43">
        <v>2002887791</v>
      </c>
      <c r="BB537" s="43">
        <v>639900</v>
      </c>
      <c r="BC537" s="43">
        <v>1944633</v>
      </c>
      <c r="BD537" s="43">
        <v>2018896</v>
      </c>
      <c r="BE537" s="46">
        <v>0.625</v>
      </c>
      <c r="BF537" s="46">
        <v>0.66700000000000004</v>
      </c>
      <c r="BG537" s="46">
        <v>0.625</v>
      </c>
      <c r="BH537" s="46">
        <v>0.66700000000000004</v>
      </c>
      <c r="BI537" s="47">
        <v>3036</v>
      </c>
      <c r="BJ537" s="47">
        <v>2185026076</v>
      </c>
      <c r="BK537" s="47">
        <v>719705</v>
      </c>
      <c r="BL537" s="47">
        <v>1461697</v>
      </c>
      <c r="BM537" s="47">
        <v>1505480</v>
      </c>
      <c r="BN537" s="66">
        <v>0.63100000000000001</v>
      </c>
      <c r="BO537" s="66">
        <v>0.66700000000000004</v>
      </c>
      <c r="BP537" s="66">
        <v>0.63100000000000001</v>
      </c>
      <c r="BQ537" s="66">
        <v>0.66700000000000004</v>
      </c>
      <c r="BR537" s="67">
        <v>2924</v>
      </c>
      <c r="BS537" s="67">
        <v>2238167922</v>
      </c>
      <c r="BT537" s="67">
        <v>765447</v>
      </c>
      <c r="BU537" s="67">
        <v>1601088</v>
      </c>
      <c r="BV537" s="67">
        <v>1682691</v>
      </c>
      <c r="BW537" s="70">
        <v>0.59899999999999998</v>
      </c>
      <c r="BX537" s="70">
        <v>0.66400000000000003</v>
      </c>
      <c r="BY537" s="70">
        <v>0.59899999999999998</v>
      </c>
      <c r="BZ537" s="70">
        <v>0.66400000000000003</v>
      </c>
      <c r="CA537" s="71">
        <v>2850</v>
      </c>
      <c r="CB537" s="71">
        <v>2329837162</v>
      </c>
      <c r="CC537" s="71">
        <v>817486</v>
      </c>
      <c r="CD537" s="71">
        <v>1732851</v>
      </c>
      <c r="CE537" s="71">
        <v>1892188</v>
      </c>
    </row>
    <row r="538" spans="1:83" x14ac:dyDescent="0.35">
      <c r="A538" s="10" t="s">
        <v>1870</v>
      </c>
      <c r="B538" s="10" t="s">
        <v>524</v>
      </c>
      <c r="C538" s="42">
        <v>0.59299999999999997</v>
      </c>
      <c r="D538" s="42">
        <v>0.66600000000000004</v>
      </c>
      <c r="E538" s="42">
        <v>0.59299999999999997</v>
      </c>
      <c r="F538" s="42">
        <v>0.66600000000000004</v>
      </c>
      <c r="G538" s="43">
        <v>10235</v>
      </c>
      <c r="H538" s="43">
        <v>5579997789</v>
      </c>
      <c r="I538" s="43">
        <v>545187</v>
      </c>
      <c r="J538" s="43">
        <v>2230993</v>
      </c>
      <c r="K538" s="43">
        <v>2377399</v>
      </c>
      <c r="L538" s="42">
        <v>0.60699999999999998</v>
      </c>
      <c r="M538" s="42">
        <v>0.66700000000000004</v>
      </c>
      <c r="N538" s="42">
        <v>0.60699999999999998</v>
      </c>
      <c r="O538" s="42">
        <v>0.66700000000000004</v>
      </c>
      <c r="P538" s="43">
        <v>10239</v>
      </c>
      <c r="Q538" s="43">
        <v>5549015368</v>
      </c>
      <c r="R538" s="43">
        <v>541948</v>
      </c>
      <c r="S538" s="43">
        <v>2321503</v>
      </c>
      <c r="T538" s="43">
        <v>2347862</v>
      </c>
      <c r="U538" s="42">
        <v>0.623</v>
      </c>
      <c r="V538" s="42">
        <v>0.67500000000000004</v>
      </c>
      <c r="W538" s="42">
        <v>0.623</v>
      </c>
      <c r="X538" s="42">
        <v>0.67500000000000004</v>
      </c>
      <c r="Y538" s="43">
        <v>10095</v>
      </c>
      <c r="Z538" s="43">
        <v>5520134631</v>
      </c>
      <c r="AA538" s="43">
        <v>546818</v>
      </c>
      <c r="AB538" s="43">
        <v>2567580</v>
      </c>
      <c r="AC538" s="43">
        <v>2546432</v>
      </c>
      <c r="AD538" s="42">
        <v>0.621</v>
      </c>
      <c r="AE538" s="42">
        <v>0.67100000000000004</v>
      </c>
      <c r="AF538" s="42">
        <v>0.621</v>
      </c>
      <c r="AG538" s="42">
        <v>0.67100000000000004</v>
      </c>
      <c r="AH538" s="43">
        <v>9833</v>
      </c>
      <c r="AI538" s="43">
        <v>5734347692</v>
      </c>
      <c r="AJ538" s="43">
        <v>583173</v>
      </c>
      <c r="AK538" s="43">
        <v>2669702</v>
      </c>
      <c r="AL538" s="43">
        <v>2792318</v>
      </c>
      <c r="AM538" s="42">
        <v>0.63200000000000001</v>
      </c>
      <c r="AN538" s="42">
        <v>0.67400000000000004</v>
      </c>
      <c r="AO538" s="42">
        <v>0.63200000000000001</v>
      </c>
      <c r="AP538" s="42">
        <v>0.67400000000000004</v>
      </c>
      <c r="AQ538" s="43">
        <v>9675</v>
      </c>
      <c r="AR538" s="43">
        <v>5820370889</v>
      </c>
      <c r="AS538" s="43">
        <v>601588</v>
      </c>
      <c r="AT538" s="43">
        <v>2661727</v>
      </c>
      <c r="AU538" s="43">
        <v>2817613</v>
      </c>
      <c r="AV538" s="42">
        <v>0.628</v>
      </c>
      <c r="AW538" s="42">
        <v>0.67</v>
      </c>
      <c r="AX538" s="42">
        <v>0.628</v>
      </c>
      <c r="AY538" s="42">
        <v>0.67</v>
      </c>
      <c r="AZ538" s="43">
        <v>9397</v>
      </c>
      <c r="BA538" s="43">
        <v>6098274535</v>
      </c>
      <c r="BB538" s="43">
        <v>648959</v>
      </c>
      <c r="BC538" s="43">
        <v>2576132</v>
      </c>
      <c r="BD538" s="43">
        <v>2656070</v>
      </c>
      <c r="BE538" s="46">
        <v>0.628</v>
      </c>
      <c r="BF538" s="46">
        <v>0.64300000000000002</v>
      </c>
      <c r="BG538" s="46">
        <v>0.628</v>
      </c>
      <c r="BH538" s="46">
        <v>0.64300000000000002</v>
      </c>
      <c r="BI538" s="47">
        <v>9367</v>
      </c>
      <c r="BJ538" s="47">
        <v>6674612152</v>
      </c>
      <c r="BK538" s="47">
        <v>712566</v>
      </c>
      <c r="BL538" s="47">
        <v>2478249</v>
      </c>
      <c r="BM538" s="47">
        <v>2967093</v>
      </c>
      <c r="BN538" s="66">
        <v>0.65</v>
      </c>
      <c r="BO538" s="66">
        <v>0.64300000000000002</v>
      </c>
      <c r="BP538" s="66">
        <v>0.65</v>
      </c>
      <c r="BQ538" s="66">
        <v>0.65</v>
      </c>
      <c r="BR538" s="67">
        <v>9409</v>
      </c>
      <c r="BS538" s="67">
        <v>6849584805</v>
      </c>
      <c r="BT538" s="67">
        <v>727982</v>
      </c>
      <c r="BU538" s="67">
        <v>2772057</v>
      </c>
      <c r="BV538" s="67">
        <v>3279748</v>
      </c>
      <c r="BW538" s="70">
        <v>0.628</v>
      </c>
      <c r="BX538" s="70">
        <v>0.63500000000000001</v>
      </c>
      <c r="BY538" s="70">
        <v>0.628</v>
      </c>
      <c r="BZ538" s="70">
        <v>0.63500000000000001</v>
      </c>
      <c r="CA538" s="71">
        <v>9423</v>
      </c>
      <c r="CB538" s="71">
        <v>7142963378</v>
      </c>
      <c r="CC538" s="71">
        <v>758034</v>
      </c>
      <c r="CD538" s="71">
        <v>3114178</v>
      </c>
      <c r="CE538" s="71">
        <v>3365811</v>
      </c>
    </row>
    <row r="539" spans="1:83" x14ac:dyDescent="0.35">
      <c r="A539" s="10" t="s">
        <v>1871</v>
      </c>
      <c r="B539" s="10" t="s">
        <v>525</v>
      </c>
      <c r="C539" s="42">
        <v>0.57799999999999996</v>
      </c>
      <c r="D539" s="42">
        <v>0.67</v>
      </c>
      <c r="E539" s="42">
        <v>0.57799999999999996</v>
      </c>
      <c r="F539" s="42">
        <v>0.67</v>
      </c>
      <c r="G539" s="43">
        <v>9618</v>
      </c>
      <c r="H539" s="43">
        <v>5432664210</v>
      </c>
      <c r="I539" s="43">
        <v>564843</v>
      </c>
      <c r="J539" s="43">
        <v>1840568</v>
      </c>
      <c r="K539" s="43">
        <v>2007777</v>
      </c>
      <c r="L539" s="42">
        <v>0.58699999999999997</v>
      </c>
      <c r="M539" s="42">
        <v>0.67500000000000004</v>
      </c>
      <c r="N539" s="42">
        <v>0.58699999999999997</v>
      </c>
      <c r="O539" s="42">
        <v>0.67500000000000004</v>
      </c>
      <c r="P539" s="43">
        <v>9551</v>
      </c>
      <c r="Q539" s="43">
        <v>5438104736</v>
      </c>
      <c r="R539" s="43">
        <v>569375</v>
      </c>
      <c r="S539" s="43">
        <v>2068721</v>
      </c>
      <c r="T539" s="43">
        <v>2148141</v>
      </c>
      <c r="U539" s="42">
        <v>0.61299999999999999</v>
      </c>
      <c r="V539" s="42">
        <v>0.68799999999999994</v>
      </c>
      <c r="W539" s="42">
        <v>0.61299999999999999</v>
      </c>
      <c r="X539" s="42">
        <v>0.68799999999999994</v>
      </c>
      <c r="Y539" s="43">
        <v>9604</v>
      </c>
      <c r="Z539" s="43">
        <v>5386543157</v>
      </c>
      <c r="AA539" s="43">
        <v>560864</v>
      </c>
      <c r="AB539" s="43">
        <v>2114942</v>
      </c>
      <c r="AC539" s="43">
        <v>2180812</v>
      </c>
      <c r="AD539" s="42">
        <v>0.625</v>
      </c>
      <c r="AE539" s="42">
        <v>0.68300000000000005</v>
      </c>
      <c r="AF539" s="42">
        <v>0.625</v>
      </c>
      <c r="AG539" s="42">
        <v>0.68300000000000005</v>
      </c>
      <c r="AH539" s="43">
        <v>9756</v>
      </c>
      <c r="AI539" s="43">
        <v>5634050220</v>
      </c>
      <c r="AJ539" s="43">
        <v>577495</v>
      </c>
      <c r="AK539" s="43">
        <v>2250971</v>
      </c>
      <c r="AL539" s="43">
        <v>2232632</v>
      </c>
      <c r="AM539" s="42">
        <v>0.64200000000000002</v>
      </c>
      <c r="AN539" s="42">
        <v>0.68400000000000005</v>
      </c>
      <c r="AO539" s="42">
        <v>0.64200000000000002</v>
      </c>
      <c r="AP539" s="42">
        <v>0.68400000000000005</v>
      </c>
      <c r="AQ539" s="43">
        <v>9815</v>
      </c>
      <c r="AR539" s="43">
        <v>5738380444</v>
      </c>
      <c r="AS539" s="43">
        <v>584654</v>
      </c>
      <c r="AT539" s="43">
        <v>2146015</v>
      </c>
      <c r="AU539" s="43">
        <v>2202807</v>
      </c>
      <c r="AV539" s="42">
        <v>0.64500000000000002</v>
      </c>
      <c r="AW539" s="42">
        <v>0.67900000000000005</v>
      </c>
      <c r="AX539" s="42">
        <v>0.64500000000000002</v>
      </c>
      <c r="AY539" s="42">
        <v>0.67900000000000005</v>
      </c>
      <c r="AZ539" s="43">
        <v>9711</v>
      </c>
      <c r="BA539" s="43">
        <v>6008821047</v>
      </c>
      <c r="BB539" s="43">
        <v>618764</v>
      </c>
      <c r="BC539" s="43">
        <v>2100293</v>
      </c>
      <c r="BD539" s="43">
        <v>2187199</v>
      </c>
      <c r="BE539" s="46">
        <v>0.63</v>
      </c>
      <c r="BF539" s="46">
        <v>0.66</v>
      </c>
      <c r="BG539" s="46">
        <v>0.63</v>
      </c>
      <c r="BH539" s="46">
        <v>0.66</v>
      </c>
      <c r="BI539" s="47">
        <v>9275</v>
      </c>
      <c r="BJ539" s="47">
        <v>6572023797</v>
      </c>
      <c r="BK539" s="47">
        <v>708573</v>
      </c>
      <c r="BL539" s="47">
        <v>2036260</v>
      </c>
      <c r="BM539" s="47">
        <v>2525287</v>
      </c>
      <c r="BN539" s="66">
        <v>0.64900000000000002</v>
      </c>
      <c r="BO539" s="66">
        <v>0.65100000000000002</v>
      </c>
      <c r="BP539" s="66">
        <v>0.64900000000000002</v>
      </c>
      <c r="BQ539" s="66">
        <v>0.65100000000000002</v>
      </c>
      <c r="BR539" s="67">
        <v>9266</v>
      </c>
      <c r="BS539" s="67">
        <v>6764749740</v>
      </c>
      <c r="BT539" s="67">
        <v>730061</v>
      </c>
      <c r="BU539" s="67">
        <v>2267940</v>
      </c>
      <c r="BV539" s="67">
        <v>2287083</v>
      </c>
      <c r="BW539" s="70">
        <v>0.621</v>
      </c>
      <c r="BX539" s="70">
        <v>0.64</v>
      </c>
      <c r="BY539" s="70">
        <v>0.621</v>
      </c>
      <c r="BZ539" s="70">
        <v>0.64</v>
      </c>
      <c r="CA539" s="71">
        <v>9121</v>
      </c>
      <c r="CB539" s="71">
        <v>7057368919</v>
      </c>
      <c r="CC539" s="71">
        <v>773749</v>
      </c>
      <c r="CD539" s="71">
        <v>2433082</v>
      </c>
      <c r="CE539" s="71">
        <v>2603365</v>
      </c>
    </row>
    <row r="540" spans="1:83" x14ac:dyDescent="0.35">
      <c r="A540" s="10" t="s">
        <v>1872</v>
      </c>
      <c r="B540" s="10" t="s">
        <v>526</v>
      </c>
      <c r="C540" s="42">
        <v>0.59</v>
      </c>
      <c r="D540" s="42">
        <v>0.64800000000000002</v>
      </c>
      <c r="E540" s="42">
        <v>0.59</v>
      </c>
      <c r="F540" s="42">
        <v>0.64800000000000002</v>
      </c>
      <c r="G540" s="43">
        <v>8309</v>
      </c>
      <c r="H540" s="43">
        <v>4559236842</v>
      </c>
      <c r="I540" s="43">
        <v>548710</v>
      </c>
      <c r="J540" s="43">
        <v>1822643</v>
      </c>
      <c r="K540" s="43">
        <v>1962876</v>
      </c>
      <c r="L540" s="42">
        <v>0.59499999999999997</v>
      </c>
      <c r="M540" s="42">
        <v>0.65400000000000003</v>
      </c>
      <c r="N540" s="42">
        <v>0.59499999999999997</v>
      </c>
      <c r="O540" s="42">
        <v>0.65400000000000003</v>
      </c>
      <c r="P540" s="43">
        <v>8134</v>
      </c>
      <c r="Q540" s="43">
        <v>4549618526</v>
      </c>
      <c r="R540" s="43">
        <v>559333</v>
      </c>
      <c r="S540" s="43">
        <v>2063584</v>
      </c>
      <c r="T540" s="43">
        <v>1985737</v>
      </c>
      <c r="U540" s="42">
        <v>0.61499999999999999</v>
      </c>
      <c r="V540" s="42">
        <v>0.66700000000000004</v>
      </c>
      <c r="W540" s="42">
        <v>0.61499999999999999</v>
      </c>
      <c r="X540" s="42">
        <v>0.66700000000000004</v>
      </c>
      <c r="Y540" s="43">
        <v>8113</v>
      </c>
      <c r="Z540" s="43">
        <v>4530347684</v>
      </c>
      <c r="AA540" s="43">
        <v>558405</v>
      </c>
      <c r="AB540" s="43">
        <v>2040206</v>
      </c>
      <c r="AC540" s="43">
        <v>2162147</v>
      </c>
      <c r="AD540" s="42">
        <v>0.61899999999999999</v>
      </c>
      <c r="AE540" s="42">
        <v>0.66</v>
      </c>
      <c r="AF540" s="42">
        <v>0.61899999999999999</v>
      </c>
      <c r="AG540" s="42">
        <v>0.66</v>
      </c>
      <c r="AH540" s="43">
        <v>8137</v>
      </c>
      <c r="AI540" s="43">
        <v>4775844615</v>
      </c>
      <c r="AJ540" s="43">
        <v>586929</v>
      </c>
      <c r="AK540" s="43">
        <v>2224980</v>
      </c>
      <c r="AL540" s="43">
        <v>2006260</v>
      </c>
      <c r="AM540" s="42">
        <v>0.63</v>
      </c>
      <c r="AN540" s="42">
        <v>0.67100000000000004</v>
      </c>
      <c r="AO540" s="42">
        <v>0.63</v>
      </c>
      <c r="AP540" s="42">
        <v>0.67100000000000004</v>
      </c>
      <c r="AQ540" s="43">
        <v>7896</v>
      </c>
      <c r="AR540" s="43">
        <v>4771835000</v>
      </c>
      <c r="AS540" s="43">
        <v>604335</v>
      </c>
      <c r="AT540" s="43">
        <v>2069192</v>
      </c>
      <c r="AU540" s="43">
        <v>2165050</v>
      </c>
      <c r="AV540" s="42">
        <v>0.63800000000000001</v>
      </c>
      <c r="AW540" s="42">
        <v>0.65700000000000003</v>
      </c>
      <c r="AX540" s="42">
        <v>0.63800000000000001</v>
      </c>
      <c r="AY540" s="42">
        <v>0.65700000000000003</v>
      </c>
      <c r="AZ540" s="43">
        <v>7908</v>
      </c>
      <c r="BA540" s="43">
        <v>4988212093</v>
      </c>
      <c r="BB540" s="43">
        <v>630780</v>
      </c>
      <c r="BC540" s="43">
        <v>2235434</v>
      </c>
      <c r="BD540" s="43">
        <v>2202133</v>
      </c>
      <c r="BE540" s="46">
        <v>0.61299999999999999</v>
      </c>
      <c r="BF540" s="46">
        <v>0.63400000000000001</v>
      </c>
      <c r="BG540" s="46">
        <v>0.61299999999999999</v>
      </c>
      <c r="BH540" s="46">
        <v>0.63400000000000001</v>
      </c>
      <c r="BI540" s="47">
        <v>7362</v>
      </c>
      <c r="BJ540" s="47">
        <v>5463150253</v>
      </c>
      <c r="BK540" s="47">
        <v>742074</v>
      </c>
      <c r="BL540" s="47">
        <v>2042811</v>
      </c>
      <c r="BM540" s="47">
        <v>1915244</v>
      </c>
      <c r="BN540" s="66">
        <v>0.64800000000000002</v>
      </c>
      <c r="BO540" s="66">
        <v>0.63500000000000001</v>
      </c>
      <c r="BP540" s="66">
        <v>0.64800000000000002</v>
      </c>
      <c r="BQ540" s="66">
        <v>0.64800000000000002</v>
      </c>
      <c r="BR540" s="67">
        <v>7686</v>
      </c>
      <c r="BS540" s="67">
        <v>5628280649</v>
      </c>
      <c r="BT540" s="67">
        <v>732276</v>
      </c>
      <c r="BU540" s="67">
        <v>2056769</v>
      </c>
      <c r="BV540" s="67">
        <v>2024541</v>
      </c>
      <c r="BW540" s="70">
        <v>0.629</v>
      </c>
      <c r="BX540" s="70">
        <v>0.63400000000000001</v>
      </c>
      <c r="BY540" s="70">
        <v>0.629</v>
      </c>
      <c r="BZ540" s="70">
        <v>0.63400000000000001</v>
      </c>
      <c r="CA540" s="71">
        <v>7758</v>
      </c>
      <c r="CB540" s="71">
        <v>5867063919</v>
      </c>
      <c r="CC540" s="71">
        <v>756259</v>
      </c>
      <c r="CD540" s="71">
        <v>2462924</v>
      </c>
      <c r="CE540" s="71">
        <v>2441656</v>
      </c>
    </row>
    <row r="541" spans="1:83" x14ac:dyDescent="0.35">
      <c r="A541" s="10" t="s">
        <v>1873</v>
      </c>
      <c r="B541" s="10" t="s">
        <v>1168</v>
      </c>
      <c r="C541" s="42">
        <v>0.71</v>
      </c>
      <c r="D541" s="42">
        <v>0.70399999999999996</v>
      </c>
      <c r="E541" s="42">
        <v>0.71</v>
      </c>
      <c r="F541" s="42">
        <v>0.71</v>
      </c>
      <c r="G541" s="43">
        <v>9117</v>
      </c>
      <c r="H541" s="43">
        <v>3543485052</v>
      </c>
      <c r="I541" s="43">
        <v>388667</v>
      </c>
      <c r="J541" s="43">
        <v>2235167</v>
      </c>
      <c r="K541" s="43">
        <v>2368095</v>
      </c>
      <c r="L541" s="42">
        <v>0.71899999999999997</v>
      </c>
      <c r="M541" s="42">
        <v>0.71099999999999997</v>
      </c>
      <c r="N541" s="42">
        <v>0.71899999999999997</v>
      </c>
      <c r="O541" s="42">
        <v>0.71899999999999997</v>
      </c>
      <c r="P541" s="43">
        <v>9058</v>
      </c>
      <c r="Q541" s="43">
        <v>3513418947</v>
      </c>
      <c r="R541" s="43">
        <v>387880</v>
      </c>
      <c r="S541" s="43">
        <v>2410882</v>
      </c>
      <c r="T541" s="43">
        <v>2308912</v>
      </c>
      <c r="U541" s="42">
        <v>0.73699999999999999</v>
      </c>
      <c r="V541" s="42">
        <v>0.71699999999999997</v>
      </c>
      <c r="W541" s="42">
        <v>0.73699999999999999</v>
      </c>
      <c r="X541" s="42">
        <v>0.73699999999999999</v>
      </c>
      <c r="Y541" s="43">
        <v>9075</v>
      </c>
      <c r="Z541" s="43">
        <v>3465915263</v>
      </c>
      <c r="AA541" s="43">
        <v>381919</v>
      </c>
      <c r="AB541" s="43">
        <v>2233087</v>
      </c>
      <c r="AC541" s="43">
        <v>2244171</v>
      </c>
      <c r="AD541" s="42">
        <v>0.73899999999999999</v>
      </c>
      <c r="AE541" s="42">
        <v>0.71099999999999997</v>
      </c>
      <c r="AF541" s="42">
        <v>0.73899999999999999</v>
      </c>
      <c r="AG541" s="42">
        <v>0.73899999999999999</v>
      </c>
      <c r="AH541" s="43">
        <v>8982</v>
      </c>
      <c r="AI541" s="43">
        <v>3611628901</v>
      </c>
      <c r="AJ541" s="43">
        <v>402096</v>
      </c>
      <c r="AK541" s="43">
        <v>2365582</v>
      </c>
      <c r="AL541" s="43">
        <v>2327050</v>
      </c>
      <c r="AM541" s="42">
        <v>0.74299999999999999</v>
      </c>
      <c r="AN541" s="42">
        <v>0.71299999999999997</v>
      </c>
      <c r="AO541" s="42">
        <v>0.74299999999999999</v>
      </c>
      <c r="AP541" s="42">
        <v>0.74299999999999999</v>
      </c>
      <c r="AQ541" s="43">
        <v>8672</v>
      </c>
      <c r="AR541" s="43">
        <v>3646667333</v>
      </c>
      <c r="AS541" s="43">
        <v>420510</v>
      </c>
      <c r="AT541" s="43">
        <v>2987447</v>
      </c>
      <c r="AU541" s="43">
        <v>2641473</v>
      </c>
      <c r="AV541" s="42">
        <v>0.76700000000000002</v>
      </c>
      <c r="AW541" s="42">
        <v>0.70299999999999996</v>
      </c>
      <c r="AX541" s="42">
        <v>0.76700000000000002</v>
      </c>
      <c r="AY541" s="42">
        <v>0.76700000000000002</v>
      </c>
      <c r="AZ541" s="43">
        <v>9393</v>
      </c>
      <c r="BA541" s="43">
        <v>3820642791</v>
      </c>
      <c r="BB541" s="43">
        <v>406754</v>
      </c>
      <c r="BC541" s="43">
        <v>2475514</v>
      </c>
      <c r="BD541" s="43">
        <v>2828940</v>
      </c>
      <c r="BE541" s="46">
        <v>0.75800000000000001</v>
      </c>
      <c r="BF541" s="46">
        <v>0.67500000000000004</v>
      </c>
      <c r="BG541" s="46">
        <v>0.75800000000000001</v>
      </c>
      <c r="BH541" s="46">
        <v>0.75800000000000001</v>
      </c>
      <c r="BI541" s="47">
        <v>9001</v>
      </c>
      <c r="BJ541" s="47">
        <v>4175363418</v>
      </c>
      <c r="BK541" s="47">
        <v>463877</v>
      </c>
      <c r="BL541" s="47">
        <v>3050451</v>
      </c>
      <c r="BM541" s="47">
        <v>2881784</v>
      </c>
      <c r="BN541" s="66">
        <v>0.77700000000000002</v>
      </c>
      <c r="BO541" s="66">
        <v>0.65400000000000003</v>
      </c>
      <c r="BP541" s="66">
        <v>0.77700000000000002</v>
      </c>
      <c r="BQ541" s="66">
        <v>0.77700000000000002</v>
      </c>
      <c r="BR541" s="67">
        <v>9182</v>
      </c>
      <c r="BS541" s="67">
        <v>4269250390</v>
      </c>
      <c r="BT541" s="67">
        <v>464958</v>
      </c>
      <c r="BU541" s="67">
        <v>3546956</v>
      </c>
      <c r="BV541" s="67">
        <v>3640856</v>
      </c>
      <c r="BW541" s="70">
        <v>0.76700000000000002</v>
      </c>
      <c r="BX541" s="70">
        <v>0.55600000000000005</v>
      </c>
      <c r="BY541" s="70">
        <v>0.76700000000000002</v>
      </c>
      <c r="BZ541" s="70">
        <v>0.76700000000000002</v>
      </c>
      <c r="CA541" s="71">
        <v>9391</v>
      </c>
      <c r="CB541" s="71">
        <v>4463212162</v>
      </c>
      <c r="CC541" s="71">
        <v>475264</v>
      </c>
      <c r="CD541" s="71">
        <v>4096392</v>
      </c>
      <c r="CE541" s="71">
        <v>4081838</v>
      </c>
    </row>
    <row r="542" spans="1:83" x14ac:dyDescent="0.35">
      <c r="A542" s="10" t="s">
        <v>1874</v>
      </c>
      <c r="B542" s="10" t="s">
        <v>528</v>
      </c>
      <c r="C542" s="42">
        <v>0.60199999999999998</v>
      </c>
      <c r="D542" s="42">
        <v>0.68200000000000005</v>
      </c>
      <c r="E542" s="42">
        <v>0.60199999999999998</v>
      </c>
      <c r="F542" s="42">
        <v>0.68200000000000005</v>
      </c>
      <c r="G542" s="43">
        <v>1618</v>
      </c>
      <c r="H542" s="43">
        <v>861879789</v>
      </c>
      <c r="I542" s="43">
        <v>532682</v>
      </c>
      <c r="J542" s="43">
        <v>439734</v>
      </c>
      <c r="K542" s="43">
        <v>466743</v>
      </c>
      <c r="L542" s="42">
        <v>0.60699999999999998</v>
      </c>
      <c r="M542" s="42">
        <v>0.68600000000000005</v>
      </c>
      <c r="N542" s="42">
        <v>0.60699999999999998</v>
      </c>
      <c r="O542" s="42">
        <v>0.68600000000000005</v>
      </c>
      <c r="P542" s="43">
        <v>1608</v>
      </c>
      <c r="Q542" s="43">
        <v>871600315</v>
      </c>
      <c r="R542" s="43">
        <v>542039</v>
      </c>
      <c r="S542" s="43">
        <v>420853</v>
      </c>
      <c r="T542" s="43">
        <v>386374</v>
      </c>
      <c r="U542" s="42">
        <v>0.61199999999999999</v>
      </c>
      <c r="V542" s="42">
        <v>0.69299999999999995</v>
      </c>
      <c r="W542" s="42">
        <v>0.61199999999999999</v>
      </c>
      <c r="X542" s="42">
        <v>0.69299999999999995</v>
      </c>
      <c r="Y542" s="43">
        <v>1550</v>
      </c>
      <c r="Z542" s="43">
        <v>870898526</v>
      </c>
      <c r="AA542" s="43">
        <v>561870</v>
      </c>
      <c r="AB542" s="43">
        <v>422855</v>
      </c>
      <c r="AC542" s="43">
        <v>413368</v>
      </c>
      <c r="AD542" s="42">
        <v>0.61899999999999999</v>
      </c>
      <c r="AE542" s="42">
        <v>0.68700000000000006</v>
      </c>
      <c r="AF542" s="42">
        <v>0.61899999999999999</v>
      </c>
      <c r="AG542" s="42">
        <v>0.68700000000000006</v>
      </c>
      <c r="AH542" s="43">
        <v>1556</v>
      </c>
      <c r="AI542" s="43">
        <v>912465275</v>
      </c>
      <c r="AJ542" s="43">
        <v>586417</v>
      </c>
      <c r="AK542" s="43">
        <v>424131</v>
      </c>
      <c r="AL542" s="43">
        <v>472542</v>
      </c>
      <c r="AM542" s="42">
        <v>0.63200000000000001</v>
      </c>
      <c r="AN542" s="42">
        <v>0.69</v>
      </c>
      <c r="AO542" s="42">
        <v>0.63200000000000001</v>
      </c>
      <c r="AP542" s="42">
        <v>0.69</v>
      </c>
      <c r="AQ542" s="43">
        <v>1539</v>
      </c>
      <c r="AR542" s="43">
        <v>925630000</v>
      </c>
      <c r="AS542" s="43">
        <v>601448</v>
      </c>
      <c r="AT542" s="43">
        <v>456281</v>
      </c>
      <c r="AU542" s="43">
        <v>448875</v>
      </c>
      <c r="AV542" s="42">
        <v>0.63200000000000001</v>
      </c>
      <c r="AW542" s="42">
        <v>0.67800000000000005</v>
      </c>
      <c r="AX542" s="42">
        <v>0.63200000000000001</v>
      </c>
      <c r="AY542" s="42">
        <v>0.67800000000000005</v>
      </c>
      <c r="AZ542" s="43">
        <v>1526</v>
      </c>
      <c r="BA542" s="43">
        <v>979101860</v>
      </c>
      <c r="BB542" s="43">
        <v>641613</v>
      </c>
      <c r="BC542" s="43">
        <v>481753</v>
      </c>
      <c r="BD542" s="43">
        <v>530556</v>
      </c>
      <c r="BE542" s="46">
        <v>0.64100000000000001</v>
      </c>
      <c r="BF542" s="46">
        <v>0.65100000000000002</v>
      </c>
      <c r="BG542" s="46">
        <v>0.64100000000000001</v>
      </c>
      <c r="BH542" s="46">
        <v>0.65100000000000002</v>
      </c>
      <c r="BI542" s="47">
        <v>1557</v>
      </c>
      <c r="BJ542" s="47">
        <v>1072549747</v>
      </c>
      <c r="BK542" s="47">
        <v>688856</v>
      </c>
      <c r="BL542" s="47">
        <v>439340</v>
      </c>
      <c r="BM542" s="47">
        <v>494619</v>
      </c>
      <c r="BN542" s="66">
        <v>0.65400000000000003</v>
      </c>
      <c r="BO542" s="66">
        <v>0.64500000000000002</v>
      </c>
      <c r="BP542" s="66">
        <v>0.65400000000000003</v>
      </c>
      <c r="BQ542" s="66">
        <v>0.65400000000000003</v>
      </c>
      <c r="BR542" s="67">
        <v>1558</v>
      </c>
      <c r="BS542" s="67">
        <v>1119223377</v>
      </c>
      <c r="BT542" s="67">
        <v>718371</v>
      </c>
      <c r="BU542" s="67">
        <v>533395</v>
      </c>
      <c r="BV542" s="67">
        <v>635383</v>
      </c>
      <c r="BW542" s="70">
        <v>0.61499999999999999</v>
      </c>
      <c r="BX542" s="70">
        <v>0.63400000000000001</v>
      </c>
      <c r="BY542" s="70">
        <v>0.61499999999999999</v>
      </c>
      <c r="BZ542" s="70">
        <v>0.63400000000000001</v>
      </c>
      <c r="CA542" s="71">
        <v>1500</v>
      </c>
      <c r="CB542" s="71">
        <v>1176750811</v>
      </c>
      <c r="CC542" s="71">
        <v>784500</v>
      </c>
      <c r="CD542" s="71">
        <v>660110</v>
      </c>
      <c r="CE542" s="71">
        <v>682905</v>
      </c>
    </row>
    <row r="543" spans="1:83" x14ac:dyDescent="0.35">
      <c r="A543" s="10" t="s">
        <v>1875</v>
      </c>
      <c r="B543" s="10" t="s">
        <v>1169</v>
      </c>
      <c r="C543" s="42">
        <v>0.51300000000000001</v>
      </c>
      <c r="D543" s="42">
        <v>0.67100000000000004</v>
      </c>
      <c r="E543" s="42">
        <v>0.51300000000000001</v>
      </c>
      <c r="F543" s="42">
        <v>0.67100000000000004</v>
      </c>
      <c r="G543" s="43">
        <v>1208</v>
      </c>
      <c r="H543" s="43">
        <v>786500210</v>
      </c>
      <c r="I543" s="43">
        <v>651076</v>
      </c>
      <c r="J543" s="43">
        <v>236788</v>
      </c>
      <c r="K543" s="43">
        <v>251878</v>
      </c>
      <c r="L543" s="42">
        <v>0.51400000000000001</v>
      </c>
      <c r="M543" s="42">
        <v>0.67900000000000005</v>
      </c>
      <c r="N543" s="42">
        <v>0.51400000000000001</v>
      </c>
      <c r="O543" s="42">
        <v>0.67900000000000005</v>
      </c>
      <c r="P543" s="43">
        <v>1176</v>
      </c>
      <c r="Q543" s="43">
        <v>787361789</v>
      </c>
      <c r="R543" s="43">
        <v>669525</v>
      </c>
      <c r="S543" s="43">
        <v>274069</v>
      </c>
      <c r="T543" s="43">
        <v>274115</v>
      </c>
      <c r="U543" s="42">
        <v>0.54300000000000004</v>
      </c>
      <c r="V543" s="42">
        <v>0.68300000000000005</v>
      </c>
      <c r="W543" s="42">
        <v>0.54300000000000004</v>
      </c>
      <c r="X543" s="42">
        <v>0.68300000000000005</v>
      </c>
      <c r="Y543" s="43">
        <v>1195</v>
      </c>
      <c r="Z543" s="43">
        <v>792016631</v>
      </c>
      <c r="AA543" s="43">
        <v>662775</v>
      </c>
      <c r="AB543" s="43">
        <v>286916</v>
      </c>
      <c r="AC543" s="43">
        <v>265324</v>
      </c>
      <c r="AD543" s="42">
        <v>0.55400000000000005</v>
      </c>
      <c r="AE543" s="42">
        <v>0.67800000000000005</v>
      </c>
      <c r="AF543" s="42">
        <v>0.55400000000000005</v>
      </c>
      <c r="AG543" s="42">
        <v>0.67800000000000005</v>
      </c>
      <c r="AH543" s="43">
        <v>1205</v>
      </c>
      <c r="AI543" s="43">
        <v>825964835</v>
      </c>
      <c r="AJ543" s="43">
        <v>685447</v>
      </c>
      <c r="AK543" s="43">
        <v>303974</v>
      </c>
      <c r="AL543" s="43">
        <v>310192</v>
      </c>
      <c r="AM543" s="42">
        <v>0.57399999999999995</v>
      </c>
      <c r="AN543" s="42">
        <v>0.68300000000000005</v>
      </c>
      <c r="AO543" s="42">
        <v>0.57399999999999995</v>
      </c>
      <c r="AP543" s="42">
        <v>0.68300000000000005</v>
      </c>
      <c r="AQ543" s="43">
        <v>1202</v>
      </c>
      <c r="AR543" s="43">
        <v>838241333</v>
      </c>
      <c r="AS543" s="43">
        <v>697372</v>
      </c>
      <c r="AT543" s="43">
        <v>320609</v>
      </c>
      <c r="AU543" s="43">
        <v>304161</v>
      </c>
      <c r="AV543" s="42">
        <v>0.56000000000000005</v>
      </c>
      <c r="AW543" s="42">
        <v>0.67300000000000004</v>
      </c>
      <c r="AX543" s="42">
        <v>0.56000000000000005</v>
      </c>
      <c r="AY543" s="42">
        <v>0.67300000000000004</v>
      </c>
      <c r="AZ543" s="43">
        <v>1157</v>
      </c>
      <c r="BA543" s="43">
        <v>887924767</v>
      </c>
      <c r="BB543" s="43">
        <v>767437</v>
      </c>
      <c r="BC543" s="43">
        <v>288101</v>
      </c>
      <c r="BD543" s="43">
        <v>328155</v>
      </c>
      <c r="BE543" s="46">
        <v>0.56000000000000005</v>
      </c>
      <c r="BF543" s="46">
        <v>0.64300000000000002</v>
      </c>
      <c r="BG543" s="46">
        <v>0.56000000000000005</v>
      </c>
      <c r="BH543" s="46">
        <v>0.64300000000000002</v>
      </c>
      <c r="BI543" s="47">
        <v>1149</v>
      </c>
      <c r="BJ543" s="47">
        <v>969521139</v>
      </c>
      <c r="BK543" s="47">
        <v>843795</v>
      </c>
      <c r="BL543" s="47">
        <v>292352</v>
      </c>
      <c r="BM543" s="47">
        <v>291499</v>
      </c>
      <c r="BN543" s="66">
        <v>0.53400000000000003</v>
      </c>
      <c r="BO543" s="66">
        <v>0.627</v>
      </c>
      <c r="BP543" s="66">
        <v>0.53400000000000003</v>
      </c>
      <c r="BQ543" s="66">
        <v>0.627</v>
      </c>
      <c r="BR543" s="67">
        <v>1033</v>
      </c>
      <c r="BS543" s="67">
        <v>999636494</v>
      </c>
      <c r="BT543" s="67">
        <v>967702</v>
      </c>
      <c r="BU543" s="67">
        <v>311911</v>
      </c>
      <c r="BV543" s="67">
        <v>363308</v>
      </c>
      <c r="BW543" s="70">
        <v>0.48299999999999998</v>
      </c>
      <c r="BX543" s="70">
        <v>0.61599999999999999</v>
      </c>
      <c r="BY543" s="70">
        <v>0.48299999999999998</v>
      </c>
      <c r="BZ543" s="70">
        <v>0.61599999999999999</v>
      </c>
      <c r="CA543" s="71">
        <v>988</v>
      </c>
      <c r="CB543" s="71">
        <v>1041606622</v>
      </c>
      <c r="CC543" s="71">
        <v>1054257</v>
      </c>
      <c r="CD543" s="71">
        <v>390116</v>
      </c>
      <c r="CE543" s="71">
        <v>418882</v>
      </c>
    </row>
    <row r="544" spans="1:83" x14ac:dyDescent="0.35">
      <c r="A544" s="10" t="s">
        <v>1876</v>
      </c>
      <c r="B544" s="10" t="s">
        <v>1170</v>
      </c>
      <c r="C544" s="42">
        <v>0.54900000000000004</v>
      </c>
      <c r="D544" s="42">
        <v>0.61599999999999999</v>
      </c>
      <c r="E544" s="42">
        <v>0.54900000000000004</v>
      </c>
      <c r="F544" s="42">
        <v>0.61599999999999999</v>
      </c>
      <c r="G544" s="43">
        <v>4568</v>
      </c>
      <c r="H544" s="43">
        <v>2761937052</v>
      </c>
      <c r="I544" s="43">
        <v>604627</v>
      </c>
      <c r="J544" s="43">
        <v>807586</v>
      </c>
      <c r="K544" s="43">
        <v>872760</v>
      </c>
      <c r="L544" s="42">
        <v>0.56899999999999995</v>
      </c>
      <c r="M544" s="42">
        <v>0.61799999999999999</v>
      </c>
      <c r="N544" s="42">
        <v>0.56899999999999995</v>
      </c>
      <c r="O544" s="42">
        <v>0.61799999999999999</v>
      </c>
      <c r="P544" s="43">
        <v>4646</v>
      </c>
      <c r="Q544" s="43">
        <v>2766005578</v>
      </c>
      <c r="R544" s="43">
        <v>595352</v>
      </c>
      <c r="S544" s="43">
        <v>1039811</v>
      </c>
      <c r="T544" s="43">
        <v>1375716</v>
      </c>
      <c r="U544" s="42">
        <v>0.58899999999999997</v>
      </c>
      <c r="V544" s="42">
        <v>0.63</v>
      </c>
      <c r="W544" s="42">
        <v>0.58899999999999997</v>
      </c>
      <c r="X544" s="42">
        <v>0.63</v>
      </c>
      <c r="Y544" s="43">
        <v>4597</v>
      </c>
      <c r="Z544" s="43">
        <v>2735010210</v>
      </c>
      <c r="AA544" s="43">
        <v>594955</v>
      </c>
      <c r="AB544" s="43">
        <v>1290579</v>
      </c>
      <c r="AC544" s="43">
        <v>1661854</v>
      </c>
      <c r="AD544" s="42">
        <v>0.57699999999999996</v>
      </c>
      <c r="AE544" s="42">
        <v>0.621</v>
      </c>
      <c r="AF544" s="42">
        <v>0.57699999999999996</v>
      </c>
      <c r="AG544" s="42">
        <v>0.621</v>
      </c>
      <c r="AH544" s="43">
        <v>4391</v>
      </c>
      <c r="AI544" s="43">
        <v>2857678352</v>
      </c>
      <c r="AJ544" s="43">
        <v>650803</v>
      </c>
      <c r="AK544" s="43">
        <v>1492231</v>
      </c>
      <c r="AL544" s="43">
        <v>1954965</v>
      </c>
      <c r="AM544" s="42">
        <v>0.58299999999999996</v>
      </c>
      <c r="AN544" s="42">
        <v>0.627</v>
      </c>
      <c r="AO544" s="42">
        <v>0.58299999999999996</v>
      </c>
      <c r="AP544" s="42">
        <v>0.627</v>
      </c>
      <c r="AQ544" s="43">
        <v>4269</v>
      </c>
      <c r="AR544" s="43">
        <v>2906242444</v>
      </c>
      <c r="AS544" s="43">
        <v>680778</v>
      </c>
      <c r="AT544" s="43">
        <v>1667821</v>
      </c>
      <c r="AU544" s="43">
        <v>1933746</v>
      </c>
      <c r="AV544" s="42">
        <v>0.58399999999999996</v>
      </c>
      <c r="AW544" s="42">
        <v>0.62</v>
      </c>
      <c r="AX544" s="42">
        <v>0.58399999999999996</v>
      </c>
      <c r="AY544" s="42">
        <v>0.62</v>
      </c>
      <c r="AZ544" s="43">
        <v>4229</v>
      </c>
      <c r="BA544" s="43">
        <v>3065303372</v>
      </c>
      <c r="BB544" s="43">
        <v>724829</v>
      </c>
      <c r="BC544" s="43">
        <v>1655577</v>
      </c>
      <c r="BD544" s="43">
        <v>1645549</v>
      </c>
      <c r="BE544" s="46">
        <v>0.56000000000000005</v>
      </c>
      <c r="BF544" s="46">
        <v>0.58199999999999996</v>
      </c>
      <c r="BG544" s="46">
        <v>0.56000000000000005</v>
      </c>
      <c r="BH544" s="46">
        <v>0.58199999999999996</v>
      </c>
      <c r="BI544" s="47">
        <v>3998</v>
      </c>
      <c r="BJ544" s="47">
        <v>3367753291</v>
      </c>
      <c r="BK544" s="47">
        <v>842359</v>
      </c>
      <c r="BL544" s="47">
        <v>1547620</v>
      </c>
      <c r="BM544" s="47">
        <v>1860670</v>
      </c>
      <c r="BN544" s="66">
        <v>0.59899999999999998</v>
      </c>
      <c r="BO544" s="66">
        <v>0.57899999999999996</v>
      </c>
      <c r="BP544" s="66">
        <v>0.59899999999999998</v>
      </c>
      <c r="BQ544" s="66">
        <v>0.59899999999999998</v>
      </c>
      <c r="BR544" s="67">
        <v>4150</v>
      </c>
      <c r="BS544" s="67">
        <v>3455182338</v>
      </c>
      <c r="BT544" s="67">
        <v>832574</v>
      </c>
      <c r="BU544" s="67">
        <v>1931279</v>
      </c>
      <c r="BV544" s="67">
        <v>1881184</v>
      </c>
      <c r="BW544" s="70">
        <v>0.56200000000000006</v>
      </c>
      <c r="BX544" s="70">
        <v>0.57299999999999995</v>
      </c>
      <c r="BY544" s="70">
        <v>0.56200000000000006</v>
      </c>
      <c r="BZ544" s="70">
        <v>0.57299999999999995</v>
      </c>
      <c r="CA544" s="71">
        <v>4035</v>
      </c>
      <c r="CB544" s="71">
        <v>3602354054</v>
      </c>
      <c r="CC544" s="71">
        <v>892776</v>
      </c>
      <c r="CD544" s="71">
        <v>2142645</v>
      </c>
      <c r="CE544" s="71">
        <v>2037211</v>
      </c>
    </row>
    <row r="545" spans="1:83" x14ac:dyDescent="0.35">
      <c r="A545" s="10" t="s">
        <v>1877</v>
      </c>
      <c r="B545" s="10" t="s">
        <v>531</v>
      </c>
      <c r="C545" s="42">
        <v>0</v>
      </c>
      <c r="D545" s="42">
        <v>0</v>
      </c>
      <c r="E545" s="42">
        <v>0</v>
      </c>
      <c r="F545" s="42">
        <v>0.36</v>
      </c>
      <c r="G545" s="43">
        <v>1356</v>
      </c>
      <c r="H545" s="43">
        <v>12864328767</v>
      </c>
      <c r="I545" s="43">
        <v>9486968</v>
      </c>
      <c r="J545" s="43">
        <v>306118</v>
      </c>
      <c r="K545" s="43">
        <v>317065</v>
      </c>
      <c r="L545" s="42">
        <v>0</v>
      </c>
      <c r="M545" s="42">
        <v>0</v>
      </c>
      <c r="N545" s="42">
        <v>0</v>
      </c>
      <c r="O545" s="42">
        <v>0.36</v>
      </c>
      <c r="P545" s="43">
        <v>1417</v>
      </c>
      <c r="Q545" s="43">
        <v>12892651369</v>
      </c>
      <c r="R545" s="43">
        <v>9098554</v>
      </c>
      <c r="S545" s="43">
        <v>282185</v>
      </c>
      <c r="T545" s="43">
        <v>293156</v>
      </c>
      <c r="U545" s="42">
        <v>0</v>
      </c>
      <c r="V545" s="42">
        <v>0</v>
      </c>
      <c r="W545" s="42">
        <v>0</v>
      </c>
      <c r="X545" s="42">
        <v>0.36</v>
      </c>
      <c r="Y545" s="43">
        <v>1435</v>
      </c>
      <c r="Z545" s="43">
        <v>14695354531</v>
      </c>
      <c r="AA545" s="43">
        <v>10240665</v>
      </c>
      <c r="AB545" s="43">
        <v>301495</v>
      </c>
      <c r="AC545" s="43">
        <v>278332</v>
      </c>
      <c r="AD545" s="42">
        <v>0</v>
      </c>
      <c r="AE545" s="42">
        <v>0</v>
      </c>
      <c r="AF545" s="42">
        <v>0</v>
      </c>
      <c r="AG545" s="42">
        <v>0.36</v>
      </c>
      <c r="AH545" s="43">
        <v>1494</v>
      </c>
      <c r="AI545" s="43">
        <v>16002978305</v>
      </c>
      <c r="AJ545" s="43">
        <v>10711498</v>
      </c>
      <c r="AK545" s="43">
        <v>286358</v>
      </c>
      <c r="AL545" s="43">
        <v>324598</v>
      </c>
      <c r="AM545" s="42">
        <v>0</v>
      </c>
      <c r="AN545" s="42">
        <v>0</v>
      </c>
      <c r="AO545" s="42">
        <v>0</v>
      </c>
      <c r="AP545" s="42">
        <v>0.36</v>
      </c>
      <c r="AQ545" s="43">
        <v>1380</v>
      </c>
      <c r="AR545" s="43">
        <v>16611301930</v>
      </c>
      <c r="AS545" s="43">
        <v>12037175</v>
      </c>
      <c r="AT545" s="43">
        <v>299301</v>
      </c>
      <c r="AU545" s="43">
        <v>341647</v>
      </c>
      <c r="AV545" s="42">
        <v>0</v>
      </c>
      <c r="AW545" s="42">
        <v>0</v>
      </c>
      <c r="AX545" s="42">
        <v>0</v>
      </c>
      <c r="AY545" s="42">
        <v>0.36</v>
      </c>
      <c r="AZ545" s="43">
        <v>1318</v>
      </c>
      <c r="BA545" s="43">
        <v>16377039655</v>
      </c>
      <c r="BB545" s="43">
        <v>12425675</v>
      </c>
      <c r="BC545" s="43">
        <v>308355</v>
      </c>
      <c r="BD545" s="43">
        <v>365634</v>
      </c>
      <c r="BE545" s="46">
        <v>0</v>
      </c>
      <c r="BF545" s="46">
        <v>0</v>
      </c>
      <c r="BG545" s="46">
        <v>0</v>
      </c>
      <c r="BH545" s="46">
        <v>0.36</v>
      </c>
      <c r="BI545" s="47">
        <v>1268</v>
      </c>
      <c r="BJ545" s="47">
        <v>17170337857</v>
      </c>
      <c r="BK545" s="47">
        <v>13541275</v>
      </c>
      <c r="BL545" s="47">
        <v>342698</v>
      </c>
      <c r="BM545" s="47">
        <v>372669</v>
      </c>
      <c r="BN545" s="66">
        <v>0</v>
      </c>
      <c r="BO545" s="66">
        <v>0</v>
      </c>
      <c r="BP545" s="66">
        <v>0</v>
      </c>
      <c r="BQ545" s="66">
        <v>0.36</v>
      </c>
      <c r="BR545" s="67">
        <v>1318</v>
      </c>
      <c r="BS545" s="67">
        <v>16681564310</v>
      </c>
      <c r="BT545" s="67">
        <v>12656725</v>
      </c>
      <c r="BU545" s="67">
        <v>349639</v>
      </c>
      <c r="BV545" s="67">
        <v>337395</v>
      </c>
      <c r="BW545" s="70">
        <v>0</v>
      </c>
      <c r="BX545" s="70">
        <v>0</v>
      </c>
      <c r="BY545" s="70">
        <v>0</v>
      </c>
      <c r="BZ545" s="70">
        <v>0.36</v>
      </c>
      <c r="CA545" s="71">
        <v>1261</v>
      </c>
      <c r="CB545" s="71">
        <v>16708711552</v>
      </c>
      <c r="CC545" s="71">
        <v>13250366</v>
      </c>
      <c r="CD545" s="71">
        <v>373660</v>
      </c>
      <c r="CE545" s="71">
        <v>396023</v>
      </c>
    </row>
    <row r="546" spans="1:83" x14ac:dyDescent="0.35">
      <c r="A546" s="10" t="s">
        <v>1878</v>
      </c>
      <c r="B546" s="10" t="s">
        <v>2056</v>
      </c>
      <c r="C546" s="42">
        <v>0</v>
      </c>
      <c r="D546" s="42">
        <v>0</v>
      </c>
      <c r="E546" s="42">
        <v>0</v>
      </c>
      <c r="F546" s="42">
        <v>0</v>
      </c>
      <c r="G546" s="43">
        <v>0</v>
      </c>
      <c r="H546" s="43">
        <v>0</v>
      </c>
      <c r="I546" s="43">
        <v>0</v>
      </c>
      <c r="J546" s="43">
        <v>0</v>
      </c>
      <c r="K546" s="43">
        <v>0</v>
      </c>
      <c r="L546" s="42">
        <v>0</v>
      </c>
      <c r="M546" s="42">
        <v>0</v>
      </c>
      <c r="N546" s="42">
        <v>0</v>
      </c>
      <c r="O546" s="42">
        <v>0</v>
      </c>
      <c r="P546" s="43">
        <v>0</v>
      </c>
      <c r="Q546" s="43">
        <v>0</v>
      </c>
      <c r="R546" s="43">
        <v>0</v>
      </c>
      <c r="S546" s="43">
        <v>0</v>
      </c>
      <c r="T546" s="43">
        <v>0</v>
      </c>
      <c r="U546" s="42">
        <v>0</v>
      </c>
      <c r="V546" s="42">
        <v>0</v>
      </c>
      <c r="W546" s="42">
        <v>0</v>
      </c>
      <c r="X546" s="42">
        <v>0</v>
      </c>
      <c r="Y546" s="43">
        <v>0</v>
      </c>
      <c r="Z546" s="43">
        <v>0</v>
      </c>
      <c r="AA546" s="43">
        <v>0</v>
      </c>
      <c r="AB546" s="43">
        <v>0</v>
      </c>
      <c r="AC546" s="43">
        <v>0</v>
      </c>
      <c r="AD546" s="42">
        <v>0</v>
      </c>
      <c r="AE546" s="42">
        <v>0</v>
      </c>
      <c r="AF546" s="42">
        <v>0</v>
      </c>
      <c r="AG546" s="42">
        <v>0</v>
      </c>
      <c r="AH546" s="43">
        <v>0</v>
      </c>
      <c r="AI546" s="43">
        <v>0</v>
      </c>
      <c r="AJ546" s="43">
        <v>0</v>
      </c>
      <c r="AK546" s="43">
        <v>0</v>
      </c>
      <c r="AL546" s="43">
        <v>0</v>
      </c>
      <c r="AM546" s="42">
        <v>0</v>
      </c>
      <c r="AN546" s="42">
        <v>0</v>
      </c>
      <c r="AO546" s="42">
        <v>0</v>
      </c>
      <c r="AP546" s="42">
        <v>0</v>
      </c>
      <c r="AQ546" s="43">
        <v>0</v>
      </c>
      <c r="AR546" s="43">
        <v>0</v>
      </c>
      <c r="AS546" s="43">
        <v>0</v>
      </c>
      <c r="AT546" s="43">
        <v>0</v>
      </c>
      <c r="AU546" s="43">
        <v>0</v>
      </c>
      <c r="AV546" s="42">
        <v>0</v>
      </c>
      <c r="AW546" s="42">
        <v>0</v>
      </c>
      <c r="AX546" s="42">
        <v>0</v>
      </c>
      <c r="AY546" s="42">
        <v>0</v>
      </c>
      <c r="AZ546" s="43">
        <v>0</v>
      </c>
      <c r="BA546" s="43">
        <v>0</v>
      </c>
      <c r="BB546" s="43">
        <v>0</v>
      </c>
      <c r="BC546" s="43">
        <v>0</v>
      </c>
      <c r="BD546" s="43">
        <v>0</v>
      </c>
      <c r="BE546" s="46">
        <v>0</v>
      </c>
      <c r="BF546" s="46">
        <v>0</v>
      </c>
      <c r="BG546" s="46">
        <v>0</v>
      </c>
      <c r="BH546" s="46">
        <v>0</v>
      </c>
      <c r="BI546" s="47">
        <v>0</v>
      </c>
      <c r="BJ546" s="47">
        <v>0</v>
      </c>
      <c r="BK546" s="47">
        <v>0</v>
      </c>
      <c r="BL546" s="47">
        <v>0</v>
      </c>
      <c r="BM546" s="47">
        <v>0</v>
      </c>
      <c r="BN546" s="66">
        <v>0</v>
      </c>
      <c r="BO546" s="66">
        <v>0</v>
      </c>
      <c r="BP546" s="66">
        <v>0</v>
      </c>
      <c r="BQ546" s="66">
        <v>0</v>
      </c>
      <c r="BR546" s="67">
        <v>0</v>
      </c>
      <c r="BS546" s="67">
        <v>0</v>
      </c>
      <c r="BT546" s="67">
        <v>0</v>
      </c>
      <c r="BU546" s="67">
        <v>0</v>
      </c>
      <c r="BV546" s="67">
        <v>0</v>
      </c>
      <c r="BW546" s="70">
        <v>0</v>
      </c>
      <c r="BX546" s="70">
        <v>0</v>
      </c>
      <c r="BY546" s="70">
        <v>0</v>
      </c>
      <c r="BZ546" s="70">
        <v>0</v>
      </c>
      <c r="CA546" s="71">
        <v>0</v>
      </c>
      <c r="CB546" s="71">
        <v>0</v>
      </c>
      <c r="CC546" s="71">
        <v>0</v>
      </c>
      <c r="CD546" s="71">
        <v>0</v>
      </c>
      <c r="CE546" s="71">
        <v>0</v>
      </c>
    </row>
    <row r="547" spans="1:83" x14ac:dyDescent="0.35">
      <c r="A547" s="10" t="s">
        <v>1879</v>
      </c>
      <c r="B547" s="10" t="s">
        <v>532</v>
      </c>
      <c r="C547" s="42">
        <v>0</v>
      </c>
      <c r="D547" s="42">
        <v>0</v>
      </c>
      <c r="E547" s="42">
        <v>0</v>
      </c>
      <c r="F547" s="42">
        <v>0.36</v>
      </c>
      <c r="G547" s="43">
        <v>178</v>
      </c>
      <c r="H547" s="43">
        <v>4085152876</v>
      </c>
      <c r="I547" s="43">
        <v>22950297</v>
      </c>
      <c r="J547" s="43">
        <v>43259</v>
      </c>
      <c r="K547" s="43">
        <v>45142</v>
      </c>
      <c r="L547" s="42">
        <v>0</v>
      </c>
      <c r="M547" s="42">
        <v>0</v>
      </c>
      <c r="N547" s="42">
        <v>0</v>
      </c>
      <c r="O547" s="42">
        <v>0.36</v>
      </c>
      <c r="P547" s="43">
        <v>194</v>
      </c>
      <c r="Q547" s="43">
        <v>4091136575</v>
      </c>
      <c r="R547" s="43">
        <v>21088332</v>
      </c>
      <c r="S547" s="43">
        <v>57490</v>
      </c>
      <c r="T547" s="43">
        <v>46135</v>
      </c>
      <c r="U547" s="42">
        <v>0</v>
      </c>
      <c r="V547" s="42">
        <v>0</v>
      </c>
      <c r="W547" s="42">
        <v>0</v>
      </c>
      <c r="X547" s="42">
        <v>0.36</v>
      </c>
      <c r="Y547" s="43">
        <v>179</v>
      </c>
      <c r="Z547" s="43">
        <v>4739900468</v>
      </c>
      <c r="AA547" s="43">
        <v>26479890</v>
      </c>
      <c r="AB547" s="43">
        <v>46576</v>
      </c>
      <c r="AC547" s="43">
        <v>60786</v>
      </c>
      <c r="AD547" s="42">
        <v>0</v>
      </c>
      <c r="AE547" s="42">
        <v>0</v>
      </c>
      <c r="AF547" s="42">
        <v>0</v>
      </c>
      <c r="AG547" s="42">
        <v>0.36</v>
      </c>
      <c r="AH547" s="43">
        <v>152</v>
      </c>
      <c r="AI547" s="43">
        <v>5193015763</v>
      </c>
      <c r="AJ547" s="43">
        <v>34164577</v>
      </c>
      <c r="AK547" s="43">
        <v>51518</v>
      </c>
      <c r="AL547" s="43">
        <v>52528</v>
      </c>
      <c r="AM547" s="42">
        <v>0</v>
      </c>
      <c r="AN547" s="42">
        <v>0</v>
      </c>
      <c r="AO547" s="42">
        <v>0</v>
      </c>
      <c r="AP547" s="42">
        <v>0.36</v>
      </c>
      <c r="AQ547" s="43">
        <v>132</v>
      </c>
      <c r="AR547" s="43">
        <v>5416003684</v>
      </c>
      <c r="AS547" s="43">
        <v>41030330</v>
      </c>
      <c r="AT547" s="43">
        <v>53482</v>
      </c>
      <c r="AU547" s="43">
        <v>67042</v>
      </c>
      <c r="AV547" s="42">
        <v>0</v>
      </c>
      <c r="AW547" s="42">
        <v>0</v>
      </c>
      <c r="AX547" s="42">
        <v>0</v>
      </c>
      <c r="AY547" s="42">
        <v>0.36</v>
      </c>
      <c r="AZ547" s="43">
        <v>130</v>
      </c>
      <c r="BA547" s="43">
        <v>5372170690</v>
      </c>
      <c r="BB547" s="43">
        <v>41324389</v>
      </c>
      <c r="BC547" s="43">
        <v>66008</v>
      </c>
      <c r="BD547" s="43">
        <v>84653</v>
      </c>
      <c r="BE547" s="46">
        <v>0</v>
      </c>
      <c r="BF547" s="46">
        <v>0</v>
      </c>
      <c r="BG547" s="46">
        <v>0</v>
      </c>
      <c r="BH547" s="46">
        <v>0.36</v>
      </c>
      <c r="BI547" s="47">
        <v>172</v>
      </c>
      <c r="BJ547" s="47">
        <v>5604083214</v>
      </c>
      <c r="BK547" s="47">
        <v>32581879</v>
      </c>
      <c r="BL547" s="47">
        <v>66230</v>
      </c>
      <c r="BM547" s="47">
        <v>87756</v>
      </c>
      <c r="BN547" s="66">
        <v>0</v>
      </c>
      <c r="BO547" s="66">
        <v>0</v>
      </c>
      <c r="BP547" s="66">
        <v>0</v>
      </c>
      <c r="BQ547" s="66">
        <v>0.36</v>
      </c>
      <c r="BR547" s="67">
        <v>161</v>
      </c>
      <c r="BS547" s="67">
        <v>5448082586</v>
      </c>
      <c r="BT547" s="67">
        <v>33839022</v>
      </c>
      <c r="BU547" s="67">
        <v>88720</v>
      </c>
      <c r="BV547" s="67">
        <v>106049</v>
      </c>
      <c r="BW547" s="70">
        <v>0</v>
      </c>
      <c r="BX547" s="70">
        <v>0</v>
      </c>
      <c r="BY547" s="70">
        <v>0</v>
      </c>
      <c r="BZ547" s="70">
        <v>0.36</v>
      </c>
      <c r="CA547" s="71">
        <v>169</v>
      </c>
      <c r="CB547" s="71">
        <v>5489243793</v>
      </c>
      <c r="CC547" s="71">
        <v>32480732</v>
      </c>
      <c r="CD547" s="71">
        <v>91312</v>
      </c>
      <c r="CE547" s="71">
        <v>105235</v>
      </c>
    </row>
    <row r="548" spans="1:83" x14ac:dyDescent="0.35">
      <c r="A548" s="10" t="s">
        <v>1880</v>
      </c>
      <c r="B548" s="10" t="s">
        <v>533</v>
      </c>
      <c r="C548" s="42">
        <v>0</v>
      </c>
      <c r="D548" s="42">
        <v>0</v>
      </c>
      <c r="E548" s="42">
        <v>0</v>
      </c>
      <c r="F548" s="42">
        <v>0.36</v>
      </c>
      <c r="G548" s="43">
        <v>1203</v>
      </c>
      <c r="H548" s="43">
        <v>3349886438</v>
      </c>
      <c r="I548" s="43">
        <v>2784610</v>
      </c>
      <c r="J548" s="43">
        <v>102672</v>
      </c>
      <c r="K548" s="43">
        <v>107650</v>
      </c>
      <c r="L548" s="42">
        <v>0</v>
      </c>
      <c r="M548" s="42">
        <v>0</v>
      </c>
      <c r="N548" s="42">
        <v>0</v>
      </c>
      <c r="O548" s="42">
        <v>0.36</v>
      </c>
      <c r="P548" s="43">
        <v>1148</v>
      </c>
      <c r="Q548" s="43">
        <v>3326515342</v>
      </c>
      <c r="R548" s="43">
        <v>2897661</v>
      </c>
      <c r="S548" s="43">
        <v>117538</v>
      </c>
      <c r="T548" s="43">
        <v>134121</v>
      </c>
      <c r="U548" s="42">
        <v>0</v>
      </c>
      <c r="V548" s="42">
        <v>0</v>
      </c>
      <c r="W548" s="42">
        <v>0</v>
      </c>
      <c r="X548" s="42">
        <v>0.36</v>
      </c>
      <c r="Y548" s="43">
        <v>1175</v>
      </c>
      <c r="Z548" s="43">
        <v>3777750625</v>
      </c>
      <c r="AA548" s="43">
        <v>3215106</v>
      </c>
      <c r="AB548" s="43">
        <v>136472</v>
      </c>
      <c r="AC548" s="43">
        <v>138871</v>
      </c>
      <c r="AD548" s="42">
        <v>0</v>
      </c>
      <c r="AE548" s="42">
        <v>0</v>
      </c>
      <c r="AF548" s="42">
        <v>0</v>
      </c>
      <c r="AG548" s="42">
        <v>0.36</v>
      </c>
      <c r="AH548" s="43">
        <v>1151</v>
      </c>
      <c r="AI548" s="43">
        <v>4114165932</v>
      </c>
      <c r="AJ548" s="43">
        <v>3574427</v>
      </c>
      <c r="AK548" s="43">
        <v>144134</v>
      </c>
      <c r="AL548" s="43">
        <v>172802</v>
      </c>
      <c r="AM548" s="42">
        <v>0</v>
      </c>
      <c r="AN548" s="42">
        <v>0</v>
      </c>
      <c r="AO548" s="42">
        <v>0</v>
      </c>
      <c r="AP548" s="42">
        <v>0.36</v>
      </c>
      <c r="AQ548" s="43">
        <v>1135</v>
      </c>
      <c r="AR548" s="43">
        <v>4272075965</v>
      </c>
      <c r="AS548" s="43">
        <v>3763943</v>
      </c>
      <c r="AT548" s="43">
        <v>149537</v>
      </c>
      <c r="AU548" s="43">
        <v>213573</v>
      </c>
      <c r="AV548" s="42">
        <v>0</v>
      </c>
      <c r="AW548" s="42">
        <v>0</v>
      </c>
      <c r="AX548" s="42">
        <v>0</v>
      </c>
      <c r="AY548" s="42">
        <v>0.36</v>
      </c>
      <c r="AZ548" s="43">
        <v>1085</v>
      </c>
      <c r="BA548" s="43">
        <v>4189403966</v>
      </c>
      <c r="BB548" s="43">
        <v>3861201</v>
      </c>
      <c r="BC548" s="43">
        <v>179771</v>
      </c>
      <c r="BD548" s="43">
        <v>251290</v>
      </c>
      <c r="BE548" s="46">
        <v>0</v>
      </c>
      <c r="BF548" s="46">
        <v>0</v>
      </c>
      <c r="BG548" s="46">
        <v>0</v>
      </c>
      <c r="BH548" s="46">
        <v>0.36</v>
      </c>
      <c r="BI548" s="47">
        <v>1038</v>
      </c>
      <c r="BJ548" s="47">
        <v>4356436607</v>
      </c>
      <c r="BK548" s="47">
        <v>4196952</v>
      </c>
      <c r="BL548" s="47">
        <v>176998</v>
      </c>
      <c r="BM548" s="47">
        <v>252011</v>
      </c>
      <c r="BN548" s="66">
        <v>0</v>
      </c>
      <c r="BO548" s="66">
        <v>0</v>
      </c>
      <c r="BP548" s="66">
        <v>0</v>
      </c>
      <c r="BQ548" s="66">
        <v>0.36</v>
      </c>
      <c r="BR548" s="67">
        <v>1065</v>
      </c>
      <c r="BS548" s="67">
        <v>4241061379</v>
      </c>
      <c r="BT548" s="67">
        <v>3982217</v>
      </c>
      <c r="BU548" s="67">
        <v>203435</v>
      </c>
      <c r="BV548" s="67">
        <v>227987</v>
      </c>
      <c r="BW548" s="70">
        <v>0</v>
      </c>
      <c r="BX548" s="70">
        <v>0</v>
      </c>
      <c r="BY548" s="70">
        <v>0</v>
      </c>
      <c r="BZ548" s="70">
        <v>0.36</v>
      </c>
      <c r="CA548" s="71">
        <v>1084</v>
      </c>
      <c r="CB548" s="71">
        <v>4262053448</v>
      </c>
      <c r="CC548" s="71">
        <v>3931783</v>
      </c>
      <c r="CD548" s="71">
        <v>207551</v>
      </c>
      <c r="CE548" s="71">
        <v>252803</v>
      </c>
    </row>
    <row r="549" spans="1:83" x14ac:dyDescent="0.35">
      <c r="A549" s="10" t="s">
        <v>1881</v>
      </c>
      <c r="B549" s="10" t="s">
        <v>534</v>
      </c>
      <c r="C549" s="42">
        <v>0</v>
      </c>
      <c r="D549" s="42">
        <v>0</v>
      </c>
      <c r="E549" s="42">
        <v>0</v>
      </c>
      <c r="F549" s="42">
        <v>0.36</v>
      </c>
      <c r="G549" s="43">
        <v>1026</v>
      </c>
      <c r="H549" s="43">
        <v>6241154664</v>
      </c>
      <c r="I549" s="43">
        <v>6082996</v>
      </c>
      <c r="J549" s="43">
        <v>169095</v>
      </c>
      <c r="K549" s="43">
        <v>172123</v>
      </c>
      <c r="L549" s="42">
        <v>0</v>
      </c>
      <c r="M549" s="42">
        <v>0</v>
      </c>
      <c r="N549" s="42">
        <v>0</v>
      </c>
      <c r="O549" s="42">
        <v>0.36</v>
      </c>
      <c r="P549" s="43">
        <v>1006</v>
      </c>
      <c r="Q549" s="43">
        <v>6373407203</v>
      </c>
      <c r="R549" s="43">
        <v>6335394</v>
      </c>
      <c r="S549" s="43">
        <v>167834</v>
      </c>
      <c r="T549" s="43">
        <v>131159</v>
      </c>
      <c r="U549" s="42">
        <v>0</v>
      </c>
      <c r="V549" s="42">
        <v>0</v>
      </c>
      <c r="W549" s="42">
        <v>0</v>
      </c>
      <c r="X549" s="42">
        <v>0.36</v>
      </c>
      <c r="Y549" s="43">
        <v>970</v>
      </c>
      <c r="Z549" s="43">
        <v>6718167511</v>
      </c>
      <c r="AA549" s="43">
        <v>6925945</v>
      </c>
      <c r="AB549" s="43">
        <v>125346</v>
      </c>
      <c r="AC549" s="43">
        <v>143868</v>
      </c>
      <c r="AD549" s="42">
        <v>0</v>
      </c>
      <c r="AE549" s="42">
        <v>0</v>
      </c>
      <c r="AF549" s="42">
        <v>0</v>
      </c>
      <c r="AG549" s="42">
        <v>0.36</v>
      </c>
      <c r="AH549" s="43">
        <v>993</v>
      </c>
      <c r="AI549" s="43">
        <v>7134401047</v>
      </c>
      <c r="AJ549" s="43">
        <v>7184693</v>
      </c>
      <c r="AK549" s="43">
        <v>142240</v>
      </c>
      <c r="AL549" s="43">
        <v>169354</v>
      </c>
      <c r="AM549" s="42">
        <v>0</v>
      </c>
      <c r="AN549" s="42">
        <v>0</v>
      </c>
      <c r="AO549" s="42">
        <v>0</v>
      </c>
      <c r="AP549" s="42">
        <v>0.36</v>
      </c>
      <c r="AQ549" s="43">
        <v>967</v>
      </c>
      <c r="AR549" s="43">
        <v>7600976209</v>
      </c>
      <c r="AS549" s="43">
        <v>7860368</v>
      </c>
      <c r="AT549" s="43">
        <v>165718</v>
      </c>
      <c r="AU549" s="43">
        <v>210463</v>
      </c>
      <c r="AV549" s="42">
        <v>0</v>
      </c>
      <c r="AW549" s="42">
        <v>0</v>
      </c>
      <c r="AX549" s="42">
        <v>0</v>
      </c>
      <c r="AY549" s="42">
        <v>0.36</v>
      </c>
      <c r="AZ549" s="43">
        <v>986</v>
      </c>
      <c r="BA549" s="43">
        <v>7882298200</v>
      </c>
      <c r="BB549" s="43">
        <v>7994217</v>
      </c>
      <c r="BC549" s="43">
        <v>176036</v>
      </c>
      <c r="BD549" s="43">
        <v>187713</v>
      </c>
      <c r="BE549" s="46">
        <v>0</v>
      </c>
      <c r="BF549" s="46">
        <v>0</v>
      </c>
      <c r="BG549" s="46">
        <v>0</v>
      </c>
      <c r="BH549" s="46">
        <v>0.36</v>
      </c>
      <c r="BI549" s="47">
        <v>1001</v>
      </c>
      <c r="BJ549" s="47">
        <v>8704386693</v>
      </c>
      <c r="BK549" s="47">
        <v>8695691</v>
      </c>
      <c r="BL549" s="47">
        <v>247267</v>
      </c>
      <c r="BM549" s="47">
        <v>184916</v>
      </c>
      <c r="BN549" s="66">
        <v>0</v>
      </c>
      <c r="BO549" s="66">
        <v>0</v>
      </c>
      <c r="BP549" s="66">
        <v>0</v>
      </c>
      <c r="BQ549" s="66">
        <v>0.36</v>
      </c>
      <c r="BR549" s="67">
        <v>948</v>
      </c>
      <c r="BS549" s="67">
        <v>8912365322</v>
      </c>
      <c r="BT549" s="67">
        <v>9401229</v>
      </c>
      <c r="BU549" s="67">
        <v>198895</v>
      </c>
      <c r="BV549" s="67">
        <v>237250</v>
      </c>
      <c r="BW549" s="70">
        <v>0</v>
      </c>
      <c r="BX549" s="70">
        <v>0</v>
      </c>
      <c r="BY549" s="70">
        <v>0</v>
      </c>
      <c r="BZ549" s="70">
        <v>0.36</v>
      </c>
      <c r="CA549" s="71">
        <v>958</v>
      </c>
      <c r="CB549" s="71">
        <v>8868028794</v>
      </c>
      <c r="CC549" s="71">
        <v>9256815</v>
      </c>
      <c r="CD549" s="71">
        <v>276583</v>
      </c>
      <c r="CE549" s="71">
        <v>267660</v>
      </c>
    </row>
    <row r="550" spans="1:83" x14ac:dyDescent="0.35">
      <c r="A550" s="10" t="s">
        <v>1882</v>
      </c>
      <c r="B550" s="10" t="s">
        <v>535</v>
      </c>
      <c r="C550" s="42">
        <v>0</v>
      </c>
      <c r="D550" s="42">
        <v>0</v>
      </c>
      <c r="E550" s="42">
        <v>0</v>
      </c>
      <c r="F550" s="42">
        <v>0.36</v>
      </c>
      <c r="G550" s="43">
        <v>469</v>
      </c>
      <c r="H550" s="43">
        <v>4257386438</v>
      </c>
      <c r="I550" s="43">
        <v>9077583</v>
      </c>
      <c r="J550" s="43">
        <v>53836</v>
      </c>
      <c r="K550" s="43">
        <v>56207</v>
      </c>
      <c r="L550" s="42">
        <v>0</v>
      </c>
      <c r="M550" s="42">
        <v>0</v>
      </c>
      <c r="N550" s="42">
        <v>0</v>
      </c>
      <c r="O550" s="42">
        <v>0.36</v>
      </c>
      <c r="P550" s="43">
        <v>453</v>
      </c>
      <c r="Q550" s="43">
        <v>4273057945</v>
      </c>
      <c r="R550" s="43">
        <v>9432798</v>
      </c>
      <c r="S550" s="43">
        <v>62257</v>
      </c>
      <c r="T550" s="43">
        <v>75380</v>
      </c>
      <c r="U550" s="42">
        <v>0</v>
      </c>
      <c r="V550" s="42">
        <v>0</v>
      </c>
      <c r="W550" s="42">
        <v>0</v>
      </c>
      <c r="X550" s="42">
        <v>0.36</v>
      </c>
      <c r="Y550" s="43">
        <v>446</v>
      </c>
      <c r="Z550" s="43">
        <v>4865615625</v>
      </c>
      <c r="AA550" s="43">
        <v>10909452</v>
      </c>
      <c r="AB550" s="43">
        <v>80769</v>
      </c>
      <c r="AC550" s="43">
        <v>114113</v>
      </c>
      <c r="AD550" s="42">
        <v>0</v>
      </c>
      <c r="AE550" s="42">
        <v>0</v>
      </c>
      <c r="AF550" s="42">
        <v>0</v>
      </c>
      <c r="AG550" s="42">
        <v>0.36</v>
      </c>
      <c r="AH550" s="43">
        <v>424</v>
      </c>
      <c r="AI550" s="43">
        <v>5313916610</v>
      </c>
      <c r="AJ550" s="43">
        <v>12532822</v>
      </c>
      <c r="AK550" s="43">
        <v>103824</v>
      </c>
      <c r="AL550" s="43">
        <v>123126</v>
      </c>
      <c r="AM550" s="42">
        <v>0</v>
      </c>
      <c r="AN550" s="42">
        <v>0</v>
      </c>
      <c r="AO550" s="42">
        <v>0</v>
      </c>
      <c r="AP550" s="42">
        <v>0.36</v>
      </c>
      <c r="AQ550" s="43">
        <v>432</v>
      </c>
      <c r="AR550" s="43">
        <v>5521345088</v>
      </c>
      <c r="AS550" s="43">
        <v>12780891</v>
      </c>
      <c r="AT550" s="43">
        <v>106158</v>
      </c>
      <c r="AU550" s="43">
        <v>114285</v>
      </c>
      <c r="AV550" s="42">
        <v>0</v>
      </c>
      <c r="AW550" s="42">
        <v>0</v>
      </c>
      <c r="AX550" s="42">
        <v>0</v>
      </c>
      <c r="AY550" s="42">
        <v>0.36</v>
      </c>
      <c r="AZ550" s="43">
        <v>410</v>
      </c>
      <c r="BA550" s="43">
        <v>5472852241</v>
      </c>
      <c r="BB550" s="43">
        <v>13348420</v>
      </c>
      <c r="BC550" s="43">
        <v>109088</v>
      </c>
      <c r="BD550" s="43">
        <v>109435</v>
      </c>
      <c r="BE550" s="46">
        <v>0</v>
      </c>
      <c r="BF550" s="46">
        <v>0</v>
      </c>
      <c r="BG550" s="46">
        <v>0</v>
      </c>
      <c r="BH550" s="46">
        <v>0.36</v>
      </c>
      <c r="BI550" s="47">
        <v>451</v>
      </c>
      <c r="BJ550" s="47">
        <v>5727992857</v>
      </c>
      <c r="BK550" s="47">
        <v>12700649</v>
      </c>
      <c r="BL550" s="47">
        <v>124600</v>
      </c>
      <c r="BM550" s="47">
        <v>129362</v>
      </c>
      <c r="BN550" s="66">
        <v>0</v>
      </c>
      <c r="BO550" s="66">
        <v>0</v>
      </c>
      <c r="BP550" s="66">
        <v>0</v>
      </c>
      <c r="BQ550" s="66">
        <v>0</v>
      </c>
      <c r="BR550" s="67">
        <v>0</v>
      </c>
      <c r="BS550" s="67">
        <v>0</v>
      </c>
      <c r="BT550" s="67">
        <v>0</v>
      </c>
      <c r="BU550" s="67">
        <v>0</v>
      </c>
      <c r="BV550" s="67">
        <v>0</v>
      </c>
      <c r="BW550" s="70">
        <v>0</v>
      </c>
      <c r="BX550" s="70">
        <v>0</v>
      </c>
      <c r="BY550" s="70">
        <v>0</v>
      </c>
      <c r="BZ550" s="70">
        <v>0.36</v>
      </c>
      <c r="CA550" s="71">
        <v>438</v>
      </c>
      <c r="CB550" s="71">
        <v>5604308276</v>
      </c>
      <c r="CC550" s="71">
        <v>12795224</v>
      </c>
      <c r="CD550" s="71">
        <v>182542</v>
      </c>
      <c r="CE550" s="71">
        <v>228724</v>
      </c>
    </row>
    <row r="551" spans="1:83" x14ac:dyDescent="0.35">
      <c r="A551" s="10" t="s">
        <v>1883</v>
      </c>
      <c r="B551" s="10" t="s">
        <v>536</v>
      </c>
      <c r="C551" s="42">
        <v>0.436</v>
      </c>
      <c r="D551" s="42">
        <v>0.65400000000000003</v>
      </c>
      <c r="E551" s="42">
        <v>0.436</v>
      </c>
      <c r="F551" s="42">
        <v>0.65400000000000003</v>
      </c>
      <c r="G551" s="43">
        <v>2499</v>
      </c>
      <c r="H551" s="43">
        <v>1884905888</v>
      </c>
      <c r="I551" s="43">
        <v>754264</v>
      </c>
      <c r="J551" s="43">
        <v>860278</v>
      </c>
      <c r="K551" s="43">
        <v>922345</v>
      </c>
      <c r="L551" s="42">
        <v>0.44800000000000001</v>
      </c>
      <c r="M551" s="42">
        <v>0.65700000000000003</v>
      </c>
      <c r="N551" s="42">
        <v>0.44800000000000001</v>
      </c>
      <c r="O551" s="42">
        <v>0.65700000000000003</v>
      </c>
      <c r="P551" s="43">
        <v>2471</v>
      </c>
      <c r="Q551" s="43">
        <v>1882015842</v>
      </c>
      <c r="R551" s="43">
        <v>761641</v>
      </c>
      <c r="S551" s="43">
        <v>877173</v>
      </c>
      <c r="T551" s="43">
        <v>844204</v>
      </c>
      <c r="U551" s="42">
        <v>0.443</v>
      </c>
      <c r="V551" s="42">
        <v>0.65400000000000003</v>
      </c>
      <c r="W551" s="42">
        <v>0.443</v>
      </c>
      <c r="X551" s="42">
        <v>0.65400000000000003</v>
      </c>
      <c r="Y551" s="43">
        <v>2394</v>
      </c>
      <c r="Z551" s="43">
        <v>1933847906</v>
      </c>
      <c r="AA551" s="43">
        <v>807789</v>
      </c>
      <c r="AB551" s="43">
        <v>820450</v>
      </c>
      <c r="AC551" s="43">
        <v>1004703</v>
      </c>
      <c r="AD551" s="42">
        <v>0.45800000000000002</v>
      </c>
      <c r="AE551" s="42">
        <v>0.66200000000000003</v>
      </c>
      <c r="AF551" s="42">
        <v>0.45800000000000002</v>
      </c>
      <c r="AG551" s="42">
        <v>0.66200000000000003</v>
      </c>
      <c r="AH551" s="43">
        <v>2333</v>
      </c>
      <c r="AI551" s="43">
        <v>1944915059</v>
      </c>
      <c r="AJ551" s="43">
        <v>833654</v>
      </c>
      <c r="AK551" s="43">
        <v>941548</v>
      </c>
      <c r="AL551" s="43">
        <v>1022905</v>
      </c>
      <c r="AM551" s="42">
        <v>0.46700000000000003</v>
      </c>
      <c r="AN551" s="42">
        <v>0.66900000000000004</v>
      </c>
      <c r="AO551" s="42">
        <v>0.46700000000000003</v>
      </c>
      <c r="AP551" s="42">
        <v>0.66900000000000004</v>
      </c>
      <c r="AQ551" s="43">
        <v>2247</v>
      </c>
      <c r="AR551" s="43">
        <v>1958358452</v>
      </c>
      <c r="AS551" s="43">
        <v>871543</v>
      </c>
      <c r="AT551" s="43">
        <v>958450</v>
      </c>
      <c r="AU551" s="43">
        <v>1160390</v>
      </c>
      <c r="AV551" s="42">
        <v>0.48</v>
      </c>
      <c r="AW551" s="42">
        <v>0.66300000000000003</v>
      </c>
      <c r="AX551" s="42">
        <v>0.48</v>
      </c>
      <c r="AY551" s="42">
        <v>0.66300000000000003</v>
      </c>
      <c r="AZ551" s="43">
        <v>2259</v>
      </c>
      <c r="BA551" s="43">
        <v>2046061625</v>
      </c>
      <c r="BB551" s="43">
        <v>905737</v>
      </c>
      <c r="BC551" s="43">
        <v>904236</v>
      </c>
      <c r="BD551" s="43">
        <v>1261723</v>
      </c>
      <c r="BE551" s="46">
        <v>0.48299999999999998</v>
      </c>
      <c r="BF551" s="46">
        <v>0.64800000000000002</v>
      </c>
      <c r="BG551" s="46">
        <v>0.48299999999999998</v>
      </c>
      <c r="BH551" s="46">
        <v>0.64800000000000002</v>
      </c>
      <c r="BI551" s="47">
        <v>2206</v>
      </c>
      <c r="BJ551" s="47">
        <v>2184607632</v>
      </c>
      <c r="BK551" s="47">
        <v>990302</v>
      </c>
      <c r="BL551" s="47">
        <v>999387</v>
      </c>
      <c r="BM551" s="47">
        <v>1337402</v>
      </c>
      <c r="BN551" s="66">
        <v>0.48799999999999999</v>
      </c>
      <c r="BO551" s="66">
        <v>0.64700000000000002</v>
      </c>
      <c r="BP551" s="66">
        <v>0.48799999999999999</v>
      </c>
      <c r="BQ551" s="66">
        <v>0.64700000000000002</v>
      </c>
      <c r="BR551" s="67">
        <v>2128</v>
      </c>
      <c r="BS551" s="67">
        <v>2259143108</v>
      </c>
      <c r="BT551" s="67">
        <v>1061627</v>
      </c>
      <c r="BU551" s="67">
        <v>998163</v>
      </c>
      <c r="BV551" s="67">
        <v>1271388</v>
      </c>
      <c r="BW551" s="70">
        <v>0.47699999999999998</v>
      </c>
      <c r="BX551" s="70">
        <v>0.65400000000000003</v>
      </c>
      <c r="BY551" s="70">
        <v>0.47699999999999998</v>
      </c>
      <c r="BZ551" s="70">
        <v>0.65400000000000003</v>
      </c>
      <c r="CA551" s="71">
        <v>2117</v>
      </c>
      <c r="CB551" s="71">
        <v>2255209730</v>
      </c>
      <c r="CC551" s="71">
        <v>1065285</v>
      </c>
      <c r="CD551" s="71">
        <v>1088836</v>
      </c>
      <c r="CE551" s="71">
        <v>1302584</v>
      </c>
    </row>
    <row r="552" spans="1:83" x14ac:dyDescent="0.35">
      <c r="A552" s="10" t="s">
        <v>1884</v>
      </c>
      <c r="B552" s="10" t="s">
        <v>537</v>
      </c>
      <c r="C552" s="42">
        <v>0</v>
      </c>
      <c r="D552" s="42">
        <v>0.58199999999999996</v>
      </c>
      <c r="E552" s="42">
        <v>0</v>
      </c>
      <c r="F552" s="42">
        <v>0.58199999999999996</v>
      </c>
      <c r="G552" s="43">
        <v>1950</v>
      </c>
      <c r="H552" s="43">
        <v>3109979766</v>
      </c>
      <c r="I552" s="43">
        <v>1594861</v>
      </c>
      <c r="J552" s="43">
        <v>777412</v>
      </c>
      <c r="K552" s="43">
        <v>947799</v>
      </c>
      <c r="L552" s="42">
        <v>0</v>
      </c>
      <c r="M552" s="42">
        <v>0.58199999999999996</v>
      </c>
      <c r="N552" s="42">
        <v>0</v>
      </c>
      <c r="O552" s="42">
        <v>0.58199999999999996</v>
      </c>
      <c r="P552" s="43">
        <v>1949</v>
      </c>
      <c r="Q552" s="43">
        <v>3143372519</v>
      </c>
      <c r="R552" s="43">
        <v>1612812</v>
      </c>
      <c r="S552" s="43">
        <v>893882</v>
      </c>
      <c r="T552" s="43">
        <v>984020</v>
      </c>
      <c r="U552" s="42">
        <v>0</v>
      </c>
      <c r="V552" s="42">
        <v>0.57299999999999995</v>
      </c>
      <c r="W552" s="42">
        <v>0</v>
      </c>
      <c r="X552" s="42">
        <v>0.57299999999999995</v>
      </c>
      <c r="Y552" s="43">
        <v>1899</v>
      </c>
      <c r="Z552" s="43">
        <v>3273694827</v>
      </c>
      <c r="AA552" s="43">
        <v>1723904</v>
      </c>
      <c r="AB552" s="43">
        <v>974571</v>
      </c>
      <c r="AC552" s="43">
        <v>998103</v>
      </c>
      <c r="AD552" s="42">
        <v>0</v>
      </c>
      <c r="AE552" s="42">
        <v>0.58399999999999996</v>
      </c>
      <c r="AF552" s="42">
        <v>0</v>
      </c>
      <c r="AG552" s="42">
        <v>0.58399999999999996</v>
      </c>
      <c r="AH552" s="43">
        <v>1893</v>
      </c>
      <c r="AI552" s="43">
        <v>3287432937</v>
      </c>
      <c r="AJ552" s="43">
        <v>1736625</v>
      </c>
      <c r="AK552" s="43">
        <v>964979</v>
      </c>
      <c r="AL552" s="43">
        <v>1003814</v>
      </c>
      <c r="AM552" s="42">
        <v>0</v>
      </c>
      <c r="AN552" s="42">
        <v>0.58799999999999997</v>
      </c>
      <c r="AO552" s="42">
        <v>0</v>
      </c>
      <c r="AP552" s="42">
        <v>0.58799999999999997</v>
      </c>
      <c r="AQ552" s="43">
        <v>1880</v>
      </c>
      <c r="AR552" s="43">
        <v>3335831309</v>
      </c>
      <c r="AS552" s="43">
        <v>1774378</v>
      </c>
      <c r="AT552" s="43">
        <v>894133</v>
      </c>
      <c r="AU552" s="43">
        <v>1098869</v>
      </c>
      <c r="AV552" s="42">
        <v>0</v>
      </c>
      <c r="AW552" s="42">
        <v>0.57499999999999996</v>
      </c>
      <c r="AX552" s="42">
        <v>0</v>
      </c>
      <c r="AY552" s="42">
        <v>0.57499999999999996</v>
      </c>
      <c r="AZ552" s="43">
        <v>1770</v>
      </c>
      <c r="BA552" s="43">
        <v>3501201989</v>
      </c>
      <c r="BB552" s="43">
        <v>1978080</v>
      </c>
      <c r="BC552" s="43">
        <v>1070552</v>
      </c>
      <c r="BD552" s="43">
        <v>1224681</v>
      </c>
      <c r="BE552" s="46">
        <v>0</v>
      </c>
      <c r="BF552" s="46">
        <v>0.56100000000000005</v>
      </c>
      <c r="BG552" s="46">
        <v>0</v>
      </c>
      <c r="BH552" s="46">
        <v>0.56100000000000005</v>
      </c>
      <c r="BI552" s="47">
        <v>1731</v>
      </c>
      <c r="BJ552" s="47">
        <v>3647644430</v>
      </c>
      <c r="BK552" s="47">
        <v>2107246</v>
      </c>
      <c r="BL552" s="47">
        <v>1194432</v>
      </c>
      <c r="BM552" s="47">
        <v>1391382</v>
      </c>
      <c r="BN552" s="66">
        <v>1.2E-2</v>
      </c>
      <c r="BO552" s="66">
        <v>0.58199999999999996</v>
      </c>
      <c r="BP552" s="66">
        <v>1.2E-2</v>
      </c>
      <c r="BQ552" s="66">
        <v>0.58199999999999996</v>
      </c>
      <c r="BR552" s="67">
        <v>1725</v>
      </c>
      <c r="BS552" s="67">
        <v>3535357751</v>
      </c>
      <c r="BT552" s="67">
        <v>2049482</v>
      </c>
      <c r="BU552" s="67">
        <v>1279513</v>
      </c>
      <c r="BV552" s="67">
        <v>1517336</v>
      </c>
      <c r="BW552" s="70">
        <v>0</v>
      </c>
      <c r="BX552" s="70">
        <v>0.59599999999999997</v>
      </c>
      <c r="BY552" s="70">
        <v>0</v>
      </c>
      <c r="BZ552" s="70">
        <v>0.59599999999999997</v>
      </c>
      <c r="CA552" s="71">
        <v>1667</v>
      </c>
      <c r="CB552" s="71">
        <v>3506871637</v>
      </c>
      <c r="CC552" s="71">
        <v>2103702</v>
      </c>
      <c r="CD552" s="71">
        <v>1466156</v>
      </c>
      <c r="CE552" s="71">
        <v>1679002</v>
      </c>
    </row>
    <row r="553" spans="1:83" x14ac:dyDescent="0.35">
      <c r="A553" s="10" t="s">
        <v>1885</v>
      </c>
      <c r="B553" s="10" t="s">
        <v>538</v>
      </c>
      <c r="C553" s="42">
        <v>0.21299999999999999</v>
      </c>
      <c r="D553" s="42">
        <v>0.61</v>
      </c>
      <c r="E553" s="42">
        <v>0.21299999999999999</v>
      </c>
      <c r="F553" s="42">
        <v>0.61</v>
      </c>
      <c r="G553" s="43">
        <v>4741</v>
      </c>
      <c r="H553" s="43">
        <v>4993701666</v>
      </c>
      <c r="I553" s="43">
        <v>1053301</v>
      </c>
      <c r="J553" s="43">
        <v>1247318</v>
      </c>
      <c r="K553" s="43">
        <v>1597735</v>
      </c>
      <c r="L553" s="42">
        <v>0.23799999999999999</v>
      </c>
      <c r="M553" s="42">
        <v>0.61199999999999999</v>
      </c>
      <c r="N553" s="42">
        <v>0.23799999999999999</v>
      </c>
      <c r="O553" s="42">
        <v>0.61199999999999999</v>
      </c>
      <c r="P553" s="43">
        <v>4800</v>
      </c>
      <c r="Q553" s="43">
        <v>5041696292</v>
      </c>
      <c r="R553" s="43">
        <v>1050353</v>
      </c>
      <c r="S553" s="43">
        <v>1304024</v>
      </c>
      <c r="T553" s="43">
        <v>1530786</v>
      </c>
      <c r="U553" s="42">
        <v>0.25800000000000001</v>
      </c>
      <c r="V553" s="42">
        <v>0.6</v>
      </c>
      <c r="W553" s="42">
        <v>0.25800000000000001</v>
      </c>
      <c r="X553" s="42">
        <v>0.6</v>
      </c>
      <c r="Y553" s="43">
        <v>4888</v>
      </c>
      <c r="Z553" s="43">
        <v>5251398953</v>
      </c>
      <c r="AA553" s="43">
        <v>1074345</v>
      </c>
      <c r="AB553" s="43">
        <v>2304120</v>
      </c>
      <c r="AC553" s="43">
        <v>2141002</v>
      </c>
      <c r="AD553" s="42">
        <v>0.27900000000000003</v>
      </c>
      <c r="AE553" s="42">
        <v>0.60599999999999998</v>
      </c>
      <c r="AF553" s="42">
        <v>0.27900000000000003</v>
      </c>
      <c r="AG553" s="42">
        <v>0.60599999999999998</v>
      </c>
      <c r="AH553" s="43">
        <v>4789</v>
      </c>
      <c r="AI553" s="43">
        <v>5303689059</v>
      </c>
      <c r="AJ553" s="43">
        <v>1107473</v>
      </c>
      <c r="AK553" s="43">
        <v>1953255</v>
      </c>
      <c r="AL553" s="43">
        <v>2045317</v>
      </c>
      <c r="AM553" s="42">
        <v>0.29899999999999999</v>
      </c>
      <c r="AN553" s="42">
        <v>0.61199999999999999</v>
      </c>
      <c r="AO553" s="42">
        <v>0.29899999999999999</v>
      </c>
      <c r="AP553" s="42">
        <v>0.61199999999999999</v>
      </c>
      <c r="AQ553" s="43">
        <v>4690</v>
      </c>
      <c r="AR553" s="43">
        <v>5369693929</v>
      </c>
      <c r="AS553" s="43">
        <v>1144924</v>
      </c>
      <c r="AT553" s="43">
        <v>2191693</v>
      </c>
      <c r="AU553" s="43">
        <v>2479436</v>
      </c>
      <c r="AV553" s="42">
        <v>0.313</v>
      </c>
      <c r="AW553" s="42">
        <v>0.6</v>
      </c>
      <c r="AX553" s="42">
        <v>0.313</v>
      </c>
      <c r="AY553" s="42">
        <v>0.6</v>
      </c>
      <c r="AZ553" s="43">
        <v>4694</v>
      </c>
      <c r="BA553" s="43">
        <v>5620424875</v>
      </c>
      <c r="BB553" s="43">
        <v>1197363</v>
      </c>
      <c r="BC553" s="43">
        <v>2547636</v>
      </c>
      <c r="BD553" s="43">
        <v>2879965</v>
      </c>
      <c r="BE553" s="46">
        <v>0.309</v>
      </c>
      <c r="BF553" s="46">
        <v>0.58199999999999996</v>
      </c>
      <c r="BG553" s="46">
        <v>0.309</v>
      </c>
      <c r="BH553" s="46">
        <v>0.58199999999999996</v>
      </c>
      <c r="BI553" s="47">
        <v>4472</v>
      </c>
      <c r="BJ553" s="47">
        <v>5913338158</v>
      </c>
      <c r="BK553" s="47">
        <v>1322302</v>
      </c>
      <c r="BL553" s="47">
        <v>3493624</v>
      </c>
      <c r="BM553" s="47">
        <v>2902200</v>
      </c>
      <c r="BN553" s="66">
        <v>0.30499999999999999</v>
      </c>
      <c r="BO553" s="66">
        <v>0.56999999999999995</v>
      </c>
      <c r="BP553" s="66">
        <v>0.30499999999999999</v>
      </c>
      <c r="BQ553" s="66">
        <v>0.56999999999999995</v>
      </c>
      <c r="BR553" s="67">
        <v>4202</v>
      </c>
      <c r="BS553" s="67">
        <v>6061697973</v>
      </c>
      <c r="BT553" s="67">
        <v>1442574</v>
      </c>
      <c r="BU553" s="67">
        <v>3205159</v>
      </c>
      <c r="BV553" s="67">
        <v>3489296</v>
      </c>
      <c r="BW553" s="70">
        <v>0.29799999999999999</v>
      </c>
      <c r="BX553" s="70">
        <v>0.57499999999999996</v>
      </c>
      <c r="BY553" s="70">
        <v>0.29799999999999999</v>
      </c>
      <c r="BZ553" s="70">
        <v>0.57499999999999996</v>
      </c>
      <c r="CA553" s="71">
        <v>4238</v>
      </c>
      <c r="CB553" s="71">
        <v>6057194459</v>
      </c>
      <c r="CC553" s="71">
        <v>1429257</v>
      </c>
      <c r="CD553" s="71">
        <v>3634962</v>
      </c>
      <c r="CE553" s="71">
        <v>4214693</v>
      </c>
    </row>
    <row r="554" spans="1:83" x14ac:dyDescent="0.35">
      <c r="A554" s="10" t="s">
        <v>1886</v>
      </c>
      <c r="B554" s="10" t="s">
        <v>539</v>
      </c>
      <c r="C554" s="42">
        <v>0</v>
      </c>
      <c r="D554" s="42">
        <v>0.48799999999999999</v>
      </c>
      <c r="E554" s="42">
        <v>0</v>
      </c>
      <c r="F554" s="42">
        <v>0.48799999999999999</v>
      </c>
      <c r="G554" s="43">
        <v>6060</v>
      </c>
      <c r="H554" s="43">
        <v>8992315777</v>
      </c>
      <c r="I554" s="43">
        <v>1483880</v>
      </c>
      <c r="J554" s="43">
        <v>1753374</v>
      </c>
      <c r="K554" s="43">
        <v>1884012</v>
      </c>
      <c r="L554" s="42">
        <v>0</v>
      </c>
      <c r="M554" s="42">
        <v>0.48799999999999999</v>
      </c>
      <c r="N554" s="42">
        <v>0</v>
      </c>
      <c r="O554" s="42">
        <v>0.48799999999999999</v>
      </c>
      <c r="P554" s="43">
        <v>6138</v>
      </c>
      <c r="Q554" s="43">
        <v>9063451460</v>
      </c>
      <c r="R554" s="43">
        <v>1476613</v>
      </c>
      <c r="S554" s="43">
        <v>1772177</v>
      </c>
      <c r="T554" s="43">
        <v>1965669</v>
      </c>
      <c r="U554" s="42">
        <v>0</v>
      </c>
      <c r="V554" s="42">
        <v>0.47799999999999998</v>
      </c>
      <c r="W554" s="42">
        <v>0</v>
      </c>
      <c r="X554" s="42">
        <v>0.47799999999999998</v>
      </c>
      <c r="Y554" s="43">
        <v>6009</v>
      </c>
      <c r="Z554" s="43">
        <v>9355499186</v>
      </c>
      <c r="AA554" s="43">
        <v>1556914</v>
      </c>
      <c r="AB554" s="43">
        <v>2023656</v>
      </c>
      <c r="AC554" s="43">
        <v>2302590</v>
      </c>
      <c r="AD554" s="42">
        <v>0</v>
      </c>
      <c r="AE554" s="42">
        <v>0.48399999999999999</v>
      </c>
      <c r="AF554" s="42">
        <v>0</v>
      </c>
      <c r="AG554" s="42">
        <v>0.48399999999999999</v>
      </c>
      <c r="AH554" s="43">
        <v>5856</v>
      </c>
      <c r="AI554" s="43">
        <v>9420062706</v>
      </c>
      <c r="AJ554" s="43">
        <v>1608617</v>
      </c>
      <c r="AK554" s="43">
        <v>1969482</v>
      </c>
      <c r="AL554" s="43">
        <v>1959309</v>
      </c>
      <c r="AM554" s="42">
        <v>0</v>
      </c>
      <c r="AN554" s="42">
        <v>0.49099999999999999</v>
      </c>
      <c r="AO554" s="42">
        <v>0</v>
      </c>
      <c r="AP554" s="42">
        <v>0.49099999999999999</v>
      </c>
      <c r="AQ554" s="43">
        <v>5716</v>
      </c>
      <c r="AR554" s="43">
        <v>9511446310</v>
      </c>
      <c r="AS554" s="43">
        <v>1664003</v>
      </c>
      <c r="AT554" s="43">
        <v>2157110</v>
      </c>
      <c r="AU554" s="43">
        <v>2413907</v>
      </c>
      <c r="AV554" s="42">
        <v>0</v>
      </c>
      <c r="AW554" s="42">
        <v>0.46700000000000003</v>
      </c>
      <c r="AX554" s="42">
        <v>0</v>
      </c>
      <c r="AY554" s="42">
        <v>0.46700000000000003</v>
      </c>
      <c r="AZ554" s="43">
        <v>5398</v>
      </c>
      <c r="BA554" s="43">
        <v>9977948750</v>
      </c>
      <c r="BB554" s="43">
        <v>1848452</v>
      </c>
      <c r="BC554" s="43">
        <v>2200936</v>
      </c>
      <c r="BD554" s="43">
        <v>2462043</v>
      </c>
      <c r="BE554" s="46">
        <v>0</v>
      </c>
      <c r="BF554" s="46">
        <v>0.437</v>
      </c>
      <c r="BG554" s="46">
        <v>0</v>
      </c>
      <c r="BH554" s="46">
        <v>0.437</v>
      </c>
      <c r="BI554" s="47">
        <v>5304</v>
      </c>
      <c r="BJ554" s="47">
        <v>10510616184</v>
      </c>
      <c r="BK554" s="47">
        <v>1981639</v>
      </c>
      <c r="BL554" s="47">
        <v>2296516</v>
      </c>
      <c r="BM554" s="47">
        <v>2514579</v>
      </c>
      <c r="BN554" s="66">
        <v>0</v>
      </c>
      <c r="BO554" s="66">
        <v>0.42899999999999999</v>
      </c>
      <c r="BP554" s="66">
        <v>0</v>
      </c>
      <c r="BQ554" s="66">
        <v>0.42899999999999999</v>
      </c>
      <c r="BR554" s="67">
        <v>5001</v>
      </c>
      <c r="BS554" s="67">
        <v>10788050811</v>
      </c>
      <c r="BT554" s="67">
        <v>2157178</v>
      </c>
      <c r="BU554" s="67">
        <v>2179328</v>
      </c>
      <c r="BV554" s="67">
        <v>2168140</v>
      </c>
      <c r="BW554" s="70">
        <v>0</v>
      </c>
      <c r="BX554" s="70">
        <v>0.46700000000000003</v>
      </c>
      <c r="BY554" s="70">
        <v>0</v>
      </c>
      <c r="BZ554" s="70">
        <v>0.46700000000000003</v>
      </c>
      <c r="CA554" s="71">
        <v>4842</v>
      </c>
      <c r="CB554" s="71">
        <v>10264007568</v>
      </c>
      <c r="CC554" s="71">
        <v>2119786</v>
      </c>
      <c r="CD554" s="71">
        <v>2183875</v>
      </c>
      <c r="CE554" s="71">
        <v>2533934</v>
      </c>
    </row>
    <row r="555" spans="1:83" x14ac:dyDescent="0.35">
      <c r="A555" s="10" t="s">
        <v>1887</v>
      </c>
      <c r="B555" s="10" t="s">
        <v>540</v>
      </c>
      <c r="C555" s="42">
        <v>0.156</v>
      </c>
      <c r="D555" s="42">
        <v>0.56299999999999994</v>
      </c>
      <c r="E555" s="42">
        <v>0.156</v>
      </c>
      <c r="F555" s="42">
        <v>0.56299999999999994</v>
      </c>
      <c r="G555" s="43">
        <v>9459</v>
      </c>
      <c r="H555" s="43">
        <v>10680900980</v>
      </c>
      <c r="I555" s="43">
        <v>1129178</v>
      </c>
      <c r="J555" s="43">
        <v>1292032</v>
      </c>
      <c r="K555" s="43">
        <v>2418211</v>
      </c>
      <c r="L555" s="42">
        <v>0.16400000000000001</v>
      </c>
      <c r="M555" s="42">
        <v>0.56599999999999995</v>
      </c>
      <c r="N555" s="42">
        <v>0.16400000000000001</v>
      </c>
      <c r="O555" s="42">
        <v>0.56599999999999995</v>
      </c>
      <c r="P555" s="43">
        <v>9201</v>
      </c>
      <c r="Q555" s="43">
        <v>10610699155</v>
      </c>
      <c r="R555" s="43">
        <v>1153211</v>
      </c>
      <c r="S555" s="43">
        <v>2155182</v>
      </c>
      <c r="T555" s="43">
        <v>1450773</v>
      </c>
      <c r="U555" s="42">
        <v>0.16400000000000001</v>
      </c>
      <c r="V555" s="42">
        <v>0.56299999999999994</v>
      </c>
      <c r="W555" s="42">
        <v>0.16400000000000001</v>
      </c>
      <c r="X555" s="42">
        <v>0.56299999999999994</v>
      </c>
      <c r="Y555" s="43">
        <v>9014</v>
      </c>
      <c r="Z555" s="43">
        <v>10911466444</v>
      </c>
      <c r="AA555" s="43">
        <v>1210502</v>
      </c>
      <c r="AB555" s="43">
        <v>1542639</v>
      </c>
      <c r="AC555" s="43">
        <v>1491576</v>
      </c>
      <c r="AD555" s="42">
        <v>0.17199999999999999</v>
      </c>
      <c r="AE555" s="42">
        <v>0.56999999999999995</v>
      </c>
      <c r="AF555" s="42">
        <v>0.17199999999999999</v>
      </c>
      <c r="AG555" s="42">
        <v>0.56999999999999995</v>
      </c>
      <c r="AH555" s="43">
        <v>8627</v>
      </c>
      <c r="AI555" s="43">
        <v>10979380520</v>
      </c>
      <c r="AJ555" s="43">
        <v>1272676</v>
      </c>
      <c r="AK555" s="43">
        <v>1505379</v>
      </c>
      <c r="AL555" s="43">
        <v>1630671</v>
      </c>
      <c r="AM555" s="42">
        <v>0.218</v>
      </c>
      <c r="AN555" s="42">
        <v>0.58399999999999996</v>
      </c>
      <c r="AO555" s="42">
        <v>0.218</v>
      </c>
      <c r="AP555" s="42">
        <v>0.58399999999999996</v>
      </c>
      <c r="AQ555" s="43">
        <v>8689</v>
      </c>
      <c r="AR555" s="43">
        <v>11097313155</v>
      </c>
      <c r="AS555" s="43">
        <v>1277168</v>
      </c>
      <c r="AT555" s="43">
        <v>1606987</v>
      </c>
      <c r="AU555" s="43">
        <v>1721168</v>
      </c>
      <c r="AV555" s="42">
        <v>0.20699999999999999</v>
      </c>
      <c r="AW555" s="42">
        <v>0.56599999999999995</v>
      </c>
      <c r="AX555" s="42">
        <v>0.20699999999999999</v>
      </c>
      <c r="AY555" s="42">
        <v>0.56599999999999995</v>
      </c>
      <c r="AZ555" s="43">
        <v>8385</v>
      </c>
      <c r="BA555" s="43">
        <v>11584993832</v>
      </c>
      <c r="BB555" s="43">
        <v>1381633</v>
      </c>
      <c r="BC555" s="43">
        <v>1539060</v>
      </c>
      <c r="BD555" s="43">
        <v>1793563</v>
      </c>
      <c r="BE555" s="46">
        <v>0.187</v>
      </c>
      <c r="BF555" s="46">
        <v>0.55100000000000005</v>
      </c>
      <c r="BG555" s="46">
        <v>0.187</v>
      </c>
      <c r="BH555" s="46">
        <v>0.55100000000000005</v>
      </c>
      <c r="BI555" s="47">
        <v>7853</v>
      </c>
      <c r="BJ555" s="47">
        <v>12222831217</v>
      </c>
      <c r="BK555" s="47">
        <v>1556453</v>
      </c>
      <c r="BL555" s="47">
        <v>1627431</v>
      </c>
      <c r="BM555" s="47">
        <v>1895310</v>
      </c>
      <c r="BN555" s="66">
        <v>0.215</v>
      </c>
      <c r="BO555" s="66">
        <v>0.54600000000000004</v>
      </c>
      <c r="BP555" s="66">
        <v>0.215</v>
      </c>
      <c r="BQ555" s="66">
        <v>0.54600000000000004</v>
      </c>
      <c r="BR555" s="67">
        <v>7712</v>
      </c>
      <c r="BS555" s="67">
        <v>12566393779</v>
      </c>
      <c r="BT555" s="67">
        <v>1629459</v>
      </c>
      <c r="BU555" s="67">
        <v>1792173</v>
      </c>
      <c r="BV555" s="67">
        <v>1905871</v>
      </c>
      <c r="BW555" s="70">
        <v>0.2</v>
      </c>
      <c r="BX555" s="70">
        <v>0.55400000000000005</v>
      </c>
      <c r="BY555" s="70">
        <v>0.2</v>
      </c>
      <c r="BZ555" s="70">
        <v>0.55400000000000005</v>
      </c>
      <c r="CA555" s="71">
        <v>7681</v>
      </c>
      <c r="CB555" s="71">
        <v>12513459023</v>
      </c>
      <c r="CC555" s="71">
        <v>1629144</v>
      </c>
      <c r="CD555" s="71">
        <v>1835296</v>
      </c>
      <c r="CE555" s="71">
        <v>2289920</v>
      </c>
    </row>
    <row r="556" spans="1:83" x14ac:dyDescent="0.35">
      <c r="A556" s="10" t="s">
        <v>1888</v>
      </c>
      <c r="B556" s="10" t="s">
        <v>541</v>
      </c>
      <c r="C556" s="42">
        <v>0.40600000000000003</v>
      </c>
      <c r="D556" s="42">
        <v>0.63</v>
      </c>
      <c r="E556" s="42">
        <v>0.40600000000000003</v>
      </c>
      <c r="F556" s="42">
        <v>0.63</v>
      </c>
      <c r="G556" s="43">
        <v>3577</v>
      </c>
      <c r="H556" s="43">
        <v>2841146111</v>
      </c>
      <c r="I556" s="43">
        <v>794281</v>
      </c>
      <c r="J556" s="43">
        <v>811170</v>
      </c>
      <c r="K556" s="43">
        <v>838456</v>
      </c>
      <c r="L556" s="42">
        <v>0.40799999999999997</v>
      </c>
      <c r="M556" s="42">
        <v>0.63400000000000001</v>
      </c>
      <c r="N556" s="42">
        <v>0.40799999999999997</v>
      </c>
      <c r="O556" s="42">
        <v>0.63400000000000001</v>
      </c>
      <c r="P556" s="43">
        <v>3499</v>
      </c>
      <c r="Q556" s="43">
        <v>2857430449</v>
      </c>
      <c r="R556" s="43">
        <v>816642</v>
      </c>
      <c r="S556" s="43">
        <v>798551</v>
      </c>
      <c r="T556" s="43">
        <v>861405</v>
      </c>
      <c r="U556" s="42">
        <v>0.43099999999999999</v>
      </c>
      <c r="V556" s="42">
        <v>0.628</v>
      </c>
      <c r="W556" s="42">
        <v>0.43099999999999999</v>
      </c>
      <c r="X556" s="42">
        <v>0.628</v>
      </c>
      <c r="Y556" s="43">
        <v>3566</v>
      </c>
      <c r="Z556" s="43">
        <v>2940474767</v>
      </c>
      <c r="AA556" s="43">
        <v>824586</v>
      </c>
      <c r="AB556" s="43">
        <v>942992</v>
      </c>
      <c r="AC556" s="43">
        <v>975282</v>
      </c>
      <c r="AD556" s="42">
        <v>0.42899999999999999</v>
      </c>
      <c r="AE556" s="42">
        <v>0.63200000000000001</v>
      </c>
      <c r="AF556" s="42">
        <v>0.42899999999999999</v>
      </c>
      <c r="AG556" s="42">
        <v>0.63200000000000001</v>
      </c>
      <c r="AH556" s="43">
        <v>3388</v>
      </c>
      <c r="AI556" s="43">
        <v>2975814000</v>
      </c>
      <c r="AJ556" s="43">
        <v>878339</v>
      </c>
      <c r="AK556" s="43">
        <v>937668</v>
      </c>
      <c r="AL556" s="43">
        <v>1016917</v>
      </c>
      <c r="AM556" s="42">
        <v>0.441</v>
      </c>
      <c r="AN556" s="42">
        <v>0.64</v>
      </c>
      <c r="AO556" s="42">
        <v>0.441</v>
      </c>
      <c r="AP556" s="42">
        <v>0.64</v>
      </c>
      <c r="AQ556" s="43">
        <v>3293</v>
      </c>
      <c r="AR556" s="43">
        <v>3006624762</v>
      </c>
      <c r="AS556" s="43">
        <v>913035</v>
      </c>
      <c r="AT556" s="43">
        <v>1022731</v>
      </c>
      <c r="AU556" s="43">
        <v>1387381</v>
      </c>
      <c r="AV556" s="42">
        <v>0.433</v>
      </c>
      <c r="AW556" s="42">
        <v>0.63200000000000001</v>
      </c>
      <c r="AX556" s="42">
        <v>0.433</v>
      </c>
      <c r="AY556" s="42">
        <v>0.63200000000000001</v>
      </c>
      <c r="AZ556" s="43">
        <v>3188</v>
      </c>
      <c r="BA556" s="43">
        <v>3147926625</v>
      </c>
      <c r="BB556" s="43">
        <v>987429</v>
      </c>
      <c r="BC556" s="43">
        <v>1312045</v>
      </c>
      <c r="BD556" s="43">
        <v>1512329</v>
      </c>
      <c r="BE556" s="46">
        <v>0.45800000000000002</v>
      </c>
      <c r="BF556" s="46">
        <v>0.61399999999999999</v>
      </c>
      <c r="BG556" s="46">
        <v>0.45800000000000002</v>
      </c>
      <c r="BH556" s="46">
        <v>0.61399999999999999</v>
      </c>
      <c r="BI556" s="47">
        <v>3210</v>
      </c>
      <c r="BJ556" s="47">
        <v>3335681447</v>
      </c>
      <c r="BK556" s="47">
        <v>1039153</v>
      </c>
      <c r="BL556" s="47">
        <v>1358746</v>
      </c>
      <c r="BM556" s="47">
        <v>1672407</v>
      </c>
      <c r="BN556" s="66">
        <v>0.45500000000000002</v>
      </c>
      <c r="BO556" s="66">
        <v>0.61199999999999999</v>
      </c>
      <c r="BP556" s="66">
        <v>0.45500000000000002</v>
      </c>
      <c r="BQ556" s="66">
        <v>0.61199999999999999</v>
      </c>
      <c r="BR556" s="67">
        <v>3027</v>
      </c>
      <c r="BS556" s="67">
        <v>3425972297</v>
      </c>
      <c r="BT556" s="67">
        <v>1131804</v>
      </c>
      <c r="BU556" s="67">
        <v>1426105</v>
      </c>
      <c r="BV556" s="67">
        <v>1575317</v>
      </c>
      <c r="BW556" s="70">
        <v>0.434</v>
      </c>
      <c r="BX556" s="70">
        <v>0.621</v>
      </c>
      <c r="BY556" s="70">
        <v>0.434</v>
      </c>
      <c r="BZ556" s="70">
        <v>0.621</v>
      </c>
      <c r="CA556" s="71">
        <v>2971</v>
      </c>
      <c r="CB556" s="71">
        <v>3422915811</v>
      </c>
      <c r="CC556" s="71">
        <v>1152108</v>
      </c>
      <c r="CD556" s="71">
        <v>1531126</v>
      </c>
      <c r="CE556" s="71">
        <v>1709582</v>
      </c>
    </row>
    <row r="557" spans="1:83" x14ac:dyDescent="0.35">
      <c r="A557" s="10" t="s">
        <v>1889</v>
      </c>
      <c r="B557" s="10" t="s">
        <v>542</v>
      </c>
      <c r="C557" s="42">
        <v>0.42</v>
      </c>
      <c r="D557" s="42">
        <v>0.65300000000000002</v>
      </c>
      <c r="E557" s="42">
        <v>0.42</v>
      </c>
      <c r="F557" s="42">
        <v>0.65300000000000002</v>
      </c>
      <c r="G557" s="43">
        <v>7399</v>
      </c>
      <c r="H557" s="43">
        <v>5745496019</v>
      </c>
      <c r="I557" s="43">
        <v>776523</v>
      </c>
      <c r="J557" s="43">
        <v>1911510</v>
      </c>
      <c r="K557" s="43">
        <v>2413124</v>
      </c>
      <c r="L557" s="42">
        <v>0.41</v>
      </c>
      <c r="M557" s="42">
        <v>0.65400000000000003</v>
      </c>
      <c r="N557" s="42">
        <v>0.41</v>
      </c>
      <c r="O557" s="42">
        <v>0.65400000000000003</v>
      </c>
      <c r="P557" s="43">
        <v>7039</v>
      </c>
      <c r="Q557" s="43">
        <v>5721644382</v>
      </c>
      <c r="R557" s="43">
        <v>812849</v>
      </c>
      <c r="S557" s="43">
        <v>2020412</v>
      </c>
      <c r="T557" s="43">
        <v>2074162</v>
      </c>
      <c r="U557" s="42">
        <v>0.38900000000000001</v>
      </c>
      <c r="V557" s="42">
        <v>0.64800000000000002</v>
      </c>
      <c r="W557" s="42">
        <v>0.38900000000000001</v>
      </c>
      <c r="X557" s="42">
        <v>0.64800000000000002</v>
      </c>
      <c r="Y557" s="43">
        <v>6726</v>
      </c>
      <c r="Z557" s="43">
        <v>5953249215</v>
      </c>
      <c r="AA557" s="43">
        <v>885109</v>
      </c>
      <c r="AB557" s="43">
        <v>2155165</v>
      </c>
      <c r="AC557" s="43">
        <v>2034653</v>
      </c>
      <c r="AD557" s="42">
        <v>0.42399999999999999</v>
      </c>
      <c r="AE557" s="42">
        <v>0.66</v>
      </c>
      <c r="AF557" s="42">
        <v>0.42399999999999999</v>
      </c>
      <c r="AG557" s="42">
        <v>0.66</v>
      </c>
      <c r="AH557" s="43">
        <v>6666</v>
      </c>
      <c r="AI557" s="43">
        <v>5904051430</v>
      </c>
      <c r="AJ557" s="43">
        <v>885696</v>
      </c>
      <c r="AK557" s="43">
        <v>2128850</v>
      </c>
      <c r="AL557" s="43">
        <v>2067818</v>
      </c>
      <c r="AM557" s="42">
        <v>0.44500000000000001</v>
      </c>
      <c r="AN557" s="42">
        <v>0.66700000000000004</v>
      </c>
      <c r="AO557" s="42">
        <v>0.44500000000000001</v>
      </c>
      <c r="AP557" s="42">
        <v>0.66700000000000004</v>
      </c>
      <c r="AQ557" s="43">
        <v>6559</v>
      </c>
      <c r="AR557" s="43">
        <v>5951036114</v>
      </c>
      <c r="AS557" s="43">
        <v>907308</v>
      </c>
      <c r="AT557" s="43">
        <v>2102533</v>
      </c>
      <c r="AU557" s="43">
        <v>2267123</v>
      </c>
      <c r="AV557" s="42">
        <v>0.42899999999999999</v>
      </c>
      <c r="AW557" s="42">
        <v>0.65100000000000002</v>
      </c>
      <c r="AX557" s="42">
        <v>0.42899999999999999</v>
      </c>
      <c r="AY557" s="42">
        <v>0.65100000000000002</v>
      </c>
      <c r="AZ557" s="43">
        <v>6376</v>
      </c>
      <c r="BA557" s="43">
        <v>6349952635</v>
      </c>
      <c r="BB557" s="43">
        <v>995914</v>
      </c>
      <c r="BC557" s="43">
        <v>2222930</v>
      </c>
      <c r="BD557" s="43">
        <v>2986486</v>
      </c>
      <c r="BE557" s="46">
        <v>0.438</v>
      </c>
      <c r="BF557" s="46">
        <v>0.63700000000000001</v>
      </c>
      <c r="BG557" s="46">
        <v>0.438</v>
      </c>
      <c r="BH557" s="46">
        <v>0.63700000000000001</v>
      </c>
      <c r="BI557" s="47">
        <v>6200</v>
      </c>
      <c r="BJ557" s="47">
        <v>6667622046</v>
      </c>
      <c r="BK557" s="47">
        <v>1075422</v>
      </c>
      <c r="BL557" s="47">
        <v>2117763</v>
      </c>
      <c r="BM557" s="47">
        <v>2533610</v>
      </c>
      <c r="BN557" s="66">
        <v>0.45700000000000002</v>
      </c>
      <c r="BO557" s="66">
        <v>0.63900000000000001</v>
      </c>
      <c r="BP557" s="66">
        <v>0.45700000000000002</v>
      </c>
      <c r="BQ557" s="66">
        <v>0.63900000000000001</v>
      </c>
      <c r="BR557" s="67">
        <v>6010</v>
      </c>
      <c r="BS557" s="67">
        <v>6777306471</v>
      </c>
      <c r="BT557" s="67">
        <v>1127671</v>
      </c>
      <c r="BU557" s="67">
        <v>2386718</v>
      </c>
      <c r="BV557" s="67">
        <v>2357307</v>
      </c>
      <c r="BW557" s="70">
        <v>0.432</v>
      </c>
      <c r="BX557" s="70">
        <v>0.64</v>
      </c>
      <c r="BY557" s="70">
        <v>0.432</v>
      </c>
      <c r="BZ557" s="70">
        <v>0.64</v>
      </c>
      <c r="CA557" s="71">
        <v>5938</v>
      </c>
      <c r="CB557" s="71">
        <v>6875315287</v>
      </c>
      <c r="CC557" s="71">
        <v>1157850</v>
      </c>
      <c r="CD557" s="71">
        <v>2674737</v>
      </c>
      <c r="CE557" s="71">
        <v>3281102</v>
      </c>
    </row>
    <row r="558" spans="1:83" x14ac:dyDescent="0.35">
      <c r="A558" s="10" t="s">
        <v>1890</v>
      </c>
      <c r="B558" s="10" t="s">
        <v>1181</v>
      </c>
      <c r="C558" s="42">
        <v>0.42599999999999999</v>
      </c>
      <c r="D558" s="42">
        <v>0.64300000000000002</v>
      </c>
      <c r="E558" s="42">
        <v>0.42599999999999999</v>
      </c>
      <c r="F558" s="42">
        <v>0.64300000000000002</v>
      </c>
      <c r="G558" s="43">
        <v>6416</v>
      </c>
      <c r="H558" s="43">
        <v>4932024777</v>
      </c>
      <c r="I558" s="43">
        <v>768707</v>
      </c>
      <c r="J558" s="43">
        <v>1711578</v>
      </c>
      <c r="K558" s="43">
        <v>1972284</v>
      </c>
      <c r="L558" s="42">
        <v>0.442</v>
      </c>
      <c r="M558" s="42">
        <v>0.64300000000000002</v>
      </c>
      <c r="N558" s="42">
        <v>0.442</v>
      </c>
      <c r="O558" s="42">
        <v>0.64300000000000002</v>
      </c>
      <c r="P558" s="43">
        <v>6427</v>
      </c>
      <c r="Q558" s="43">
        <v>4945200786</v>
      </c>
      <c r="R558" s="43">
        <v>769441</v>
      </c>
      <c r="S558" s="43">
        <v>1976084</v>
      </c>
      <c r="T558" s="43">
        <v>2192543</v>
      </c>
      <c r="U558" s="42">
        <v>0.45900000000000002</v>
      </c>
      <c r="V558" s="42">
        <v>0.64</v>
      </c>
      <c r="W558" s="42">
        <v>0.45900000000000002</v>
      </c>
      <c r="X558" s="42">
        <v>0.64</v>
      </c>
      <c r="Y558" s="43">
        <v>6458</v>
      </c>
      <c r="Z558" s="43">
        <v>5063789069</v>
      </c>
      <c r="AA558" s="43">
        <v>784111</v>
      </c>
      <c r="AB558" s="43">
        <v>2339323</v>
      </c>
      <c r="AC558" s="43">
        <v>2333557</v>
      </c>
      <c r="AD558" s="42">
        <v>0.47699999999999998</v>
      </c>
      <c r="AE558" s="42">
        <v>0.64500000000000002</v>
      </c>
      <c r="AF558" s="42">
        <v>0.47699999999999998</v>
      </c>
      <c r="AG558" s="42">
        <v>0.64500000000000002</v>
      </c>
      <c r="AH558" s="43">
        <v>6340</v>
      </c>
      <c r="AI558" s="43">
        <v>5095790588</v>
      </c>
      <c r="AJ558" s="43">
        <v>803752</v>
      </c>
      <c r="AK558" s="43">
        <v>2352544</v>
      </c>
      <c r="AL558" s="43">
        <v>2353970</v>
      </c>
      <c r="AM558" s="42">
        <v>0.48699999999999999</v>
      </c>
      <c r="AN558" s="42">
        <v>0.65300000000000002</v>
      </c>
      <c r="AO558" s="42">
        <v>0.48699999999999999</v>
      </c>
      <c r="AP558" s="42">
        <v>0.65300000000000002</v>
      </c>
      <c r="AQ558" s="43">
        <v>6123</v>
      </c>
      <c r="AR558" s="43">
        <v>5129177500</v>
      </c>
      <c r="AS558" s="43">
        <v>837690</v>
      </c>
      <c r="AT558" s="43">
        <v>2481068</v>
      </c>
      <c r="AU558" s="43">
        <v>2740745</v>
      </c>
      <c r="AV558" s="42">
        <v>0.505</v>
      </c>
      <c r="AW558" s="42">
        <v>0.64500000000000002</v>
      </c>
      <c r="AX558" s="42">
        <v>0.505</v>
      </c>
      <c r="AY558" s="42">
        <v>0.64500000000000002</v>
      </c>
      <c r="AZ558" s="43">
        <v>6219</v>
      </c>
      <c r="BA558" s="43">
        <v>5367094125</v>
      </c>
      <c r="BB558" s="43">
        <v>863015</v>
      </c>
      <c r="BC558" s="43">
        <v>2645038</v>
      </c>
      <c r="BD558" s="43">
        <v>3319295</v>
      </c>
      <c r="BE558" s="46">
        <v>0.52700000000000002</v>
      </c>
      <c r="BF558" s="46">
        <v>0.63200000000000001</v>
      </c>
      <c r="BG558" s="46">
        <v>0.52700000000000002</v>
      </c>
      <c r="BH558" s="46">
        <v>0.63200000000000001</v>
      </c>
      <c r="BI558" s="47">
        <v>6200</v>
      </c>
      <c r="BJ558" s="47">
        <v>5623147763</v>
      </c>
      <c r="BK558" s="47">
        <v>906959</v>
      </c>
      <c r="BL558" s="47">
        <v>2825825</v>
      </c>
      <c r="BM558" s="47">
        <v>3732542</v>
      </c>
      <c r="BN558" s="66">
        <v>0.54200000000000004</v>
      </c>
      <c r="BO558" s="66">
        <v>0.621</v>
      </c>
      <c r="BP558" s="66">
        <v>0.54200000000000004</v>
      </c>
      <c r="BQ558" s="66">
        <v>0.621</v>
      </c>
      <c r="BR558" s="67">
        <v>6073</v>
      </c>
      <c r="BS558" s="67">
        <v>5775054324</v>
      </c>
      <c r="BT558" s="67">
        <v>950939</v>
      </c>
      <c r="BU558" s="67">
        <v>3073622</v>
      </c>
      <c r="BV558" s="67">
        <v>3363269</v>
      </c>
      <c r="BW558" s="70">
        <v>0.53700000000000003</v>
      </c>
      <c r="BX558" s="70">
        <v>0.628</v>
      </c>
      <c r="BY558" s="70">
        <v>0.53700000000000003</v>
      </c>
      <c r="BZ558" s="70">
        <v>0.628</v>
      </c>
      <c r="CA558" s="71">
        <v>6089</v>
      </c>
      <c r="CB558" s="71">
        <v>5749534865</v>
      </c>
      <c r="CC558" s="71">
        <v>944249</v>
      </c>
      <c r="CD558" s="71">
        <v>3091282</v>
      </c>
      <c r="CE558" s="71">
        <v>3631843</v>
      </c>
    </row>
    <row r="559" spans="1:83" x14ac:dyDescent="0.35">
      <c r="A559" s="10" t="s">
        <v>1891</v>
      </c>
      <c r="B559" s="10" t="s">
        <v>544</v>
      </c>
      <c r="C559" s="42">
        <v>0.58299999999999996</v>
      </c>
      <c r="D559" s="42">
        <v>0.71299999999999997</v>
      </c>
      <c r="E559" s="42">
        <v>0.58299999999999996</v>
      </c>
      <c r="F559" s="42">
        <v>0.71299999999999997</v>
      </c>
      <c r="G559" s="43">
        <v>6577</v>
      </c>
      <c r="H559" s="43">
        <v>3672092348</v>
      </c>
      <c r="I559" s="43">
        <v>558323</v>
      </c>
      <c r="J559" s="43">
        <v>1532085</v>
      </c>
      <c r="K559" s="43">
        <v>1599543</v>
      </c>
      <c r="L559" s="42">
        <v>0.59599999999999997</v>
      </c>
      <c r="M559" s="42">
        <v>0.71499999999999997</v>
      </c>
      <c r="N559" s="42">
        <v>0.59599999999999997</v>
      </c>
      <c r="O559" s="42">
        <v>0.71499999999999997</v>
      </c>
      <c r="P559" s="43">
        <v>6566</v>
      </c>
      <c r="Q559" s="43">
        <v>3664709560</v>
      </c>
      <c r="R559" s="43">
        <v>558134</v>
      </c>
      <c r="S559" s="43">
        <v>1768912</v>
      </c>
      <c r="T559" s="43">
        <v>1576226</v>
      </c>
      <c r="U559" s="42">
        <v>0.59799999999999998</v>
      </c>
      <c r="V559" s="42">
        <v>0.71</v>
      </c>
      <c r="W559" s="42">
        <v>0.59799999999999998</v>
      </c>
      <c r="X559" s="42">
        <v>0.71</v>
      </c>
      <c r="Y559" s="43">
        <v>6520</v>
      </c>
      <c r="Z559" s="43">
        <v>3797253803</v>
      </c>
      <c r="AA559" s="43">
        <v>582400</v>
      </c>
      <c r="AB559" s="43">
        <v>1776114</v>
      </c>
      <c r="AC559" s="43">
        <v>1579623</v>
      </c>
      <c r="AD559" s="42">
        <v>0.61699999999999999</v>
      </c>
      <c r="AE559" s="42">
        <v>0.71599999999999997</v>
      </c>
      <c r="AF559" s="42">
        <v>0.61699999999999999</v>
      </c>
      <c r="AG559" s="42">
        <v>0.71599999999999997</v>
      </c>
      <c r="AH559" s="43">
        <v>6453</v>
      </c>
      <c r="AI559" s="43">
        <v>3794432094</v>
      </c>
      <c r="AJ559" s="43">
        <v>588010</v>
      </c>
      <c r="AK559" s="43">
        <v>1776130</v>
      </c>
      <c r="AL559" s="43">
        <v>1916158</v>
      </c>
      <c r="AM559" s="42">
        <v>0.626</v>
      </c>
      <c r="AN559" s="42">
        <v>0.71099999999999997</v>
      </c>
      <c r="AO559" s="42">
        <v>0.626</v>
      </c>
      <c r="AP559" s="42">
        <v>0.71099999999999997</v>
      </c>
      <c r="AQ559" s="43">
        <v>6476</v>
      </c>
      <c r="AR559" s="43">
        <v>3963739315</v>
      </c>
      <c r="AS559" s="43">
        <v>612065</v>
      </c>
      <c r="AT559" s="43">
        <v>1793573</v>
      </c>
      <c r="AU559" s="43">
        <v>1804425</v>
      </c>
      <c r="AV559" s="42">
        <v>0.61799999999999999</v>
      </c>
      <c r="AW559" s="42">
        <v>0.70199999999999996</v>
      </c>
      <c r="AX559" s="42">
        <v>0.61799999999999999</v>
      </c>
      <c r="AY559" s="42">
        <v>0.70199999999999996</v>
      </c>
      <c r="AZ559" s="43">
        <v>6353</v>
      </c>
      <c r="BA559" s="43">
        <v>4230668758</v>
      </c>
      <c r="BB559" s="43">
        <v>665932</v>
      </c>
      <c r="BC559" s="43">
        <v>1736359</v>
      </c>
      <c r="BD559" s="43">
        <v>1449398</v>
      </c>
      <c r="BE559" s="46">
        <v>0.63100000000000001</v>
      </c>
      <c r="BF559" s="46">
        <v>0.69</v>
      </c>
      <c r="BG559" s="46">
        <v>0.63100000000000001</v>
      </c>
      <c r="BH559" s="46">
        <v>0.69</v>
      </c>
      <c r="BI559" s="47">
        <v>6317</v>
      </c>
      <c r="BJ559" s="47">
        <v>4471685209</v>
      </c>
      <c r="BK559" s="47">
        <v>707881</v>
      </c>
      <c r="BL559" s="47">
        <v>1333534</v>
      </c>
      <c r="BM559" s="47">
        <v>1548380</v>
      </c>
      <c r="BN559" s="66">
        <v>0.59699999999999998</v>
      </c>
      <c r="BO559" s="66">
        <v>0.65600000000000003</v>
      </c>
      <c r="BP559" s="66">
        <v>0.59699999999999998</v>
      </c>
      <c r="BQ559" s="66">
        <v>0.65600000000000003</v>
      </c>
      <c r="BR559" s="67">
        <v>5933</v>
      </c>
      <c r="BS559" s="67">
        <v>4970578268</v>
      </c>
      <c r="BT559" s="67">
        <v>837784</v>
      </c>
      <c r="BU559" s="67">
        <v>1633938</v>
      </c>
      <c r="BV559" s="67">
        <v>1707806</v>
      </c>
      <c r="BW559" s="70">
        <v>0.57499999999999996</v>
      </c>
      <c r="BX559" s="70">
        <v>0.64</v>
      </c>
      <c r="BY559" s="70">
        <v>0.57499999999999996</v>
      </c>
      <c r="BZ559" s="70">
        <v>0.64</v>
      </c>
      <c r="CA559" s="71">
        <v>5986</v>
      </c>
      <c r="CB559" s="71">
        <v>5191069321</v>
      </c>
      <c r="CC559" s="71">
        <v>867201</v>
      </c>
      <c r="CD559" s="71">
        <v>1846378</v>
      </c>
      <c r="CE559" s="71">
        <v>2271673</v>
      </c>
    </row>
    <row r="560" spans="1:83" x14ac:dyDescent="0.35">
      <c r="A560" s="10" t="s">
        <v>1892</v>
      </c>
      <c r="B560" s="10" t="s">
        <v>545</v>
      </c>
      <c r="C560" s="42">
        <v>0.52600000000000002</v>
      </c>
      <c r="D560" s="42">
        <v>0.70899999999999996</v>
      </c>
      <c r="E560" s="42">
        <v>0.52600000000000002</v>
      </c>
      <c r="F560" s="42">
        <v>0.70899999999999996</v>
      </c>
      <c r="G560" s="43">
        <v>3186</v>
      </c>
      <c r="H560" s="43">
        <v>2023787863</v>
      </c>
      <c r="I560" s="43">
        <v>635212</v>
      </c>
      <c r="J560" s="43">
        <v>792164</v>
      </c>
      <c r="K560" s="43">
        <v>864287</v>
      </c>
      <c r="L560" s="42">
        <v>0.52300000000000002</v>
      </c>
      <c r="M560" s="42">
        <v>0.71399999999999997</v>
      </c>
      <c r="N560" s="42">
        <v>0.52300000000000002</v>
      </c>
      <c r="O560" s="42">
        <v>0.71399999999999997</v>
      </c>
      <c r="P560" s="43">
        <v>3072</v>
      </c>
      <c r="Q560" s="43">
        <v>2020654151</v>
      </c>
      <c r="R560" s="43">
        <v>657765</v>
      </c>
      <c r="S560" s="43">
        <v>822602</v>
      </c>
      <c r="T560" s="43">
        <v>935231</v>
      </c>
      <c r="U560" s="42">
        <v>0.52700000000000002</v>
      </c>
      <c r="V560" s="42">
        <v>0.71</v>
      </c>
      <c r="W560" s="42">
        <v>0.52700000000000002</v>
      </c>
      <c r="X560" s="42">
        <v>0.71</v>
      </c>
      <c r="Y560" s="43">
        <v>3040</v>
      </c>
      <c r="Z560" s="43">
        <v>2085430897</v>
      </c>
      <c r="AA560" s="43">
        <v>685997</v>
      </c>
      <c r="AB560" s="43">
        <v>859042</v>
      </c>
      <c r="AC560" s="43">
        <v>851486</v>
      </c>
      <c r="AD560" s="42">
        <v>0.55200000000000005</v>
      </c>
      <c r="AE560" s="42">
        <v>0.71599999999999997</v>
      </c>
      <c r="AF560" s="42">
        <v>0.55200000000000005</v>
      </c>
      <c r="AG560" s="42">
        <v>0.71599999999999997</v>
      </c>
      <c r="AH560" s="43">
        <v>3022</v>
      </c>
      <c r="AI560" s="43">
        <v>2080537984</v>
      </c>
      <c r="AJ560" s="43">
        <v>688463</v>
      </c>
      <c r="AK560" s="43">
        <v>819003</v>
      </c>
      <c r="AL560" s="43">
        <v>889756</v>
      </c>
      <c r="AM560" s="42">
        <v>0.55300000000000005</v>
      </c>
      <c r="AN560" s="42">
        <v>0.71099999999999997</v>
      </c>
      <c r="AO560" s="42">
        <v>0.55300000000000005</v>
      </c>
      <c r="AP560" s="42">
        <v>0.71099999999999997</v>
      </c>
      <c r="AQ560" s="43">
        <v>2993</v>
      </c>
      <c r="AR560" s="43">
        <v>2185982500</v>
      </c>
      <c r="AS560" s="43">
        <v>730365</v>
      </c>
      <c r="AT560" s="43">
        <v>935417</v>
      </c>
      <c r="AU560" s="43">
        <v>972861</v>
      </c>
      <c r="AV560" s="42">
        <v>0.56200000000000006</v>
      </c>
      <c r="AW560" s="42">
        <v>0.69899999999999995</v>
      </c>
      <c r="AX560" s="42">
        <v>0.56200000000000006</v>
      </c>
      <c r="AY560" s="42">
        <v>0.69899999999999995</v>
      </c>
      <c r="AZ560" s="43">
        <v>3055</v>
      </c>
      <c r="BA560" s="43">
        <v>2333758361</v>
      </c>
      <c r="BB560" s="43">
        <v>763914</v>
      </c>
      <c r="BC560" s="43">
        <v>940423</v>
      </c>
      <c r="BD560" s="43">
        <v>999847</v>
      </c>
      <c r="BE560" s="46">
        <v>0.56499999999999995</v>
      </c>
      <c r="BF560" s="46">
        <v>0.68799999999999994</v>
      </c>
      <c r="BG560" s="46">
        <v>0.56499999999999995</v>
      </c>
      <c r="BH560" s="46">
        <v>0.68799999999999994</v>
      </c>
      <c r="BI560" s="47">
        <v>2965</v>
      </c>
      <c r="BJ560" s="47">
        <v>2468314522</v>
      </c>
      <c r="BK560" s="47">
        <v>832483</v>
      </c>
      <c r="BL560" s="47">
        <v>916554</v>
      </c>
      <c r="BM560" s="47">
        <v>912087</v>
      </c>
      <c r="BN560" s="66">
        <v>0.53700000000000003</v>
      </c>
      <c r="BO560" s="66">
        <v>0.65900000000000003</v>
      </c>
      <c r="BP560" s="66">
        <v>0.53700000000000003</v>
      </c>
      <c r="BQ560" s="66">
        <v>0.65900000000000003</v>
      </c>
      <c r="BR560" s="67">
        <v>2859</v>
      </c>
      <c r="BS560" s="67">
        <v>2744719309</v>
      </c>
      <c r="BT560" s="67">
        <v>960027</v>
      </c>
      <c r="BU560" s="67">
        <v>1010034</v>
      </c>
      <c r="BV560" s="67">
        <v>1051829</v>
      </c>
      <c r="BW560" s="70">
        <v>0.502</v>
      </c>
      <c r="BX560" s="70">
        <v>0.65100000000000002</v>
      </c>
      <c r="BY560" s="70">
        <v>0.502</v>
      </c>
      <c r="BZ560" s="70">
        <v>0.65100000000000002</v>
      </c>
      <c r="CA560" s="71">
        <v>2829</v>
      </c>
      <c r="CB560" s="71">
        <v>2868457263</v>
      </c>
      <c r="CC560" s="71">
        <v>1013947</v>
      </c>
      <c r="CD560" s="71">
        <v>1135039</v>
      </c>
      <c r="CE560" s="71">
        <v>1192588</v>
      </c>
    </row>
    <row r="561" spans="1:83" x14ac:dyDescent="0.35">
      <c r="A561" s="10" t="s">
        <v>1893</v>
      </c>
      <c r="B561" s="10" t="s">
        <v>546</v>
      </c>
      <c r="C561" s="42">
        <v>0.53600000000000003</v>
      </c>
      <c r="D561" s="42">
        <v>0.69699999999999995</v>
      </c>
      <c r="E561" s="42">
        <v>0.53600000000000003</v>
      </c>
      <c r="F561" s="42">
        <v>0.69699999999999995</v>
      </c>
      <c r="G561" s="43">
        <v>4289</v>
      </c>
      <c r="H561" s="43">
        <v>2663335257</v>
      </c>
      <c r="I561" s="43">
        <v>620968</v>
      </c>
      <c r="J561" s="43">
        <v>1085822</v>
      </c>
      <c r="K561" s="43">
        <v>1146512</v>
      </c>
      <c r="L561" s="42">
        <v>0.53800000000000003</v>
      </c>
      <c r="M561" s="42">
        <v>0.69699999999999995</v>
      </c>
      <c r="N561" s="42">
        <v>0.53800000000000003</v>
      </c>
      <c r="O561" s="42">
        <v>0.69699999999999995</v>
      </c>
      <c r="P561" s="43">
        <v>4188</v>
      </c>
      <c r="Q561" s="43">
        <v>2666076409</v>
      </c>
      <c r="R561" s="43">
        <v>636598</v>
      </c>
      <c r="S561" s="43">
        <v>1140581</v>
      </c>
      <c r="T561" s="43">
        <v>1696752</v>
      </c>
      <c r="U561" s="42">
        <v>0.53800000000000003</v>
      </c>
      <c r="V561" s="42">
        <v>0.68700000000000006</v>
      </c>
      <c r="W561" s="42">
        <v>0.53800000000000003</v>
      </c>
      <c r="X561" s="42">
        <v>0.68700000000000006</v>
      </c>
      <c r="Y561" s="43">
        <v>4150</v>
      </c>
      <c r="Z561" s="43">
        <v>2778896181</v>
      </c>
      <c r="AA561" s="43">
        <v>669613</v>
      </c>
      <c r="AB561" s="43">
        <v>1520148</v>
      </c>
      <c r="AC561" s="43">
        <v>2462079</v>
      </c>
      <c r="AD561" s="42">
        <v>0.55400000000000005</v>
      </c>
      <c r="AE561" s="42">
        <v>0.68799999999999994</v>
      </c>
      <c r="AF561" s="42">
        <v>0.55400000000000005</v>
      </c>
      <c r="AG561" s="42">
        <v>0.68799999999999994</v>
      </c>
      <c r="AH561" s="43">
        <v>4058</v>
      </c>
      <c r="AI561" s="43">
        <v>2785534732</v>
      </c>
      <c r="AJ561" s="43">
        <v>686430</v>
      </c>
      <c r="AK561" s="43">
        <v>2382078</v>
      </c>
      <c r="AL561" s="43">
        <v>1824947</v>
      </c>
      <c r="AM561" s="42">
        <v>0.54600000000000004</v>
      </c>
      <c r="AN561" s="42">
        <v>0.67300000000000004</v>
      </c>
      <c r="AO561" s="42">
        <v>0.54600000000000004</v>
      </c>
      <c r="AP561" s="42">
        <v>0.67300000000000004</v>
      </c>
      <c r="AQ561" s="43">
        <v>3961</v>
      </c>
      <c r="AR561" s="43">
        <v>2941588408</v>
      </c>
      <c r="AS561" s="43">
        <v>742637</v>
      </c>
      <c r="AT561" s="43">
        <v>1806443</v>
      </c>
      <c r="AU561" s="43">
        <v>1793144</v>
      </c>
      <c r="AV561" s="42">
        <v>0.53300000000000003</v>
      </c>
      <c r="AW561" s="42">
        <v>0.64800000000000002</v>
      </c>
      <c r="AX561" s="42">
        <v>0.53300000000000003</v>
      </c>
      <c r="AY561" s="42">
        <v>0.64800000000000002</v>
      </c>
      <c r="AZ561" s="43">
        <v>3887</v>
      </c>
      <c r="BA561" s="43">
        <v>3165258828</v>
      </c>
      <c r="BB561" s="43">
        <v>814319</v>
      </c>
      <c r="BC561" s="43">
        <v>1608558</v>
      </c>
      <c r="BD561" s="43">
        <v>1999544</v>
      </c>
      <c r="BE561" s="46">
        <v>0.53</v>
      </c>
      <c r="BF561" s="46">
        <v>0.63400000000000001</v>
      </c>
      <c r="BG561" s="46">
        <v>0.53</v>
      </c>
      <c r="BH561" s="46">
        <v>0.63400000000000001</v>
      </c>
      <c r="BI561" s="47">
        <v>3718</v>
      </c>
      <c r="BJ561" s="47">
        <v>3350887818</v>
      </c>
      <c r="BK561" s="47">
        <v>901260</v>
      </c>
      <c r="BL561" s="47">
        <v>1942256</v>
      </c>
      <c r="BM561" s="47">
        <v>2056948</v>
      </c>
      <c r="BN561" s="66">
        <v>0.497</v>
      </c>
      <c r="BO561" s="66">
        <v>0.59199999999999997</v>
      </c>
      <c r="BP561" s="66">
        <v>0.497</v>
      </c>
      <c r="BQ561" s="66">
        <v>0.59199999999999997</v>
      </c>
      <c r="BR561" s="67">
        <v>3601</v>
      </c>
      <c r="BS561" s="67">
        <v>3758444608</v>
      </c>
      <c r="BT561" s="67">
        <v>1043722</v>
      </c>
      <c r="BU561" s="67">
        <v>2010426</v>
      </c>
      <c r="BV561" s="67">
        <v>2148761</v>
      </c>
      <c r="BW561" s="70">
        <v>0.47099999999999997</v>
      </c>
      <c r="BX561" s="70">
        <v>0.57899999999999996</v>
      </c>
      <c r="BY561" s="70">
        <v>0.47099999999999997</v>
      </c>
      <c r="BZ561" s="70">
        <v>0.57899999999999996</v>
      </c>
      <c r="CA561" s="71">
        <v>3655</v>
      </c>
      <c r="CB561" s="71">
        <v>3940724838</v>
      </c>
      <c r="CC561" s="71">
        <v>1078173</v>
      </c>
      <c r="CD561" s="71">
        <v>2286717</v>
      </c>
      <c r="CE561" s="71">
        <v>2619553</v>
      </c>
    </row>
    <row r="562" spans="1:83" x14ac:dyDescent="0.35">
      <c r="A562" s="10" t="s">
        <v>1894</v>
      </c>
      <c r="B562" s="10" t="s">
        <v>547</v>
      </c>
      <c r="C562" s="42">
        <v>0.52200000000000002</v>
      </c>
      <c r="D562" s="42">
        <v>0.71399999999999997</v>
      </c>
      <c r="E562" s="42">
        <v>0.52200000000000002</v>
      </c>
      <c r="F562" s="42">
        <v>0.71399999999999997</v>
      </c>
      <c r="G562" s="43">
        <v>3305</v>
      </c>
      <c r="H562" s="43">
        <v>2113669060</v>
      </c>
      <c r="I562" s="43">
        <v>639536</v>
      </c>
      <c r="J562" s="43">
        <v>1586118</v>
      </c>
      <c r="K562" s="43">
        <v>1680557</v>
      </c>
      <c r="L562" s="42">
        <v>0.52800000000000002</v>
      </c>
      <c r="M562" s="42">
        <v>0.70699999999999996</v>
      </c>
      <c r="N562" s="42">
        <v>0.52800000000000002</v>
      </c>
      <c r="O562" s="42">
        <v>0.70699999999999996</v>
      </c>
      <c r="P562" s="43">
        <v>3242</v>
      </c>
      <c r="Q562" s="43">
        <v>2112819810</v>
      </c>
      <c r="R562" s="43">
        <v>651702</v>
      </c>
      <c r="S562" s="43">
        <v>1674262</v>
      </c>
      <c r="T562" s="43">
        <v>1416305</v>
      </c>
      <c r="U562" s="42">
        <v>0.52500000000000002</v>
      </c>
      <c r="V562" s="42">
        <v>0.69699999999999995</v>
      </c>
      <c r="W562" s="42">
        <v>0.52500000000000002</v>
      </c>
      <c r="X562" s="42">
        <v>0.69699999999999995</v>
      </c>
      <c r="Y562" s="43">
        <v>3179</v>
      </c>
      <c r="Z562" s="43">
        <v>2190119787</v>
      </c>
      <c r="AA562" s="43">
        <v>688933</v>
      </c>
      <c r="AB562" s="43">
        <v>1482992</v>
      </c>
      <c r="AC562" s="43">
        <v>1559019</v>
      </c>
      <c r="AD562" s="42">
        <v>0.55400000000000005</v>
      </c>
      <c r="AE562" s="42">
        <v>0.70199999999999996</v>
      </c>
      <c r="AF562" s="42">
        <v>0.55400000000000005</v>
      </c>
      <c r="AG562" s="42">
        <v>0.70199999999999996</v>
      </c>
      <c r="AH562" s="43">
        <v>3197</v>
      </c>
      <c r="AI562" s="43">
        <v>2190731063</v>
      </c>
      <c r="AJ562" s="43">
        <v>685245</v>
      </c>
      <c r="AK562" s="43">
        <v>1486251</v>
      </c>
      <c r="AL562" s="43">
        <v>1366856</v>
      </c>
      <c r="AM562" s="42">
        <v>0.54900000000000004</v>
      </c>
      <c r="AN562" s="42">
        <v>0.69299999999999995</v>
      </c>
      <c r="AO562" s="42">
        <v>0.54900000000000004</v>
      </c>
      <c r="AP562" s="42">
        <v>0.69299999999999995</v>
      </c>
      <c r="AQ562" s="43">
        <v>3124</v>
      </c>
      <c r="AR562" s="43">
        <v>2302505833</v>
      </c>
      <c r="AS562" s="43">
        <v>737037</v>
      </c>
      <c r="AT562" s="43">
        <v>1284582</v>
      </c>
      <c r="AU562" s="43">
        <v>1441534</v>
      </c>
      <c r="AV562" s="42">
        <v>0.54100000000000004</v>
      </c>
      <c r="AW562" s="42">
        <v>0.67800000000000005</v>
      </c>
      <c r="AX562" s="42">
        <v>0.54100000000000004</v>
      </c>
      <c r="AY562" s="42">
        <v>0.67800000000000005</v>
      </c>
      <c r="AZ562" s="43">
        <v>3080</v>
      </c>
      <c r="BA562" s="43">
        <v>2463536987</v>
      </c>
      <c r="BB562" s="43">
        <v>799849</v>
      </c>
      <c r="BC562" s="43">
        <v>1243082</v>
      </c>
      <c r="BD562" s="43">
        <v>1345916</v>
      </c>
      <c r="BE562" s="46">
        <v>0.54600000000000004</v>
      </c>
      <c r="BF562" s="46">
        <v>0.66200000000000003</v>
      </c>
      <c r="BG562" s="46">
        <v>0.54600000000000004</v>
      </c>
      <c r="BH562" s="46">
        <v>0.66200000000000003</v>
      </c>
      <c r="BI562" s="47">
        <v>2996</v>
      </c>
      <c r="BJ562" s="47">
        <v>2608267632</v>
      </c>
      <c r="BK562" s="47">
        <v>870583</v>
      </c>
      <c r="BL562" s="47">
        <v>1306632</v>
      </c>
      <c r="BM562" s="47">
        <v>1396766</v>
      </c>
      <c r="BN562" s="66">
        <v>0.504</v>
      </c>
      <c r="BO562" s="66">
        <v>0.625</v>
      </c>
      <c r="BP562" s="66">
        <v>0.504</v>
      </c>
      <c r="BQ562" s="66">
        <v>0.625</v>
      </c>
      <c r="BR562" s="67">
        <v>2816</v>
      </c>
      <c r="BS562" s="67">
        <v>2901731155</v>
      </c>
      <c r="BT562" s="67">
        <v>1030444</v>
      </c>
      <c r="BU562" s="67">
        <v>1371437</v>
      </c>
      <c r="BV562" s="67">
        <v>1499676</v>
      </c>
      <c r="BW562" s="70">
        <v>0.46200000000000002</v>
      </c>
      <c r="BX562" s="70">
        <v>0.62</v>
      </c>
      <c r="BY562" s="70">
        <v>0.46200000000000002</v>
      </c>
      <c r="BZ562" s="70">
        <v>0.62</v>
      </c>
      <c r="CA562" s="71">
        <v>2769</v>
      </c>
      <c r="CB562" s="71">
        <v>3033979623</v>
      </c>
      <c r="CC562" s="71">
        <v>1095695</v>
      </c>
      <c r="CD562" s="71">
        <v>1585505</v>
      </c>
      <c r="CE562" s="71">
        <v>1699025</v>
      </c>
    </row>
    <row r="563" spans="1:83" x14ac:dyDescent="0.35">
      <c r="A563" s="10" t="s">
        <v>1895</v>
      </c>
      <c r="B563" s="10" t="s">
        <v>548</v>
      </c>
      <c r="C563" s="42">
        <v>0.51600000000000001</v>
      </c>
      <c r="D563" s="42">
        <v>0.72199999999999998</v>
      </c>
      <c r="E563" s="42">
        <v>0.51600000000000001</v>
      </c>
      <c r="F563" s="42">
        <v>0.72199999999999998</v>
      </c>
      <c r="G563" s="43">
        <v>2541</v>
      </c>
      <c r="H563" s="43">
        <v>1645713929</v>
      </c>
      <c r="I563" s="43">
        <v>647663</v>
      </c>
      <c r="J563" s="43">
        <v>1096048</v>
      </c>
      <c r="K563" s="43">
        <v>1145417</v>
      </c>
      <c r="L563" s="42">
        <v>0.51700000000000002</v>
      </c>
      <c r="M563" s="42">
        <v>0.72399999999999998</v>
      </c>
      <c r="N563" s="42">
        <v>0.51700000000000002</v>
      </c>
      <c r="O563" s="42">
        <v>0.72399999999999998</v>
      </c>
      <c r="P563" s="43">
        <v>2476</v>
      </c>
      <c r="Q563" s="43">
        <v>1648987218</v>
      </c>
      <c r="R563" s="43">
        <v>665988</v>
      </c>
      <c r="S563" s="43">
        <v>1120706</v>
      </c>
      <c r="T563" s="43">
        <v>1222671</v>
      </c>
      <c r="U563" s="42">
        <v>0.50800000000000001</v>
      </c>
      <c r="V563" s="42">
        <v>0.72599999999999998</v>
      </c>
      <c r="W563" s="42">
        <v>0.50800000000000001</v>
      </c>
      <c r="X563" s="42">
        <v>0.72599999999999998</v>
      </c>
      <c r="Y563" s="43">
        <v>2356</v>
      </c>
      <c r="Z563" s="43">
        <v>1681225557</v>
      </c>
      <c r="AA563" s="43">
        <v>713593</v>
      </c>
      <c r="AB563" s="43">
        <v>1230340</v>
      </c>
      <c r="AC563" s="43">
        <v>1293606</v>
      </c>
      <c r="AD563" s="42">
        <v>0.51500000000000001</v>
      </c>
      <c r="AE563" s="42">
        <v>0.72599999999999998</v>
      </c>
      <c r="AF563" s="42">
        <v>0.51500000000000001</v>
      </c>
      <c r="AG563" s="42">
        <v>0.72599999999999998</v>
      </c>
      <c r="AH563" s="43">
        <v>2312</v>
      </c>
      <c r="AI563" s="43">
        <v>1722669789</v>
      </c>
      <c r="AJ563" s="43">
        <v>745099</v>
      </c>
      <c r="AK563" s="43">
        <v>1159396</v>
      </c>
      <c r="AL563" s="43">
        <v>1244676</v>
      </c>
      <c r="AM563" s="42">
        <v>0.52900000000000003</v>
      </c>
      <c r="AN563" s="42">
        <v>0.72499999999999998</v>
      </c>
      <c r="AO563" s="42">
        <v>0.52900000000000003</v>
      </c>
      <c r="AP563" s="42">
        <v>0.72499999999999998</v>
      </c>
      <c r="AQ563" s="43">
        <v>2327</v>
      </c>
      <c r="AR563" s="43">
        <v>1792343052</v>
      </c>
      <c r="AS563" s="43">
        <v>770237</v>
      </c>
      <c r="AT563" s="43">
        <v>1261038</v>
      </c>
      <c r="AU563" s="43">
        <v>1290521</v>
      </c>
      <c r="AV563" s="42">
        <v>0.52300000000000002</v>
      </c>
      <c r="AW563" s="42">
        <v>0.71699999999999997</v>
      </c>
      <c r="AX563" s="42">
        <v>0.52300000000000002</v>
      </c>
      <c r="AY563" s="42">
        <v>0.71699999999999997</v>
      </c>
      <c r="AZ563" s="43">
        <v>2298</v>
      </c>
      <c r="BA563" s="43">
        <v>1910352156</v>
      </c>
      <c r="BB563" s="43">
        <v>831310</v>
      </c>
      <c r="BC563" s="43">
        <v>1099976</v>
      </c>
      <c r="BD563" s="43">
        <v>1110482</v>
      </c>
      <c r="BE563" s="46">
        <v>0.50800000000000001</v>
      </c>
      <c r="BF563" s="46">
        <v>0.70199999999999996</v>
      </c>
      <c r="BG563" s="46">
        <v>0.50800000000000001</v>
      </c>
      <c r="BH563" s="46">
        <v>0.70199999999999996</v>
      </c>
      <c r="BI563" s="47">
        <v>2198</v>
      </c>
      <c r="BJ563" s="47">
        <v>2073593291</v>
      </c>
      <c r="BK563" s="47">
        <v>943400</v>
      </c>
      <c r="BL563" s="47">
        <v>1147837</v>
      </c>
      <c r="BM563" s="47">
        <v>1128120</v>
      </c>
      <c r="BN563" s="66">
        <v>0.46400000000000002</v>
      </c>
      <c r="BO563" s="66">
        <v>0.68799999999999994</v>
      </c>
      <c r="BP563" s="66">
        <v>0.46400000000000002</v>
      </c>
      <c r="BQ563" s="66">
        <v>0.68799999999999994</v>
      </c>
      <c r="BR563" s="67">
        <v>2018</v>
      </c>
      <c r="BS563" s="67">
        <v>2243067174</v>
      </c>
      <c r="BT563" s="67">
        <v>1111529</v>
      </c>
      <c r="BU563" s="67">
        <v>1199335</v>
      </c>
      <c r="BV563" s="67">
        <v>1137464</v>
      </c>
      <c r="BW563" s="70">
        <v>0.41599999999999998</v>
      </c>
      <c r="BX563" s="70">
        <v>0.68600000000000005</v>
      </c>
      <c r="BY563" s="70">
        <v>0.41599999999999998</v>
      </c>
      <c r="BZ563" s="70">
        <v>0.68600000000000005</v>
      </c>
      <c r="CA563" s="71">
        <v>1972</v>
      </c>
      <c r="CB563" s="71">
        <v>2346229778</v>
      </c>
      <c r="CC563" s="71">
        <v>1189771</v>
      </c>
      <c r="CD563" s="71">
        <v>1218409</v>
      </c>
      <c r="CE563" s="71">
        <v>1374650</v>
      </c>
    </row>
    <row r="564" spans="1:83" x14ac:dyDescent="0.35">
      <c r="A564" s="10" t="s">
        <v>1896</v>
      </c>
      <c r="B564" s="10" t="s">
        <v>549</v>
      </c>
      <c r="C564" s="42">
        <v>0.10199999999999999</v>
      </c>
      <c r="D564" s="42">
        <v>0.51600000000000001</v>
      </c>
      <c r="E564" s="42">
        <v>0.10199999999999999</v>
      </c>
      <c r="F564" s="42">
        <v>0.51600000000000001</v>
      </c>
      <c r="G564" s="43">
        <v>4103</v>
      </c>
      <c r="H564" s="43">
        <v>4925638860</v>
      </c>
      <c r="I564" s="43">
        <v>1200496</v>
      </c>
      <c r="J564" s="43">
        <v>814437</v>
      </c>
      <c r="K564" s="43">
        <v>858974</v>
      </c>
      <c r="L564" s="42">
        <v>0.111</v>
      </c>
      <c r="M564" s="42">
        <v>0.52400000000000002</v>
      </c>
      <c r="N564" s="42">
        <v>0.111</v>
      </c>
      <c r="O564" s="42">
        <v>0.52400000000000002</v>
      </c>
      <c r="P564" s="43">
        <v>3946</v>
      </c>
      <c r="Q564" s="43">
        <v>4835984969</v>
      </c>
      <c r="R564" s="43">
        <v>1225541</v>
      </c>
      <c r="S564" s="43">
        <v>1006279</v>
      </c>
      <c r="T564" s="43">
        <v>1082453</v>
      </c>
      <c r="U564" s="42">
        <v>0.14899999999999999</v>
      </c>
      <c r="V564" s="42">
        <v>0.52100000000000002</v>
      </c>
      <c r="W564" s="42">
        <v>0.14899999999999999</v>
      </c>
      <c r="X564" s="42">
        <v>0.52100000000000002</v>
      </c>
      <c r="Y564" s="43">
        <v>4009</v>
      </c>
      <c r="Z564" s="43">
        <v>4939015013</v>
      </c>
      <c r="AA564" s="43">
        <v>1231981</v>
      </c>
      <c r="AB564" s="43">
        <v>1128632</v>
      </c>
      <c r="AC564" s="43">
        <v>1374306</v>
      </c>
      <c r="AD564" s="42">
        <v>0.16300000000000001</v>
      </c>
      <c r="AE564" s="42">
        <v>0.54300000000000004</v>
      </c>
      <c r="AF564" s="42">
        <v>0.16300000000000001</v>
      </c>
      <c r="AG564" s="42">
        <v>0.54300000000000004</v>
      </c>
      <c r="AH564" s="43">
        <v>3774</v>
      </c>
      <c r="AI564" s="43">
        <v>4854685919</v>
      </c>
      <c r="AJ564" s="43">
        <v>1286350</v>
      </c>
      <c r="AK564" s="43">
        <v>1277001</v>
      </c>
      <c r="AL564" s="43">
        <v>1414380</v>
      </c>
      <c r="AM564" s="42">
        <v>0.189</v>
      </c>
      <c r="AN564" s="42">
        <v>0.54600000000000004</v>
      </c>
      <c r="AO564" s="42">
        <v>0.189</v>
      </c>
      <c r="AP564" s="42">
        <v>0.54600000000000004</v>
      </c>
      <c r="AQ564" s="43">
        <v>3720</v>
      </c>
      <c r="AR564" s="43">
        <v>4927888324</v>
      </c>
      <c r="AS564" s="43">
        <v>1324701</v>
      </c>
      <c r="AT564" s="43">
        <v>1249003</v>
      </c>
      <c r="AU564" s="43">
        <v>1254081</v>
      </c>
      <c r="AV564" s="42">
        <v>0.16</v>
      </c>
      <c r="AW564" s="42">
        <v>0.52400000000000002</v>
      </c>
      <c r="AX564" s="42">
        <v>0.16</v>
      </c>
      <c r="AY564" s="42">
        <v>0.52400000000000002</v>
      </c>
      <c r="AZ564" s="43">
        <v>3608</v>
      </c>
      <c r="BA564" s="43">
        <v>5280812965</v>
      </c>
      <c r="BB564" s="43">
        <v>1463639</v>
      </c>
      <c r="BC564" s="43">
        <v>1275578</v>
      </c>
      <c r="BD564" s="43">
        <v>1591833</v>
      </c>
      <c r="BE564" s="46">
        <v>0.193</v>
      </c>
      <c r="BF564" s="46">
        <v>0.50700000000000001</v>
      </c>
      <c r="BG564" s="46">
        <v>0.193</v>
      </c>
      <c r="BH564" s="46">
        <v>0.50700000000000001</v>
      </c>
      <c r="BI564" s="47">
        <v>3608</v>
      </c>
      <c r="BJ564" s="47">
        <v>5575739847</v>
      </c>
      <c r="BK564" s="47">
        <v>1545382</v>
      </c>
      <c r="BL564" s="47">
        <v>1393940</v>
      </c>
      <c r="BM564" s="47">
        <v>1572950</v>
      </c>
      <c r="BN564" s="66">
        <v>0.18</v>
      </c>
      <c r="BO564" s="66">
        <v>0.48399999999999999</v>
      </c>
      <c r="BP564" s="66">
        <v>0.18</v>
      </c>
      <c r="BQ564" s="66">
        <v>0.48399999999999999</v>
      </c>
      <c r="BR564" s="67">
        <v>3449</v>
      </c>
      <c r="BS564" s="67">
        <v>5869915762</v>
      </c>
      <c r="BT564" s="67">
        <v>1701918</v>
      </c>
      <c r="BU564" s="67">
        <v>1645990</v>
      </c>
      <c r="BV564" s="67">
        <v>1860246</v>
      </c>
      <c r="BW564" s="70">
        <v>0.127</v>
      </c>
      <c r="BX564" s="70">
        <v>0.48099999999999998</v>
      </c>
      <c r="BY564" s="70">
        <v>0.127</v>
      </c>
      <c r="BZ564" s="70">
        <v>0.48099999999999998</v>
      </c>
      <c r="CA564" s="71">
        <v>3416</v>
      </c>
      <c r="CB564" s="71">
        <v>6075004427</v>
      </c>
      <c r="CC564" s="71">
        <v>1778397</v>
      </c>
      <c r="CD564" s="71">
        <v>1860583</v>
      </c>
      <c r="CE564" s="71">
        <v>2006295</v>
      </c>
    </row>
    <row r="565" spans="1:83" x14ac:dyDescent="0.35">
      <c r="A565" s="10" t="s">
        <v>1897</v>
      </c>
      <c r="B565" s="10" t="s">
        <v>550</v>
      </c>
      <c r="C565" s="42">
        <v>0.41499999999999998</v>
      </c>
      <c r="D565" s="42">
        <v>0.65400000000000003</v>
      </c>
      <c r="E565" s="42">
        <v>0.41499999999999998</v>
      </c>
      <c r="F565" s="42">
        <v>0.65400000000000003</v>
      </c>
      <c r="G565" s="43">
        <v>6656</v>
      </c>
      <c r="H565" s="43">
        <v>5216818689</v>
      </c>
      <c r="I565" s="43">
        <v>783776</v>
      </c>
      <c r="J565" s="43">
        <v>2886921</v>
      </c>
      <c r="K565" s="43">
        <v>3040968</v>
      </c>
      <c r="L565" s="42">
        <v>0.42899999999999999</v>
      </c>
      <c r="M565" s="42">
        <v>0.66</v>
      </c>
      <c r="N565" s="42">
        <v>0.42899999999999999</v>
      </c>
      <c r="O565" s="42">
        <v>0.66</v>
      </c>
      <c r="P565" s="43">
        <v>6539</v>
      </c>
      <c r="Q565" s="43">
        <v>5145588765</v>
      </c>
      <c r="R565" s="43">
        <v>786907</v>
      </c>
      <c r="S565" s="43">
        <v>3632638</v>
      </c>
      <c r="T565" s="43">
        <v>3147089</v>
      </c>
      <c r="U565" s="42">
        <v>0.42499999999999999</v>
      </c>
      <c r="V565" s="42">
        <v>0.65100000000000002</v>
      </c>
      <c r="W565" s="42">
        <v>0.42499999999999999</v>
      </c>
      <c r="X565" s="42">
        <v>0.65100000000000002</v>
      </c>
      <c r="Y565" s="43">
        <v>6388</v>
      </c>
      <c r="Z565" s="43">
        <v>5325792165</v>
      </c>
      <c r="AA565" s="43">
        <v>833718</v>
      </c>
      <c r="AB565" s="43">
        <v>3417222</v>
      </c>
      <c r="AC565" s="43">
        <v>3642219</v>
      </c>
      <c r="AD565" s="42">
        <v>0.45200000000000001</v>
      </c>
      <c r="AE565" s="42">
        <v>0.65300000000000002</v>
      </c>
      <c r="AF565" s="42">
        <v>0.45200000000000001</v>
      </c>
      <c r="AG565" s="42">
        <v>0.65300000000000002</v>
      </c>
      <c r="AH565" s="43">
        <v>6302</v>
      </c>
      <c r="AI565" s="43">
        <v>5311289299</v>
      </c>
      <c r="AJ565" s="43">
        <v>842794</v>
      </c>
      <c r="AK565" s="43">
        <v>4533720</v>
      </c>
      <c r="AL565" s="43">
        <v>3964292</v>
      </c>
      <c r="AM565" s="42">
        <v>0.436</v>
      </c>
      <c r="AN565" s="42">
        <v>0.64</v>
      </c>
      <c r="AO565" s="42">
        <v>0.436</v>
      </c>
      <c r="AP565" s="42">
        <v>0.64</v>
      </c>
      <c r="AQ565" s="43">
        <v>6144</v>
      </c>
      <c r="AR565" s="43">
        <v>5656243721</v>
      </c>
      <c r="AS565" s="43">
        <v>920612</v>
      </c>
      <c r="AT565" s="43">
        <v>3676538</v>
      </c>
      <c r="AU565" s="43">
        <v>3628401</v>
      </c>
      <c r="AV565" s="42">
        <v>0.42499999999999999</v>
      </c>
      <c r="AW565" s="42">
        <v>0.628</v>
      </c>
      <c r="AX565" s="42">
        <v>0.42499999999999999</v>
      </c>
      <c r="AY565" s="42">
        <v>0.628</v>
      </c>
      <c r="AZ565" s="43">
        <v>6019</v>
      </c>
      <c r="BA565" s="43">
        <v>6034347225</v>
      </c>
      <c r="BB565" s="43">
        <v>1002549</v>
      </c>
      <c r="BC565" s="43">
        <v>3653042</v>
      </c>
      <c r="BD565" s="43">
        <v>3410893</v>
      </c>
      <c r="BE565" s="46">
        <v>0.42699999999999999</v>
      </c>
      <c r="BF565" s="46">
        <v>0.61399999999999999</v>
      </c>
      <c r="BG565" s="46">
        <v>0.42699999999999999</v>
      </c>
      <c r="BH565" s="46">
        <v>0.61399999999999999</v>
      </c>
      <c r="BI565" s="47">
        <v>5810</v>
      </c>
      <c r="BJ565" s="47">
        <v>6375358468</v>
      </c>
      <c r="BK565" s="47">
        <v>1097307</v>
      </c>
      <c r="BL565" s="47">
        <v>3271473</v>
      </c>
      <c r="BM565" s="47">
        <v>3162932</v>
      </c>
      <c r="BN565" s="66">
        <v>0.39</v>
      </c>
      <c r="BO565" s="66">
        <v>0.57899999999999996</v>
      </c>
      <c r="BP565" s="66">
        <v>0.39</v>
      </c>
      <c r="BQ565" s="66">
        <v>0.57899999999999996</v>
      </c>
      <c r="BR565" s="67">
        <v>5606</v>
      </c>
      <c r="BS565" s="67">
        <v>7102197495</v>
      </c>
      <c r="BT565" s="67">
        <v>1266892</v>
      </c>
      <c r="BU565" s="67">
        <v>4141193</v>
      </c>
      <c r="BV565" s="67">
        <v>3236673</v>
      </c>
      <c r="BW565" s="70">
        <v>0.36</v>
      </c>
      <c r="BX565" s="70">
        <v>0.57299999999999995</v>
      </c>
      <c r="BY565" s="70">
        <v>0.36</v>
      </c>
      <c r="BZ565" s="70">
        <v>0.57299999999999995</v>
      </c>
      <c r="CA565" s="71">
        <v>5701</v>
      </c>
      <c r="CB565" s="71">
        <v>7428780733</v>
      </c>
      <c r="CC565" s="71">
        <v>1303066</v>
      </c>
      <c r="CD565" s="71">
        <v>3397582</v>
      </c>
      <c r="CE565" s="71">
        <v>3213747</v>
      </c>
    </row>
    <row r="566" spans="1:83" x14ac:dyDescent="0.35">
      <c r="A566" s="10" t="s">
        <v>1898</v>
      </c>
      <c r="B566" s="10" t="s">
        <v>551</v>
      </c>
      <c r="C566" s="42">
        <v>0.52200000000000002</v>
      </c>
      <c r="D566" s="42">
        <v>0.67900000000000005</v>
      </c>
      <c r="E566" s="42">
        <v>0.52200000000000002</v>
      </c>
      <c r="F566" s="42">
        <v>0.67900000000000005</v>
      </c>
      <c r="G566" s="43">
        <v>5053</v>
      </c>
      <c r="H566" s="43">
        <v>3231505287</v>
      </c>
      <c r="I566" s="43">
        <v>639522</v>
      </c>
      <c r="J566" s="43">
        <v>931746</v>
      </c>
      <c r="K566" s="43">
        <v>1005145</v>
      </c>
      <c r="L566" s="42">
        <v>0.51800000000000002</v>
      </c>
      <c r="M566" s="42">
        <v>0.67900000000000005</v>
      </c>
      <c r="N566" s="42">
        <v>0.51800000000000002</v>
      </c>
      <c r="O566" s="42">
        <v>0.67900000000000005</v>
      </c>
      <c r="P566" s="43">
        <v>4879</v>
      </c>
      <c r="Q566" s="43">
        <v>3245239977</v>
      </c>
      <c r="R566" s="43">
        <v>665144</v>
      </c>
      <c r="S566" s="43">
        <v>902744</v>
      </c>
      <c r="T566" s="43">
        <v>1106739</v>
      </c>
      <c r="U566" s="42">
        <v>0.51100000000000001</v>
      </c>
      <c r="V566" s="42">
        <v>0.66700000000000004</v>
      </c>
      <c r="W566" s="42">
        <v>0.51100000000000001</v>
      </c>
      <c r="X566" s="42">
        <v>0.66700000000000004</v>
      </c>
      <c r="Y566" s="43">
        <v>4756</v>
      </c>
      <c r="Z566" s="43">
        <v>3372465952</v>
      </c>
      <c r="AA566" s="43">
        <v>709097</v>
      </c>
      <c r="AB566" s="43">
        <v>1053080</v>
      </c>
      <c r="AC566" s="43">
        <v>1142976</v>
      </c>
      <c r="AD566" s="42">
        <v>0.52200000000000002</v>
      </c>
      <c r="AE566" s="42">
        <v>0.67700000000000005</v>
      </c>
      <c r="AF566" s="42">
        <v>0.52200000000000002</v>
      </c>
      <c r="AG566" s="42">
        <v>0.67700000000000005</v>
      </c>
      <c r="AH566" s="43">
        <v>4602</v>
      </c>
      <c r="AI566" s="43">
        <v>3381041039</v>
      </c>
      <c r="AJ566" s="43">
        <v>734689</v>
      </c>
      <c r="AK566" s="43">
        <v>1114215</v>
      </c>
      <c r="AL566" s="43">
        <v>1152453</v>
      </c>
      <c r="AM566" s="42">
        <v>0.51500000000000001</v>
      </c>
      <c r="AN566" s="42">
        <v>0.66900000000000004</v>
      </c>
      <c r="AO566" s="42">
        <v>0.51500000000000001</v>
      </c>
      <c r="AP566" s="42">
        <v>0.66900000000000004</v>
      </c>
      <c r="AQ566" s="43">
        <v>4482</v>
      </c>
      <c r="AR566" s="43">
        <v>3553379662</v>
      </c>
      <c r="AS566" s="43">
        <v>792811</v>
      </c>
      <c r="AT566" s="43">
        <v>1262944</v>
      </c>
      <c r="AU566" s="43">
        <v>1264207</v>
      </c>
      <c r="AV566" s="42">
        <v>0.498</v>
      </c>
      <c r="AW566" s="42">
        <v>0.65100000000000002</v>
      </c>
      <c r="AX566" s="42">
        <v>0.498</v>
      </c>
      <c r="AY566" s="42">
        <v>0.65100000000000002</v>
      </c>
      <c r="AZ566" s="43">
        <v>4351</v>
      </c>
      <c r="BA566" s="43">
        <v>3804740379</v>
      </c>
      <c r="BB566" s="43">
        <v>874451</v>
      </c>
      <c r="BC566" s="43">
        <v>1127603</v>
      </c>
      <c r="BD566" s="43">
        <v>1165468</v>
      </c>
      <c r="BE566" s="46">
        <v>0.49199999999999999</v>
      </c>
      <c r="BF566" s="46">
        <v>0.63700000000000001</v>
      </c>
      <c r="BG566" s="46">
        <v>0.49199999999999999</v>
      </c>
      <c r="BH566" s="46">
        <v>0.63700000000000001</v>
      </c>
      <c r="BI566" s="47">
        <v>4128</v>
      </c>
      <c r="BJ566" s="47">
        <v>4022589415</v>
      </c>
      <c r="BK566" s="47">
        <v>974464</v>
      </c>
      <c r="BL566" s="47">
        <v>1160523</v>
      </c>
      <c r="BM566" s="47">
        <v>1141964</v>
      </c>
      <c r="BN566" s="66">
        <v>0.46500000000000002</v>
      </c>
      <c r="BO566" s="66">
        <v>0.60399999999999998</v>
      </c>
      <c r="BP566" s="66">
        <v>0.46500000000000002</v>
      </c>
      <c r="BQ566" s="66">
        <v>0.60399999999999998</v>
      </c>
      <c r="BR566" s="67">
        <v>4030</v>
      </c>
      <c r="BS566" s="67">
        <v>4476030897</v>
      </c>
      <c r="BT566" s="67">
        <v>1110677</v>
      </c>
      <c r="BU566" s="67">
        <v>1134501</v>
      </c>
      <c r="BV566" s="67">
        <v>1144352</v>
      </c>
      <c r="BW566" s="70">
        <v>0.42099999999999999</v>
      </c>
      <c r="BX566" s="70">
        <v>0.59399999999999997</v>
      </c>
      <c r="BY566" s="70">
        <v>0.42099999999999999</v>
      </c>
      <c r="BZ566" s="70">
        <v>0.59399999999999997</v>
      </c>
      <c r="CA566" s="71">
        <v>3962</v>
      </c>
      <c r="CB566" s="71">
        <v>4676732468</v>
      </c>
      <c r="CC566" s="71">
        <v>1180396</v>
      </c>
      <c r="CD566" s="71">
        <v>1172132</v>
      </c>
      <c r="CE566" s="71">
        <v>1240056</v>
      </c>
    </row>
    <row r="567" spans="1:83" x14ac:dyDescent="0.35">
      <c r="A567" s="10" t="s">
        <v>1899</v>
      </c>
      <c r="B567" s="10" t="s">
        <v>552</v>
      </c>
      <c r="C567" s="42">
        <v>0.83199999999999996</v>
      </c>
      <c r="D567" s="42">
        <v>0.65900000000000003</v>
      </c>
      <c r="E567" s="42">
        <v>0.83199999999999996</v>
      </c>
      <c r="F567" s="42">
        <v>0.83199999999999996</v>
      </c>
      <c r="G567" s="43">
        <v>19303</v>
      </c>
      <c r="H567" s="43">
        <v>4346759711</v>
      </c>
      <c r="I567" s="43">
        <v>225185</v>
      </c>
      <c r="J567" s="43">
        <v>4809704</v>
      </c>
      <c r="K567" s="43">
        <v>4980315</v>
      </c>
      <c r="L567" s="42">
        <v>0.84399999999999997</v>
      </c>
      <c r="M567" s="42">
        <v>0.66400000000000003</v>
      </c>
      <c r="N567" s="42">
        <v>0.84399999999999997</v>
      </c>
      <c r="O567" s="42">
        <v>0.84399999999999997</v>
      </c>
      <c r="P567" s="43">
        <v>19740</v>
      </c>
      <c r="Q567" s="43">
        <v>4265753945</v>
      </c>
      <c r="R567" s="43">
        <v>216096</v>
      </c>
      <c r="S567" s="43">
        <v>5254335</v>
      </c>
      <c r="T567" s="43">
        <v>5504828</v>
      </c>
      <c r="U567" s="42">
        <v>0.84199999999999997</v>
      </c>
      <c r="V567" s="42">
        <v>0.64500000000000002</v>
      </c>
      <c r="W567" s="42">
        <v>0.84199999999999997</v>
      </c>
      <c r="X567" s="42">
        <v>0.84199999999999997</v>
      </c>
      <c r="Y567" s="43">
        <v>20026</v>
      </c>
      <c r="Z567" s="43">
        <v>4604965602</v>
      </c>
      <c r="AA567" s="43">
        <v>229949</v>
      </c>
      <c r="AB567" s="43">
        <v>5335989</v>
      </c>
      <c r="AC567" s="43">
        <v>5624371</v>
      </c>
      <c r="AD567" s="42">
        <v>0.83899999999999997</v>
      </c>
      <c r="AE567" s="42">
        <v>0.63500000000000001</v>
      </c>
      <c r="AF567" s="42">
        <v>0.83899999999999997</v>
      </c>
      <c r="AG567" s="42">
        <v>0.83899999999999997</v>
      </c>
      <c r="AH567" s="43">
        <v>19806</v>
      </c>
      <c r="AI567" s="43">
        <v>4928017052</v>
      </c>
      <c r="AJ567" s="43">
        <v>248814</v>
      </c>
      <c r="AK567" s="43">
        <v>5459243</v>
      </c>
      <c r="AL567" s="43">
        <v>6164094</v>
      </c>
      <c r="AM567" s="42">
        <v>0.84</v>
      </c>
      <c r="AN567" s="42">
        <v>0.62</v>
      </c>
      <c r="AO567" s="42">
        <v>0.84</v>
      </c>
      <c r="AP567" s="42">
        <v>0.84</v>
      </c>
      <c r="AQ567" s="43">
        <v>19772</v>
      </c>
      <c r="AR567" s="43">
        <v>5186354791</v>
      </c>
      <c r="AS567" s="43">
        <v>262308</v>
      </c>
      <c r="AT567" s="43">
        <v>6345454</v>
      </c>
      <c r="AU567" s="43">
        <v>6327331</v>
      </c>
      <c r="AV567" s="42">
        <v>0.83099999999999996</v>
      </c>
      <c r="AW567" s="42">
        <v>0.57899999999999996</v>
      </c>
      <c r="AX567" s="42">
        <v>0.83099999999999996</v>
      </c>
      <c r="AY567" s="42">
        <v>0.83099999999999996</v>
      </c>
      <c r="AZ567" s="43">
        <v>19766</v>
      </c>
      <c r="BA567" s="43">
        <v>5857494932</v>
      </c>
      <c r="BB567" s="43">
        <v>296341</v>
      </c>
      <c r="BC567" s="43">
        <v>5880307</v>
      </c>
      <c r="BD567" s="43">
        <v>6849237</v>
      </c>
      <c r="BE567" s="46">
        <v>0.82599999999999996</v>
      </c>
      <c r="BF567" s="46">
        <v>0.55100000000000005</v>
      </c>
      <c r="BG567" s="46">
        <v>0.82599999999999996</v>
      </c>
      <c r="BH567" s="46">
        <v>0.82599999999999996</v>
      </c>
      <c r="BI567" s="47">
        <v>18724</v>
      </c>
      <c r="BJ567" s="47">
        <v>6279198894</v>
      </c>
      <c r="BK567" s="47">
        <v>335355</v>
      </c>
      <c r="BL567" s="47">
        <v>6192235</v>
      </c>
      <c r="BM567" s="47">
        <v>6796178</v>
      </c>
      <c r="BN567" s="66">
        <v>0.81499999999999995</v>
      </c>
      <c r="BO567" s="66">
        <v>0.48799999999999999</v>
      </c>
      <c r="BP567" s="66">
        <v>0.81499999999999995</v>
      </c>
      <c r="BQ567" s="66">
        <v>0.81499999999999995</v>
      </c>
      <c r="BR567" s="67">
        <v>18557</v>
      </c>
      <c r="BS567" s="67">
        <v>7153049937</v>
      </c>
      <c r="BT567" s="67">
        <v>385463</v>
      </c>
      <c r="BU567" s="67">
        <v>6339831</v>
      </c>
      <c r="BV567" s="67">
        <v>7894649</v>
      </c>
      <c r="BW567" s="70">
        <v>0.80600000000000005</v>
      </c>
      <c r="BX567" s="70">
        <v>0.46400000000000002</v>
      </c>
      <c r="BY567" s="70">
        <v>0.80600000000000005</v>
      </c>
      <c r="BZ567" s="70">
        <v>0.80600000000000005</v>
      </c>
      <c r="CA567" s="71">
        <v>18915</v>
      </c>
      <c r="CB567" s="71">
        <v>7512635049</v>
      </c>
      <c r="CC567" s="71">
        <v>397178</v>
      </c>
      <c r="CD567" s="71">
        <v>8358280</v>
      </c>
      <c r="CE567" s="71">
        <v>9313467</v>
      </c>
    </row>
    <row r="568" spans="1:83" x14ac:dyDescent="0.35">
      <c r="A568" s="10" t="s">
        <v>1900</v>
      </c>
      <c r="B568" s="10" t="s">
        <v>1190</v>
      </c>
      <c r="C568" s="42">
        <v>0.77200000000000002</v>
      </c>
      <c r="D568" s="42">
        <v>0.79500000000000004</v>
      </c>
      <c r="E568" s="42">
        <v>0.77200000000000002</v>
      </c>
      <c r="F568" s="42">
        <v>0.79500000000000004</v>
      </c>
      <c r="G568" s="43">
        <v>7461</v>
      </c>
      <c r="H568" s="43">
        <v>2287465594</v>
      </c>
      <c r="I568" s="43">
        <v>306589</v>
      </c>
      <c r="J568" s="43">
        <v>3915657</v>
      </c>
      <c r="K568" s="43">
        <v>3987623</v>
      </c>
      <c r="L568" s="42">
        <v>0.79100000000000004</v>
      </c>
      <c r="M568" s="42">
        <v>0.80100000000000005</v>
      </c>
      <c r="N568" s="42">
        <v>0.79100000000000004</v>
      </c>
      <c r="O568" s="42">
        <v>0.80100000000000005</v>
      </c>
      <c r="P568" s="43">
        <v>7740</v>
      </c>
      <c r="Q568" s="43">
        <v>2231137625</v>
      </c>
      <c r="R568" s="43">
        <v>288260</v>
      </c>
      <c r="S568" s="43">
        <v>4274135</v>
      </c>
      <c r="T568" s="43">
        <v>4018032</v>
      </c>
      <c r="U568" s="42">
        <v>0.80500000000000005</v>
      </c>
      <c r="V568" s="42">
        <v>0.80300000000000005</v>
      </c>
      <c r="W568" s="42">
        <v>0.80500000000000005</v>
      </c>
      <c r="X568" s="42">
        <v>0.80500000000000005</v>
      </c>
      <c r="Y568" s="43">
        <v>7887</v>
      </c>
      <c r="Z568" s="43">
        <v>2232724876</v>
      </c>
      <c r="AA568" s="43">
        <v>283089</v>
      </c>
      <c r="AB568" s="43">
        <v>4403328</v>
      </c>
      <c r="AC568" s="43">
        <v>3451317</v>
      </c>
      <c r="AD568" s="42">
        <v>0.80500000000000005</v>
      </c>
      <c r="AE568" s="42">
        <v>0.79300000000000004</v>
      </c>
      <c r="AF568" s="42">
        <v>0.80500000000000005</v>
      </c>
      <c r="AG568" s="42">
        <v>0.80500000000000005</v>
      </c>
      <c r="AH568" s="43">
        <v>7951</v>
      </c>
      <c r="AI568" s="43">
        <v>2392125660</v>
      </c>
      <c r="AJ568" s="43">
        <v>300858</v>
      </c>
      <c r="AK568" s="43">
        <v>3334602</v>
      </c>
      <c r="AL568" s="43">
        <v>3701660</v>
      </c>
      <c r="AM568" s="42">
        <v>0.80700000000000005</v>
      </c>
      <c r="AN568" s="42">
        <v>0.77800000000000002</v>
      </c>
      <c r="AO568" s="42">
        <v>0.80700000000000005</v>
      </c>
      <c r="AP568" s="42">
        <v>0.80700000000000005</v>
      </c>
      <c r="AQ568" s="43">
        <v>8224</v>
      </c>
      <c r="AR568" s="43">
        <v>2599459762</v>
      </c>
      <c r="AS568" s="43">
        <v>316082</v>
      </c>
      <c r="AT568" s="43">
        <v>3529429</v>
      </c>
      <c r="AU568" s="43">
        <v>3498380</v>
      </c>
      <c r="AV568" s="42">
        <v>0.79800000000000004</v>
      </c>
      <c r="AW568" s="42">
        <v>0.75700000000000001</v>
      </c>
      <c r="AX568" s="42">
        <v>0.79800000000000004</v>
      </c>
      <c r="AY568" s="42">
        <v>0.79800000000000004</v>
      </c>
      <c r="AZ568" s="43">
        <v>8121</v>
      </c>
      <c r="BA568" s="43">
        <v>2865369949</v>
      </c>
      <c r="BB568" s="43">
        <v>352834</v>
      </c>
      <c r="BC568" s="43">
        <v>3523086</v>
      </c>
      <c r="BD568" s="43">
        <v>3849743</v>
      </c>
      <c r="BE568" s="46">
        <v>0.79600000000000004</v>
      </c>
      <c r="BF568" s="46">
        <v>0.74199999999999999</v>
      </c>
      <c r="BG568" s="46">
        <v>0.79600000000000004</v>
      </c>
      <c r="BH568" s="46">
        <v>0.79600000000000004</v>
      </c>
      <c r="BI568" s="47">
        <v>7680</v>
      </c>
      <c r="BJ568" s="47">
        <v>3005378223</v>
      </c>
      <c r="BK568" s="47">
        <v>391325</v>
      </c>
      <c r="BL568" s="47">
        <v>3460546</v>
      </c>
      <c r="BM568" s="47">
        <v>3779950</v>
      </c>
      <c r="BN568" s="66">
        <v>0.77400000000000002</v>
      </c>
      <c r="BO568" s="66">
        <v>0.68300000000000005</v>
      </c>
      <c r="BP568" s="66">
        <v>0.77400000000000002</v>
      </c>
      <c r="BQ568" s="66">
        <v>0.77400000000000002</v>
      </c>
      <c r="BR568" s="67">
        <v>7721</v>
      </c>
      <c r="BS568" s="67">
        <v>3627115525</v>
      </c>
      <c r="BT568" s="67">
        <v>469772</v>
      </c>
      <c r="BU568" s="67">
        <v>3729972</v>
      </c>
      <c r="BV568" s="67">
        <v>3926034</v>
      </c>
      <c r="BW568" s="70">
        <v>0.755</v>
      </c>
      <c r="BX568" s="70">
        <v>0.66300000000000003</v>
      </c>
      <c r="BY568" s="70">
        <v>0.755</v>
      </c>
      <c r="BZ568" s="70">
        <v>0.755</v>
      </c>
      <c r="CA568" s="71">
        <v>7719</v>
      </c>
      <c r="CB568" s="71">
        <v>3860339967</v>
      </c>
      <c r="CC568" s="71">
        <v>500108</v>
      </c>
      <c r="CD568" s="71">
        <v>4087880</v>
      </c>
      <c r="CE568" s="71">
        <v>4191781</v>
      </c>
    </row>
    <row r="569" spans="1:83" x14ac:dyDescent="0.35">
      <c r="A569" s="10" t="s">
        <v>1901</v>
      </c>
      <c r="B569" s="10" t="s">
        <v>554</v>
      </c>
      <c r="C569" s="42">
        <v>0</v>
      </c>
      <c r="D569" s="42">
        <v>0</v>
      </c>
      <c r="E569" s="42">
        <v>0</v>
      </c>
      <c r="F569" s="42">
        <v>0.36</v>
      </c>
      <c r="G569" s="43">
        <v>37</v>
      </c>
      <c r="H569" s="43">
        <v>2246999210</v>
      </c>
      <c r="I569" s="43">
        <v>60729708</v>
      </c>
      <c r="J569" s="43">
        <v>69271</v>
      </c>
      <c r="K569" s="43">
        <v>72056</v>
      </c>
      <c r="L569" s="42">
        <v>0</v>
      </c>
      <c r="M569" s="42">
        <v>0</v>
      </c>
      <c r="N569" s="42">
        <v>0</v>
      </c>
      <c r="O569" s="42">
        <v>0.36</v>
      </c>
      <c r="P569" s="43">
        <v>36</v>
      </c>
      <c r="Q569" s="43">
        <v>2238374413</v>
      </c>
      <c r="R569" s="43">
        <v>62177067</v>
      </c>
      <c r="S569" s="43">
        <v>56909</v>
      </c>
      <c r="T569" s="43">
        <v>72943</v>
      </c>
      <c r="U569" s="42">
        <v>0</v>
      </c>
      <c r="V569" s="42">
        <v>0</v>
      </c>
      <c r="W569" s="42">
        <v>0</v>
      </c>
      <c r="X569" s="42">
        <v>0.36</v>
      </c>
      <c r="Y569" s="43">
        <v>24</v>
      </c>
      <c r="Z569" s="43">
        <v>2309475150</v>
      </c>
      <c r="AA569" s="43">
        <v>96228131</v>
      </c>
      <c r="AB569" s="43">
        <v>49630</v>
      </c>
      <c r="AC569" s="43">
        <v>64050</v>
      </c>
      <c r="AD569" s="42">
        <v>0</v>
      </c>
      <c r="AE569" s="42">
        <v>0</v>
      </c>
      <c r="AF569" s="42">
        <v>0</v>
      </c>
      <c r="AG569" s="42">
        <v>0.36</v>
      </c>
      <c r="AH569" s="43">
        <v>24</v>
      </c>
      <c r="AI569" s="43">
        <v>2340981561</v>
      </c>
      <c r="AJ569" s="43">
        <v>97540898</v>
      </c>
      <c r="AK569" s="43">
        <v>66655</v>
      </c>
      <c r="AL569" s="43">
        <v>63596</v>
      </c>
      <c r="AM569" s="42">
        <v>0</v>
      </c>
      <c r="AN569" s="42">
        <v>0</v>
      </c>
      <c r="AO569" s="42">
        <v>0</v>
      </c>
      <c r="AP569" s="42">
        <v>0.36</v>
      </c>
      <c r="AQ569" s="43">
        <v>36</v>
      </c>
      <c r="AR569" s="43">
        <v>2433528826</v>
      </c>
      <c r="AS569" s="43">
        <v>67598022</v>
      </c>
      <c r="AT569" s="43">
        <v>59633</v>
      </c>
      <c r="AU569" s="43">
        <v>66455</v>
      </c>
      <c r="AV569" s="42">
        <v>0</v>
      </c>
      <c r="AW569" s="42">
        <v>0</v>
      </c>
      <c r="AX569" s="42">
        <v>0</v>
      </c>
      <c r="AY569" s="42">
        <v>0.36</v>
      </c>
      <c r="AZ569" s="43">
        <v>33</v>
      </c>
      <c r="BA569" s="43">
        <v>2589095772</v>
      </c>
      <c r="BB569" s="43">
        <v>78457447</v>
      </c>
      <c r="BC569" s="43">
        <v>47290</v>
      </c>
      <c r="BD569" s="43">
        <v>53255</v>
      </c>
      <c r="BE569" s="46">
        <v>0</v>
      </c>
      <c r="BF569" s="46">
        <v>0</v>
      </c>
      <c r="BG569" s="46">
        <v>0</v>
      </c>
      <c r="BH569" s="46">
        <v>0.36</v>
      </c>
      <c r="BI569" s="47">
        <v>51</v>
      </c>
      <c r="BJ569" s="47">
        <v>2766566155</v>
      </c>
      <c r="BK569" s="47">
        <v>54246395</v>
      </c>
      <c r="BL569" s="47">
        <v>45099</v>
      </c>
      <c r="BM569" s="47">
        <v>64666</v>
      </c>
      <c r="BN569" s="66">
        <v>0</v>
      </c>
      <c r="BO569" s="66">
        <v>0</v>
      </c>
      <c r="BP569" s="66">
        <v>0</v>
      </c>
      <c r="BQ569" s="66">
        <v>0.36</v>
      </c>
      <c r="BR569" s="67">
        <v>19</v>
      </c>
      <c r="BS569" s="67">
        <v>3000386665</v>
      </c>
      <c r="BT569" s="67">
        <v>157915087</v>
      </c>
      <c r="BU569" s="67">
        <v>47173</v>
      </c>
      <c r="BV569" s="67">
        <v>69143</v>
      </c>
      <c r="BW569" s="70">
        <v>0</v>
      </c>
      <c r="BX569" s="70">
        <v>0</v>
      </c>
      <c r="BY569" s="70">
        <v>0</v>
      </c>
      <c r="BZ569" s="70">
        <v>0.36</v>
      </c>
      <c r="CA569" s="71">
        <v>23</v>
      </c>
      <c r="CB569" s="71">
        <v>3143474575</v>
      </c>
      <c r="CC569" s="71">
        <v>136672807</v>
      </c>
      <c r="CD569" s="71">
        <v>51844</v>
      </c>
      <c r="CE569" s="71">
        <v>57730</v>
      </c>
    </row>
    <row r="570" spans="1:83" x14ac:dyDescent="0.35">
      <c r="A570" s="10" t="s">
        <v>1902</v>
      </c>
      <c r="B570" s="10" t="s">
        <v>555</v>
      </c>
      <c r="C570" s="42">
        <v>0.312</v>
      </c>
      <c r="D570" s="42">
        <v>0.61599999999999999</v>
      </c>
      <c r="E570" s="42">
        <v>0.312</v>
      </c>
      <c r="F570" s="42">
        <v>0.61599999999999999</v>
      </c>
      <c r="G570" s="43">
        <v>2602</v>
      </c>
      <c r="H570" s="43">
        <v>2396359395</v>
      </c>
      <c r="I570" s="43">
        <v>920968</v>
      </c>
      <c r="J570" s="43">
        <v>814768</v>
      </c>
      <c r="K570" s="43">
        <v>876640</v>
      </c>
      <c r="L570" s="42">
        <v>0.32100000000000001</v>
      </c>
      <c r="M570" s="42">
        <v>0.64</v>
      </c>
      <c r="N570" s="42">
        <v>0.32100000000000001</v>
      </c>
      <c r="O570" s="42">
        <v>0.64</v>
      </c>
      <c r="P570" s="43">
        <v>2523</v>
      </c>
      <c r="Q570" s="43">
        <v>2361507294</v>
      </c>
      <c r="R570" s="43">
        <v>935991</v>
      </c>
      <c r="S570" s="43">
        <v>929467</v>
      </c>
      <c r="T570" s="43">
        <v>1003787</v>
      </c>
      <c r="U570" s="42">
        <v>0.34200000000000003</v>
      </c>
      <c r="V570" s="42">
        <v>0.64700000000000002</v>
      </c>
      <c r="W570" s="42">
        <v>0.34200000000000003</v>
      </c>
      <c r="X570" s="42">
        <v>0.64700000000000002</v>
      </c>
      <c r="Y570" s="43">
        <v>2479</v>
      </c>
      <c r="Z570" s="43">
        <v>2364937918</v>
      </c>
      <c r="AA570" s="43">
        <v>953988</v>
      </c>
      <c r="AB570" s="43">
        <v>1219879</v>
      </c>
      <c r="AC570" s="43">
        <v>1003554</v>
      </c>
      <c r="AD570" s="42">
        <v>0.32900000000000001</v>
      </c>
      <c r="AE570" s="42">
        <v>0.63400000000000001</v>
      </c>
      <c r="AF570" s="42">
        <v>0.32900000000000001</v>
      </c>
      <c r="AG570" s="42">
        <v>0.63400000000000001</v>
      </c>
      <c r="AH570" s="43">
        <v>2364</v>
      </c>
      <c r="AI570" s="43">
        <v>2437204173</v>
      </c>
      <c r="AJ570" s="43">
        <v>1030966</v>
      </c>
      <c r="AK570" s="43">
        <v>1067037</v>
      </c>
      <c r="AL570" s="43">
        <v>1023362</v>
      </c>
      <c r="AM570" s="42">
        <v>0.33600000000000002</v>
      </c>
      <c r="AN570" s="42">
        <v>0.63400000000000001</v>
      </c>
      <c r="AO570" s="42">
        <v>0.33600000000000002</v>
      </c>
      <c r="AP570" s="42">
        <v>0.63400000000000001</v>
      </c>
      <c r="AQ570" s="43">
        <v>2298</v>
      </c>
      <c r="AR570" s="43">
        <v>2490475869</v>
      </c>
      <c r="AS570" s="43">
        <v>1083757</v>
      </c>
      <c r="AT570" s="43">
        <v>1001829</v>
      </c>
      <c r="AU570" s="43">
        <v>961244</v>
      </c>
      <c r="AV570" s="42">
        <v>0.32600000000000001</v>
      </c>
      <c r="AW570" s="42">
        <v>0.627</v>
      </c>
      <c r="AX570" s="42">
        <v>0.32600000000000001</v>
      </c>
      <c r="AY570" s="42">
        <v>0.627</v>
      </c>
      <c r="AZ570" s="43">
        <v>2209</v>
      </c>
      <c r="BA570" s="43">
        <v>2592406493</v>
      </c>
      <c r="BB570" s="43">
        <v>1173565</v>
      </c>
      <c r="BC570" s="43">
        <v>1169312</v>
      </c>
      <c r="BD570" s="43">
        <v>1057865</v>
      </c>
      <c r="BE570" s="46">
        <v>0.33600000000000002</v>
      </c>
      <c r="BF570" s="46">
        <v>0.59599999999999997</v>
      </c>
      <c r="BG570" s="46">
        <v>0.33600000000000002</v>
      </c>
      <c r="BH570" s="46">
        <v>0.59599999999999997</v>
      </c>
      <c r="BI570" s="47">
        <v>2227</v>
      </c>
      <c r="BJ570" s="47">
        <v>2829535668</v>
      </c>
      <c r="BK570" s="47">
        <v>1270559</v>
      </c>
      <c r="BL570" s="47">
        <v>1193071</v>
      </c>
      <c r="BM570" s="47">
        <v>977600</v>
      </c>
      <c r="BN570" s="66">
        <v>0.35899999999999999</v>
      </c>
      <c r="BO570" s="66">
        <v>0.59199999999999997</v>
      </c>
      <c r="BP570" s="66">
        <v>0.35899999999999999</v>
      </c>
      <c r="BQ570" s="66">
        <v>0.59199999999999997</v>
      </c>
      <c r="BR570" s="67">
        <v>2165</v>
      </c>
      <c r="BS570" s="67">
        <v>2878883304</v>
      </c>
      <c r="BT570" s="67">
        <v>1329738</v>
      </c>
      <c r="BU570" s="67">
        <v>985286</v>
      </c>
      <c r="BV570" s="67">
        <v>1017859</v>
      </c>
      <c r="BW570" s="70">
        <v>0.314</v>
      </c>
      <c r="BX570" s="70">
        <v>0.58599999999999997</v>
      </c>
      <c r="BY570" s="70">
        <v>0.314</v>
      </c>
      <c r="BZ570" s="70">
        <v>0.58599999999999997</v>
      </c>
      <c r="CA570" s="71">
        <v>2129</v>
      </c>
      <c r="CB570" s="71">
        <v>2975130900</v>
      </c>
      <c r="CC570" s="71">
        <v>1397431</v>
      </c>
      <c r="CD570" s="71">
        <v>1286105</v>
      </c>
      <c r="CE570" s="71">
        <v>1229712</v>
      </c>
    </row>
    <row r="571" spans="1:83" x14ac:dyDescent="0.35">
      <c r="A571" s="10" t="s">
        <v>1903</v>
      </c>
      <c r="B571" s="10" t="s">
        <v>556</v>
      </c>
      <c r="C571" s="42">
        <v>0.24399999999999999</v>
      </c>
      <c r="D571" s="42">
        <v>0.53300000000000003</v>
      </c>
      <c r="E571" s="42">
        <v>0.24399999999999999</v>
      </c>
      <c r="F571" s="42">
        <v>0.53300000000000003</v>
      </c>
      <c r="G571" s="43">
        <v>5627</v>
      </c>
      <c r="H571" s="43">
        <v>5696119849</v>
      </c>
      <c r="I571" s="43">
        <v>1012283</v>
      </c>
      <c r="J571" s="43">
        <v>1499984</v>
      </c>
      <c r="K571" s="43">
        <v>1669817</v>
      </c>
      <c r="L571" s="42">
        <v>0.26300000000000001</v>
      </c>
      <c r="M571" s="42">
        <v>0.51600000000000001</v>
      </c>
      <c r="N571" s="42">
        <v>0.26300000000000001</v>
      </c>
      <c r="O571" s="42">
        <v>0.51600000000000001</v>
      </c>
      <c r="P571" s="43">
        <v>5838</v>
      </c>
      <c r="Q571" s="43">
        <v>5933661768</v>
      </c>
      <c r="R571" s="43">
        <v>1016386</v>
      </c>
      <c r="S571" s="43">
        <v>1917815</v>
      </c>
      <c r="T571" s="43">
        <v>1930742</v>
      </c>
      <c r="U571" s="42">
        <v>0.28499999999999998</v>
      </c>
      <c r="V571" s="42">
        <v>0.50700000000000001</v>
      </c>
      <c r="W571" s="42">
        <v>0.28499999999999998</v>
      </c>
      <c r="X571" s="42">
        <v>0.50700000000000001</v>
      </c>
      <c r="Y571" s="43">
        <v>6031</v>
      </c>
      <c r="Z571" s="43">
        <v>6241560066</v>
      </c>
      <c r="AA571" s="43">
        <v>1034912</v>
      </c>
      <c r="AB571" s="43">
        <v>1942249</v>
      </c>
      <c r="AC571" s="43">
        <v>1730660</v>
      </c>
      <c r="AD571" s="42">
        <v>0.33</v>
      </c>
      <c r="AE571" s="42">
        <v>0.51300000000000001</v>
      </c>
      <c r="AF571" s="42">
        <v>0.33</v>
      </c>
      <c r="AG571" s="42">
        <v>0.51300000000000001</v>
      </c>
      <c r="AH571" s="43">
        <v>6062</v>
      </c>
      <c r="AI571" s="43">
        <v>6237892677</v>
      </c>
      <c r="AJ571" s="43">
        <v>1029015</v>
      </c>
      <c r="AK571" s="43">
        <v>1914225</v>
      </c>
      <c r="AL571" s="43">
        <v>2068983</v>
      </c>
      <c r="AM571" s="42">
        <v>0.36399999999999999</v>
      </c>
      <c r="AN571" s="42">
        <v>0.497</v>
      </c>
      <c r="AO571" s="42">
        <v>0.36399999999999999</v>
      </c>
      <c r="AP571" s="42">
        <v>0.497</v>
      </c>
      <c r="AQ571" s="43">
        <v>6316</v>
      </c>
      <c r="AR571" s="43">
        <v>6568950733</v>
      </c>
      <c r="AS571" s="43">
        <v>1040049</v>
      </c>
      <c r="AT571" s="43">
        <v>1952264</v>
      </c>
      <c r="AU571" s="43">
        <v>1859455</v>
      </c>
      <c r="AV571" s="42">
        <v>0.40500000000000003</v>
      </c>
      <c r="AW571" s="42">
        <v>0.48099999999999998</v>
      </c>
      <c r="AX571" s="42">
        <v>0.40500000000000003</v>
      </c>
      <c r="AY571" s="42">
        <v>0.48099999999999998</v>
      </c>
      <c r="AZ571" s="43">
        <v>6568</v>
      </c>
      <c r="BA571" s="43">
        <v>6809645282</v>
      </c>
      <c r="BB571" s="43">
        <v>1036791</v>
      </c>
      <c r="BC571" s="43">
        <v>1791119</v>
      </c>
      <c r="BD571" s="43">
        <v>1541188</v>
      </c>
      <c r="BE571" s="46">
        <v>0.32700000000000001</v>
      </c>
      <c r="BF571" s="46">
        <v>0.42899999999999999</v>
      </c>
      <c r="BG571" s="46">
        <v>0.32700000000000001</v>
      </c>
      <c r="BH571" s="46">
        <v>0.42899999999999999</v>
      </c>
      <c r="BI571" s="47">
        <v>5811</v>
      </c>
      <c r="BJ571" s="47">
        <v>7487458606</v>
      </c>
      <c r="BK571" s="47">
        <v>1288497</v>
      </c>
      <c r="BL571" s="47">
        <v>1541433</v>
      </c>
      <c r="BM571" s="47">
        <v>1651550</v>
      </c>
      <c r="BN571" s="66">
        <v>0.41699999999999998</v>
      </c>
      <c r="BO571" s="66">
        <v>0.42899999999999999</v>
      </c>
      <c r="BP571" s="66">
        <v>0.41699999999999998</v>
      </c>
      <c r="BQ571" s="66">
        <v>0.42899999999999999</v>
      </c>
      <c r="BR571" s="67">
        <v>6210</v>
      </c>
      <c r="BS571" s="67">
        <v>7515590424</v>
      </c>
      <c r="BT571" s="67">
        <v>1210240</v>
      </c>
      <c r="BU571" s="67">
        <v>1638839</v>
      </c>
      <c r="BV571" s="67">
        <v>1871380</v>
      </c>
      <c r="BW571" s="70">
        <v>0.41599999999999998</v>
      </c>
      <c r="BX571" s="70">
        <v>0.41699999999999998</v>
      </c>
      <c r="BY571" s="70">
        <v>0.41599999999999998</v>
      </c>
      <c r="BZ571" s="70">
        <v>0.41699999999999998</v>
      </c>
      <c r="CA571" s="71">
        <v>6381</v>
      </c>
      <c r="CB571" s="71">
        <v>7591837921</v>
      </c>
      <c r="CC571" s="71">
        <v>1189756</v>
      </c>
      <c r="CD571" s="71">
        <v>2337118</v>
      </c>
      <c r="CE571" s="71">
        <v>2613293</v>
      </c>
    </row>
    <row r="572" spans="1:83" x14ac:dyDescent="0.35">
      <c r="A572" s="10" t="s">
        <v>1904</v>
      </c>
      <c r="B572" s="10" t="s">
        <v>2057</v>
      </c>
      <c r="C572" s="42">
        <v>0</v>
      </c>
      <c r="D572" s="42">
        <v>0</v>
      </c>
      <c r="E572" s="42">
        <v>0</v>
      </c>
      <c r="F572" s="42">
        <v>0</v>
      </c>
      <c r="G572" s="43">
        <v>0</v>
      </c>
      <c r="H572" s="43">
        <v>0</v>
      </c>
      <c r="I572" s="43">
        <v>0</v>
      </c>
      <c r="J572" s="43">
        <v>0</v>
      </c>
      <c r="K572" s="43">
        <v>0</v>
      </c>
      <c r="L572" s="42">
        <v>0</v>
      </c>
      <c r="M572" s="42">
        <v>0</v>
      </c>
      <c r="N572" s="42">
        <v>0</v>
      </c>
      <c r="O572" s="42">
        <v>0</v>
      </c>
      <c r="P572" s="43">
        <v>0</v>
      </c>
      <c r="Q572" s="43">
        <v>0</v>
      </c>
      <c r="R572" s="43">
        <v>0</v>
      </c>
      <c r="S572" s="43">
        <v>0</v>
      </c>
      <c r="T572" s="43">
        <v>0</v>
      </c>
      <c r="U572" s="42">
        <v>0</v>
      </c>
      <c r="V572" s="42">
        <v>0</v>
      </c>
      <c r="W572" s="42">
        <v>0</v>
      </c>
      <c r="X572" s="42">
        <v>0</v>
      </c>
      <c r="Y572" s="43">
        <v>0</v>
      </c>
      <c r="Z572" s="43">
        <v>0</v>
      </c>
      <c r="AA572" s="43">
        <v>0</v>
      </c>
      <c r="AB572" s="43">
        <v>0</v>
      </c>
      <c r="AC572" s="43">
        <v>0</v>
      </c>
      <c r="AD572" s="42">
        <v>0</v>
      </c>
      <c r="AE572" s="42">
        <v>0</v>
      </c>
      <c r="AF572" s="42">
        <v>0</v>
      </c>
      <c r="AG572" s="42">
        <v>0</v>
      </c>
      <c r="AH572" s="43">
        <v>0</v>
      </c>
      <c r="AI572" s="43">
        <v>0</v>
      </c>
      <c r="AJ572" s="43">
        <v>0</v>
      </c>
      <c r="AK572" s="43">
        <v>0</v>
      </c>
      <c r="AL572" s="43">
        <v>0</v>
      </c>
      <c r="AM572" s="42">
        <v>0</v>
      </c>
      <c r="AN572" s="42">
        <v>0</v>
      </c>
      <c r="AO572" s="42">
        <v>0</v>
      </c>
      <c r="AP572" s="42">
        <v>0</v>
      </c>
      <c r="AQ572" s="43">
        <v>0</v>
      </c>
      <c r="AR572" s="43">
        <v>0</v>
      </c>
      <c r="AS572" s="43">
        <v>0</v>
      </c>
      <c r="AT572" s="43">
        <v>0</v>
      </c>
      <c r="AU572" s="43">
        <v>0</v>
      </c>
      <c r="AV572" s="42">
        <v>0</v>
      </c>
      <c r="AW572" s="42">
        <v>0</v>
      </c>
      <c r="AX572" s="42">
        <v>0</v>
      </c>
      <c r="AY572" s="42">
        <v>0</v>
      </c>
      <c r="AZ572" s="43">
        <v>0</v>
      </c>
      <c r="BA572" s="43">
        <v>0</v>
      </c>
      <c r="BB572" s="43">
        <v>0</v>
      </c>
      <c r="BC572" s="43">
        <v>0</v>
      </c>
      <c r="BD572" s="43">
        <v>0</v>
      </c>
      <c r="BE572" s="46">
        <v>0</v>
      </c>
      <c r="BF572" s="46">
        <v>0</v>
      </c>
      <c r="BG572" s="46">
        <v>0</v>
      </c>
      <c r="BH572" s="46">
        <v>0</v>
      </c>
      <c r="BI572" s="47">
        <v>0</v>
      </c>
      <c r="BJ572" s="47">
        <v>0</v>
      </c>
      <c r="BK572" s="47">
        <v>0</v>
      </c>
      <c r="BL572" s="47">
        <v>0</v>
      </c>
      <c r="BM572" s="47">
        <v>0</v>
      </c>
      <c r="BN572" s="66">
        <v>0</v>
      </c>
      <c r="BO572" s="66">
        <v>0</v>
      </c>
      <c r="BP572" s="66">
        <v>0</v>
      </c>
      <c r="BQ572" s="66">
        <v>0</v>
      </c>
      <c r="BR572" s="67">
        <v>0</v>
      </c>
      <c r="BS572" s="67">
        <v>0</v>
      </c>
      <c r="BT572" s="67">
        <v>0</v>
      </c>
      <c r="BU572" s="67">
        <v>0</v>
      </c>
      <c r="BV572" s="67">
        <v>0</v>
      </c>
      <c r="BW572" s="70">
        <v>0</v>
      </c>
      <c r="BX572" s="70">
        <v>0</v>
      </c>
      <c r="BY572" s="70">
        <v>0</v>
      </c>
      <c r="BZ572" s="70">
        <v>0</v>
      </c>
      <c r="CA572" s="71">
        <v>0</v>
      </c>
      <c r="CB572" s="71">
        <v>0</v>
      </c>
      <c r="CC572" s="71">
        <v>0</v>
      </c>
      <c r="CD572" s="71">
        <v>0</v>
      </c>
      <c r="CE572" s="71">
        <v>0</v>
      </c>
    </row>
    <row r="573" spans="1:83" x14ac:dyDescent="0.35">
      <c r="A573" s="10" t="s">
        <v>1905</v>
      </c>
      <c r="B573" s="10" t="s">
        <v>557</v>
      </c>
      <c r="C573" s="42">
        <v>0</v>
      </c>
      <c r="D573" s="42">
        <v>0</v>
      </c>
      <c r="E573" s="42">
        <v>0</v>
      </c>
      <c r="F573" s="42">
        <v>0.36</v>
      </c>
      <c r="G573" s="43">
        <v>238</v>
      </c>
      <c r="H573" s="43">
        <v>2991079006</v>
      </c>
      <c r="I573" s="43">
        <v>12567558</v>
      </c>
      <c r="J573" s="43">
        <v>41132</v>
      </c>
      <c r="K573" s="43">
        <v>43163</v>
      </c>
      <c r="L573" s="42">
        <v>0</v>
      </c>
      <c r="M573" s="42">
        <v>0</v>
      </c>
      <c r="N573" s="42">
        <v>0</v>
      </c>
      <c r="O573" s="42">
        <v>0.36</v>
      </c>
      <c r="P573" s="43">
        <v>242</v>
      </c>
      <c r="Q573" s="43">
        <v>3097409839</v>
      </c>
      <c r="R573" s="43">
        <v>12799214</v>
      </c>
      <c r="S573" s="43">
        <v>40534</v>
      </c>
      <c r="T573" s="43">
        <v>46139</v>
      </c>
      <c r="U573" s="42">
        <v>0</v>
      </c>
      <c r="V573" s="42">
        <v>0</v>
      </c>
      <c r="W573" s="42">
        <v>0</v>
      </c>
      <c r="X573" s="42">
        <v>0.36</v>
      </c>
      <c r="Y573" s="43">
        <v>242</v>
      </c>
      <c r="Z573" s="43">
        <v>3231140770</v>
      </c>
      <c r="AA573" s="43">
        <v>13351821</v>
      </c>
      <c r="AB573" s="43">
        <v>44146</v>
      </c>
      <c r="AC573" s="43">
        <v>48945</v>
      </c>
      <c r="AD573" s="42">
        <v>0</v>
      </c>
      <c r="AE573" s="42">
        <v>0</v>
      </c>
      <c r="AF573" s="42">
        <v>0</v>
      </c>
      <c r="AG573" s="42">
        <v>0.36</v>
      </c>
      <c r="AH573" s="43">
        <v>231</v>
      </c>
      <c r="AI573" s="43">
        <v>3412400024</v>
      </c>
      <c r="AJ573" s="43">
        <v>14772294</v>
      </c>
      <c r="AK573" s="43">
        <v>40881</v>
      </c>
      <c r="AL573" s="43">
        <v>55532</v>
      </c>
      <c r="AM573" s="42">
        <v>0</v>
      </c>
      <c r="AN573" s="42">
        <v>0</v>
      </c>
      <c r="AO573" s="42">
        <v>0</v>
      </c>
      <c r="AP573" s="42">
        <v>0.36</v>
      </c>
      <c r="AQ573" s="43">
        <v>211</v>
      </c>
      <c r="AR573" s="43">
        <v>3564351946</v>
      </c>
      <c r="AS573" s="43">
        <v>16892663</v>
      </c>
      <c r="AT573" s="43">
        <v>46784</v>
      </c>
      <c r="AU573" s="43">
        <v>51871</v>
      </c>
      <c r="AV573" s="42">
        <v>0</v>
      </c>
      <c r="AW573" s="42">
        <v>0</v>
      </c>
      <c r="AX573" s="42">
        <v>0</v>
      </c>
      <c r="AY573" s="42">
        <v>0.36</v>
      </c>
      <c r="AZ573" s="43">
        <v>204</v>
      </c>
      <c r="BA573" s="43">
        <v>3709865996</v>
      </c>
      <c r="BB573" s="43">
        <v>18185617</v>
      </c>
      <c r="BC573" s="43">
        <v>56466</v>
      </c>
      <c r="BD573" s="43">
        <v>74129</v>
      </c>
      <c r="BE573" s="46">
        <v>0</v>
      </c>
      <c r="BF573" s="46">
        <v>0</v>
      </c>
      <c r="BG573" s="46">
        <v>0</v>
      </c>
      <c r="BH573" s="46">
        <v>0.36</v>
      </c>
      <c r="BI573" s="47">
        <v>213</v>
      </c>
      <c r="BJ573" s="47">
        <v>3705417544</v>
      </c>
      <c r="BK573" s="47">
        <v>17396326</v>
      </c>
      <c r="BL573" s="47">
        <v>60380</v>
      </c>
      <c r="BM573" s="47">
        <v>71662</v>
      </c>
      <c r="BN573" s="66">
        <v>0</v>
      </c>
      <c r="BO573" s="66">
        <v>0</v>
      </c>
      <c r="BP573" s="66">
        <v>0</v>
      </c>
      <c r="BQ573" s="66">
        <v>0.36</v>
      </c>
      <c r="BR573" s="67">
        <v>176</v>
      </c>
      <c r="BS573" s="67">
        <v>3762153668</v>
      </c>
      <c r="BT573" s="67">
        <v>21375873</v>
      </c>
      <c r="BU573" s="67">
        <v>66575</v>
      </c>
      <c r="BV573" s="67">
        <v>71419</v>
      </c>
      <c r="BW573" s="70">
        <v>0</v>
      </c>
      <c r="BX573" s="70">
        <v>0</v>
      </c>
      <c r="BY573" s="70">
        <v>0</v>
      </c>
      <c r="BZ573" s="70">
        <v>0.36</v>
      </c>
      <c r="CA573" s="71">
        <v>172</v>
      </c>
      <c r="CB573" s="71">
        <v>3788097235</v>
      </c>
      <c r="CC573" s="71">
        <v>22023821</v>
      </c>
      <c r="CD573" s="71">
        <v>55651</v>
      </c>
      <c r="CE573" s="71">
        <v>68625</v>
      </c>
    </row>
    <row r="574" spans="1:83" x14ac:dyDescent="0.35">
      <c r="A574" s="10" t="s">
        <v>1906</v>
      </c>
      <c r="B574" s="10" t="s">
        <v>558</v>
      </c>
      <c r="C574" s="42">
        <v>0.38700000000000001</v>
      </c>
      <c r="D574" s="42">
        <v>0.623</v>
      </c>
      <c r="E574" s="42">
        <v>0.38700000000000001</v>
      </c>
      <c r="F574" s="42">
        <v>0.623</v>
      </c>
      <c r="G574" s="43">
        <v>10533</v>
      </c>
      <c r="H574" s="43">
        <v>8638410145</v>
      </c>
      <c r="I574" s="43">
        <v>820128</v>
      </c>
      <c r="J574" s="43">
        <v>2113355</v>
      </c>
      <c r="K574" s="43">
        <v>2206860</v>
      </c>
      <c r="L574" s="42">
        <v>0.38400000000000001</v>
      </c>
      <c r="M574" s="42">
        <v>0.625</v>
      </c>
      <c r="N574" s="42">
        <v>0.38400000000000001</v>
      </c>
      <c r="O574" s="42">
        <v>0.625</v>
      </c>
      <c r="P574" s="43">
        <v>10168</v>
      </c>
      <c r="Q574" s="43">
        <v>8632319124</v>
      </c>
      <c r="R574" s="43">
        <v>848969</v>
      </c>
      <c r="S574" s="43">
        <v>2526056</v>
      </c>
      <c r="T574" s="43">
        <v>2236635</v>
      </c>
      <c r="U574" s="42">
        <v>0.36499999999999999</v>
      </c>
      <c r="V574" s="42">
        <v>0.61199999999999999</v>
      </c>
      <c r="W574" s="42">
        <v>0.36499999999999999</v>
      </c>
      <c r="X574" s="42">
        <v>0.61199999999999999</v>
      </c>
      <c r="Y574" s="43">
        <v>9895</v>
      </c>
      <c r="Z574" s="43">
        <v>9100525384</v>
      </c>
      <c r="AA574" s="43">
        <v>919709</v>
      </c>
      <c r="AB574" s="43">
        <v>2797777</v>
      </c>
      <c r="AC574" s="43">
        <v>2280865</v>
      </c>
      <c r="AD574" s="42">
        <v>0.39500000000000002</v>
      </c>
      <c r="AE574" s="42">
        <v>0.628</v>
      </c>
      <c r="AF574" s="42">
        <v>0.39500000000000002</v>
      </c>
      <c r="AG574" s="42">
        <v>0.628</v>
      </c>
      <c r="AH574" s="43">
        <v>9646</v>
      </c>
      <c r="AI574" s="43">
        <v>8976911288</v>
      </c>
      <c r="AJ574" s="43">
        <v>930635</v>
      </c>
      <c r="AK574" s="43">
        <v>2634157</v>
      </c>
      <c r="AL574" s="43">
        <v>2519947</v>
      </c>
      <c r="AM574" s="42">
        <v>0.41</v>
      </c>
      <c r="AN574" s="42">
        <v>0.63400000000000001</v>
      </c>
      <c r="AO574" s="42">
        <v>0.41</v>
      </c>
      <c r="AP574" s="42">
        <v>0.63400000000000001</v>
      </c>
      <c r="AQ574" s="43">
        <v>9404</v>
      </c>
      <c r="AR574" s="43">
        <v>9058717557</v>
      </c>
      <c r="AS574" s="43">
        <v>963283</v>
      </c>
      <c r="AT574" s="43">
        <v>3029165</v>
      </c>
      <c r="AU574" s="43">
        <v>3087330</v>
      </c>
      <c r="AV574" s="42">
        <v>0.40899999999999997</v>
      </c>
      <c r="AW574" s="42">
        <v>0.621</v>
      </c>
      <c r="AX574" s="42">
        <v>0.40899999999999997</v>
      </c>
      <c r="AY574" s="42">
        <v>0.621</v>
      </c>
      <c r="AZ574" s="43">
        <v>9283</v>
      </c>
      <c r="BA574" s="43">
        <v>9556362195</v>
      </c>
      <c r="BB574" s="43">
        <v>1029447</v>
      </c>
      <c r="BC574" s="43">
        <v>4706463</v>
      </c>
      <c r="BD574" s="43">
        <v>3860589</v>
      </c>
      <c r="BE574" s="46">
        <v>0.39900000000000002</v>
      </c>
      <c r="BF574" s="46">
        <v>0.6</v>
      </c>
      <c r="BG574" s="46">
        <v>0.39900000000000002</v>
      </c>
      <c r="BH574" s="46">
        <v>0.6</v>
      </c>
      <c r="BI574" s="47">
        <v>8882</v>
      </c>
      <c r="BJ574" s="47">
        <v>10229335086</v>
      </c>
      <c r="BK574" s="47">
        <v>1151692</v>
      </c>
      <c r="BL574" s="47">
        <v>3364337</v>
      </c>
      <c r="BM574" s="47">
        <v>3053130</v>
      </c>
      <c r="BN574" s="66">
        <v>0.42699999999999999</v>
      </c>
      <c r="BO574" s="66">
        <v>0.60199999999999998</v>
      </c>
      <c r="BP574" s="66">
        <v>0.42699999999999999</v>
      </c>
      <c r="BQ574" s="66">
        <v>0.60199999999999998</v>
      </c>
      <c r="BR574" s="67">
        <v>8702</v>
      </c>
      <c r="BS574" s="67">
        <v>10345561391</v>
      </c>
      <c r="BT574" s="67">
        <v>1188871</v>
      </c>
      <c r="BU574" s="67">
        <v>3658323</v>
      </c>
      <c r="BV574" s="67">
        <v>3893593</v>
      </c>
      <c r="BW574" s="70">
        <v>0.371</v>
      </c>
      <c r="BX574" s="70">
        <v>0.6</v>
      </c>
      <c r="BY574" s="70">
        <v>0.371</v>
      </c>
      <c r="BZ574" s="70">
        <v>0.6</v>
      </c>
      <c r="CA574" s="71">
        <v>8307</v>
      </c>
      <c r="CB574" s="71">
        <v>10641748482</v>
      </c>
      <c r="CC574" s="71">
        <v>1281057</v>
      </c>
      <c r="CD574" s="71">
        <v>3661419</v>
      </c>
      <c r="CE574" s="71">
        <v>4408375</v>
      </c>
    </row>
    <row r="575" spans="1:83" x14ac:dyDescent="0.35">
      <c r="A575" s="10" t="s">
        <v>1907</v>
      </c>
      <c r="B575" s="10" t="s">
        <v>559</v>
      </c>
      <c r="C575" s="42">
        <v>0.314</v>
      </c>
      <c r="D575" s="42">
        <v>0.57299999999999995</v>
      </c>
      <c r="E575" s="42">
        <v>0.314</v>
      </c>
      <c r="F575" s="42">
        <v>0.57299999999999995</v>
      </c>
      <c r="G575" s="43">
        <v>3815</v>
      </c>
      <c r="H575" s="43">
        <v>3503293138</v>
      </c>
      <c r="I575" s="43">
        <v>918294</v>
      </c>
      <c r="J575" s="43">
        <v>876529</v>
      </c>
      <c r="K575" s="43">
        <v>975263</v>
      </c>
      <c r="L575" s="42">
        <v>0.314</v>
      </c>
      <c r="M575" s="42">
        <v>0.57899999999999996</v>
      </c>
      <c r="N575" s="42">
        <v>0.314</v>
      </c>
      <c r="O575" s="42">
        <v>0.57899999999999996</v>
      </c>
      <c r="P575" s="43">
        <v>3696</v>
      </c>
      <c r="Q575" s="43">
        <v>3497085109</v>
      </c>
      <c r="R575" s="43">
        <v>946181</v>
      </c>
      <c r="S575" s="43">
        <v>959684</v>
      </c>
      <c r="T575" s="43">
        <v>1085874</v>
      </c>
      <c r="U575" s="42">
        <v>0.29199999999999998</v>
      </c>
      <c r="V575" s="42">
        <v>0.56799999999999995</v>
      </c>
      <c r="W575" s="42">
        <v>0.29199999999999998</v>
      </c>
      <c r="X575" s="42">
        <v>0.56799999999999995</v>
      </c>
      <c r="Y575" s="43">
        <v>3583</v>
      </c>
      <c r="Z575" s="43">
        <v>3673292000</v>
      </c>
      <c r="AA575" s="43">
        <v>1025200</v>
      </c>
      <c r="AB575" s="43">
        <v>1061157</v>
      </c>
      <c r="AC575" s="43">
        <v>1166410</v>
      </c>
      <c r="AD575" s="42">
        <v>0.314</v>
      </c>
      <c r="AE575" s="42">
        <v>0.58599999999999997</v>
      </c>
      <c r="AF575" s="42">
        <v>0.314</v>
      </c>
      <c r="AG575" s="42">
        <v>0.58599999999999997</v>
      </c>
      <c r="AH575" s="43">
        <v>3429</v>
      </c>
      <c r="AI575" s="43">
        <v>3616569545</v>
      </c>
      <c r="AJ575" s="43">
        <v>1054700</v>
      </c>
      <c r="AK575" s="43">
        <v>1234534</v>
      </c>
      <c r="AL575" s="43">
        <v>1361323</v>
      </c>
      <c r="AM575" s="42">
        <v>0.32200000000000001</v>
      </c>
      <c r="AN575" s="42">
        <v>0.59199999999999997</v>
      </c>
      <c r="AO575" s="42">
        <v>0.32200000000000001</v>
      </c>
      <c r="AP575" s="42">
        <v>0.59199999999999997</v>
      </c>
      <c r="AQ575" s="43">
        <v>3280</v>
      </c>
      <c r="AR575" s="43">
        <v>3635795878</v>
      </c>
      <c r="AS575" s="43">
        <v>1108474</v>
      </c>
      <c r="AT575" s="43">
        <v>1488725</v>
      </c>
      <c r="AU575" s="43">
        <v>1474564</v>
      </c>
      <c r="AV575" s="42">
        <v>0.29899999999999999</v>
      </c>
      <c r="AW575" s="42">
        <v>0.57499999999999996</v>
      </c>
      <c r="AX575" s="42">
        <v>0.29899999999999999</v>
      </c>
      <c r="AY575" s="42">
        <v>0.57499999999999996</v>
      </c>
      <c r="AZ575" s="43">
        <v>3212</v>
      </c>
      <c r="BA575" s="43">
        <v>3924538374</v>
      </c>
      <c r="BB575" s="43">
        <v>1221836</v>
      </c>
      <c r="BC575" s="43">
        <v>1551271</v>
      </c>
      <c r="BD575" s="43">
        <v>1660608</v>
      </c>
      <c r="BE575" s="46">
        <v>0.29799999999999999</v>
      </c>
      <c r="BF575" s="46">
        <v>0.56299999999999994</v>
      </c>
      <c r="BG575" s="46">
        <v>0.29799999999999999</v>
      </c>
      <c r="BH575" s="46">
        <v>0.56299999999999994</v>
      </c>
      <c r="BI575" s="47">
        <v>3058</v>
      </c>
      <c r="BJ575" s="47">
        <v>4113930000</v>
      </c>
      <c r="BK575" s="47">
        <v>1345300</v>
      </c>
      <c r="BL575" s="47">
        <v>1257111</v>
      </c>
      <c r="BM575" s="47">
        <v>1604903</v>
      </c>
      <c r="BN575" s="66">
        <v>0.309</v>
      </c>
      <c r="BO575" s="66">
        <v>0.56999999999999995</v>
      </c>
      <c r="BP575" s="66">
        <v>0.309</v>
      </c>
      <c r="BQ575" s="66">
        <v>0.56999999999999995</v>
      </c>
      <c r="BR575" s="67">
        <v>2901</v>
      </c>
      <c r="BS575" s="67">
        <v>4160523130</v>
      </c>
      <c r="BT575" s="67">
        <v>1434168</v>
      </c>
      <c r="BU575" s="67">
        <v>1515903</v>
      </c>
      <c r="BV575" s="67">
        <v>1566442</v>
      </c>
      <c r="BW575" s="70">
        <v>0.23899999999999999</v>
      </c>
      <c r="BX575" s="70">
        <v>0.57299999999999995</v>
      </c>
      <c r="BY575" s="70">
        <v>0.23899999999999999</v>
      </c>
      <c r="BZ575" s="70">
        <v>0.57299999999999995</v>
      </c>
      <c r="CA575" s="71">
        <v>2763</v>
      </c>
      <c r="CB575" s="71">
        <v>4282240804</v>
      </c>
      <c r="CC575" s="71">
        <v>1549851</v>
      </c>
      <c r="CD575" s="71">
        <v>1520863</v>
      </c>
      <c r="CE575" s="71">
        <v>1740701</v>
      </c>
    </row>
    <row r="576" spans="1:83" x14ac:dyDescent="0.35">
      <c r="A576" s="10" t="s">
        <v>1908</v>
      </c>
      <c r="B576" s="10" t="s">
        <v>560</v>
      </c>
      <c r="C576" s="42">
        <v>0</v>
      </c>
      <c r="D576" s="42">
        <v>0</v>
      </c>
      <c r="E576" s="42">
        <v>0</v>
      </c>
      <c r="F576" s="42">
        <v>0.36</v>
      </c>
      <c r="G576" s="43">
        <v>374</v>
      </c>
      <c r="H576" s="43">
        <v>2057677128</v>
      </c>
      <c r="I576" s="43">
        <v>5501810</v>
      </c>
      <c r="J576" s="43">
        <v>63940</v>
      </c>
      <c r="K576" s="43">
        <v>66641</v>
      </c>
      <c r="L576" s="42">
        <v>0</v>
      </c>
      <c r="M576" s="42">
        <v>0</v>
      </c>
      <c r="N576" s="42">
        <v>0</v>
      </c>
      <c r="O576" s="42">
        <v>0.36</v>
      </c>
      <c r="P576" s="43">
        <v>345</v>
      </c>
      <c r="Q576" s="43">
        <v>2041213991</v>
      </c>
      <c r="R576" s="43">
        <v>5916562</v>
      </c>
      <c r="S576" s="43">
        <v>47496</v>
      </c>
      <c r="T576" s="43">
        <v>48479</v>
      </c>
      <c r="U576" s="42">
        <v>0</v>
      </c>
      <c r="V576" s="42">
        <v>0</v>
      </c>
      <c r="W576" s="42">
        <v>0</v>
      </c>
      <c r="X576" s="42">
        <v>0.36</v>
      </c>
      <c r="Y576" s="43">
        <v>343</v>
      </c>
      <c r="Z576" s="43">
        <v>2042169385</v>
      </c>
      <c r="AA576" s="43">
        <v>5953846</v>
      </c>
      <c r="AB576" s="43">
        <v>46991</v>
      </c>
      <c r="AC576" s="43">
        <v>108235</v>
      </c>
      <c r="AD576" s="42">
        <v>0</v>
      </c>
      <c r="AE576" s="42">
        <v>0</v>
      </c>
      <c r="AF576" s="42">
        <v>0</v>
      </c>
      <c r="AG576" s="42">
        <v>0.36</v>
      </c>
      <c r="AH576" s="43">
        <v>317</v>
      </c>
      <c r="AI576" s="43">
        <v>2080129786</v>
      </c>
      <c r="AJ576" s="43">
        <v>6561923</v>
      </c>
      <c r="AK576" s="43">
        <v>86386</v>
      </c>
      <c r="AL576" s="43">
        <v>105304</v>
      </c>
      <c r="AM576" s="42">
        <v>0</v>
      </c>
      <c r="AN576" s="42">
        <v>0</v>
      </c>
      <c r="AO576" s="42">
        <v>0</v>
      </c>
      <c r="AP576" s="42">
        <v>0.36</v>
      </c>
      <c r="AQ576" s="43">
        <v>318</v>
      </c>
      <c r="AR576" s="43">
        <v>2124605391</v>
      </c>
      <c r="AS576" s="43">
        <v>6681149</v>
      </c>
      <c r="AT576" s="43">
        <v>90536</v>
      </c>
      <c r="AU576" s="43">
        <v>114552</v>
      </c>
      <c r="AV576" s="42">
        <v>0</v>
      </c>
      <c r="AW576" s="42">
        <v>0</v>
      </c>
      <c r="AX576" s="42">
        <v>0</v>
      </c>
      <c r="AY576" s="42">
        <v>0.36</v>
      </c>
      <c r="AZ576" s="43">
        <v>315</v>
      </c>
      <c r="BA576" s="43">
        <v>2212575079</v>
      </c>
      <c r="BB576" s="43">
        <v>7024047</v>
      </c>
      <c r="BC576" s="43">
        <v>99895</v>
      </c>
      <c r="BD576" s="43">
        <v>77298</v>
      </c>
      <c r="BE576" s="46">
        <v>0</v>
      </c>
      <c r="BF576" s="46">
        <v>0</v>
      </c>
      <c r="BG576" s="46">
        <v>0</v>
      </c>
      <c r="BH576" s="46">
        <v>0.36</v>
      </c>
      <c r="BI576" s="47">
        <v>332</v>
      </c>
      <c r="BJ576" s="47">
        <v>2410306466</v>
      </c>
      <c r="BK576" s="47">
        <v>7259959</v>
      </c>
      <c r="BL576" s="47">
        <v>56387</v>
      </c>
      <c r="BM576" s="47">
        <v>74199</v>
      </c>
      <c r="BN576" s="66">
        <v>0</v>
      </c>
      <c r="BO576" s="66">
        <v>0</v>
      </c>
      <c r="BP576" s="66">
        <v>0</v>
      </c>
      <c r="BQ576" s="66">
        <v>0.36</v>
      </c>
      <c r="BR576" s="67">
        <v>313</v>
      </c>
      <c r="BS576" s="67">
        <v>2420306823</v>
      </c>
      <c r="BT576" s="67">
        <v>7732609</v>
      </c>
      <c r="BU576" s="67">
        <v>68160</v>
      </c>
      <c r="BV576" s="67">
        <v>81475</v>
      </c>
      <c r="BW576" s="70">
        <v>0</v>
      </c>
      <c r="BX576" s="70">
        <v>0</v>
      </c>
      <c r="BY576" s="70">
        <v>0</v>
      </c>
      <c r="BZ576" s="70">
        <v>0.36</v>
      </c>
      <c r="CA576" s="71">
        <v>304</v>
      </c>
      <c r="CB576" s="71">
        <v>2407413044</v>
      </c>
      <c r="CC576" s="71">
        <v>7919121</v>
      </c>
      <c r="CD576" s="71">
        <v>81009</v>
      </c>
      <c r="CE576" s="71">
        <v>85582</v>
      </c>
    </row>
    <row r="577" spans="1:83" x14ac:dyDescent="0.35">
      <c r="A577" s="10" t="s">
        <v>1909</v>
      </c>
      <c r="B577" s="10" t="s">
        <v>561</v>
      </c>
      <c r="C577" s="42">
        <v>0</v>
      </c>
      <c r="D577" s="42">
        <v>0</v>
      </c>
      <c r="E577" s="42">
        <v>0</v>
      </c>
      <c r="F577" s="42">
        <v>0.36</v>
      </c>
      <c r="G577" s="43">
        <v>1045</v>
      </c>
      <c r="H577" s="43">
        <v>4379305308</v>
      </c>
      <c r="I577" s="43">
        <v>4190722</v>
      </c>
      <c r="J577" s="43">
        <v>227495</v>
      </c>
      <c r="K577" s="43">
        <v>234483</v>
      </c>
      <c r="L577" s="42">
        <v>0</v>
      </c>
      <c r="M577" s="42">
        <v>0</v>
      </c>
      <c r="N577" s="42">
        <v>0</v>
      </c>
      <c r="O577" s="42">
        <v>0.36</v>
      </c>
      <c r="P577" s="43">
        <v>1010</v>
      </c>
      <c r="Q577" s="43">
        <v>4340525001</v>
      </c>
      <c r="R577" s="43">
        <v>4297549</v>
      </c>
      <c r="S577" s="43">
        <v>203955</v>
      </c>
      <c r="T577" s="43">
        <v>223757</v>
      </c>
      <c r="U577" s="42">
        <v>0</v>
      </c>
      <c r="V577" s="42">
        <v>0</v>
      </c>
      <c r="W577" s="42">
        <v>0</v>
      </c>
      <c r="X577" s="42">
        <v>0.36</v>
      </c>
      <c r="Y577" s="43">
        <v>1012</v>
      </c>
      <c r="Z577" s="43">
        <v>4444983759</v>
      </c>
      <c r="AA577" s="43">
        <v>4392276</v>
      </c>
      <c r="AB577" s="43">
        <v>208375</v>
      </c>
      <c r="AC577" s="43">
        <v>224730</v>
      </c>
      <c r="AD577" s="42">
        <v>0</v>
      </c>
      <c r="AE577" s="42">
        <v>0</v>
      </c>
      <c r="AF577" s="42">
        <v>0</v>
      </c>
      <c r="AG577" s="42">
        <v>0.36</v>
      </c>
      <c r="AH577" s="43">
        <v>992</v>
      </c>
      <c r="AI577" s="43">
        <v>4504200686</v>
      </c>
      <c r="AJ577" s="43">
        <v>4540524</v>
      </c>
      <c r="AK577" s="43">
        <v>207820</v>
      </c>
      <c r="AL577" s="43">
        <v>237065</v>
      </c>
      <c r="AM577" s="42">
        <v>0</v>
      </c>
      <c r="AN577" s="42">
        <v>0</v>
      </c>
      <c r="AO577" s="42">
        <v>0</v>
      </c>
      <c r="AP577" s="42">
        <v>0.36</v>
      </c>
      <c r="AQ577" s="43">
        <v>1030</v>
      </c>
      <c r="AR577" s="43">
        <v>4655730572</v>
      </c>
      <c r="AS577" s="43">
        <v>4520126</v>
      </c>
      <c r="AT577" s="43">
        <v>201669</v>
      </c>
      <c r="AU577" s="43">
        <v>222676</v>
      </c>
      <c r="AV577" s="42">
        <v>0</v>
      </c>
      <c r="AW577" s="42">
        <v>0</v>
      </c>
      <c r="AX577" s="42">
        <v>0</v>
      </c>
      <c r="AY577" s="42">
        <v>0.36</v>
      </c>
      <c r="AZ577" s="43">
        <v>999</v>
      </c>
      <c r="BA577" s="43">
        <v>4840231608</v>
      </c>
      <c r="BB577" s="43">
        <v>4845076</v>
      </c>
      <c r="BC577" s="43">
        <v>204433</v>
      </c>
      <c r="BD577" s="43">
        <v>232432</v>
      </c>
      <c r="BE577" s="46">
        <v>0</v>
      </c>
      <c r="BF577" s="46">
        <v>0</v>
      </c>
      <c r="BG577" s="46">
        <v>0</v>
      </c>
      <c r="BH577" s="46">
        <v>0.36</v>
      </c>
      <c r="BI577" s="47">
        <v>1107</v>
      </c>
      <c r="BJ577" s="47">
        <v>5311659682</v>
      </c>
      <c r="BK577" s="47">
        <v>4798247</v>
      </c>
      <c r="BL577" s="47">
        <v>197189</v>
      </c>
      <c r="BM577" s="47">
        <v>228727</v>
      </c>
      <c r="BN577" s="66">
        <v>0</v>
      </c>
      <c r="BO577" s="66">
        <v>0</v>
      </c>
      <c r="BP577" s="66">
        <v>0</v>
      </c>
      <c r="BQ577" s="66">
        <v>0.36</v>
      </c>
      <c r="BR577" s="67">
        <v>951</v>
      </c>
      <c r="BS577" s="67">
        <v>5343676797</v>
      </c>
      <c r="BT577" s="67">
        <v>5619008</v>
      </c>
      <c r="BU577" s="67">
        <v>215369</v>
      </c>
      <c r="BV577" s="67">
        <v>233298</v>
      </c>
      <c r="BW577" s="70">
        <v>0</v>
      </c>
      <c r="BX577" s="70">
        <v>0</v>
      </c>
      <c r="BY577" s="70">
        <v>0</v>
      </c>
      <c r="BZ577" s="70">
        <v>0.36</v>
      </c>
      <c r="CA577" s="71">
        <v>921</v>
      </c>
      <c r="CB577" s="71">
        <v>5362778126</v>
      </c>
      <c r="CC577" s="71">
        <v>5822777</v>
      </c>
      <c r="CD577" s="71">
        <v>238146</v>
      </c>
      <c r="CE577" s="71">
        <v>288665</v>
      </c>
    </row>
    <row r="578" spans="1:83" x14ac:dyDescent="0.35">
      <c r="A578" s="10" t="s">
        <v>1910</v>
      </c>
      <c r="B578" s="10" t="s">
        <v>562</v>
      </c>
      <c r="C578" s="42">
        <v>0</v>
      </c>
      <c r="D578" s="42">
        <v>0</v>
      </c>
      <c r="E578" s="42">
        <v>0</v>
      </c>
      <c r="F578" s="42">
        <v>0.36</v>
      </c>
      <c r="G578" s="43">
        <v>139</v>
      </c>
      <c r="H578" s="43">
        <v>3463106766</v>
      </c>
      <c r="I578" s="43">
        <v>24914437</v>
      </c>
      <c r="J578" s="43">
        <v>30605</v>
      </c>
      <c r="K578" s="43">
        <v>32536</v>
      </c>
      <c r="L578" s="42">
        <v>0</v>
      </c>
      <c r="M578" s="42">
        <v>0</v>
      </c>
      <c r="N578" s="42">
        <v>0</v>
      </c>
      <c r="O578" s="42">
        <v>0.36</v>
      </c>
      <c r="P578" s="43">
        <v>133</v>
      </c>
      <c r="Q578" s="43">
        <v>3442489062</v>
      </c>
      <c r="R578" s="43">
        <v>25883376</v>
      </c>
      <c r="S578" s="43">
        <v>27066</v>
      </c>
      <c r="T578" s="43">
        <v>40202</v>
      </c>
      <c r="U578" s="42">
        <v>0</v>
      </c>
      <c r="V578" s="42">
        <v>0</v>
      </c>
      <c r="W578" s="42">
        <v>0</v>
      </c>
      <c r="X578" s="42">
        <v>0.36</v>
      </c>
      <c r="Y578" s="43">
        <v>143</v>
      </c>
      <c r="Z578" s="43">
        <v>3493818605</v>
      </c>
      <c r="AA578" s="43">
        <v>24432297</v>
      </c>
      <c r="AB578" s="43">
        <v>40284</v>
      </c>
      <c r="AC578" s="43">
        <v>53129</v>
      </c>
      <c r="AD578" s="42">
        <v>0</v>
      </c>
      <c r="AE578" s="42">
        <v>0</v>
      </c>
      <c r="AF578" s="42">
        <v>0</v>
      </c>
      <c r="AG578" s="42">
        <v>0.36</v>
      </c>
      <c r="AH578" s="43">
        <v>167</v>
      </c>
      <c r="AI578" s="43">
        <v>3593131108</v>
      </c>
      <c r="AJ578" s="43">
        <v>21515755</v>
      </c>
      <c r="AK578" s="43">
        <v>62801</v>
      </c>
      <c r="AL578" s="43">
        <v>53030</v>
      </c>
      <c r="AM578" s="42">
        <v>0</v>
      </c>
      <c r="AN578" s="42">
        <v>0</v>
      </c>
      <c r="AO578" s="42">
        <v>0</v>
      </c>
      <c r="AP578" s="42">
        <v>0.36</v>
      </c>
      <c r="AQ578" s="43">
        <v>132</v>
      </c>
      <c r="AR578" s="43">
        <v>3678511607</v>
      </c>
      <c r="AS578" s="43">
        <v>27867512</v>
      </c>
      <c r="AT578" s="43">
        <v>65415</v>
      </c>
      <c r="AU578" s="43">
        <v>75280</v>
      </c>
      <c r="AV578" s="42">
        <v>0</v>
      </c>
      <c r="AW578" s="42">
        <v>0</v>
      </c>
      <c r="AX578" s="42">
        <v>0</v>
      </c>
      <c r="AY578" s="42">
        <v>0.36</v>
      </c>
      <c r="AZ578" s="43">
        <v>126</v>
      </c>
      <c r="BA578" s="43">
        <v>3818352455</v>
      </c>
      <c r="BB578" s="43">
        <v>30304384</v>
      </c>
      <c r="BC578" s="43">
        <v>71672</v>
      </c>
      <c r="BD578" s="43">
        <v>101236</v>
      </c>
      <c r="BE578" s="46">
        <v>0</v>
      </c>
      <c r="BF578" s="46">
        <v>0</v>
      </c>
      <c r="BG578" s="46">
        <v>0</v>
      </c>
      <c r="BH578" s="46">
        <v>0.36</v>
      </c>
      <c r="BI578" s="47">
        <v>162</v>
      </c>
      <c r="BJ578" s="47">
        <v>4240789344</v>
      </c>
      <c r="BK578" s="47">
        <v>26177712</v>
      </c>
      <c r="BL578" s="47">
        <v>106537</v>
      </c>
      <c r="BM578" s="47">
        <v>111242</v>
      </c>
      <c r="BN578" s="66">
        <v>0</v>
      </c>
      <c r="BO578" s="66">
        <v>0</v>
      </c>
      <c r="BP578" s="66">
        <v>0</v>
      </c>
      <c r="BQ578" s="66">
        <v>0.36</v>
      </c>
      <c r="BR578" s="67">
        <v>127</v>
      </c>
      <c r="BS578" s="67">
        <v>4277820424</v>
      </c>
      <c r="BT578" s="67">
        <v>33683625</v>
      </c>
      <c r="BU578" s="67">
        <v>117068</v>
      </c>
      <c r="BV578" s="67">
        <v>124888</v>
      </c>
      <c r="BW578" s="70">
        <v>0</v>
      </c>
      <c r="BX578" s="70">
        <v>0</v>
      </c>
      <c r="BY578" s="70">
        <v>0</v>
      </c>
      <c r="BZ578" s="70">
        <v>0.36</v>
      </c>
      <c r="CA578" s="71">
        <v>136</v>
      </c>
      <c r="CB578" s="71">
        <v>4290728248</v>
      </c>
      <c r="CC578" s="71">
        <v>31549472</v>
      </c>
      <c r="CD578" s="71">
        <v>122366</v>
      </c>
      <c r="CE578" s="71">
        <v>93269</v>
      </c>
    </row>
    <row r="579" spans="1:83" x14ac:dyDescent="0.35">
      <c r="A579" s="10" t="s">
        <v>1911</v>
      </c>
      <c r="B579" s="10" t="s">
        <v>563</v>
      </c>
      <c r="C579" s="42">
        <v>0</v>
      </c>
      <c r="D579" s="42">
        <v>0.39400000000000002</v>
      </c>
      <c r="E579" s="42">
        <v>0</v>
      </c>
      <c r="F579" s="42">
        <v>0.39400000000000002</v>
      </c>
      <c r="G579" s="43">
        <v>2221</v>
      </c>
      <c r="H579" s="43">
        <v>3248537333</v>
      </c>
      <c r="I579" s="43">
        <v>1462646</v>
      </c>
      <c r="J579" s="43">
        <v>335591</v>
      </c>
      <c r="K579" s="43">
        <v>371768</v>
      </c>
      <c r="L579" s="42">
        <v>0</v>
      </c>
      <c r="M579" s="42">
        <v>0.40300000000000002</v>
      </c>
      <c r="N579" s="42">
        <v>0</v>
      </c>
      <c r="O579" s="42">
        <v>0.40300000000000002</v>
      </c>
      <c r="P579" s="43">
        <v>2190</v>
      </c>
      <c r="Q579" s="43">
        <v>3202932748</v>
      </c>
      <c r="R579" s="43">
        <v>1462526</v>
      </c>
      <c r="S579" s="43">
        <v>300935</v>
      </c>
      <c r="T579" s="43">
        <v>259291</v>
      </c>
      <c r="U579" s="42">
        <v>0</v>
      </c>
      <c r="V579" s="42">
        <v>0.41699999999999998</v>
      </c>
      <c r="W579" s="42">
        <v>0</v>
      </c>
      <c r="X579" s="42">
        <v>0.41699999999999998</v>
      </c>
      <c r="Y579" s="43">
        <v>2184</v>
      </c>
      <c r="Z579" s="43">
        <v>3190487952</v>
      </c>
      <c r="AA579" s="43">
        <v>1460846</v>
      </c>
      <c r="AB579" s="43">
        <v>310515</v>
      </c>
      <c r="AC579" s="43">
        <v>310488</v>
      </c>
      <c r="AD579" s="42">
        <v>4.1000000000000002E-2</v>
      </c>
      <c r="AE579" s="42">
        <v>0.437</v>
      </c>
      <c r="AF579" s="42">
        <v>4.1000000000000002E-2</v>
      </c>
      <c r="AG579" s="42">
        <v>0.437</v>
      </c>
      <c r="AH579" s="43">
        <v>2171</v>
      </c>
      <c r="AI579" s="43">
        <v>3200422766</v>
      </c>
      <c r="AJ579" s="43">
        <v>1474169</v>
      </c>
      <c r="AK579" s="43">
        <v>327688</v>
      </c>
      <c r="AL579" s="43">
        <v>302490</v>
      </c>
      <c r="AM579" s="42">
        <v>0.05</v>
      </c>
      <c r="AN579" s="42">
        <v>0.433</v>
      </c>
      <c r="AO579" s="42">
        <v>0.05</v>
      </c>
      <c r="AP579" s="42">
        <v>0.433</v>
      </c>
      <c r="AQ579" s="43">
        <v>2124</v>
      </c>
      <c r="AR579" s="43">
        <v>3296398647</v>
      </c>
      <c r="AS579" s="43">
        <v>1551976</v>
      </c>
      <c r="AT579" s="43">
        <v>277558</v>
      </c>
      <c r="AU579" s="43">
        <v>280936</v>
      </c>
      <c r="AV579" s="42">
        <v>6.5000000000000002E-2</v>
      </c>
      <c r="AW579" s="42">
        <v>0.41199999999999998</v>
      </c>
      <c r="AX579" s="42">
        <v>6.5000000000000002E-2</v>
      </c>
      <c r="AY579" s="42">
        <v>0.41199999999999998</v>
      </c>
      <c r="AZ579" s="43">
        <v>2136</v>
      </c>
      <c r="BA579" s="43">
        <v>3477517990</v>
      </c>
      <c r="BB579" s="43">
        <v>1628051</v>
      </c>
      <c r="BC579" s="43">
        <v>285110</v>
      </c>
      <c r="BD579" s="43">
        <v>291222</v>
      </c>
      <c r="BE579" s="46">
        <v>7.0000000000000007E-2</v>
      </c>
      <c r="BF579" s="46">
        <v>0.35499999999999998</v>
      </c>
      <c r="BG579" s="46">
        <v>7.0000000000000007E-2</v>
      </c>
      <c r="BH579" s="46">
        <v>0.36</v>
      </c>
      <c r="BI579" s="47">
        <v>2139</v>
      </c>
      <c r="BJ579" s="47">
        <v>3810355918</v>
      </c>
      <c r="BK579" s="47">
        <v>1781372</v>
      </c>
      <c r="BL579" s="47">
        <v>299527</v>
      </c>
      <c r="BM579" s="47">
        <v>242675</v>
      </c>
      <c r="BN579" s="66">
        <v>0.13700000000000001</v>
      </c>
      <c r="BO579" s="66">
        <v>0.35</v>
      </c>
      <c r="BP579" s="66">
        <v>0.13700000000000001</v>
      </c>
      <c r="BQ579" s="66">
        <v>0.36</v>
      </c>
      <c r="BR579" s="67">
        <v>2146</v>
      </c>
      <c r="BS579" s="67">
        <v>3841323207</v>
      </c>
      <c r="BT579" s="67">
        <v>1789992</v>
      </c>
      <c r="BU579" s="67">
        <v>248455</v>
      </c>
      <c r="BV579" s="67">
        <v>252325</v>
      </c>
      <c r="BW579" s="70">
        <v>0.129</v>
      </c>
      <c r="BX579" s="70">
        <v>0.35499999999999998</v>
      </c>
      <c r="BY579" s="70">
        <v>0.129</v>
      </c>
      <c r="BZ579" s="70">
        <v>0.36</v>
      </c>
      <c r="CA579" s="71">
        <v>2166</v>
      </c>
      <c r="CB579" s="71">
        <v>3842839575</v>
      </c>
      <c r="CC579" s="71">
        <v>1774164</v>
      </c>
      <c r="CD579" s="71">
        <v>272738</v>
      </c>
      <c r="CE579" s="71">
        <v>289798</v>
      </c>
    </row>
    <row r="580" spans="1:83" x14ac:dyDescent="0.35">
      <c r="A580" s="10" t="s">
        <v>1912</v>
      </c>
      <c r="B580" s="10" t="s">
        <v>564</v>
      </c>
      <c r="C580" s="42">
        <v>0</v>
      </c>
      <c r="D580" s="42">
        <v>0</v>
      </c>
      <c r="E580" s="42">
        <v>0</v>
      </c>
      <c r="F580" s="42">
        <v>0.36</v>
      </c>
      <c r="G580" s="43">
        <v>1497</v>
      </c>
      <c r="H580" s="43">
        <v>20649506617</v>
      </c>
      <c r="I580" s="43">
        <v>13793925</v>
      </c>
      <c r="J580" s="43">
        <v>251054</v>
      </c>
      <c r="K580" s="43">
        <v>262364</v>
      </c>
      <c r="L580" s="42">
        <v>0</v>
      </c>
      <c r="M580" s="42">
        <v>0</v>
      </c>
      <c r="N580" s="42">
        <v>0</v>
      </c>
      <c r="O580" s="42">
        <v>0.36</v>
      </c>
      <c r="P580" s="43">
        <v>1557</v>
      </c>
      <c r="Q580" s="43">
        <v>21005370197</v>
      </c>
      <c r="R580" s="43">
        <v>13490924</v>
      </c>
      <c r="S580" s="43">
        <v>217853</v>
      </c>
      <c r="T580" s="43">
        <v>228043</v>
      </c>
      <c r="U580" s="42">
        <v>0</v>
      </c>
      <c r="V580" s="42">
        <v>0</v>
      </c>
      <c r="W580" s="42">
        <v>0</v>
      </c>
      <c r="X580" s="42">
        <v>0.36</v>
      </c>
      <c r="Y580" s="43">
        <v>1573</v>
      </c>
      <c r="Z580" s="43">
        <v>22137049052</v>
      </c>
      <c r="AA580" s="43">
        <v>14073139</v>
      </c>
      <c r="AB580" s="43">
        <v>220514</v>
      </c>
      <c r="AC580" s="43">
        <v>236304</v>
      </c>
      <c r="AD580" s="42">
        <v>0</v>
      </c>
      <c r="AE580" s="42">
        <v>0</v>
      </c>
      <c r="AF580" s="42">
        <v>0</v>
      </c>
      <c r="AG580" s="42">
        <v>0.36</v>
      </c>
      <c r="AH580" s="43">
        <v>1562</v>
      </c>
      <c r="AI580" s="43">
        <v>23731949109</v>
      </c>
      <c r="AJ580" s="43">
        <v>15193309</v>
      </c>
      <c r="AK580" s="43">
        <v>239097</v>
      </c>
      <c r="AL580" s="43">
        <v>239725</v>
      </c>
      <c r="AM580" s="42">
        <v>0</v>
      </c>
      <c r="AN580" s="42">
        <v>0</v>
      </c>
      <c r="AO580" s="42">
        <v>0</v>
      </c>
      <c r="AP580" s="42">
        <v>0.36</v>
      </c>
      <c r="AQ580" s="43">
        <v>1490</v>
      </c>
      <c r="AR580" s="43">
        <v>25015979099</v>
      </c>
      <c r="AS580" s="43">
        <v>16789247</v>
      </c>
      <c r="AT580" s="43">
        <v>215778</v>
      </c>
      <c r="AU580" s="43">
        <v>291926</v>
      </c>
      <c r="AV580" s="42">
        <v>0</v>
      </c>
      <c r="AW580" s="42">
        <v>0</v>
      </c>
      <c r="AX580" s="42">
        <v>0</v>
      </c>
      <c r="AY580" s="42">
        <v>0.36</v>
      </c>
      <c r="AZ580" s="43">
        <v>1451</v>
      </c>
      <c r="BA580" s="43">
        <v>26314430390</v>
      </c>
      <c r="BB580" s="43">
        <v>18135375</v>
      </c>
      <c r="BC580" s="43">
        <v>289901</v>
      </c>
      <c r="BD580" s="43">
        <v>367379</v>
      </c>
      <c r="BE580" s="46">
        <v>0</v>
      </c>
      <c r="BF580" s="46">
        <v>0</v>
      </c>
      <c r="BG580" s="46">
        <v>0</v>
      </c>
      <c r="BH580" s="46">
        <v>0.36</v>
      </c>
      <c r="BI580" s="47">
        <v>1367</v>
      </c>
      <c r="BJ580" s="47">
        <v>28562817314</v>
      </c>
      <c r="BK580" s="47">
        <v>20894526</v>
      </c>
      <c r="BL580" s="47">
        <v>273385</v>
      </c>
      <c r="BM580" s="47">
        <v>327399</v>
      </c>
      <c r="BN580" s="66">
        <v>0</v>
      </c>
      <c r="BO580" s="66">
        <v>0</v>
      </c>
      <c r="BP580" s="66">
        <v>0</v>
      </c>
      <c r="BQ580" s="66">
        <v>0.36</v>
      </c>
      <c r="BR580" s="67">
        <v>1238</v>
      </c>
      <c r="BS580" s="67">
        <v>28763676127</v>
      </c>
      <c r="BT580" s="67">
        <v>23233987</v>
      </c>
      <c r="BU580" s="67">
        <v>311702</v>
      </c>
      <c r="BV580" s="67">
        <v>368914</v>
      </c>
      <c r="BW580" s="70">
        <v>0</v>
      </c>
      <c r="BX580" s="70">
        <v>0</v>
      </c>
      <c r="BY580" s="70">
        <v>0</v>
      </c>
      <c r="BZ580" s="70">
        <v>0.36</v>
      </c>
      <c r="CA580" s="71">
        <v>1222</v>
      </c>
      <c r="CB580" s="71">
        <v>28927971592</v>
      </c>
      <c r="CC580" s="71">
        <v>23672644</v>
      </c>
      <c r="CD580" s="71">
        <v>380452</v>
      </c>
      <c r="CE580" s="71">
        <v>388722</v>
      </c>
    </row>
    <row r="581" spans="1:83" x14ac:dyDescent="0.35">
      <c r="A581" s="10" t="s">
        <v>1913</v>
      </c>
      <c r="B581" s="10" t="s">
        <v>1199</v>
      </c>
      <c r="C581" s="42">
        <v>0</v>
      </c>
      <c r="D581" s="42">
        <v>0</v>
      </c>
      <c r="E581" s="42">
        <v>0</v>
      </c>
      <c r="F581" s="42">
        <v>0.36</v>
      </c>
      <c r="G581" s="43">
        <v>165</v>
      </c>
      <c r="H581" s="43">
        <v>6218244197</v>
      </c>
      <c r="I581" s="43">
        <v>37686328</v>
      </c>
      <c r="J581" s="43">
        <v>131192</v>
      </c>
      <c r="K581" s="43">
        <v>133804</v>
      </c>
      <c r="L581" s="42">
        <v>0</v>
      </c>
      <c r="M581" s="42">
        <v>0</v>
      </c>
      <c r="N581" s="42">
        <v>0</v>
      </c>
      <c r="O581" s="42">
        <v>0.36</v>
      </c>
      <c r="P581" s="43">
        <v>187</v>
      </c>
      <c r="Q581" s="43">
        <v>6355352108</v>
      </c>
      <c r="R581" s="43">
        <v>33985840</v>
      </c>
      <c r="S581" s="43">
        <v>131261</v>
      </c>
      <c r="T581" s="43">
        <v>129923</v>
      </c>
      <c r="U581" s="42">
        <v>0</v>
      </c>
      <c r="V581" s="42">
        <v>0</v>
      </c>
      <c r="W581" s="42">
        <v>0</v>
      </c>
      <c r="X581" s="42">
        <v>0.36</v>
      </c>
      <c r="Y581" s="43">
        <v>192</v>
      </c>
      <c r="Z581" s="43">
        <v>6645153889</v>
      </c>
      <c r="AA581" s="43">
        <v>34610176</v>
      </c>
      <c r="AB581" s="43">
        <v>139198</v>
      </c>
      <c r="AC581" s="43">
        <v>171910</v>
      </c>
      <c r="AD581" s="42">
        <v>0</v>
      </c>
      <c r="AE581" s="42">
        <v>0</v>
      </c>
      <c r="AF581" s="42">
        <v>0</v>
      </c>
      <c r="AG581" s="42">
        <v>0.36</v>
      </c>
      <c r="AH581" s="43">
        <v>187</v>
      </c>
      <c r="AI581" s="43">
        <v>7086258469</v>
      </c>
      <c r="AJ581" s="43">
        <v>37894430</v>
      </c>
      <c r="AK581" s="43">
        <v>166540</v>
      </c>
      <c r="AL581" s="43">
        <v>183968</v>
      </c>
      <c r="AM581" s="42">
        <v>0</v>
      </c>
      <c r="AN581" s="42">
        <v>0</v>
      </c>
      <c r="AO581" s="42">
        <v>0</v>
      </c>
      <c r="AP581" s="42">
        <v>0.36</v>
      </c>
      <c r="AQ581" s="43">
        <v>211</v>
      </c>
      <c r="AR581" s="43">
        <v>7571376814</v>
      </c>
      <c r="AS581" s="43">
        <v>35883302</v>
      </c>
      <c r="AT581" s="43">
        <v>187008</v>
      </c>
      <c r="AU581" s="43">
        <v>188629</v>
      </c>
      <c r="AV581" s="42">
        <v>0</v>
      </c>
      <c r="AW581" s="42">
        <v>0</v>
      </c>
      <c r="AX581" s="42">
        <v>0</v>
      </c>
      <c r="AY581" s="42">
        <v>0.36</v>
      </c>
      <c r="AZ581" s="43">
        <v>205</v>
      </c>
      <c r="BA581" s="43">
        <v>8136114930</v>
      </c>
      <c r="BB581" s="43">
        <v>39688365</v>
      </c>
      <c r="BC581" s="43">
        <v>236381</v>
      </c>
      <c r="BD581" s="43">
        <v>243604</v>
      </c>
      <c r="BE581" s="46">
        <v>0</v>
      </c>
      <c r="BF581" s="46">
        <v>0</v>
      </c>
      <c r="BG581" s="46">
        <v>0</v>
      </c>
      <c r="BH581" s="46">
        <v>0.36</v>
      </c>
      <c r="BI581" s="47">
        <v>216</v>
      </c>
      <c r="BJ581" s="47">
        <v>8782201141</v>
      </c>
      <c r="BK581" s="47">
        <v>40658338</v>
      </c>
      <c r="BL581" s="47">
        <v>194577</v>
      </c>
      <c r="BM581" s="47">
        <v>229714</v>
      </c>
      <c r="BN581" s="66">
        <v>0</v>
      </c>
      <c r="BO581" s="66">
        <v>0</v>
      </c>
      <c r="BP581" s="66">
        <v>0</v>
      </c>
      <c r="BQ581" s="66">
        <v>0.36</v>
      </c>
      <c r="BR581" s="67">
        <v>216</v>
      </c>
      <c r="BS581" s="67">
        <v>8954543012</v>
      </c>
      <c r="BT581" s="67">
        <v>41456217</v>
      </c>
      <c r="BU581" s="67">
        <v>228254</v>
      </c>
      <c r="BV581" s="67">
        <v>232473</v>
      </c>
      <c r="BW581" s="70">
        <v>0</v>
      </c>
      <c r="BX581" s="70">
        <v>0</v>
      </c>
      <c r="BY581" s="70">
        <v>0</v>
      </c>
      <c r="BZ581" s="70">
        <v>0.36</v>
      </c>
      <c r="CA581" s="71">
        <v>191</v>
      </c>
      <c r="CB581" s="71">
        <v>9022580815</v>
      </c>
      <c r="CC581" s="71">
        <v>47238643</v>
      </c>
      <c r="CD581" s="71">
        <v>212096</v>
      </c>
      <c r="CE581" s="71">
        <v>258087</v>
      </c>
    </row>
    <row r="582" spans="1:83" x14ac:dyDescent="0.35">
      <c r="A582" s="10" t="s">
        <v>1914</v>
      </c>
      <c r="B582" s="10" t="s">
        <v>2058</v>
      </c>
      <c r="C582" s="42">
        <v>0</v>
      </c>
      <c r="D582" s="42">
        <v>0</v>
      </c>
      <c r="E582" s="42">
        <v>0</v>
      </c>
      <c r="F582" s="42">
        <v>0</v>
      </c>
      <c r="G582" s="43">
        <v>0</v>
      </c>
      <c r="H582" s="43">
        <v>0</v>
      </c>
      <c r="I582" s="43">
        <v>0</v>
      </c>
      <c r="J582" s="43">
        <v>0</v>
      </c>
      <c r="K582" s="43">
        <v>0</v>
      </c>
      <c r="L582" s="42">
        <v>0</v>
      </c>
      <c r="M582" s="42">
        <v>0</v>
      </c>
      <c r="N582" s="42">
        <v>0</v>
      </c>
      <c r="O582" s="42">
        <v>0</v>
      </c>
      <c r="P582" s="43">
        <v>0</v>
      </c>
      <c r="Q582" s="43">
        <v>0</v>
      </c>
      <c r="R582" s="43">
        <v>0</v>
      </c>
      <c r="S582" s="43">
        <v>0</v>
      </c>
      <c r="T582" s="43">
        <v>0</v>
      </c>
      <c r="U582" s="42">
        <v>0</v>
      </c>
      <c r="V582" s="42">
        <v>0</v>
      </c>
      <c r="W582" s="42">
        <v>0</v>
      </c>
      <c r="X582" s="42">
        <v>0</v>
      </c>
      <c r="Y582" s="43">
        <v>0</v>
      </c>
      <c r="Z582" s="43">
        <v>0</v>
      </c>
      <c r="AA582" s="43">
        <v>0</v>
      </c>
      <c r="AB582" s="43">
        <v>0</v>
      </c>
      <c r="AC582" s="43">
        <v>0</v>
      </c>
      <c r="AD582" s="42">
        <v>0</v>
      </c>
      <c r="AE582" s="42">
        <v>0</v>
      </c>
      <c r="AF582" s="42">
        <v>0</v>
      </c>
      <c r="AG582" s="42">
        <v>0</v>
      </c>
      <c r="AH582" s="43">
        <v>0</v>
      </c>
      <c r="AI582" s="43">
        <v>0</v>
      </c>
      <c r="AJ582" s="43">
        <v>0</v>
      </c>
      <c r="AK582" s="43">
        <v>0</v>
      </c>
      <c r="AL582" s="43">
        <v>0</v>
      </c>
      <c r="AM582" s="42">
        <v>0</v>
      </c>
      <c r="AN582" s="42">
        <v>0</v>
      </c>
      <c r="AO582" s="42">
        <v>0</v>
      </c>
      <c r="AP582" s="42">
        <v>0</v>
      </c>
      <c r="AQ582" s="43">
        <v>0</v>
      </c>
      <c r="AR582" s="43">
        <v>0</v>
      </c>
      <c r="AS582" s="43">
        <v>0</v>
      </c>
      <c r="AT582" s="43">
        <v>0</v>
      </c>
      <c r="AU582" s="43">
        <v>0</v>
      </c>
      <c r="AV582" s="42">
        <v>0</v>
      </c>
      <c r="AW582" s="42">
        <v>0</v>
      </c>
      <c r="AX582" s="42">
        <v>0</v>
      </c>
      <c r="AY582" s="42">
        <v>0</v>
      </c>
      <c r="AZ582" s="43">
        <v>0</v>
      </c>
      <c r="BA582" s="43">
        <v>0</v>
      </c>
      <c r="BB582" s="43">
        <v>0</v>
      </c>
      <c r="BC582" s="43">
        <v>0</v>
      </c>
      <c r="BD582" s="43">
        <v>0</v>
      </c>
      <c r="BE582" s="46">
        <v>0</v>
      </c>
      <c r="BF582" s="46">
        <v>0</v>
      </c>
      <c r="BG582" s="46">
        <v>0</v>
      </c>
      <c r="BH582" s="46">
        <v>0</v>
      </c>
      <c r="BI582" s="47">
        <v>0</v>
      </c>
      <c r="BJ582" s="47">
        <v>0</v>
      </c>
      <c r="BK582" s="47">
        <v>0</v>
      </c>
      <c r="BL582" s="47">
        <v>0</v>
      </c>
      <c r="BM582" s="47">
        <v>0</v>
      </c>
      <c r="BN582" s="66">
        <v>0</v>
      </c>
      <c r="BO582" s="66">
        <v>0</v>
      </c>
      <c r="BP582" s="66">
        <v>0</v>
      </c>
      <c r="BQ582" s="66">
        <v>0</v>
      </c>
      <c r="BR582" s="67">
        <v>0</v>
      </c>
      <c r="BS582" s="67">
        <v>0</v>
      </c>
      <c r="BT582" s="67">
        <v>0</v>
      </c>
      <c r="BU582" s="67">
        <v>0</v>
      </c>
      <c r="BV582" s="67">
        <v>0</v>
      </c>
      <c r="BW582" s="70">
        <v>0</v>
      </c>
      <c r="BX582" s="70">
        <v>0</v>
      </c>
      <c r="BY582" s="70">
        <v>0</v>
      </c>
      <c r="BZ582" s="70">
        <v>0</v>
      </c>
      <c r="CA582" s="71">
        <v>0</v>
      </c>
      <c r="CB582" s="71">
        <v>0</v>
      </c>
      <c r="CC582" s="71">
        <v>0</v>
      </c>
      <c r="CD582" s="71">
        <v>0</v>
      </c>
      <c r="CE582" s="71">
        <v>0</v>
      </c>
    </row>
    <row r="583" spans="1:83" x14ac:dyDescent="0.35">
      <c r="A583" s="10" t="s">
        <v>1915</v>
      </c>
      <c r="B583" s="10" t="s">
        <v>566</v>
      </c>
      <c r="C583" s="42">
        <v>0.57999999999999996</v>
      </c>
      <c r="D583" s="42">
        <v>0.67</v>
      </c>
      <c r="E583" s="42">
        <v>0.57999999999999996</v>
      </c>
      <c r="F583" s="42">
        <v>0.67</v>
      </c>
      <c r="G583" s="43">
        <v>3738</v>
      </c>
      <c r="H583" s="43">
        <v>2104421973</v>
      </c>
      <c r="I583" s="43">
        <v>562980</v>
      </c>
      <c r="J583" s="43">
        <v>1223254</v>
      </c>
      <c r="K583" s="43">
        <v>1317578</v>
      </c>
      <c r="L583" s="42">
        <v>0.59399999999999997</v>
      </c>
      <c r="M583" s="42">
        <v>0.67400000000000004</v>
      </c>
      <c r="N583" s="42">
        <v>0.59399999999999997</v>
      </c>
      <c r="O583" s="42">
        <v>0.67400000000000004</v>
      </c>
      <c r="P583" s="43">
        <v>3746</v>
      </c>
      <c r="Q583" s="43">
        <v>2098279855</v>
      </c>
      <c r="R583" s="43">
        <v>560138</v>
      </c>
      <c r="S583" s="43">
        <v>1194006</v>
      </c>
      <c r="T583" s="43">
        <v>1283038</v>
      </c>
      <c r="U583" s="42">
        <v>0.621</v>
      </c>
      <c r="V583" s="42">
        <v>0.68700000000000006</v>
      </c>
      <c r="W583" s="42">
        <v>0.621</v>
      </c>
      <c r="X583" s="42">
        <v>0.68700000000000006</v>
      </c>
      <c r="Y583" s="43">
        <v>3795</v>
      </c>
      <c r="Z583" s="43">
        <v>2088893869</v>
      </c>
      <c r="AA583" s="43">
        <v>550433</v>
      </c>
      <c r="AB583" s="43">
        <v>1245963</v>
      </c>
      <c r="AC583" s="43">
        <v>1447402</v>
      </c>
      <c r="AD583" s="42">
        <v>0.61099999999999999</v>
      </c>
      <c r="AE583" s="42">
        <v>0.67800000000000005</v>
      </c>
      <c r="AF583" s="42">
        <v>0.61099999999999999</v>
      </c>
      <c r="AG583" s="42">
        <v>0.67800000000000005</v>
      </c>
      <c r="AH583" s="43">
        <v>3648</v>
      </c>
      <c r="AI583" s="43">
        <v>2181261049</v>
      </c>
      <c r="AJ583" s="43">
        <v>597933</v>
      </c>
      <c r="AK583" s="43">
        <v>1370091</v>
      </c>
      <c r="AL583" s="43">
        <v>1384098</v>
      </c>
      <c r="AM583" s="42">
        <v>0.623</v>
      </c>
      <c r="AN583" s="42">
        <v>0.68200000000000005</v>
      </c>
      <c r="AO583" s="42">
        <v>0.623</v>
      </c>
      <c r="AP583" s="42">
        <v>0.68200000000000005</v>
      </c>
      <c r="AQ583" s="43">
        <v>3592</v>
      </c>
      <c r="AR583" s="43">
        <v>2217090347</v>
      </c>
      <c r="AS583" s="43">
        <v>617230</v>
      </c>
      <c r="AT583" s="43">
        <v>1214550</v>
      </c>
      <c r="AU583" s="43">
        <v>1492268</v>
      </c>
      <c r="AV583" s="42">
        <v>0.60699999999999998</v>
      </c>
      <c r="AW583" s="42">
        <v>0.67300000000000004</v>
      </c>
      <c r="AX583" s="42">
        <v>0.60699999999999998</v>
      </c>
      <c r="AY583" s="42">
        <v>0.67300000000000004</v>
      </c>
      <c r="AZ583" s="43">
        <v>3398</v>
      </c>
      <c r="BA583" s="43">
        <v>2330738141</v>
      </c>
      <c r="BB583" s="43">
        <v>685914</v>
      </c>
      <c r="BC583" s="43">
        <v>1575840</v>
      </c>
      <c r="BD583" s="43">
        <v>1530574</v>
      </c>
      <c r="BE583" s="46">
        <v>0.58799999999999997</v>
      </c>
      <c r="BF583" s="46">
        <v>0.65</v>
      </c>
      <c r="BG583" s="46">
        <v>0.58799999999999997</v>
      </c>
      <c r="BH583" s="46">
        <v>0.65</v>
      </c>
      <c r="BI583" s="47">
        <v>3239</v>
      </c>
      <c r="BJ583" s="47">
        <v>2557545127</v>
      </c>
      <c r="BK583" s="47">
        <v>789609</v>
      </c>
      <c r="BL583" s="47">
        <v>1441709</v>
      </c>
      <c r="BM583" s="47">
        <v>1585716</v>
      </c>
      <c r="BN583" s="66">
        <v>0.58499999999999996</v>
      </c>
      <c r="BO583" s="66">
        <v>0.64800000000000002</v>
      </c>
      <c r="BP583" s="66">
        <v>0.58499999999999996</v>
      </c>
      <c r="BQ583" s="66">
        <v>0.64800000000000002</v>
      </c>
      <c r="BR583" s="67">
        <v>3069</v>
      </c>
      <c r="BS583" s="67">
        <v>2646992512</v>
      </c>
      <c r="BT583" s="67">
        <v>862493</v>
      </c>
      <c r="BU583" s="67">
        <v>1719175</v>
      </c>
      <c r="BV583" s="67">
        <v>2021809</v>
      </c>
      <c r="BW583" s="70">
        <v>0.53800000000000003</v>
      </c>
      <c r="BX583" s="70">
        <v>0.64500000000000002</v>
      </c>
      <c r="BY583" s="70">
        <v>0.53800000000000003</v>
      </c>
      <c r="BZ583" s="70">
        <v>0.64500000000000002</v>
      </c>
      <c r="CA583" s="71">
        <v>2917</v>
      </c>
      <c r="CB583" s="71">
        <v>2745689971</v>
      </c>
      <c r="CC583" s="71">
        <v>941271</v>
      </c>
      <c r="CD583" s="71">
        <v>2004975</v>
      </c>
      <c r="CE583" s="71">
        <v>2233224</v>
      </c>
    </row>
    <row r="584" spans="1:83" x14ac:dyDescent="0.35">
      <c r="A584" s="10" t="s">
        <v>1916</v>
      </c>
      <c r="B584" s="10" t="s">
        <v>567</v>
      </c>
      <c r="C584" s="42">
        <v>0</v>
      </c>
      <c r="D584" s="42">
        <v>0</v>
      </c>
      <c r="E584" s="42">
        <v>0</v>
      </c>
      <c r="F584" s="42">
        <v>0.36</v>
      </c>
      <c r="G584" s="43">
        <v>511</v>
      </c>
      <c r="H584" s="43">
        <v>2231403907</v>
      </c>
      <c r="I584" s="43">
        <v>4366739</v>
      </c>
      <c r="J584" s="43">
        <v>54177</v>
      </c>
      <c r="K584" s="43">
        <v>56070</v>
      </c>
      <c r="L584" s="42">
        <v>0</v>
      </c>
      <c r="M584" s="42">
        <v>0</v>
      </c>
      <c r="N584" s="42">
        <v>0</v>
      </c>
      <c r="O584" s="42">
        <v>0.36</v>
      </c>
      <c r="P584" s="43">
        <v>524</v>
      </c>
      <c r="Q584" s="43">
        <v>2269679891</v>
      </c>
      <c r="R584" s="43">
        <v>4331450</v>
      </c>
      <c r="S584" s="43">
        <v>59912</v>
      </c>
      <c r="T584" s="43">
        <v>61926</v>
      </c>
      <c r="U584" s="42">
        <v>0</v>
      </c>
      <c r="V584" s="42">
        <v>0</v>
      </c>
      <c r="W584" s="42">
        <v>0</v>
      </c>
      <c r="X584" s="42">
        <v>0.36</v>
      </c>
      <c r="Y584" s="43">
        <v>523</v>
      </c>
      <c r="Z584" s="43">
        <v>2308062899</v>
      </c>
      <c r="AA584" s="43">
        <v>4413122</v>
      </c>
      <c r="AB584" s="43">
        <v>56209</v>
      </c>
      <c r="AC584" s="43">
        <v>65748</v>
      </c>
      <c r="AD584" s="42">
        <v>0</v>
      </c>
      <c r="AE584" s="42">
        <v>0</v>
      </c>
      <c r="AF584" s="42">
        <v>0</v>
      </c>
      <c r="AG584" s="42">
        <v>0.36</v>
      </c>
      <c r="AH584" s="43">
        <v>458</v>
      </c>
      <c r="AI584" s="43">
        <v>2408347845</v>
      </c>
      <c r="AJ584" s="43">
        <v>5258401</v>
      </c>
      <c r="AK584" s="43">
        <v>111305</v>
      </c>
      <c r="AL584" s="43">
        <v>79845</v>
      </c>
      <c r="AM584" s="42">
        <v>0</v>
      </c>
      <c r="AN584" s="42">
        <v>0</v>
      </c>
      <c r="AO584" s="42">
        <v>0</v>
      </c>
      <c r="AP584" s="42">
        <v>0.36</v>
      </c>
      <c r="AQ584" s="43">
        <v>432</v>
      </c>
      <c r="AR584" s="43">
        <v>2516093388</v>
      </c>
      <c r="AS584" s="43">
        <v>5824290</v>
      </c>
      <c r="AT584" s="43">
        <v>70500</v>
      </c>
      <c r="AU584" s="43">
        <v>80285</v>
      </c>
      <c r="AV584" s="42">
        <v>0</v>
      </c>
      <c r="AW584" s="42">
        <v>0</v>
      </c>
      <c r="AX584" s="42">
        <v>0</v>
      </c>
      <c r="AY584" s="42">
        <v>0.36</v>
      </c>
      <c r="AZ584" s="43">
        <v>441</v>
      </c>
      <c r="BA584" s="43">
        <v>2659601291</v>
      </c>
      <c r="BB584" s="43">
        <v>6030841</v>
      </c>
      <c r="BC584" s="43">
        <v>76737</v>
      </c>
      <c r="BD584" s="43">
        <v>79749</v>
      </c>
      <c r="BE584" s="46">
        <v>0</v>
      </c>
      <c r="BF584" s="46">
        <v>0</v>
      </c>
      <c r="BG584" s="46">
        <v>0</v>
      </c>
      <c r="BH584" s="46">
        <v>0.36</v>
      </c>
      <c r="BI584" s="47">
        <v>449</v>
      </c>
      <c r="BJ584" s="47">
        <v>2864378612</v>
      </c>
      <c r="BK584" s="47">
        <v>6379462</v>
      </c>
      <c r="BL584" s="47">
        <v>108440</v>
      </c>
      <c r="BM584" s="47">
        <v>79202</v>
      </c>
      <c r="BN584" s="66">
        <v>0</v>
      </c>
      <c r="BO584" s="66">
        <v>0</v>
      </c>
      <c r="BP584" s="66">
        <v>0</v>
      </c>
      <c r="BQ584" s="66">
        <v>0.36</v>
      </c>
      <c r="BR584" s="67">
        <v>432</v>
      </c>
      <c r="BS584" s="67">
        <v>2896685700</v>
      </c>
      <c r="BT584" s="67">
        <v>6705290</v>
      </c>
      <c r="BU584" s="67">
        <v>86367</v>
      </c>
      <c r="BV584" s="67">
        <v>89262</v>
      </c>
      <c r="BW584" s="70">
        <v>0</v>
      </c>
      <c r="BX584" s="70">
        <v>0</v>
      </c>
      <c r="BY584" s="70">
        <v>0</v>
      </c>
      <c r="BZ584" s="70">
        <v>0.36</v>
      </c>
      <c r="CA584" s="71">
        <v>395</v>
      </c>
      <c r="CB584" s="71">
        <v>2941895510</v>
      </c>
      <c r="CC584" s="71">
        <v>7447836</v>
      </c>
      <c r="CD584" s="71">
        <v>94250</v>
      </c>
      <c r="CE584" s="71">
        <v>101682</v>
      </c>
    </row>
    <row r="585" spans="1:83" x14ac:dyDescent="0.35">
      <c r="A585" s="10" t="s">
        <v>1917</v>
      </c>
      <c r="B585" s="10" t="s">
        <v>568</v>
      </c>
      <c r="C585" s="42">
        <v>0</v>
      </c>
      <c r="D585" s="42">
        <v>0.311</v>
      </c>
      <c r="E585" s="42">
        <v>0</v>
      </c>
      <c r="F585" s="42">
        <v>0.36</v>
      </c>
      <c r="G585" s="43">
        <v>944</v>
      </c>
      <c r="H585" s="43">
        <v>1775169012</v>
      </c>
      <c r="I585" s="43">
        <v>1880475</v>
      </c>
      <c r="J585" s="43">
        <v>124268</v>
      </c>
      <c r="K585" s="43">
        <v>129380</v>
      </c>
      <c r="L585" s="42">
        <v>0</v>
      </c>
      <c r="M585" s="42">
        <v>0.36</v>
      </c>
      <c r="N585" s="42">
        <v>0</v>
      </c>
      <c r="O585" s="42">
        <v>0.36</v>
      </c>
      <c r="P585" s="43">
        <v>925</v>
      </c>
      <c r="Q585" s="43">
        <v>1748405128</v>
      </c>
      <c r="R585" s="43">
        <v>1890167</v>
      </c>
      <c r="S585" s="43">
        <v>107476</v>
      </c>
      <c r="T585" s="43">
        <v>112124</v>
      </c>
      <c r="U585" s="42">
        <v>0</v>
      </c>
      <c r="V585" s="42">
        <v>0.32800000000000001</v>
      </c>
      <c r="W585" s="42">
        <v>0</v>
      </c>
      <c r="X585" s="42">
        <v>0.36</v>
      </c>
      <c r="Y585" s="43">
        <v>897</v>
      </c>
      <c r="Z585" s="43">
        <v>1748519383</v>
      </c>
      <c r="AA585" s="43">
        <v>1949296</v>
      </c>
      <c r="AB585" s="43">
        <v>126898</v>
      </c>
      <c r="AC585" s="43">
        <v>171401</v>
      </c>
      <c r="AD585" s="42">
        <v>0</v>
      </c>
      <c r="AE585" s="42">
        <v>0.35499999999999998</v>
      </c>
      <c r="AF585" s="42">
        <v>0</v>
      </c>
      <c r="AG585" s="42">
        <v>0.36</v>
      </c>
      <c r="AH585" s="43">
        <v>894</v>
      </c>
      <c r="AI585" s="43">
        <v>1791375134</v>
      </c>
      <c r="AJ585" s="43">
        <v>2003775</v>
      </c>
      <c r="AK585" s="43">
        <v>285148</v>
      </c>
      <c r="AL585" s="43">
        <v>272613</v>
      </c>
      <c r="AM585" s="42">
        <v>0</v>
      </c>
      <c r="AN585" s="42">
        <v>0.34499999999999997</v>
      </c>
      <c r="AO585" s="42">
        <v>0</v>
      </c>
      <c r="AP585" s="42">
        <v>0.36</v>
      </c>
      <c r="AQ585" s="43">
        <v>879</v>
      </c>
      <c r="AR585" s="43">
        <v>1807417859</v>
      </c>
      <c r="AS585" s="43">
        <v>2056220</v>
      </c>
      <c r="AT585" s="43">
        <v>278230</v>
      </c>
      <c r="AU585" s="43">
        <v>319840</v>
      </c>
      <c r="AV585" s="42">
        <v>0</v>
      </c>
      <c r="AW585" s="42">
        <v>0.35</v>
      </c>
      <c r="AX585" s="42">
        <v>0</v>
      </c>
      <c r="AY585" s="42">
        <v>0.36</v>
      </c>
      <c r="AZ585" s="43">
        <v>902</v>
      </c>
      <c r="BA585" s="43">
        <v>1845841821</v>
      </c>
      <c r="BB585" s="43">
        <v>2046387</v>
      </c>
      <c r="BC585" s="43">
        <v>324674</v>
      </c>
      <c r="BD585" s="43">
        <v>268073</v>
      </c>
      <c r="BE585" s="46">
        <v>0</v>
      </c>
      <c r="BF585" s="46">
        <v>0.246</v>
      </c>
      <c r="BG585" s="46">
        <v>0</v>
      </c>
      <c r="BH585" s="46">
        <v>0.36</v>
      </c>
      <c r="BI585" s="47">
        <v>909</v>
      </c>
      <c r="BJ585" s="47">
        <v>2166174524</v>
      </c>
      <c r="BK585" s="47">
        <v>2383030</v>
      </c>
      <c r="BL585" s="47">
        <v>256576</v>
      </c>
      <c r="BM585" s="47">
        <v>284818</v>
      </c>
      <c r="BN585" s="66">
        <v>0</v>
      </c>
      <c r="BO585" s="66">
        <v>0.26</v>
      </c>
      <c r="BP585" s="66">
        <v>0</v>
      </c>
      <c r="BQ585" s="66">
        <v>0.36</v>
      </c>
      <c r="BR585" s="67">
        <v>857</v>
      </c>
      <c r="BS585" s="67">
        <v>2175510353</v>
      </c>
      <c r="BT585" s="67">
        <v>2538518</v>
      </c>
      <c r="BU585" s="67">
        <v>283820</v>
      </c>
      <c r="BV585" s="67">
        <v>348724</v>
      </c>
      <c r="BW585" s="70">
        <v>0</v>
      </c>
      <c r="BX585" s="70">
        <v>0.27300000000000002</v>
      </c>
      <c r="BY585" s="70">
        <v>0</v>
      </c>
      <c r="BZ585" s="70">
        <v>0.36</v>
      </c>
      <c r="CA585" s="71">
        <v>861</v>
      </c>
      <c r="CB585" s="71">
        <v>2183887126</v>
      </c>
      <c r="CC585" s="71">
        <v>2536454</v>
      </c>
      <c r="CD585" s="71">
        <v>480704</v>
      </c>
      <c r="CE585" s="71">
        <v>396976</v>
      </c>
    </row>
    <row r="586" spans="1:83" x14ac:dyDescent="0.35">
      <c r="A586" s="10" t="s">
        <v>1918</v>
      </c>
      <c r="B586" s="10" t="s">
        <v>569</v>
      </c>
      <c r="C586" s="42">
        <v>0</v>
      </c>
      <c r="D586" s="42">
        <v>0</v>
      </c>
      <c r="E586" s="42">
        <v>0</v>
      </c>
      <c r="F586" s="42">
        <v>0.36</v>
      </c>
      <c r="G586" s="43">
        <v>166</v>
      </c>
      <c r="H586" s="43">
        <v>1142438898</v>
      </c>
      <c r="I586" s="43">
        <v>6882162</v>
      </c>
      <c r="J586" s="43">
        <v>31357</v>
      </c>
      <c r="K586" s="43">
        <v>32656</v>
      </c>
      <c r="L586" s="42">
        <v>0</v>
      </c>
      <c r="M586" s="42">
        <v>0</v>
      </c>
      <c r="N586" s="42">
        <v>0</v>
      </c>
      <c r="O586" s="42">
        <v>0.36</v>
      </c>
      <c r="P586" s="43">
        <v>159</v>
      </c>
      <c r="Q586" s="43">
        <v>1153035982</v>
      </c>
      <c r="R586" s="43">
        <v>7251798</v>
      </c>
      <c r="S586" s="43">
        <v>29578</v>
      </c>
      <c r="T586" s="43">
        <v>27634</v>
      </c>
      <c r="U586" s="42">
        <v>0</v>
      </c>
      <c r="V586" s="42">
        <v>0</v>
      </c>
      <c r="W586" s="42">
        <v>0</v>
      </c>
      <c r="X586" s="42">
        <v>0.36</v>
      </c>
      <c r="Y586" s="43">
        <v>151</v>
      </c>
      <c r="Z586" s="43">
        <v>1228246454</v>
      </c>
      <c r="AA586" s="43">
        <v>8134082</v>
      </c>
      <c r="AB586" s="43">
        <v>27551</v>
      </c>
      <c r="AC586" s="43">
        <v>30798</v>
      </c>
      <c r="AD586" s="42">
        <v>0</v>
      </c>
      <c r="AE586" s="42">
        <v>0</v>
      </c>
      <c r="AF586" s="42">
        <v>0</v>
      </c>
      <c r="AG586" s="42">
        <v>0.36</v>
      </c>
      <c r="AH586" s="43">
        <v>139</v>
      </c>
      <c r="AI586" s="43">
        <v>1258362407</v>
      </c>
      <c r="AJ586" s="43">
        <v>9052966</v>
      </c>
      <c r="AK586" s="43">
        <v>29744</v>
      </c>
      <c r="AL586" s="43">
        <v>27309</v>
      </c>
      <c r="AM586" s="42">
        <v>0</v>
      </c>
      <c r="AN586" s="42">
        <v>0</v>
      </c>
      <c r="AO586" s="42">
        <v>0</v>
      </c>
      <c r="AP586" s="42">
        <v>0.36</v>
      </c>
      <c r="AQ586" s="43">
        <v>133</v>
      </c>
      <c r="AR586" s="43">
        <v>1364060594</v>
      </c>
      <c r="AS586" s="43">
        <v>10256094</v>
      </c>
      <c r="AT586" s="43">
        <v>25581</v>
      </c>
      <c r="AU586" s="43">
        <v>28731</v>
      </c>
      <c r="AV586" s="42">
        <v>0</v>
      </c>
      <c r="AW586" s="42">
        <v>0</v>
      </c>
      <c r="AX586" s="42">
        <v>0</v>
      </c>
      <c r="AY586" s="42">
        <v>0.36</v>
      </c>
      <c r="AZ586" s="43">
        <v>122</v>
      </c>
      <c r="BA586" s="43">
        <v>1479983830</v>
      </c>
      <c r="BB586" s="43">
        <v>12131015</v>
      </c>
      <c r="BC586" s="43">
        <v>25033</v>
      </c>
      <c r="BD586" s="43">
        <v>26425</v>
      </c>
      <c r="BE586" s="46">
        <v>0</v>
      </c>
      <c r="BF586" s="46">
        <v>0</v>
      </c>
      <c r="BG586" s="46">
        <v>0</v>
      </c>
      <c r="BH586" s="46">
        <v>0.36</v>
      </c>
      <c r="BI586" s="47">
        <v>130</v>
      </c>
      <c r="BJ586" s="47">
        <v>1513604409</v>
      </c>
      <c r="BK586" s="47">
        <v>11643110</v>
      </c>
      <c r="BL586" s="47">
        <v>25881</v>
      </c>
      <c r="BM586" s="47">
        <v>29563</v>
      </c>
      <c r="BN586" s="66">
        <v>0</v>
      </c>
      <c r="BO586" s="66">
        <v>0</v>
      </c>
      <c r="BP586" s="66">
        <v>0</v>
      </c>
      <c r="BQ586" s="66">
        <v>0.36</v>
      </c>
      <c r="BR586" s="67">
        <v>122</v>
      </c>
      <c r="BS586" s="67">
        <v>1611615341</v>
      </c>
      <c r="BT586" s="67">
        <v>13209961</v>
      </c>
      <c r="BU586" s="67">
        <v>29110</v>
      </c>
      <c r="BV586" s="67">
        <v>28865</v>
      </c>
      <c r="BW586" s="70">
        <v>0</v>
      </c>
      <c r="BX586" s="70">
        <v>0</v>
      </c>
      <c r="BY586" s="70">
        <v>0</v>
      </c>
      <c r="BZ586" s="70">
        <v>0.36</v>
      </c>
      <c r="CA586" s="71">
        <v>111</v>
      </c>
      <c r="CB586" s="71">
        <v>1610939432</v>
      </c>
      <c r="CC586" s="71">
        <v>14512967</v>
      </c>
      <c r="CD586" s="71">
        <v>32256</v>
      </c>
      <c r="CE586" s="71">
        <v>35568</v>
      </c>
    </row>
    <row r="587" spans="1:83" x14ac:dyDescent="0.35">
      <c r="A587" s="10" t="s">
        <v>1919</v>
      </c>
      <c r="B587" s="10" t="s">
        <v>570</v>
      </c>
      <c r="C587" s="42">
        <v>0</v>
      </c>
      <c r="D587" s="42">
        <v>0</v>
      </c>
      <c r="E587" s="42">
        <v>0</v>
      </c>
      <c r="F587" s="42">
        <v>0.36</v>
      </c>
      <c r="G587" s="43">
        <v>32</v>
      </c>
      <c r="H587" s="43">
        <v>713214830</v>
      </c>
      <c r="I587" s="43">
        <v>22287963</v>
      </c>
      <c r="J587" s="43">
        <v>20811</v>
      </c>
      <c r="K587" s="43">
        <v>21213</v>
      </c>
      <c r="L587" s="42">
        <v>0</v>
      </c>
      <c r="M587" s="42">
        <v>0</v>
      </c>
      <c r="N587" s="42">
        <v>0</v>
      </c>
      <c r="O587" s="42">
        <v>0.36</v>
      </c>
      <c r="P587" s="43">
        <v>36</v>
      </c>
      <c r="Q587" s="43">
        <v>719786752</v>
      </c>
      <c r="R587" s="43">
        <v>19994076</v>
      </c>
      <c r="S587" s="43">
        <v>13677</v>
      </c>
      <c r="T587" s="43">
        <v>14327</v>
      </c>
      <c r="U587" s="42">
        <v>0</v>
      </c>
      <c r="V587" s="42">
        <v>0</v>
      </c>
      <c r="W587" s="42">
        <v>0</v>
      </c>
      <c r="X587" s="42">
        <v>0.36</v>
      </c>
      <c r="Y587" s="43">
        <v>36</v>
      </c>
      <c r="Z587" s="43">
        <v>767232090</v>
      </c>
      <c r="AA587" s="43">
        <v>21312002</v>
      </c>
      <c r="AB587" s="43">
        <v>15148</v>
      </c>
      <c r="AC587" s="43">
        <v>17791</v>
      </c>
      <c r="AD587" s="42">
        <v>0</v>
      </c>
      <c r="AE587" s="42">
        <v>0</v>
      </c>
      <c r="AF587" s="42">
        <v>0</v>
      </c>
      <c r="AG587" s="42">
        <v>0.36</v>
      </c>
      <c r="AH587" s="43">
        <v>40</v>
      </c>
      <c r="AI587" s="43">
        <v>785838056</v>
      </c>
      <c r="AJ587" s="43">
        <v>19645951</v>
      </c>
      <c r="AK587" s="43">
        <v>18301</v>
      </c>
      <c r="AL587" s="43">
        <v>18973</v>
      </c>
      <c r="AM587" s="42">
        <v>0</v>
      </c>
      <c r="AN587" s="42">
        <v>0</v>
      </c>
      <c r="AO587" s="42">
        <v>0</v>
      </c>
      <c r="AP587" s="42">
        <v>0.36</v>
      </c>
      <c r="AQ587" s="43">
        <v>27</v>
      </c>
      <c r="AR587" s="43">
        <v>838190495</v>
      </c>
      <c r="AS587" s="43">
        <v>31044092</v>
      </c>
      <c r="AT587" s="43">
        <v>17762</v>
      </c>
      <c r="AU587" s="43">
        <v>19175</v>
      </c>
      <c r="AV587" s="42">
        <v>0</v>
      </c>
      <c r="AW587" s="42">
        <v>0</v>
      </c>
      <c r="AX587" s="42">
        <v>0</v>
      </c>
      <c r="AY587" s="42">
        <v>0.36</v>
      </c>
      <c r="AZ587" s="43">
        <v>30</v>
      </c>
      <c r="BA587" s="43">
        <v>902769468</v>
      </c>
      <c r="BB587" s="43">
        <v>30092315</v>
      </c>
      <c r="BC587" s="43">
        <v>17744</v>
      </c>
      <c r="BD587" s="43">
        <v>18030</v>
      </c>
      <c r="BE587" s="46">
        <v>0</v>
      </c>
      <c r="BF587" s="46">
        <v>0</v>
      </c>
      <c r="BG587" s="46">
        <v>0</v>
      </c>
      <c r="BH587" s="46">
        <v>0.36</v>
      </c>
      <c r="BI587" s="47">
        <v>36</v>
      </c>
      <c r="BJ587" s="47">
        <v>926431398</v>
      </c>
      <c r="BK587" s="47">
        <v>25734205</v>
      </c>
      <c r="BL587" s="47">
        <v>17964</v>
      </c>
      <c r="BM587" s="47">
        <v>17372</v>
      </c>
      <c r="BN587" s="66">
        <v>0</v>
      </c>
      <c r="BO587" s="66">
        <v>0</v>
      </c>
      <c r="BP587" s="66">
        <v>0</v>
      </c>
      <c r="BQ587" s="66">
        <v>0.36</v>
      </c>
      <c r="BR587" s="67">
        <v>39</v>
      </c>
      <c r="BS587" s="67">
        <v>976148750</v>
      </c>
      <c r="BT587" s="67">
        <v>25029455</v>
      </c>
      <c r="BU587" s="67">
        <v>18609</v>
      </c>
      <c r="BV587" s="67">
        <v>19344</v>
      </c>
      <c r="BW587" s="70">
        <v>0</v>
      </c>
      <c r="BX587" s="70">
        <v>0</v>
      </c>
      <c r="BY587" s="70">
        <v>0</v>
      </c>
      <c r="BZ587" s="70">
        <v>0.36</v>
      </c>
      <c r="CA587" s="71">
        <v>39</v>
      </c>
      <c r="CB587" s="71">
        <v>958077159</v>
      </c>
      <c r="CC587" s="71">
        <v>24566081</v>
      </c>
      <c r="CD587" s="71">
        <v>19084</v>
      </c>
      <c r="CE587" s="71">
        <v>20725</v>
      </c>
    </row>
    <row r="588" spans="1:83" x14ac:dyDescent="0.35">
      <c r="A588" s="10" t="s">
        <v>1920</v>
      </c>
      <c r="B588" s="10" t="s">
        <v>571</v>
      </c>
      <c r="C588" s="42">
        <v>0</v>
      </c>
      <c r="D588" s="42">
        <v>0.192</v>
      </c>
      <c r="E588" s="42">
        <v>0</v>
      </c>
      <c r="F588" s="42">
        <v>0.36</v>
      </c>
      <c r="G588" s="43">
        <v>898</v>
      </c>
      <c r="H588" s="43">
        <v>2572723813</v>
      </c>
      <c r="I588" s="43">
        <v>2864948</v>
      </c>
      <c r="J588" s="43">
        <v>134294</v>
      </c>
      <c r="K588" s="43">
        <v>139948</v>
      </c>
      <c r="L588" s="42">
        <v>0</v>
      </c>
      <c r="M588" s="42">
        <v>0.192</v>
      </c>
      <c r="N588" s="42">
        <v>0</v>
      </c>
      <c r="O588" s="42">
        <v>0.36</v>
      </c>
      <c r="P588" s="43">
        <v>875</v>
      </c>
      <c r="Q588" s="43">
        <v>2578399914</v>
      </c>
      <c r="R588" s="43">
        <v>2946742</v>
      </c>
      <c r="S588" s="43">
        <v>144207</v>
      </c>
      <c r="T588" s="43">
        <v>158572</v>
      </c>
      <c r="U588" s="42">
        <v>0</v>
      </c>
      <c r="V588" s="42">
        <v>0.158</v>
      </c>
      <c r="W588" s="42">
        <v>0</v>
      </c>
      <c r="X588" s="42">
        <v>0.36</v>
      </c>
      <c r="Y588" s="43">
        <v>859</v>
      </c>
      <c r="Z588" s="43">
        <v>2742587727</v>
      </c>
      <c r="AA588" s="43">
        <v>3192768</v>
      </c>
      <c r="AB588" s="43">
        <v>153056</v>
      </c>
      <c r="AC588" s="43">
        <v>153967</v>
      </c>
      <c r="AD588" s="42">
        <v>0</v>
      </c>
      <c r="AE588" s="42">
        <v>0.158</v>
      </c>
      <c r="AF588" s="42">
        <v>0</v>
      </c>
      <c r="AG588" s="42">
        <v>0.36</v>
      </c>
      <c r="AH588" s="43">
        <v>816</v>
      </c>
      <c r="AI588" s="43">
        <v>2792512685</v>
      </c>
      <c r="AJ588" s="43">
        <v>3422196</v>
      </c>
      <c r="AK588" s="43">
        <v>152287</v>
      </c>
      <c r="AL588" s="43">
        <v>159262</v>
      </c>
      <c r="AM588" s="42">
        <v>0</v>
      </c>
      <c r="AN588" s="42">
        <v>0.121</v>
      </c>
      <c r="AO588" s="42">
        <v>0</v>
      </c>
      <c r="AP588" s="42">
        <v>0.36</v>
      </c>
      <c r="AQ588" s="43">
        <v>819</v>
      </c>
      <c r="AR588" s="43">
        <v>2994516436</v>
      </c>
      <c r="AS588" s="43">
        <v>3656308</v>
      </c>
      <c r="AT588" s="43">
        <v>155005</v>
      </c>
      <c r="AU588" s="43">
        <v>168278</v>
      </c>
      <c r="AV588" s="42">
        <v>0</v>
      </c>
      <c r="AW588" s="42">
        <v>5.8999999999999997E-2</v>
      </c>
      <c r="AX588" s="42">
        <v>0</v>
      </c>
      <c r="AY588" s="42">
        <v>0.36</v>
      </c>
      <c r="AZ588" s="43">
        <v>834</v>
      </c>
      <c r="BA588" s="43">
        <v>3239768404</v>
      </c>
      <c r="BB588" s="43">
        <v>3884614</v>
      </c>
      <c r="BC588" s="43">
        <v>150918</v>
      </c>
      <c r="BD588" s="43">
        <v>160992</v>
      </c>
      <c r="BE588" s="46">
        <v>0</v>
      </c>
      <c r="BF588" s="46">
        <v>5.8999999999999997E-2</v>
      </c>
      <c r="BG588" s="46">
        <v>0</v>
      </c>
      <c r="BH588" s="46">
        <v>0.36</v>
      </c>
      <c r="BI588" s="47">
        <v>777</v>
      </c>
      <c r="BJ588" s="47">
        <v>3288810000</v>
      </c>
      <c r="BK588" s="47">
        <v>4232702</v>
      </c>
      <c r="BL588" s="47">
        <v>162174</v>
      </c>
      <c r="BM588" s="47">
        <v>220771</v>
      </c>
      <c r="BN588" s="66">
        <v>0</v>
      </c>
      <c r="BO588" s="66">
        <v>2.5000000000000001E-2</v>
      </c>
      <c r="BP588" s="66">
        <v>0</v>
      </c>
      <c r="BQ588" s="66">
        <v>0.36</v>
      </c>
      <c r="BR588" s="67">
        <v>733</v>
      </c>
      <c r="BS588" s="67">
        <v>3495909886</v>
      </c>
      <c r="BT588" s="67">
        <v>4769317</v>
      </c>
      <c r="BU588" s="67">
        <v>207982</v>
      </c>
      <c r="BV588" s="67">
        <v>154985</v>
      </c>
      <c r="BW588" s="70">
        <v>0</v>
      </c>
      <c r="BX588" s="70">
        <v>5.8999999999999997E-2</v>
      </c>
      <c r="BY588" s="70">
        <v>0</v>
      </c>
      <c r="BZ588" s="70">
        <v>0.36</v>
      </c>
      <c r="CA588" s="71">
        <v>716</v>
      </c>
      <c r="CB588" s="71">
        <v>3464451023</v>
      </c>
      <c r="CC588" s="71">
        <v>4838618</v>
      </c>
      <c r="CD588" s="71">
        <v>155547</v>
      </c>
      <c r="CE588" s="71">
        <v>272391</v>
      </c>
    </row>
    <row r="589" spans="1:83" x14ac:dyDescent="0.35">
      <c r="A589" s="10" t="s">
        <v>1921</v>
      </c>
      <c r="B589" s="10" t="s">
        <v>572</v>
      </c>
      <c r="C589" s="42">
        <v>0</v>
      </c>
      <c r="D589" s="42">
        <v>0.158</v>
      </c>
      <c r="E589" s="42">
        <v>0</v>
      </c>
      <c r="F589" s="42">
        <v>0.36</v>
      </c>
      <c r="G589" s="43">
        <v>648</v>
      </c>
      <c r="H589" s="43">
        <v>1334291016</v>
      </c>
      <c r="I589" s="43">
        <v>2059091</v>
      </c>
      <c r="J589" s="43">
        <v>72042</v>
      </c>
      <c r="K589" s="43">
        <v>74817</v>
      </c>
      <c r="L589" s="42">
        <v>0</v>
      </c>
      <c r="M589" s="42">
        <v>0.224</v>
      </c>
      <c r="N589" s="42">
        <v>0</v>
      </c>
      <c r="O589" s="42">
        <v>0.36</v>
      </c>
      <c r="P589" s="43">
        <v>631</v>
      </c>
      <c r="Q589" s="43">
        <v>1333152051</v>
      </c>
      <c r="R589" s="43">
        <v>2112760</v>
      </c>
      <c r="S589" s="43">
        <v>64749</v>
      </c>
      <c r="T589" s="43">
        <v>64828</v>
      </c>
      <c r="U589" s="42">
        <v>0</v>
      </c>
      <c r="V589" s="42">
        <v>0.2</v>
      </c>
      <c r="W589" s="42">
        <v>0</v>
      </c>
      <c r="X589" s="42">
        <v>0.36</v>
      </c>
      <c r="Y589" s="43">
        <v>631</v>
      </c>
      <c r="Z589" s="43">
        <v>1423991000</v>
      </c>
      <c r="AA589" s="43">
        <v>2256721</v>
      </c>
      <c r="AB589" s="43">
        <v>70988</v>
      </c>
      <c r="AC589" s="43">
        <v>71074</v>
      </c>
      <c r="AD589" s="42">
        <v>0</v>
      </c>
      <c r="AE589" s="42">
        <v>0.224</v>
      </c>
      <c r="AF589" s="42">
        <v>0</v>
      </c>
      <c r="AG589" s="42">
        <v>0.36</v>
      </c>
      <c r="AH589" s="43">
        <v>596</v>
      </c>
      <c r="AI589" s="43">
        <v>1451169259</v>
      </c>
      <c r="AJ589" s="43">
        <v>2434847</v>
      </c>
      <c r="AK589" s="43">
        <v>87578</v>
      </c>
      <c r="AL589" s="43">
        <v>94231</v>
      </c>
      <c r="AM589" s="42">
        <v>0</v>
      </c>
      <c r="AN589" s="42">
        <v>0.192</v>
      </c>
      <c r="AO589" s="42">
        <v>0</v>
      </c>
      <c r="AP589" s="42">
        <v>0.36</v>
      </c>
      <c r="AQ589" s="43">
        <v>604</v>
      </c>
      <c r="AR589" s="43">
        <v>1550462970</v>
      </c>
      <c r="AS589" s="43">
        <v>2566991</v>
      </c>
      <c r="AT589" s="43">
        <v>100434</v>
      </c>
      <c r="AU589" s="43">
        <v>105806</v>
      </c>
      <c r="AV589" s="42">
        <v>0</v>
      </c>
      <c r="AW589" s="42">
        <v>0.14899999999999999</v>
      </c>
      <c r="AX589" s="42">
        <v>0</v>
      </c>
      <c r="AY589" s="42">
        <v>0.36</v>
      </c>
      <c r="AZ589" s="43">
        <v>646</v>
      </c>
      <c r="BA589" s="43">
        <v>1676606596</v>
      </c>
      <c r="BB589" s="43">
        <v>2595366</v>
      </c>
      <c r="BC589" s="43">
        <v>104129</v>
      </c>
      <c r="BD589" s="43">
        <v>112004</v>
      </c>
      <c r="BE589" s="46">
        <v>0</v>
      </c>
      <c r="BF589" s="46">
        <v>0.14899999999999999</v>
      </c>
      <c r="BG589" s="46">
        <v>0</v>
      </c>
      <c r="BH589" s="46">
        <v>0.36</v>
      </c>
      <c r="BI589" s="47">
        <v>616</v>
      </c>
      <c r="BJ589" s="47">
        <v>1711726667</v>
      </c>
      <c r="BK589" s="47">
        <v>2778777</v>
      </c>
      <c r="BL589" s="47">
        <v>114547</v>
      </c>
      <c r="BM589" s="47">
        <v>136801</v>
      </c>
      <c r="BN589" s="66">
        <v>0</v>
      </c>
      <c r="BO589" s="66">
        <v>0.121</v>
      </c>
      <c r="BP589" s="66">
        <v>0</v>
      </c>
      <c r="BQ589" s="66">
        <v>0.36</v>
      </c>
      <c r="BR589" s="67">
        <v>615</v>
      </c>
      <c r="BS589" s="67">
        <v>1821715114</v>
      </c>
      <c r="BT589" s="67">
        <v>2962138</v>
      </c>
      <c r="BU589" s="67">
        <v>149902</v>
      </c>
      <c r="BV589" s="67">
        <v>175143</v>
      </c>
      <c r="BW589" s="70">
        <v>0</v>
      </c>
      <c r="BX589" s="70">
        <v>0.17599999999999999</v>
      </c>
      <c r="BY589" s="70">
        <v>0</v>
      </c>
      <c r="BZ589" s="70">
        <v>0.36</v>
      </c>
      <c r="CA589" s="71">
        <v>608</v>
      </c>
      <c r="CB589" s="71">
        <v>1820302386</v>
      </c>
      <c r="CC589" s="71">
        <v>2993918</v>
      </c>
      <c r="CD589" s="71">
        <v>158867</v>
      </c>
      <c r="CE589" s="71">
        <v>190907</v>
      </c>
    </row>
    <row r="590" spans="1:83" x14ac:dyDescent="0.35">
      <c r="A590" s="10" t="s">
        <v>1922</v>
      </c>
      <c r="B590" s="10" t="s">
        <v>573</v>
      </c>
      <c r="C590" s="42">
        <v>0</v>
      </c>
      <c r="D590" s="42">
        <v>0.23899999999999999</v>
      </c>
      <c r="E590" s="42">
        <v>0</v>
      </c>
      <c r="F590" s="42">
        <v>0.36</v>
      </c>
      <c r="G590" s="43">
        <v>1412</v>
      </c>
      <c r="H590" s="43">
        <v>3409520163</v>
      </c>
      <c r="I590" s="43">
        <v>2414674</v>
      </c>
      <c r="J590" s="43">
        <v>207811</v>
      </c>
      <c r="K590" s="43">
        <v>214408</v>
      </c>
      <c r="L590" s="42">
        <v>0</v>
      </c>
      <c r="M590" s="42">
        <v>0.23899999999999999</v>
      </c>
      <c r="N590" s="42">
        <v>0</v>
      </c>
      <c r="O590" s="42">
        <v>0.36</v>
      </c>
      <c r="P590" s="43">
        <v>1335</v>
      </c>
      <c r="Q590" s="43">
        <v>3434957538</v>
      </c>
      <c r="R590" s="43">
        <v>2573001</v>
      </c>
      <c r="S590" s="43">
        <v>252046</v>
      </c>
      <c r="T590" s="43">
        <v>263791</v>
      </c>
      <c r="U590" s="42">
        <v>0</v>
      </c>
      <c r="V590" s="42">
        <v>0.192</v>
      </c>
      <c r="W590" s="42">
        <v>0</v>
      </c>
      <c r="X590" s="42">
        <v>0.36</v>
      </c>
      <c r="Y590" s="43">
        <v>1309</v>
      </c>
      <c r="Z590" s="43">
        <v>3663516410</v>
      </c>
      <c r="AA590" s="43">
        <v>2798713</v>
      </c>
      <c r="AB590" s="43">
        <v>254652</v>
      </c>
      <c r="AC590" s="43">
        <v>246723</v>
      </c>
      <c r="AD590" s="42">
        <v>0</v>
      </c>
      <c r="AE590" s="42">
        <v>0.17599999999999999</v>
      </c>
      <c r="AF590" s="42">
        <v>0</v>
      </c>
      <c r="AG590" s="42">
        <v>0.36</v>
      </c>
      <c r="AH590" s="43">
        <v>1257</v>
      </c>
      <c r="AI590" s="43">
        <v>3735201555</v>
      </c>
      <c r="AJ590" s="43">
        <v>2971520</v>
      </c>
      <c r="AK590" s="43">
        <v>218252</v>
      </c>
      <c r="AL590" s="43">
        <v>227105</v>
      </c>
      <c r="AM590" s="42">
        <v>0</v>
      </c>
      <c r="AN590" s="42">
        <v>0.13100000000000001</v>
      </c>
      <c r="AO590" s="42">
        <v>0</v>
      </c>
      <c r="AP590" s="42">
        <v>0.36</v>
      </c>
      <c r="AQ590" s="43">
        <v>1242</v>
      </c>
      <c r="AR590" s="43">
        <v>4013051369</v>
      </c>
      <c r="AS590" s="43">
        <v>3231120</v>
      </c>
      <c r="AT590" s="43">
        <v>211555</v>
      </c>
      <c r="AU590" s="43">
        <v>286620</v>
      </c>
      <c r="AV590" s="42">
        <v>0</v>
      </c>
      <c r="AW590" s="42">
        <v>8.1000000000000003E-2</v>
      </c>
      <c r="AX590" s="42">
        <v>0</v>
      </c>
      <c r="AY590" s="42">
        <v>0.36</v>
      </c>
      <c r="AZ590" s="43">
        <v>1214</v>
      </c>
      <c r="BA590" s="43">
        <v>4323077063</v>
      </c>
      <c r="BB590" s="43">
        <v>3561018</v>
      </c>
      <c r="BC590" s="43">
        <v>312014</v>
      </c>
      <c r="BD590" s="43">
        <v>328672</v>
      </c>
      <c r="BE590" s="46">
        <v>0</v>
      </c>
      <c r="BF590" s="46">
        <v>7.0000000000000007E-2</v>
      </c>
      <c r="BG590" s="46">
        <v>0</v>
      </c>
      <c r="BH590" s="46">
        <v>0.36</v>
      </c>
      <c r="BI590" s="47">
        <v>1170</v>
      </c>
      <c r="BJ590" s="47">
        <v>4416144310</v>
      </c>
      <c r="BK590" s="47">
        <v>3774482</v>
      </c>
      <c r="BL590" s="47">
        <v>310119</v>
      </c>
      <c r="BM590" s="47">
        <v>325138</v>
      </c>
      <c r="BN590" s="66">
        <v>0</v>
      </c>
      <c r="BO590" s="66">
        <v>3.6999999999999998E-2</v>
      </c>
      <c r="BP590" s="66">
        <v>0</v>
      </c>
      <c r="BQ590" s="66">
        <v>0.36</v>
      </c>
      <c r="BR590" s="67">
        <v>1087</v>
      </c>
      <c r="BS590" s="67">
        <v>4689061574</v>
      </c>
      <c r="BT590" s="67">
        <v>4313764</v>
      </c>
      <c r="BU590" s="67">
        <v>298742</v>
      </c>
      <c r="BV590" s="67">
        <v>382295</v>
      </c>
      <c r="BW590" s="70">
        <v>0</v>
      </c>
      <c r="BX590" s="70">
        <v>5.8999999999999997E-2</v>
      </c>
      <c r="BY590" s="70">
        <v>0</v>
      </c>
      <c r="BZ590" s="70">
        <v>0.36</v>
      </c>
      <c r="CA590" s="71">
        <v>1059</v>
      </c>
      <c r="CB590" s="71">
        <v>4674884305</v>
      </c>
      <c r="CC590" s="71">
        <v>4414432</v>
      </c>
      <c r="CD590" s="71">
        <v>345639</v>
      </c>
      <c r="CE590" s="71">
        <v>357529</v>
      </c>
    </row>
    <row r="591" spans="1:83" x14ac:dyDescent="0.35">
      <c r="A591" s="10" t="s">
        <v>1923</v>
      </c>
      <c r="B591" s="10" t="s">
        <v>2059</v>
      </c>
      <c r="C591" s="42">
        <v>0</v>
      </c>
      <c r="D591" s="42">
        <v>0</v>
      </c>
      <c r="E591" s="42">
        <v>0</v>
      </c>
      <c r="F591" s="42">
        <v>0</v>
      </c>
      <c r="G591" s="43">
        <v>0</v>
      </c>
      <c r="H591" s="43">
        <v>0</v>
      </c>
      <c r="I591" s="43">
        <v>0</v>
      </c>
      <c r="J591" s="43">
        <v>0</v>
      </c>
      <c r="K591" s="43">
        <v>0</v>
      </c>
      <c r="L591" s="42">
        <v>0</v>
      </c>
      <c r="M591" s="42">
        <v>0</v>
      </c>
      <c r="N591" s="42">
        <v>0</v>
      </c>
      <c r="O591" s="42">
        <v>0</v>
      </c>
      <c r="P591" s="43">
        <v>0</v>
      </c>
      <c r="Q591" s="43">
        <v>0</v>
      </c>
      <c r="R591" s="43">
        <v>0</v>
      </c>
      <c r="S591" s="43">
        <v>0</v>
      </c>
      <c r="T591" s="43">
        <v>0</v>
      </c>
      <c r="U591" s="42">
        <v>0</v>
      </c>
      <c r="V591" s="42">
        <v>0</v>
      </c>
      <c r="W591" s="42">
        <v>0</v>
      </c>
      <c r="X591" s="42">
        <v>0</v>
      </c>
      <c r="Y591" s="43">
        <v>0</v>
      </c>
      <c r="Z591" s="43">
        <v>0</v>
      </c>
      <c r="AA591" s="43">
        <v>0</v>
      </c>
      <c r="AB591" s="43">
        <v>0</v>
      </c>
      <c r="AC591" s="43">
        <v>0</v>
      </c>
      <c r="AD591" s="42">
        <v>0</v>
      </c>
      <c r="AE591" s="42">
        <v>0</v>
      </c>
      <c r="AF591" s="42">
        <v>0</v>
      </c>
      <c r="AG591" s="42">
        <v>0</v>
      </c>
      <c r="AH591" s="43">
        <v>0</v>
      </c>
      <c r="AI591" s="43">
        <v>0</v>
      </c>
      <c r="AJ591" s="43">
        <v>0</v>
      </c>
      <c r="AK591" s="43">
        <v>0</v>
      </c>
      <c r="AL591" s="43">
        <v>0</v>
      </c>
      <c r="AM591" s="42">
        <v>0</v>
      </c>
      <c r="AN591" s="42">
        <v>0</v>
      </c>
      <c r="AO591" s="42">
        <v>0</v>
      </c>
      <c r="AP591" s="42">
        <v>0</v>
      </c>
      <c r="AQ591" s="43">
        <v>0</v>
      </c>
      <c r="AR591" s="43">
        <v>0</v>
      </c>
      <c r="AS591" s="43">
        <v>0</v>
      </c>
      <c r="AT591" s="43">
        <v>0</v>
      </c>
      <c r="AU591" s="43">
        <v>0</v>
      </c>
      <c r="AV591" s="42">
        <v>0</v>
      </c>
      <c r="AW591" s="42">
        <v>0</v>
      </c>
      <c r="AX591" s="42">
        <v>0</v>
      </c>
      <c r="AY591" s="42">
        <v>0</v>
      </c>
      <c r="AZ591" s="43">
        <v>0</v>
      </c>
      <c r="BA591" s="43">
        <v>0</v>
      </c>
      <c r="BB591" s="43">
        <v>0</v>
      </c>
      <c r="BC591" s="43">
        <v>0</v>
      </c>
      <c r="BD591" s="43">
        <v>0</v>
      </c>
      <c r="BE591" s="46">
        <v>0</v>
      </c>
      <c r="BF591" s="46">
        <v>0</v>
      </c>
      <c r="BG591" s="46">
        <v>0</v>
      </c>
      <c r="BH591" s="46">
        <v>0</v>
      </c>
      <c r="BI591" s="47">
        <v>0</v>
      </c>
      <c r="BJ591" s="47">
        <v>0</v>
      </c>
      <c r="BK591" s="47">
        <v>0</v>
      </c>
      <c r="BL591" s="47">
        <v>0</v>
      </c>
      <c r="BM591" s="47">
        <v>0</v>
      </c>
      <c r="BN591" s="66">
        <v>0</v>
      </c>
      <c r="BO591" s="66">
        <v>0</v>
      </c>
      <c r="BP591" s="66">
        <v>0</v>
      </c>
      <c r="BQ591" s="66">
        <v>0</v>
      </c>
      <c r="BR591" s="67">
        <v>0</v>
      </c>
      <c r="BS591" s="67">
        <v>0</v>
      </c>
      <c r="BT591" s="67">
        <v>0</v>
      </c>
      <c r="BU591" s="67">
        <v>0</v>
      </c>
      <c r="BV591" s="67">
        <v>0</v>
      </c>
      <c r="BW591" s="70">
        <v>0</v>
      </c>
      <c r="BX591" s="70">
        <v>0</v>
      </c>
      <c r="BY591" s="70">
        <v>0</v>
      </c>
      <c r="BZ591" s="70">
        <v>0</v>
      </c>
      <c r="CA591" s="71">
        <v>0</v>
      </c>
      <c r="CB591" s="71">
        <v>0</v>
      </c>
      <c r="CC591" s="71">
        <v>0</v>
      </c>
      <c r="CD591" s="71">
        <v>0</v>
      </c>
      <c r="CE591" s="71">
        <v>0</v>
      </c>
    </row>
    <row r="592" spans="1:83" x14ac:dyDescent="0.35">
      <c r="A592" s="10" t="s">
        <v>1924</v>
      </c>
      <c r="B592" s="10" t="s">
        <v>574</v>
      </c>
      <c r="C592" s="42">
        <v>0.60899999999999999</v>
      </c>
      <c r="D592" s="42">
        <v>0.68899999999999995</v>
      </c>
      <c r="E592" s="42">
        <v>0.60899999999999999</v>
      </c>
      <c r="F592" s="42">
        <v>0.68899999999999995</v>
      </c>
      <c r="G592" s="43">
        <v>1401</v>
      </c>
      <c r="H592" s="43">
        <v>734385898</v>
      </c>
      <c r="I592" s="43">
        <v>524186</v>
      </c>
      <c r="J592" s="43">
        <v>1298937</v>
      </c>
      <c r="K592" s="43">
        <v>1499841</v>
      </c>
      <c r="L592" s="42">
        <v>0.64800000000000002</v>
      </c>
      <c r="M592" s="42">
        <v>0.70599999999999996</v>
      </c>
      <c r="N592" s="42">
        <v>0.64800000000000002</v>
      </c>
      <c r="O592" s="42">
        <v>0.70599999999999996</v>
      </c>
      <c r="P592" s="43">
        <v>1438</v>
      </c>
      <c r="Q592" s="43">
        <v>699096066</v>
      </c>
      <c r="R592" s="43">
        <v>486158</v>
      </c>
      <c r="S592" s="43">
        <v>1761760</v>
      </c>
      <c r="T592" s="43">
        <v>1708794</v>
      </c>
      <c r="U592" s="42">
        <v>0.64</v>
      </c>
      <c r="V592" s="42">
        <v>0.69699999999999995</v>
      </c>
      <c r="W592" s="42">
        <v>0.64</v>
      </c>
      <c r="X592" s="42">
        <v>0.69699999999999995</v>
      </c>
      <c r="Y592" s="43">
        <v>1406</v>
      </c>
      <c r="Z592" s="43">
        <v>733000078</v>
      </c>
      <c r="AA592" s="43">
        <v>521337</v>
      </c>
      <c r="AB592" s="43">
        <v>1623530</v>
      </c>
      <c r="AC592" s="43">
        <v>1652881</v>
      </c>
      <c r="AD592" s="42">
        <v>0.67800000000000005</v>
      </c>
      <c r="AE592" s="42">
        <v>0.71</v>
      </c>
      <c r="AF592" s="42">
        <v>0.67800000000000005</v>
      </c>
      <c r="AG592" s="42">
        <v>0.71</v>
      </c>
      <c r="AH592" s="43">
        <v>1447</v>
      </c>
      <c r="AI592" s="43">
        <v>717996303</v>
      </c>
      <c r="AJ592" s="43">
        <v>496196</v>
      </c>
      <c r="AK592" s="43">
        <v>1693121</v>
      </c>
      <c r="AL592" s="43">
        <v>1794296</v>
      </c>
      <c r="AM592" s="42">
        <v>0.68700000000000006</v>
      </c>
      <c r="AN592" s="42">
        <v>0.71</v>
      </c>
      <c r="AO592" s="42">
        <v>0.68700000000000006</v>
      </c>
      <c r="AP592" s="42">
        <v>0.71</v>
      </c>
      <c r="AQ592" s="43">
        <v>1405</v>
      </c>
      <c r="AR592" s="43">
        <v>718499604</v>
      </c>
      <c r="AS592" s="43">
        <v>511387</v>
      </c>
      <c r="AT592" s="43">
        <v>1764697</v>
      </c>
      <c r="AU592" s="43">
        <v>1879534</v>
      </c>
      <c r="AV592" s="42">
        <v>0.70199999999999996</v>
      </c>
      <c r="AW592" s="42">
        <v>0.68600000000000005</v>
      </c>
      <c r="AX592" s="42">
        <v>0.70199999999999996</v>
      </c>
      <c r="AY592" s="42">
        <v>0.70199999999999996</v>
      </c>
      <c r="AZ592" s="43">
        <v>1494</v>
      </c>
      <c r="BA592" s="43">
        <v>777520716</v>
      </c>
      <c r="BB592" s="43">
        <v>520428</v>
      </c>
      <c r="BC592" s="43">
        <v>1713915</v>
      </c>
      <c r="BD592" s="43">
        <v>1749912</v>
      </c>
      <c r="BE592" s="46">
        <v>0.71699999999999997</v>
      </c>
      <c r="BF592" s="46">
        <v>0.68</v>
      </c>
      <c r="BG592" s="46">
        <v>0.71699999999999997</v>
      </c>
      <c r="BH592" s="46">
        <v>0.71699999999999997</v>
      </c>
      <c r="BI592" s="47">
        <v>1456</v>
      </c>
      <c r="BJ592" s="47">
        <v>788836209</v>
      </c>
      <c r="BK592" s="47">
        <v>541783</v>
      </c>
      <c r="BL592" s="47">
        <v>1618717</v>
      </c>
      <c r="BM592" s="47">
        <v>2174849</v>
      </c>
      <c r="BN592" s="66">
        <v>0.71399999999999997</v>
      </c>
      <c r="BO592" s="66">
        <v>0.64700000000000002</v>
      </c>
      <c r="BP592" s="66">
        <v>0.71399999999999997</v>
      </c>
      <c r="BQ592" s="66">
        <v>0.71399999999999997</v>
      </c>
      <c r="BR592" s="67">
        <v>1446</v>
      </c>
      <c r="BS592" s="67">
        <v>859701093</v>
      </c>
      <c r="BT592" s="67">
        <v>594537</v>
      </c>
      <c r="BU592" s="67">
        <v>2134640</v>
      </c>
      <c r="BV592" s="67">
        <v>1807970</v>
      </c>
      <c r="BW592" s="70">
        <v>0.70599999999999996</v>
      </c>
      <c r="BX592" s="70">
        <v>0.623</v>
      </c>
      <c r="BY592" s="70">
        <v>0.70599999999999996</v>
      </c>
      <c r="BZ592" s="70">
        <v>0.70599999999999996</v>
      </c>
      <c r="CA592" s="71">
        <v>1521</v>
      </c>
      <c r="CB592" s="71">
        <v>912048694</v>
      </c>
      <c r="CC592" s="71">
        <v>599637</v>
      </c>
      <c r="CD592" s="71">
        <v>2052769</v>
      </c>
      <c r="CE592" s="71">
        <v>2082146</v>
      </c>
    </row>
    <row r="593" spans="1:83" x14ac:dyDescent="0.35">
      <c r="A593" s="10" t="s">
        <v>1925</v>
      </c>
      <c r="B593" s="10" t="s">
        <v>575</v>
      </c>
      <c r="C593" s="42">
        <v>0.20399999999999999</v>
      </c>
      <c r="D593" s="42">
        <v>0.44500000000000001</v>
      </c>
      <c r="E593" s="42">
        <v>0.20399999999999999</v>
      </c>
      <c r="F593" s="42">
        <v>0.44500000000000001</v>
      </c>
      <c r="G593" s="43">
        <v>642</v>
      </c>
      <c r="H593" s="43">
        <v>683634102</v>
      </c>
      <c r="I593" s="43">
        <v>1064850</v>
      </c>
      <c r="J593" s="43">
        <v>465936</v>
      </c>
      <c r="K593" s="43">
        <v>612019</v>
      </c>
      <c r="L593" s="42">
        <v>0.19900000000000001</v>
      </c>
      <c r="M593" s="42">
        <v>0.44900000000000001</v>
      </c>
      <c r="N593" s="42">
        <v>0.19900000000000001</v>
      </c>
      <c r="O593" s="42">
        <v>0.44900000000000001</v>
      </c>
      <c r="P593" s="43">
        <v>620</v>
      </c>
      <c r="Q593" s="43">
        <v>684373063</v>
      </c>
      <c r="R593" s="43">
        <v>1103827</v>
      </c>
      <c r="S593" s="43">
        <v>579074</v>
      </c>
      <c r="T593" s="43">
        <v>646636</v>
      </c>
      <c r="U593" s="42">
        <v>0.16600000000000001</v>
      </c>
      <c r="V593" s="42">
        <v>0.45600000000000002</v>
      </c>
      <c r="W593" s="42">
        <v>0.16600000000000001</v>
      </c>
      <c r="X593" s="42">
        <v>0.45600000000000002</v>
      </c>
      <c r="Y593" s="43">
        <v>569</v>
      </c>
      <c r="Z593" s="43">
        <v>687622011</v>
      </c>
      <c r="AA593" s="43">
        <v>1208474</v>
      </c>
      <c r="AB593" s="43">
        <v>544143</v>
      </c>
      <c r="AC593" s="43">
        <v>547897</v>
      </c>
      <c r="AD593" s="42">
        <v>0.21</v>
      </c>
      <c r="AE593" s="42">
        <v>0.48799999999999999</v>
      </c>
      <c r="AF593" s="42">
        <v>0.21</v>
      </c>
      <c r="AG593" s="42">
        <v>0.48799999999999999</v>
      </c>
      <c r="AH593" s="43">
        <v>551</v>
      </c>
      <c r="AI593" s="43">
        <v>668921774</v>
      </c>
      <c r="AJ593" s="43">
        <v>1214014</v>
      </c>
      <c r="AK593" s="43">
        <v>524505</v>
      </c>
      <c r="AL593" s="43">
        <v>577724</v>
      </c>
      <c r="AM593" s="42">
        <v>0.23300000000000001</v>
      </c>
      <c r="AN593" s="42">
        <v>0.49399999999999999</v>
      </c>
      <c r="AO593" s="42">
        <v>0.23300000000000001</v>
      </c>
      <c r="AP593" s="42">
        <v>0.49399999999999999</v>
      </c>
      <c r="AQ593" s="43">
        <v>538</v>
      </c>
      <c r="AR593" s="43">
        <v>674036072</v>
      </c>
      <c r="AS593" s="43">
        <v>1252855</v>
      </c>
      <c r="AT593" s="43">
        <v>597486</v>
      </c>
      <c r="AU593" s="43">
        <v>505283</v>
      </c>
      <c r="AV593" s="42">
        <v>0.224</v>
      </c>
      <c r="AW593" s="42">
        <v>0.55400000000000005</v>
      </c>
      <c r="AX593" s="42">
        <v>0.224</v>
      </c>
      <c r="AY593" s="42">
        <v>0.55400000000000005</v>
      </c>
      <c r="AZ593" s="43">
        <v>502</v>
      </c>
      <c r="BA593" s="43">
        <v>679101881</v>
      </c>
      <c r="BB593" s="43">
        <v>1352792</v>
      </c>
      <c r="BC593" s="43">
        <v>525472</v>
      </c>
      <c r="BD593" s="43">
        <v>620019</v>
      </c>
      <c r="BE593" s="46">
        <v>0.17699999999999999</v>
      </c>
      <c r="BF593" s="46">
        <v>0.48399999999999999</v>
      </c>
      <c r="BG593" s="46">
        <v>0.17699999999999999</v>
      </c>
      <c r="BH593" s="46">
        <v>0.48399999999999999</v>
      </c>
      <c r="BI593" s="47">
        <v>487</v>
      </c>
      <c r="BJ593" s="47">
        <v>767583363</v>
      </c>
      <c r="BK593" s="47">
        <v>1576146</v>
      </c>
      <c r="BL593" s="47">
        <v>647629</v>
      </c>
      <c r="BM593" s="47">
        <v>482312</v>
      </c>
      <c r="BN593" s="66">
        <v>0.115</v>
      </c>
      <c r="BO593" s="66">
        <v>0.441</v>
      </c>
      <c r="BP593" s="66">
        <v>0.115</v>
      </c>
      <c r="BQ593" s="66">
        <v>0.441</v>
      </c>
      <c r="BR593" s="67">
        <v>460</v>
      </c>
      <c r="BS593" s="67">
        <v>844773102</v>
      </c>
      <c r="BT593" s="67">
        <v>1836463</v>
      </c>
      <c r="BU593" s="67">
        <v>422870</v>
      </c>
      <c r="BV593" s="67">
        <v>374818</v>
      </c>
      <c r="BW593" s="70">
        <v>7.1999999999999995E-2</v>
      </c>
      <c r="BX593" s="70">
        <v>0.42899999999999999</v>
      </c>
      <c r="BY593" s="70">
        <v>7.1999999999999995E-2</v>
      </c>
      <c r="BZ593" s="70">
        <v>0.42899999999999999</v>
      </c>
      <c r="CA593" s="71">
        <v>473</v>
      </c>
      <c r="CB593" s="71">
        <v>893770013</v>
      </c>
      <c r="CC593" s="71">
        <v>1889577</v>
      </c>
      <c r="CD593" s="71">
        <v>474326</v>
      </c>
      <c r="CE593" s="71">
        <v>401080</v>
      </c>
    </row>
    <row r="594" spans="1:83" x14ac:dyDescent="0.35">
      <c r="A594" s="10" t="s">
        <v>1926</v>
      </c>
      <c r="B594" s="10" t="s">
        <v>576</v>
      </c>
      <c r="C594" s="42">
        <v>0.70299999999999996</v>
      </c>
      <c r="D594" s="42">
        <v>0.72699999999999998</v>
      </c>
      <c r="E594" s="42">
        <v>0.70299999999999996</v>
      </c>
      <c r="F594" s="42">
        <v>0.72699999999999998</v>
      </c>
      <c r="G594" s="43">
        <v>1648</v>
      </c>
      <c r="H594" s="43">
        <v>656197745</v>
      </c>
      <c r="I594" s="43">
        <v>398178</v>
      </c>
      <c r="J594" s="43">
        <v>2016227</v>
      </c>
      <c r="K594" s="43">
        <v>2465779</v>
      </c>
      <c r="L594" s="42">
        <v>0.71</v>
      </c>
      <c r="M594" s="42">
        <v>0.72699999999999998</v>
      </c>
      <c r="N594" s="42">
        <v>0.71</v>
      </c>
      <c r="O594" s="42">
        <v>0.72699999999999998</v>
      </c>
      <c r="P594" s="43">
        <v>1601</v>
      </c>
      <c r="Q594" s="43">
        <v>640144514</v>
      </c>
      <c r="R594" s="43">
        <v>399840</v>
      </c>
      <c r="S594" s="43">
        <v>2401725</v>
      </c>
      <c r="T594" s="43">
        <v>2597658</v>
      </c>
      <c r="U594" s="42">
        <v>0.73199999999999998</v>
      </c>
      <c r="V594" s="42">
        <v>0.72299999999999998</v>
      </c>
      <c r="W594" s="42">
        <v>0.73199999999999998</v>
      </c>
      <c r="X594" s="42">
        <v>0.73199999999999998</v>
      </c>
      <c r="Y594" s="43">
        <v>1664</v>
      </c>
      <c r="Z594" s="43">
        <v>648278081</v>
      </c>
      <c r="AA594" s="43">
        <v>389590</v>
      </c>
      <c r="AB594" s="43">
        <v>2569195</v>
      </c>
      <c r="AC594" s="43">
        <v>2581138</v>
      </c>
      <c r="AD594" s="42">
        <v>0.73799999999999999</v>
      </c>
      <c r="AE594" s="42">
        <v>0.71099999999999997</v>
      </c>
      <c r="AF594" s="42">
        <v>0.73799999999999999</v>
      </c>
      <c r="AG594" s="42">
        <v>0.73799999999999999</v>
      </c>
      <c r="AH594" s="43">
        <v>1686</v>
      </c>
      <c r="AI594" s="43">
        <v>679807585</v>
      </c>
      <c r="AJ594" s="43">
        <v>403207</v>
      </c>
      <c r="AK594" s="43">
        <v>2299599</v>
      </c>
      <c r="AL594" s="43">
        <v>2452572</v>
      </c>
      <c r="AM594" s="42">
        <v>0.76300000000000001</v>
      </c>
      <c r="AN594" s="42">
        <v>0.71099999999999997</v>
      </c>
      <c r="AO594" s="42">
        <v>0.76300000000000001</v>
      </c>
      <c r="AP594" s="42">
        <v>0.76300000000000001</v>
      </c>
      <c r="AQ594" s="43">
        <v>1750</v>
      </c>
      <c r="AR594" s="43">
        <v>678808914</v>
      </c>
      <c r="AS594" s="43">
        <v>387890</v>
      </c>
      <c r="AT594" s="43">
        <v>2513223</v>
      </c>
      <c r="AU594" s="43">
        <v>2997394</v>
      </c>
      <c r="AV594" s="42">
        <v>0.76900000000000002</v>
      </c>
      <c r="AW594" s="42">
        <v>0.69699999999999995</v>
      </c>
      <c r="AX594" s="42">
        <v>0.76900000000000002</v>
      </c>
      <c r="AY594" s="42">
        <v>0.76900000000000002</v>
      </c>
      <c r="AZ594" s="43">
        <v>1760</v>
      </c>
      <c r="BA594" s="43">
        <v>709402093</v>
      </c>
      <c r="BB594" s="43">
        <v>403069</v>
      </c>
      <c r="BC594" s="43">
        <v>2877419</v>
      </c>
      <c r="BD594" s="43">
        <v>2622212</v>
      </c>
      <c r="BE594" s="46">
        <v>0.78400000000000003</v>
      </c>
      <c r="BF594" s="46">
        <v>0.70299999999999996</v>
      </c>
      <c r="BG594" s="46">
        <v>0.78400000000000003</v>
      </c>
      <c r="BH594" s="46">
        <v>0.78400000000000003</v>
      </c>
      <c r="BI594" s="47">
        <v>1681</v>
      </c>
      <c r="BJ594" s="47">
        <v>698652144</v>
      </c>
      <c r="BK594" s="47">
        <v>415616</v>
      </c>
      <c r="BL594" s="47">
        <v>2407376</v>
      </c>
      <c r="BM594" s="47">
        <v>3070102</v>
      </c>
      <c r="BN594" s="66">
        <v>0.79700000000000004</v>
      </c>
      <c r="BO594" s="66">
        <v>0.68799999999999994</v>
      </c>
      <c r="BP594" s="66">
        <v>0.79700000000000004</v>
      </c>
      <c r="BQ594" s="66">
        <v>0.79700000000000004</v>
      </c>
      <c r="BR594" s="67">
        <v>1735</v>
      </c>
      <c r="BS594" s="67">
        <v>733511257</v>
      </c>
      <c r="BT594" s="67">
        <v>422773</v>
      </c>
      <c r="BU594" s="67">
        <v>3008939</v>
      </c>
      <c r="BV594" s="67">
        <v>2340750</v>
      </c>
      <c r="BW594" s="70">
        <v>0.78500000000000003</v>
      </c>
      <c r="BX594" s="70">
        <v>0.65600000000000003</v>
      </c>
      <c r="BY594" s="70">
        <v>0.78500000000000003</v>
      </c>
      <c r="BZ594" s="70">
        <v>0.78500000000000003</v>
      </c>
      <c r="CA594" s="71">
        <v>1741</v>
      </c>
      <c r="CB594" s="71">
        <v>765224474</v>
      </c>
      <c r="CC594" s="71">
        <v>439531</v>
      </c>
      <c r="CD594" s="71">
        <v>2862591</v>
      </c>
      <c r="CE594" s="71">
        <v>2886094</v>
      </c>
    </row>
    <row r="595" spans="1:83" x14ac:dyDescent="0.35">
      <c r="A595" s="10" t="s">
        <v>1927</v>
      </c>
      <c r="B595" s="10" t="s">
        <v>577</v>
      </c>
      <c r="C595" s="42">
        <v>0.255</v>
      </c>
      <c r="D595" s="42">
        <v>0.56999999999999995</v>
      </c>
      <c r="E595" s="42">
        <v>0.255</v>
      </c>
      <c r="F595" s="42">
        <v>0.56999999999999995</v>
      </c>
      <c r="G595" s="43">
        <v>1100</v>
      </c>
      <c r="H595" s="43">
        <v>1095769116</v>
      </c>
      <c r="I595" s="43">
        <v>996153</v>
      </c>
      <c r="J595" s="43">
        <v>748012</v>
      </c>
      <c r="K595" s="43">
        <v>832488</v>
      </c>
      <c r="L595" s="42">
        <v>0.25800000000000001</v>
      </c>
      <c r="M595" s="42">
        <v>0.56999999999999995</v>
      </c>
      <c r="N595" s="42">
        <v>0.25800000000000001</v>
      </c>
      <c r="O595" s="42">
        <v>0.56999999999999995</v>
      </c>
      <c r="P595" s="43">
        <v>1075</v>
      </c>
      <c r="Q595" s="43">
        <v>1099995360</v>
      </c>
      <c r="R595" s="43">
        <v>1023251</v>
      </c>
      <c r="S595" s="43">
        <v>899538</v>
      </c>
      <c r="T595" s="43">
        <v>1127723</v>
      </c>
      <c r="U595" s="42">
        <v>0.26900000000000002</v>
      </c>
      <c r="V595" s="42">
        <v>0.56799999999999995</v>
      </c>
      <c r="W595" s="42">
        <v>0.26900000000000002</v>
      </c>
      <c r="X595" s="42">
        <v>0.56799999999999995</v>
      </c>
      <c r="Y595" s="43">
        <v>1040</v>
      </c>
      <c r="Z595" s="43">
        <v>1101771065</v>
      </c>
      <c r="AA595" s="43">
        <v>1059395</v>
      </c>
      <c r="AB595" s="43">
        <v>1007590</v>
      </c>
      <c r="AC595" s="43">
        <v>1190892</v>
      </c>
      <c r="AD595" s="42">
        <v>0.29499999999999998</v>
      </c>
      <c r="AE595" s="42">
        <v>0.57499999999999996</v>
      </c>
      <c r="AF595" s="42">
        <v>0.29499999999999998</v>
      </c>
      <c r="AG595" s="42">
        <v>0.57499999999999996</v>
      </c>
      <c r="AH595" s="43">
        <v>1018</v>
      </c>
      <c r="AI595" s="43">
        <v>1102952563</v>
      </c>
      <c r="AJ595" s="43">
        <v>1083450</v>
      </c>
      <c r="AK595" s="43">
        <v>934673</v>
      </c>
      <c r="AL595" s="43">
        <v>1145284</v>
      </c>
      <c r="AM595" s="42">
        <v>0.33100000000000002</v>
      </c>
      <c r="AN595" s="42">
        <v>0.58399999999999996</v>
      </c>
      <c r="AO595" s="42">
        <v>0.33100000000000002</v>
      </c>
      <c r="AP595" s="42">
        <v>0.58399999999999996</v>
      </c>
      <c r="AQ595" s="43">
        <v>1007</v>
      </c>
      <c r="AR595" s="43">
        <v>1099845658</v>
      </c>
      <c r="AS595" s="43">
        <v>1092200</v>
      </c>
      <c r="AT595" s="43">
        <v>1006189</v>
      </c>
      <c r="AU595" s="43">
        <v>1061447</v>
      </c>
      <c r="AV595" s="42">
        <v>0.33200000000000002</v>
      </c>
      <c r="AW595" s="42">
        <v>0.57699999999999996</v>
      </c>
      <c r="AX595" s="42">
        <v>0.33200000000000002</v>
      </c>
      <c r="AY595" s="42">
        <v>0.57699999999999996</v>
      </c>
      <c r="AZ595" s="43">
        <v>963</v>
      </c>
      <c r="BA595" s="43">
        <v>1120159374</v>
      </c>
      <c r="BB595" s="43">
        <v>1163197</v>
      </c>
      <c r="BC595" s="43">
        <v>996270</v>
      </c>
      <c r="BD595" s="43">
        <v>1006857</v>
      </c>
      <c r="BE595" s="46">
        <v>0.35099999999999998</v>
      </c>
      <c r="BF595" s="46">
        <v>0.56100000000000005</v>
      </c>
      <c r="BG595" s="46">
        <v>0.35099999999999998</v>
      </c>
      <c r="BH595" s="46">
        <v>0.56100000000000005</v>
      </c>
      <c r="BI595" s="47">
        <v>927</v>
      </c>
      <c r="BJ595" s="47">
        <v>1151539116</v>
      </c>
      <c r="BK595" s="47">
        <v>1242221</v>
      </c>
      <c r="BL595" s="47">
        <v>811130</v>
      </c>
      <c r="BM595" s="47">
        <v>1064006</v>
      </c>
      <c r="BN595" s="66">
        <v>0.314</v>
      </c>
      <c r="BO595" s="66">
        <v>0.54300000000000004</v>
      </c>
      <c r="BP595" s="66">
        <v>0.314</v>
      </c>
      <c r="BQ595" s="66">
        <v>0.54300000000000004</v>
      </c>
      <c r="BR595" s="67">
        <v>849</v>
      </c>
      <c r="BS595" s="67">
        <v>1208329098</v>
      </c>
      <c r="BT595" s="67">
        <v>1423238</v>
      </c>
      <c r="BU595" s="67">
        <v>793261</v>
      </c>
      <c r="BV595" s="67">
        <v>877741</v>
      </c>
      <c r="BW595" s="70">
        <v>0.29799999999999999</v>
      </c>
      <c r="BX595" s="70">
        <v>0.53500000000000003</v>
      </c>
      <c r="BY595" s="70">
        <v>0.29799999999999999</v>
      </c>
      <c r="BZ595" s="70">
        <v>0.53500000000000003</v>
      </c>
      <c r="CA595" s="71">
        <v>875</v>
      </c>
      <c r="CB595" s="71">
        <v>1250796376</v>
      </c>
      <c r="CC595" s="71">
        <v>1429481</v>
      </c>
      <c r="CD595" s="71">
        <v>836154</v>
      </c>
      <c r="CE595" s="71">
        <v>850607</v>
      </c>
    </row>
    <row r="596" spans="1:83" x14ac:dyDescent="0.35">
      <c r="A596" s="10" t="s">
        <v>1928</v>
      </c>
      <c r="B596" s="10" t="s">
        <v>578</v>
      </c>
      <c r="C596" s="42">
        <v>0.151</v>
      </c>
      <c r="D596" s="42">
        <v>0.49099999999999999</v>
      </c>
      <c r="E596" s="42">
        <v>0.151</v>
      </c>
      <c r="F596" s="42">
        <v>0.49099999999999999</v>
      </c>
      <c r="G596" s="43">
        <v>275</v>
      </c>
      <c r="H596" s="43">
        <v>312140763</v>
      </c>
      <c r="I596" s="43">
        <v>1135057</v>
      </c>
      <c r="J596" s="43">
        <v>214296</v>
      </c>
      <c r="K596" s="43">
        <v>280355</v>
      </c>
      <c r="L596" s="42">
        <v>0.18099999999999999</v>
      </c>
      <c r="M596" s="42">
        <v>0.504</v>
      </c>
      <c r="N596" s="42">
        <v>0.18099999999999999</v>
      </c>
      <c r="O596" s="42">
        <v>0.504</v>
      </c>
      <c r="P596" s="43">
        <v>272</v>
      </c>
      <c r="Q596" s="43">
        <v>306876138</v>
      </c>
      <c r="R596" s="43">
        <v>1128221</v>
      </c>
      <c r="S596" s="43">
        <v>236040</v>
      </c>
      <c r="T596" s="43">
        <v>279277</v>
      </c>
      <c r="U596" s="42">
        <v>0.125</v>
      </c>
      <c r="V596" s="42">
        <v>0.49099999999999999</v>
      </c>
      <c r="W596" s="42">
        <v>0.125</v>
      </c>
      <c r="X596" s="42">
        <v>0.49099999999999999</v>
      </c>
      <c r="Y596" s="43">
        <v>252</v>
      </c>
      <c r="Z596" s="43">
        <v>319386088</v>
      </c>
      <c r="AA596" s="43">
        <v>1267405</v>
      </c>
      <c r="AB596" s="43">
        <v>232482</v>
      </c>
      <c r="AC596" s="43">
        <v>338311</v>
      </c>
      <c r="AD596" s="42">
        <v>6.0999999999999999E-2</v>
      </c>
      <c r="AE596" s="42">
        <v>0.47799999999999998</v>
      </c>
      <c r="AF596" s="42">
        <v>6.0999999999999999E-2</v>
      </c>
      <c r="AG596" s="42">
        <v>0.47799999999999998</v>
      </c>
      <c r="AH596" s="43">
        <v>233</v>
      </c>
      <c r="AI596" s="43">
        <v>336191857</v>
      </c>
      <c r="AJ596" s="43">
        <v>1442883</v>
      </c>
      <c r="AK596" s="43">
        <v>292487</v>
      </c>
      <c r="AL596" s="43">
        <v>267961</v>
      </c>
      <c r="AM596" s="42">
        <v>0.17399999999999999</v>
      </c>
      <c r="AN596" s="42">
        <v>0.49399999999999999</v>
      </c>
      <c r="AO596" s="42">
        <v>0.17399999999999999</v>
      </c>
      <c r="AP596" s="42">
        <v>0.49399999999999999</v>
      </c>
      <c r="AQ596" s="43">
        <v>247</v>
      </c>
      <c r="AR596" s="43">
        <v>333233428</v>
      </c>
      <c r="AS596" s="43">
        <v>1349123</v>
      </c>
      <c r="AT596" s="43">
        <v>214049</v>
      </c>
      <c r="AU596" s="43">
        <v>252309</v>
      </c>
      <c r="AV596" s="42">
        <v>0.16200000000000001</v>
      </c>
      <c r="AW596" s="42">
        <v>0.47799999999999998</v>
      </c>
      <c r="AX596" s="42">
        <v>0.16200000000000001</v>
      </c>
      <c r="AY596" s="42">
        <v>0.47799999999999998</v>
      </c>
      <c r="AZ596" s="43">
        <v>237</v>
      </c>
      <c r="BA596" s="43">
        <v>346109409</v>
      </c>
      <c r="BB596" s="43">
        <v>1460377</v>
      </c>
      <c r="BC596" s="43">
        <v>234586</v>
      </c>
      <c r="BD596" s="43">
        <v>257100</v>
      </c>
      <c r="BE596" s="46">
        <v>0.24</v>
      </c>
      <c r="BF596" s="46">
        <v>0.497</v>
      </c>
      <c r="BG596" s="46">
        <v>0.24</v>
      </c>
      <c r="BH596" s="46">
        <v>0.497</v>
      </c>
      <c r="BI596" s="47">
        <v>241</v>
      </c>
      <c r="BJ596" s="47">
        <v>350982647</v>
      </c>
      <c r="BK596" s="47">
        <v>1456359</v>
      </c>
      <c r="BL596" s="47">
        <v>246241</v>
      </c>
      <c r="BM596" s="47">
        <v>386536</v>
      </c>
      <c r="BN596" s="66">
        <v>0.217</v>
      </c>
      <c r="BO596" s="66">
        <v>0.47099999999999997</v>
      </c>
      <c r="BP596" s="66">
        <v>0.217</v>
      </c>
      <c r="BQ596" s="66">
        <v>0.47099999999999997</v>
      </c>
      <c r="BR596" s="67">
        <v>224</v>
      </c>
      <c r="BS596" s="67">
        <v>364119872</v>
      </c>
      <c r="BT596" s="67">
        <v>1625535</v>
      </c>
      <c r="BU596" s="67">
        <v>354917</v>
      </c>
      <c r="BV596" s="67">
        <v>370745</v>
      </c>
      <c r="BW596" s="70">
        <v>0.16900000000000001</v>
      </c>
      <c r="BX596" s="70">
        <v>0.47099999999999997</v>
      </c>
      <c r="BY596" s="70">
        <v>0.16900000000000001</v>
      </c>
      <c r="BZ596" s="70">
        <v>0.47099999999999997</v>
      </c>
      <c r="CA596" s="71">
        <v>223</v>
      </c>
      <c r="CB596" s="71">
        <v>377643560</v>
      </c>
      <c r="CC596" s="71">
        <v>1693468</v>
      </c>
      <c r="CD596" s="71">
        <v>354788</v>
      </c>
      <c r="CE596" s="71">
        <v>285296</v>
      </c>
    </row>
    <row r="597" spans="1:83" x14ac:dyDescent="0.35">
      <c r="A597" s="10" t="s">
        <v>1929</v>
      </c>
      <c r="B597" s="10" t="s">
        <v>579</v>
      </c>
      <c r="C597" s="42">
        <v>0.28999999999999998</v>
      </c>
      <c r="D597" s="42">
        <v>0.5</v>
      </c>
      <c r="E597" s="42">
        <v>0.28999999999999998</v>
      </c>
      <c r="F597" s="42">
        <v>0.5</v>
      </c>
      <c r="G597" s="43">
        <v>530</v>
      </c>
      <c r="H597" s="43">
        <v>503703872</v>
      </c>
      <c r="I597" s="43">
        <v>950384</v>
      </c>
      <c r="J597" s="43">
        <v>339538</v>
      </c>
      <c r="K597" s="43">
        <v>387779</v>
      </c>
      <c r="L597" s="42">
        <v>0.29299999999999998</v>
      </c>
      <c r="M597" s="42">
        <v>0.51600000000000001</v>
      </c>
      <c r="N597" s="42">
        <v>0.29299999999999998</v>
      </c>
      <c r="O597" s="42">
        <v>0.51600000000000001</v>
      </c>
      <c r="P597" s="43">
        <v>503</v>
      </c>
      <c r="Q597" s="43">
        <v>490289977</v>
      </c>
      <c r="R597" s="43">
        <v>974731</v>
      </c>
      <c r="S597" s="43">
        <v>321866</v>
      </c>
      <c r="T597" s="43">
        <v>370167</v>
      </c>
      <c r="U597" s="42">
        <v>0.36099999999999999</v>
      </c>
      <c r="V597" s="42">
        <v>0.54600000000000004</v>
      </c>
      <c r="W597" s="42">
        <v>0.36099999999999999</v>
      </c>
      <c r="X597" s="42">
        <v>0.54600000000000004</v>
      </c>
      <c r="Y597" s="43">
        <v>521</v>
      </c>
      <c r="Z597" s="43">
        <v>481796916</v>
      </c>
      <c r="AA597" s="43">
        <v>924754</v>
      </c>
      <c r="AB597" s="43">
        <v>356449</v>
      </c>
      <c r="AC597" s="43">
        <v>454835</v>
      </c>
      <c r="AD597" s="42">
        <v>0.36699999999999999</v>
      </c>
      <c r="AE597" s="42">
        <v>0.53</v>
      </c>
      <c r="AF597" s="42">
        <v>0.36699999999999999</v>
      </c>
      <c r="AG597" s="42">
        <v>0.53</v>
      </c>
      <c r="AH597" s="43">
        <v>507</v>
      </c>
      <c r="AI597" s="43">
        <v>493119011</v>
      </c>
      <c r="AJ597" s="43">
        <v>972621</v>
      </c>
      <c r="AK597" s="43">
        <v>404103</v>
      </c>
      <c r="AL597" s="43">
        <v>415737</v>
      </c>
      <c r="AM597" s="42">
        <v>0.375</v>
      </c>
      <c r="AN597" s="42">
        <v>0.54100000000000004</v>
      </c>
      <c r="AO597" s="42">
        <v>0.375</v>
      </c>
      <c r="AP597" s="42">
        <v>0.54100000000000004</v>
      </c>
      <c r="AQ597" s="43">
        <v>474</v>
      </c>
      <c r="AR597" s="43">
        <v>484070967</v>
      </c>
      <c r="AS597" s="43">
        <v>1021246</v>
      </c>
      <c r="AT597" s="43">
        <v>415637</v>
      </c>
      <c r="AU597" s="43">
        <v>459349</v>
      </c>
      <c r="AV597" s="42">
        <v>0.38400000000000001</v>
      </c>
      <c r="AW597" s="42">
        <v>0.53</v>
      </c>
      <c r="AX597" s="42">
        <v>0.38400000000000001</v>
      </c>
      <c r="AY597" s="42">
        <v>0.53</v>
      </c>
      <c r="AZ597" s="43">
        <v>474</v>
      </c>
      <c r="BA597" s="43">
        <v>508935397</v>
      </c>
      <c r="BB597" s="43">
        <v>1073703</v>
      </c>
      <c r="BC597" s="43">
        <v>438578</v>
      </c>
      <c r="BD597" s="43">
        <v>527916</v>
      </c>
      <c r="BE597" s="46">
        <v>0.371</v>
      </c>
      <c r="BF597" s="46">
        <v>0.53800000000000003</v>
      </c>
      <c r="BG597" s="46">
        <v>0.371</v>
      </c>
      <c r="BH597" s="46">
        <v>0.53800000000000003</v>
      </c>
      <c r="BI597" s="47">
        <v>430</v>
      </c>
      <c r="BJ597" s="47">
        <v>518363686</v>
      </c>
      <c r="BK597" s="47">
        <v>1205496</v>
      </c>
      <c r="BL597" s="47">
        <v>424200</v>
      </c>
      <c r="BM597" s="47">
        <v>676956</v>
      </c>
      <c r="BN597" s="66">
        <v>0.37</v>
      </c>
      <c r="BO597" s="66">
        <v>0.52700000000000002</v>
      </c>
      <c r="BP597" s="66">
        <v>0.37</v>
      </c>
      <c r="BQ597" s="66">
        <v>0.52700000000000002</v>
      </c>
      <c r="BR597" s="67">
        <v>417</v>
      </c>
      <c r="BS597" s="67">
        <v>545073380</v>
      </c>
      <c r="BT597" s="67">
        <v>1307130</v>
      </c>
      <c r="BU597" s="67">
        <v>568043</v>
      </c>
      <c r="BV597" s="67">
        <v>640277</v>
      </c>
      <c r="BW597" s="70">
        <v>0.28899999999999998</v>
      </c>
      <c r="BX597" s="70">
        <v>0.51900000000000002</v>
      </c>
      <c r="BY597" s="70">
        <v>0.28899999999999998</v>
      </c>
      <c r="BZ597" s="70">
        <v>0.51900000000000002</v>
      </c>
      <c r="CA597" s="71">
        <v>395</v>
      </c>
      <c r="CB597" s="71">
        <v>572128217</v>
      </c>
      <c r="CC597" s="71">
        <v>1448425</v>
      </c>
      <c r="CD597" s="71">
        <v>615538</v>
      </c>
      <c r="CE597" s="71">
        <v>587386</v>
      </c>
    </row>
    <row r="598" spans="1:83" x14ac:dyDescent="0.35">
      <c r="A598" s="10" t="s">
        <v>1930</v>
      </c>
      <c r="B598" s="10" t="s">
        <v>580</v>
      </c>
      <c r="C598" s="42">
        <v>0.43</v>
      </c>
      <c r="D598" s="42">
        <v>0.56100000000000005</v>
      </c>
      <c r="E598" s="42">
        <v>0.43</v>
      </c>
      <c r="F598" s="42">
        <v>0.56100000000000005</v>
      </c>
      <c r="G598" s="43">
        <v>3072</v>
      </c>
      <c r="H598" s="43">
        <v>2343326594</v>
      </c>
      <c r="I598" s="43">
        <v>762801</v>
      </c>
      <c r="J598" s="43">
        <v>3106152</v>
      </c>
      <c r="K598" s="43">
        <v>2208774</v>
      </c>
      <c r="L598" s="42">
        <v>0.46500000000000002</v>
      </c>
      <c r="M598" s="42">
        <v>0.57899999999999996</v>
      </c>
      <c r="N598" s="42">
        <v>0.46500000000000002</v>
      </c>
      <c r="O598" s="42">
        <v>0.57899999999999996</v>
      </c>
      <c r="P598" s="43">
        <v>3092</v>
      </c>
      <c r="Q598" s="43">
        <v>2280852514</v>
      </c>
      <c r="R598" s="43">
        <v>737662</v>
      </c>
      <c r="S598" s="43">
        <v>2381135</v>
      </c>
      <c r="T598" s="43">
        <v>2869204</v>
      </c>
      <c r="U598" s="42">
        <v>0.47599999999999998</v>
      </c>
      <c r="V598" s="42">
        <v>0.57899999999999996</v>
      </c>
      <c r="W598" s="42">
        <v>0.47599999999999998</v>
      </c>
      <c r="X598" s="42">
        <v>0.57899999999999996</v>
      </c>
      <c r="Y598" s="43">
        <v>3010</v>
      </c>
      <c r="Z598" s="43">
        <v>2285125727</v>
      </c>
      <c r="AA598" s="43">
        <v>759177</v>
      </c>
      <c r="AB598" s="43">
        <v>2591079</v>
      </c>
      <c r="AC598" s="43">
        <v>2640676</v>
      </c>
      <c r="AD598" s="42">
        <v>0.501</v>
      </c>
      <c r="AE598" s="42">
        <v>0.57499999999999996</v>
      </c>
      <c r="AF598" s="42">
        <v>0.501</v>
      </c>
      <c r="AG598" s="42">
        <v>0.57499999999999996</v>
      </c>
      <c r="AH598" s="43">
        <v>3024</v>
      </c>
      <c r="AI598" s="43">
        <v>2322197016</v>
      </c>
      <c r="AJ598" s="43">
        <v>767922</v>
      </c>
      <c r="AK598" s="43">
        <v>2591820</v>
      </c>
      <c r="AL598" s="43">
        <v>2489604</v>
      </c>
      <c r="AM598" s="42">
        <v>0.52500000000000002</v>
      </c>
      <c r="AN598" s="42">
        <v>0.57299999999999995</v>
      </c>
      <c r="AO598" s="42">
        <v>0.52500000000000002</v>
      </c>
      <c r="AP598" s="42">
        <v>0.57299999999999995</v>
      </c>
      <c r="AQ598" s="43">
        <v>3032</v>
      </c>
      <c r="AR598" s="43">
        <v>2352134167</v>
      </c>
      <c r="AS598" s="43">
        <v>775769</v>
      </c>
      <c r="AT598" s="43">
        <v>2405778</v>
      </c>
      <c r="AU598" s="43">
        <v>2803352</v>
      </c>
      <c r="AV598" s="42">
        <v>0.53700000000000003</v>
      </c>
      <c r="AW598" s="42">
        <v>0.57299999999999995</v>
      </c>
      <c r="AX598" s="42">
        <v>0.53700000000000003</v>
      </c>
      <c r="AY598" s="42">
        <v>0.57299999999999995</v>
      </c>
      <c r="AZ598" s="43">
        <v>2952</v>
      </c>
      <c r="BA598" s="43">
        <v>2380067007</v>
      </c>
      <c r="BB598" s="43">
        <v>806255</v>
      </c>
      <c r="BC598" s="43">
        <v>2802837</v>
      </c>
      <c r="BD598" s="43">
        <v>2863141</v>
      </c>
      <c r="BE598" s="46">
        <v>0.53100000000000003</v>
      </c>
      <c r="BF598" s="46">
        <v>0.53500000000000003</v>
      </c>
      <c r="BG598" s="46">
        <v>0.53100000000000003</v>
      </c>
      <c r="BH598" s="46">
        <v>0.53500000000000003</v>
      </c>
      <c r="BI598" s="47">
        <v>2825</v>
      </c>
      <c r="BJ598" s="47">
        <v>2536747976</v>
      </c>
      <c r="BK598" s="47">
        <v>897963</v>
      </c>
      <c r="BL598" s="47">
        <v>2608297</v>
      </c>
      <c r="BM598" s="47">
        <v>3225782</v>
      </c>
      <c r="BN598" s="66">
        <v>0.51400000000000001</v>
      </c>
      <c r="BO598" s="66">
        <v>0.5</v>
      </c>
      <c r="BP598" s="66">
        <v>0.51400000000000001</v>
      </c>
      <c r="BQ598" s="66">
        <v>0.51400000000000001</v>
      </c>
      <c r="BR598" s="67">
        <v>2703</v>
      </c>
      <c r="BS598" s="67">
        <v>2724735147</v>
      </c>
      <c r="BT598" s="67">
        <v>1008041</v>
      </c>
      <c r="BU598" s="67">
        <v>2440579</v>
      </c>
      <c r="BV598" s="67">
        <v>2385412</v>
      </c>
      <c r="BW598" s="70">
        <v>0.49399999999999999</v>
      </c>
      <c r="BX598" s="70">
        <v>0.48799999999999999</v>
      </c>
      <c r="BY598" s="70">
        <v>0.49399999999999999</v>
      </c>
      <c r="BZ598" s="70">
        <v>0.49399999999999999</v>
      </c>
      <c r="CA598" s="71">
        <v>2714</v>
      </c>
      <c r="CB598" s="71">
        <v>2799152543</v>
      </c>
      <c r="CC598" s="71">
        <v>1031375</v>
      </c>
      <c r="CD598" s="71">
        <v>2362512</v>
      </c>
      <c r="CE598" s="71">
        <v>2277952</v>
      </c>
    </row>
    <row r="599" spans="1:83" x14ac:dyDescent="0.35">
      <c r="A599" s="10" t="s">
        <v>1931</v>
      </c>
      <c r="B599" s="10" t="s">
        <v>1210</v>
      </c>
      <c r="C599" s="42">
        <v>0.26900000000000002</v>
      </c>
      <c r="D599" s="42">
        <v>0.47399999999999998</v>
      </c>
      <c r="E599" s="42">
        <v>0.26900000000000002</v>
      </c>
      <c r="F599" s="42">
        <v>0.47399999999999998</v>
      </c>
      <c r="G599" s="43">
        <v>1166</v>
      </c>
      <c r="H599" s="43">
        <v>1140875847</v>
      </c>
      <c r="I599" s="43">
        <v>978452</v>
      </c>
      <c r="J599" s="43">
        <v>708352</v>
      </c>
      <c r="K599" s="43">
        <v>871687</v>
      </c>
      <c r="L599" s="42">
        <v>0.23699999999999999</v>
      </c>
      <c r="M599" s="42">
        <v>0.45600000000000002</v>
      </c>
      <c r="N599" s="42">
        <v>0.23699999999999999</v>
      </c>
      <c r="O599" s="42">
        <v>0.45600000000000002</v>
      </c>
      <c r="P599" s="43">
        <v>1093</v>
      </c>
      <c r="Q599" s="43">
        <v>1149541421</v>
      </c>
      <c r="R599" s="43">
        <v>1051730</v>
      </c>
      <c r="S599" s="43">
        <v>810934</v>
      </c>
      <c r="T599" s="43">
        <v>860602</v>
      </c>
      <c r="U599" s="42">
        <v>0.249</v>
      </c>
      <c r="V599" s="42">
        <v>0.46</v>
      </c>
      <c r="W599" s="42">
        <v>0.249</v>
      </c>
      <c r="X599" s="42">
        <v>0.46</v>
      </c>
      <c r="Y599" s="43">
        <v>1071</v>
      </c>
      <c r="Z599" s="43">
        <v>1165539538</v>
      </c>
      <c r="AA599" s="43">
        <v>1088272</v>
      </c>
      <c r="AB599" s="43">
        <v>804965</v>
      </c>
      <c r="AC599" s="43">
        <v>886376</v>
      </c>
      <c r="AD599" s="42">
        <v>0.309</v>
      </c>
      <c r="AE599" s="42">
        <v>0.46</v>
      </c>
      <c r="AF599" s="42">
        <v>0.309</v>
      </c>
      <c r="AG599" s="42">
        <v>0.46</v>
      </c>
      <c r="AH599" s="43">
        <v>1121</v>
      </c>
      <c r="AI599" s="43">
        <v>1190564477</v>
      </c>
      <c r="AJ599" s="43">
        <v>1062055</v>
      </c>
      <c r="AK599" s="43">
        <v>766780</v>
      </c>
      <c r="AL599" s="43">
        <v>869797</v>
      </c>
      <c r="AM599" s="42">
        <v>0.32700000000000001</v>
      </c>
      <c r="AN599" s="42">
        <v>0.46700000000000003</v>
      </c>
      <c r="AO599" s="42">
        <v>0.32700000000000001</v>
      </c>
      <c r="AP599" s="42">
        <v>0.46700000000000003</v>
      </c>
      <c r="AQ599" s="43">
        <v>1093</v>
      </c>
      <c r="AR599" s="43">
        <v>1200799268</v>
      </c>
      <c r="AS599" s="43">
        <v>1098626</v>
      </c>
      <c r="AT599" s="43">
        <v>822379</v>
      </c>
      <c r="AU599" s="43">
        <v>982217</v>
      </c>
      <c r="AV599" s="42">
        <v>0.34</v>
      </c>
      <c r="AW599" s="42">
        <v>0.46400000000000002</v>
      </c>
      <c r="AX599" s="42">
        <v>0.34</v>
      </c>
      <c r="AY599" s="42">
        <v>0.46400000000000002</v>
      </c>
      <c r="AZ599" s="43">
        <v>1070</v>
      </c>
      <c r="BA599" s="43">
        <v>1230719736</v>
      </c>
      <c r="BB599" s="43">
        <v>1150205</v>
      </c>
      <c r="BC599" s="43">
        <v>924617</v>
      </c>
      <c r="BD599" s="43">
        <v>965179</v>
      </c>
      <c r="BE599" s="46">
        <v>0.35199999999999998</v>
      </c>
      <c r="BF599" s="46">
        <v>0.45300000000000001</v>
      </c>
      <c r="BG599" s="46">
        <v>0.35199999999999998</v>
      </c>
      <c r="BH599" s="46">
        <v>0.45300000000000001</v>
      </c>
      <c r="BI599" s="47">
        <v>1028</v>
      </c>
      <c r="BJ599" s="47">
        <v>1275831693</v>
      </c>
      <c r="BK599" s="47">
        <v>1241081</v>
      </c>
      <c r="BL599" s="47">
        <v>782101</v>
      </c>
      <c r="BM599" s="47">
        <v>1080804</v>
      </c>
      <c r="BN599" s="66">
        <v>0.36599999999999999</v>
      </c>
      <c r="BO599" s="66">
        <v>0.441</v>
      </c>
      <c r="BP599" s="66">
        <v>0.36599999999999999</v>
      </c>
      <c r="BQ599" s="66">
        <v>0.441</v>
      </c>
      <c r="BR599" s="67">
        <v>1013</v>
      </c>
      <c r="BS599" s="67">
        <v>1333865556</v>
      </c>
      <c r="BT599" s="67">
        <v>1316747</v>
      </c>
      <c r="BU599" s="67">
        <v>983607</v>
      </c>
      <c r="BV599" s="67">
        <v>952493</v>
      </c>
      <c r="BW599" s="70">
        <v>0.28899999999999998</v>
      </c>
      <c r="BX599" s="70">
        <v>0.40799999999999997</v>
      </c>
      <c r="BY599" s="70">
        <v>0.28899999999999998</v>
      </c>
      <c r="BZ599" s="70">
        <v>0.40799999999999997</v>
      </c>
      <c r="CA599" s="71">
        <v>999</v>
      </c>
      <c r="CB599" s="71">
        <v>1447403639</v>
      </c>
      <c r="CC599" s="71">
        <v>1448852</v>
      </c>
      <c r="CD599" s="71">
        <v>878683</v>
      </c>
      <c r="CE599" s="71">
        <v>966782</v>
      </c>
    </row>
    <row r="600" spans="1:83" x14ac:dyDescent="0.35">
      <c r="A600" s="10" t="s">
        <v>1932</v>
      </c>
      <c r="B600" s="10" t="s">
        <v>582</v>
      </c>
      <c r="C600" s="42">
        <v>0.80400000000000005</v>
      </c>
      <c r="D600" s="42">
        <v>0.49399999999999999</v>
      </c>
      <c r="E600" s="42">
        <v>0.80400000000000005</v>
      </c>
      <c r="F600" s="42">
        <v>0.80400000000000005</v>
      </c>
      <c r="G600" s="43">
        <v>1626</v>
      </c>
      <c r="H600" s="43">
        <v>428245849</v>
      </c>
      <c r="I600" s="43">
        <v>263373</v>
      </c>
      <c r="J600" s="43">
        <v>1708664</v>
      </c>
      <c r="K600" s="43">
        <v>1819022</v>
      </c>
      <c r="L600" s="42">
        <v>0.79300000000000004</v>
      </c>
      <c r="M600" s="42">
        <v>0.45300000000000001</v>
      </c>
      <c r="N600" s="42">
        <v>0.79300000000000004</v>
      </c>
      <c r="O600" s="42">
        <v>0.79300000000000004</v>
      </c>
      <c r="P600" s="43">
        <v>1616</v>
      </c>
      <c r="Q600" s="43">
        <v>462975159</v>
      </c>
      <c r="R600" s="43">
        <v>286494</v>
      </c>
      <c r="S600" s="43">
        <v>1679613</v>
      </c>
      <c r="T600" s="43">
        <v>1925726</v>
      </c>
      <c r="U600" s="42">
        <v>0.79800000000000004</v>
      </c>
      <c r="V600" s="42">
        <v>0.47399999999999998</v>
      </c>
      <c r="W600" s="42">
        <v>0.79800000000000004</v>
      </c>
      <c r="X600" s="42">
        <v>0.79800000000000004</v>
      </c>
      <c r="Y600" s="43">
        <v>1567</v>
      </c>
      <c r="Z600" s="43">
        <v>459792496</v>
      </c>
      <c r="AA600" s="43">
        <v>293422</v>
      </c>
      <c r="AB600" s="43">
        <v>1875033</v>
      </c>
      <c r="AC600" s="43">
        <v>2152294</v>
      </c>
      <c r="AD600" s="42">
        <v>0.80200000000000005</v>
      </c>
      <c r="AE600" s="42">
        <v>0.47399999999999998</v>
      </c>
      <c r="AF600" s="42">
        <v>0.80200000000000005</v>
      </c>
      <c r="AG600" s="42">
        <v>0.80200000000000005</v>
      </c>
      <c r="AH600" s="43">
        <v>1538</v>
      </c>
      <c r="AI600" s="43">
        <v>469352935</v>
      </c>
      <c r="AJ600" s="43">
        <v>305170</v>
      </c>
      <c r="AK600" s="43">
        <v>2006783</v>
      </c>
      <c r="AL600" s="43">
        <v>2094993</v>
      </c>
      <c r="AM600" s="42">
        <v>0.81100000000000005</v>
      </c>
      <c r="AN600" s="42">
        <v>0.47799999999999998</v>
      </c>
      <c r="AO600" s="42">
        <v>0.81100000000000005</v>
      </c>
      <c r="AP600" s="42">
        <v>0.81100000000000005</v>
      </c>
      <c r="AQ600" s="43">
        <v>1513</v>
      </c>
      <c r="AR600" s="43">
        <v>467439105</v>
      </c>
      <c r="AS600" s="43">
        <v>308948</v>
      </c>
      <c r="AT600" s="43">
        <v>1958771</v>
      </c>
      <c r="AU600" s="43">
        <v>2102082</v>
      </c>
      <c r="AV600" s="42">
        <v>0.82299999999999995</v>
      </c>
      <c r="AW600" s="42">
        <v>0.48099999999999998</v>
      </c>
      <c r="AX600" s="42">
        <v>0.82299999999999995</v>
      </c>
      <c r="AY600" s="42">
        <v>0.82299999999999995</v>
      </c>
      <c r="AZ600" s="43">
        <v>1532</v>
      </c>
      <c r="BA600" s="43">
        <v>473293950</v>
      </c>
      <c r="BB600" s="43">
        <v>308938</v>
      </c>
      <c r="BC600" s="43">
        <v>2030143</v>
      </c>
      <c r="BD600" s="43">
        <v>2088874</v>
      </c>
      <c r="BE600" s="46">
        <v>0.83099999999999996</v>
      </c>
      <c r="BF600" s="46">
        <v>0.48399999999999999</v>
      </c>
      <c r="BG600" s="46">
        <v>0.83099999999999996</v>
      </c>
      <c r="BH600" s="46">
        <v>0.83099999999999996</v>
      </c>
      <c r="BI600" s="47">
        <v>1466</v>
      </c>
      <c r="BJ600" s="47">
        <v>477657944</v>
      </c>
      <c r="BK600" s="47">
        <v>325823</v>
      </c>
      <c r="BL600" s="47">
        <v>1870243</v>
      </c>
      <c r="BM600" s="47">
        <v>1891226</v>
      </c>
      <c r="BN600" s="66">
        <v>0.83</v>
      </c>
      <c r="BO600" s="66">
        <v>0.45300000000000001</v>
      </c>
      <c r="BP600" s="66">
        <v>0.83</v>
      </c>
      <c r="BQ600" s="66">
        <v>0.83</v>
      </c>
      <c r="BR600" s="67">
        <v>1432</v>
      </c>
      <c r="BS600" s="67">
        <v>506955318</v>
      </c>
      <c r="BT600" s="67">
        <v>354019</v>
      </c>
      <c r="BU600" s="67">
        <v>1992858</v>
      </c>
      <c r="BV600" s="67">
        <v>1897883</v>
      </c>
      <c r="BW600" s="70">
        <v>0.82099999999999995</v>
      </c>
      <c r="BX600" s="70">
        <v>0.45600000000000002</v>
      </c>
      <c r="BY600" s="70">
        <v>0.82099999999999995</v>
      </c>
      <c r="BZ600" s="70">
        <v>0.82099999999999995</v>
      </c>
      <c r="CA600" s="71">
        <v>1404</v>
      </c>
      <c r="CB600" s="71">
        <v>512708657</v>
      </c>
      <c r="CC600" s="71">
        <v>365177</v>
      </c>
      <c r="CD600" s="71">
        <v>2276496</v>
      </c>
      <c r="CE600" s="71">
        <v>2477662</v>
      </c>
    </row>
    <row r="601" spans="1:83" x14ac:dyDescent="0.35">
      <c r="A601" s="10" t="s">
        <v>1933</v>
      </c>
      <c r="B601" s="10" t="s">
        <v>583</v>
      </c>
      <c r="C601" s="42">
        <v>0.78900000000000003</v>
      </c>
      <c r="D601" s="42">
        <v>0.64300000000000002</v>
      </c>
      <c r="E601" s="42">
        <v>0.78900000000000003</v>
      </c>
      <c r="F601" s="42">
        <v>0.78900000000000003</v>
      </c>
      <c r="G601" s="43">
        <v>835</v>
      </c>
      <c r="H601" s="43">
        <v>236577984</v>
      </c>
      <c r="I601" s="43">
        <v>283326</v>
      </c>
      <c r="J601" s="43">
        <v>780645</v>
      </c>
      <c r="K601" s="43">
        <v>970499</v>
      </c>
      <c r="L601" s="42">
        <v>0.78500000000000003</v>
      </c>
      <c r="M601" s="42">
        <v>0.63500000000000001</v>
      </c>
      <c r="N601" s="42">
        <v>0.78500000000000003</v>
      </c>
      <c r="O601" s="42">
        <v>0.78500000000000003</v>
      </c>
      <c r="P601" s="43">
        <v>821</v>
      </c>
      <c r="Q601" s="43">
        <v>243705743</v>
      </c>
      <c r="R601" s="43">
        <v>296840</v>
      </c>
      <c r="S601" s="43">
        <v>834601</v>
      </c>
      <c r="T601" s="43">
        <v>1087572</v>
      </c>
      <c r="U601" s="42">
        <v>0.78</v>
      </c>
      <c r="V601" s="42">
        <v>0.65300000000000002</v>
      </c>
      <c r="W601" s="42">
        <v>0.78</v>
      </c>
      <c r="X601" s="42">
        <v>0.78</v>
      </c>
      <c r="Y601" s="43">
        <v>755</v>
      </c>
      <c r="Z601" s="43">
        <v>241669049</v>
      </c>
      <c r="AA601" s="43">
        <v>320091</v>
      </c>
      <c r="AB601" s="43">
        <v>874466</v>
      </c>
      <c r="AC601" s="43">
        <v>1044451</v>
      </c>
      <c r="AD601" s="42">
        <v>0.80700000000000005</v>
      </c>
      <c r="AE601" s="42">
        <v>0.65900000000000003</v>
      </c>
      <c r="AF601" s="42">
        <v>0.80700000000000005</v>
      </c>
      <c r="AG601" s="42">
        <v>0.80700000000000005</v>
      </c>
      <c r="AH601" s="43">
        <v>811</v>
      </c>
      <c r="AI601" s="43">
        <v>241829850</v>
      </c>
      <c r="AJ601" s="43">
        <v>298187</v>
      </c>
      <c r="AK601" s="43">
        <v>835179</v>
      </c>
      <c r="AL601" s="43">
        <v>1100591</v>
      </c>
      <c r="AM601" s="42">
        <v>0.80700000000000005</v>
      </c>
      <c r="AN601" s="42">
        <v>0.65600000000000003</v>
      </c>
      <c r="AO601" s="42">
        <v>0.80700000000000005</v>
      </c>
      <c r="AP601" s="42">
        <v>0.80700000000000005</v>
      </c>
      <c r="AQ601" s="43">
        <v>788</v>
      </c>
      <c r="AR601" s="43">
        <v>248997051</v>
      </c>
      <c r="AS601" s="43">
        <v>315986</v>
      </c>
      <c r="AT601" s="43">
        <v>915387</v>
      </c>
      <c r="AU601" s="43">
        <v>1068682</v>
      </c>
      <c r="AV601" s="42">
        <v>0.81699999999999995</v>
      </c>
      <c r="AW601" s="42">
        <v>0.65400000000000003</v>
      </c>
      <c r="AX601" s="42">
        <v>0.81699999999999995</v>
      </c>
      <c r="AY601" s="42">
        <v>0.81699999999999995</v>
      </c>
      <c r="AZ601" s="43">
        <v>797</v>
      </c>
      <c r="BA601" s="43">
        <v>254507839</v>
      </c>
      <c r="BB601" s="43">
        <v>319332</v>
      </c>
      <c r="BC601" s="43">
        <v>913773</v>
      </c>
      <c r="BD601" s="43">
        <v>981468</v>
      </c>
      <c r="BE601" s="46">
        <v>0.82599999999999996</v>
      </c>
      <c r="BF601" s="46">
        <v>0.65700000000000003</v>
      </c>
      <c r="BG601" s="46">
        <v>0.82599999999999996</v>
      </c>
      <c r="BH601" s="46">
        <v>0.82599999999999996</v>
      </c>
      <c r="BI601" s="47">
        <v>766</v>
      </c>
      <c r="BJ601" s="47">
        <v>255873491</v>
      </c>
      <c r="BK601" s="47">
        <v>334038</v>
      </c>
      <c r="BL601" s="47">
        <v>771473</v>
      </c>
      <c r="BM601" s="47">
        <v>909532</v>
      </c>
      <c r="BN601" s="66">
        <v>0.82199999999999995</v>
      </c>
      <c r="BO601" s="66">
        <v>0.64200000000000002</v>
      </c>
      <c r="BP601" s="66">
        <v>0.82199999999999995</v>
      </c>
      <c r="BQ601" s="66">
        <v>0.82199999999999995</v>
      </c>
      <c r="BR601" s="67">
        <v>722</v>
      </c>
      <c r="BS601" s="67">
        <v>267640268</v>
      </c>
      <c r="BT601" s="67">
        <v>370692</v>
      </c>
      <c r="BU601" s="67">
        <v>889753</v>
      </c>
      <c r="BV601" s="67">
        <v>935362</v>
      </c>
      <c r="BW601" s="70">
        <v>0.81299999999999994</v>
      </c>
      <c r="BX601" s="70">
        <v>0.64300000000000002</v>
      </c>
      <c r="BY601" s="70">
        <v>0.81299999999999994</v>
      </c>
      <c r="BZ601" s="70">
        <v>0.81299999999999994</v>
      </c>
      <c r="CA601" s="71">
        <v>711</v>
      </c>
      <c r="CB601" s="71">
        <v>271211187</v>
      </c>
      <c r="CC601" s="71">
        <v>381450</v>
      </c>
      <c r="CD601" s="71">
        <v>889303</v>
      </c>
      <c r="CE601" s="71">
        <v>991537</v>
      </c>
    </row>
    <row r="602" spans="1:83" x14ac:dyDescent="0.35">
      <c r="A602" s="10" t="s">
        <v>1934</v>
      </c>
      <c r="B602" s="10" t="s">
        <v>1213</v>
      </c>
      <c r="C602" s="42">
        <v>0.78200000000000003</v>
      </c>
      <c r="D602" s="42">
        <v>0.59799999999999998</v>
      </c>
      <c r="E602" s="42">
        <v>0.78200000000000003</v>
      </c>
      <c r="F602" s="42">
        <v>0.78200000000000003</v>
      </c>
      <c r="G602" s="43">
        <v>1296</v>
      </c>
      <c r="H602" s="43">
        <v>379381281</v>
      </c>
      <c r="I602" s="43">
        <v>292732</v>
      </c>
      <c r="J602" s="43">
        <v>1165149</v>
      </c>
      <c r="K602" s="43">
        <v>1161362</v>
      </c>
      <c r="L602" s="42">
        <v>0.78100000000000003</v>
      </c>
      <c r="M602" s="42">
        <v>0.6</v>
      </c>
      <c r="N602" s="42">
        <v>0.78100000000000003</v>
      </c>
      <c r="O602" s="42">
        <v>0.78100000000000003</v>
      </c>
      <c r="P602" s="43">
        <v>1269</v>
      </c>
      <c r="Q602" s="43">
        <v>384042248</v>
      </c>
      <c r="R602" s="43">
        <v>302633</v>
      </c>
      <c r="S602" s="43">
        <v>1131487</v>
      </c>
      <c r="T602" s="43">
        <v>1107190</v>
      </c>
      <c r="U602" s="42">
        <v>0.78100000000000003</v>
      </c>
      <c r="V602" s="42">
        <v>0.60199999999999998</v>
      </c>
      <c r="W602" s="42">
        <v>0.78100000000000003</v>
      </c>
      <c r="X602" s="42">
        <v>0.78100000000000003</v>
      </c>
      <c r="Y602" s="43">
        <v>1221</v>
      </c>
      <c r="Z602" s="43">
        <v>388204341</v>
      </c>
      <c r="AA602" s="43">
        <v>317939</v>
      </c>
      <c r="AB602" s="43">
        <v>1174327</v>
      </c>
      <c r="AC602" s="43">
        <v>1251875</v>
      </c>
      <c r="AD602" s="42">
        <v>0.79100000000000004</v>
      </c>
      <c r="AE602" s="42">
        <v>0.62</v>
      </c>
      <c r="AF602" s="42">
        <v>0.79100000000000004</v>
      </c>
      <c r="AG602" s="42">
        <v>0.79100000000000004</v>
      </c>
      <c r="AH602" s="43">
        <v>1181</v>
      </c>
      <c r="AI602" s="43">
        <v>380767560</v>
      </c>
      <c r="AJ602" s="43">
        <v>322411</v>
      </c>
      <c r="AK602" s="43">
        <v>1305617</v>
      </c>
      <c r="AL602" s="43">
        <v>1302536</v>
      </c>
      <c r="AM602" s="42">
        <v>0.79600000000000004</v>
      </c>
      <c r="AN602" s="42">
        <v>0.621</v>
      </c>
      <c r="AO602" s="42">
        <v>0.79600000000000004</v>
      </c>
      <c r="AP602" s="42">
        <v>0.79600000000000004</v>
      </c>
      <c r="AQ602" s="43">
        <v>1147</v>
      </c>
      <c r="AR602" s="43">
        <v>383236819</v>
      </c>
      <c r="AS602" s="43">
        <v>334121</v>
      </c>
      <c r="AT602" s="43">
        <v>1384474</v>
      </c>
      <c r="AU602" s="43">
        <v>1231994</v>
      </c>
      <c r="AV602" s="42">
        <v>0.80700000000000005</v>
      </c>
      <c r="AW602" s="42">
        <v>0.61599999999999999</v>
      </c>
      <c r="AX602" s="42">
        <v>0.80700000000000005</v>
      </c>
      <c r="AY602" s="42">
        <v>0.80700000000000005</v>
      </c>
      <c r="AZ602" s="43">
        <v>1156</v>
      </c>
      <c r="BA602" s="43">
        <v>390259312</v>
      </c>
      <c r="BB602" s="43">
        <v>337594</v>
      </c>
      <c r="BC602" s="43">
        <v>1349425</v>
      </c>
      <c r="BD602" s="43">
        <v>1371483</v>
      </c>
      <c r="BE602" s="46">
        <v>0.80900000000000005</v>
      </c>
      <c r="BF602" s="46">
        <v>0.61199999999999999</v>
      </c>
      <c r="BG602" s="46">
        <v>0.80900000000000005</v>
      </c>
      <c r="BH602" s="46">
        <v>0.80900000000000005</v>
      </c>
      <c r="BI602" s="47">
        <v>1073</v>
      </c>
      <c r="BJ602" s="47">
        <v>393911819</v>
      </c>
      <c r="BK602" s="47">
        <v>367112</v>
      </c>
      <c r="BL602" s="47">
        <v>1353970</v>
      </c>
      <c r="BM602" s="47">
        <v>1354107</v>
      </c>
      <c r="BN602" s="66">
        <v>0.81200000000000006</v>
      </c>
      <c r="BO602" s="66">
        <v>0.59399999999999997</v>
      </c>
      <c r="BP602" s="66">
        <v>0.81200000000000006</v>
      </c>
      <c r="BQ602" s="66">
        <v>0.81200000000000006</v>
      </c>
      <c r="BR602" s="67">
        <v>1054</v>
      </c>
      <c r="BS602" s="67">
        <v>412053754</v>
      </c>
      <c r="BT602" s="67">
        <v>390942</v>
      </c>
      <c r="BU602" s="67">
        <v>1395365</v>
      </c>
      <c r="BV602" s="67">
        <v>1634504</v>
      </c>
      <c r="BW602" s="70">
        <v>0.80700000000000005</v>
      </c>
      <c r="BX602" s="70">
        <v>0.60599999999999998</v>
      </c>
      <c r="BY602" s="70">
        <v>0.80700000000000005</v>
      </c>
      <c r="BZ602" s="70">
        <v>0.80700000000000005</v>
      </c>
      <c r="CA602" s="71">
        <v>1042</v>
      </c>
      <c r="CB602" s="71">
        <v>411829443</v>
      </c>
      <c r="CC602" s="71">
        <v>395229</v>
      </c>
      <c r="CD602" s="71">
        <v>1694661</v>
      </c>
      <c r="CE602" s="71">
        <v>2116160</v>
      </c>
    </row>
    <row r="603" spans="1:83" x14ac:dyDescent="0.35">
      <c r="A603" s="10" t="s">
        <v>1935</v>
      </c>
      <c r="B603" s="10" t="s">
        <v>585</v>
      </c>
      <c r="C603" s="42">
        <v>0.74</v>
      </c>
      <c r="D603" s="42">
        <v>0.628</v>
      </c>
      <c r="E603" s="42">
        <v>0.74</v>
      </c>
      <c r="F603" s="42">
        <v>0.74</v>
      </c>
      <c r="G603" s="43">
        <v>2193</v>
      </c>
      <c r="H603" s="43">
        <v>764811012</v>
      </c>
      <c r="I603" s="43">
        <v>348751</v>
      </c>
      <c r="J603" s="43">
        <v>1996270</v>
      </c>
      <c r="K603" s="43">
        <v>2107011</v>
      </c>
      <c r="L603" s="42">
        <v>0.74299999999999999</v>
      </c>
      <c r="M603" s="42">
        <v>0.628</v>
      </c>
      <c r="N603" s="42">
        <v>0.74299999999999999</v>
      </c>
      <c r="O603" s="42">
        <v>0.74299999999999999</v>
      </c>
      <c r="P603" s="43">
        <v>2176</v>
      </c>
      <c r="Q603" s="43">
        <v>772198807</v>
      </c>
      <c r="R603" s="43">
        <v>354870</v>
      </c>
      <c r="S603" s="43">
        <v>2407841</v>
      </c>
      <c r="T603" s="43">
        <v>2214678</v>
      </c>
      <c r="U603" s="42">
        <v>0.74299999999999999</v>
      </c>
      <c r="V603" s="42">
        <v>0.62</v>
      </c>
      <c r="W603" s="42">
        <v>0.74299999999999999</v>
      </c>
      <c r="X603" s="42">
        <v>0.74299999999999999</v>
      </c>
      <c r="Y603" s="43">
        <v>2140</v>
      </c>
      <c r="Z603" s="43">
        <v>798327831</v>
      </c>
      <c r="AA603" s="43">
        <v>373050</v>
      </c>
      <c r="AB603" s="43">
        <v>2220274</v>
      </c>
      <c r="AC603" s="43">
        <v>2493383</v>
      </c>
      <c r="AD603" s="42">
        <v>0.748</v>
      </c>
      <c r="AE603" s="42">
        <v>0.625</v>
      </c>
      <c r="AF603" s="42">
        <v>0.748</v>
      </c>
      <c r="AG603" s="42">
        <v>0.748</v>
      </c>
      <c r="AH603" s="43">
        <v>2071</v>
      </c>
      <c r="AI603" s="43">
        <v>804501397</v>
      </c>
      <c r="AJ603" s="43">
        <v>388460</v>
      </c>
      <c r="AK603" s="43">
        <v>2550233</v>
      </c>
      <c r="AL603" s="43">
        <v>2310780</v>
      </c>
      <c r="AM603" s="42">
        <v>0.76100000000000001</v>
      </c>
      <c r="AN603" s="42">
        <v>0.63200000000000001</v>
      </c>
      <c r="AO603" s="42">
        <v>0.76100000000000001</v>
      </c>
      <c r="AP603" s="42">
        <v>0.76100000000000001</v>
      </c>
      <c r="AQ603" s="43">
        <v>2073</v>
      </c>
      <c r="AR603" s="43">
        <v>810165664</v>
      </c>
      <c r="AS603" s="43">
        <v>390817</v>
      </c>
      <c r="AT603" s="43">
        <v>2581460</v>
      </c>
      <c r="AU603" s="43">
        <v>2780332</v>
      </c>
      <c r="AV603" s="42">
        <v>0.77</v>
      </c>
      <c r="AW603" s="42">
        <v>0.63500000000000001</v>
      </c>
      <c r="AX603" s="42">
        <v>0.77</v>
      </c>
      <c r="AY603" s="42">
        <v>0.77</v>
      </c>
      <c r="AZ603" s="43">
        <v>2037</v>
      </c>
      <c r="BA603" s="43">
        <v>818632620</v>
      </c>
      <c r="BB603" s="43">
        <v>401881</v>
      </c>
      <c r="BC603" s="43">
        <v>2668857</v>
      </c>
      <c r="BD603" s="43">
        <v>2575105</v>
      </c>
      <c r="BE603" s="46">
        <v>0.77900000000000003</v>
      </c>
      <c r="BF603" s="46">
        <v>0.621</v>
      </c>
      <c r="BG603" s="46">
        <v>0.77900000000000003</v>
      </c>
      <c r="BH603" s="46">
        <v>0.77900000000000003</v>
      </c>
      <c r="BI603" s="47">
        <v>2002</v>
      </c>
      <c r="BJ603" s="47">
        <v>849609935</v>
      </c>
      <c r="BK603" s="47">
        <v>424380</v>
      </c>
      <c r="BL603" s="47">
        <v>2690699</v>
      </c>
      <c r="BM603" s="47">
        <v>3000856</v>
      </c>
      <c r="BN603" s="66">
        <v>0.78100000000000003</v>
      </c>
      <c r="BO603" s="66">
        <v>0.59599999999999997</v>
      </c>
      <c r="BP603" s="66">
        <v>0.78100000000000003</v>
      </c>
      <c r="BQ603" s="66">
        <v>0.78100000000000003</v>
      </c>
      <c r="BR603" s="67">
        <v>1984</v>
      </c>
      <c r="BS603" s="67">
        <v>904647013</v>
      </c>
      <c r="BT603" s="67">
        <v>455971</v>
      </c>
      <c r="BU603" s="67">
        <v>3245970</v>
      </c>
      <c r="BV603" s="67">
        <v>3568702</v>
      </c>
      <c r="BW603" s="70">
        <v>0.76700000000000002</v>
      </c>
      <c r="BX603" s="70">
        <v>0.59399999999999997</v>
      </c>
      <c r="BY603" s="70">
        <v>0.76700000000000002</v>
      </c>
      <c r="BZ603" s="70">
        <v>0.76700000000000002</v>
      </c>
      <c r="CA603" s="71">
        <v>1909</v>
      </c>
      <c r="CB603" s="71">
        <v>906457109</v>
      </c>
      <c r="CC603" s="71">
        <v>474833</v>
      </c>
      <c r="CD603" s="71">
        <v>3509545</v>
      </c>
      <c r="CE603" s="71">
        <v>3707585</v>
      </c>
    </row>
    <row r="604" spans="1:83" x14ac:dyDescent="0.35">
      <c r="A604" s="10" t="s">
        <v>1936</v>
      </c>
      <c r="B604" s="10" t="s">
        <v>586</v>
      </c>
      <c r="C604" s="42">
        <v>0.70499999999999996</v>
      </c>
      <c r="D604" s="42">
        <v>0.55600000000000005</v>
      </c>
      <c r="E604" s="42">
        <v>0.70499999999999996</v>
      </c>
      <c r="F604" s="42">
        <v>0.70499999999999996</v>
      </c>
      <c r="G604" s="43">
        <v>918</v>
      </c>
      <c r="H604" s="43">
        <v>363538422</v>
      </c>
      <c r="I604" s="43">
        <v>396011</v>
      </c>
      <c r="J604" s="43">
        <v>1108696</v>
      </c>
      <c r="K604" s="43">
        <v>1138470</v>
      </c>
      <c r="L604" s="42">
        <v>0.71599999999999997</v>
      </c>
      <c r="M604" s="42">
        <v>0.56299999999999994</v>
      </c>
      <c r="N604" s="42">
        <v>0.71599999999999997</v>
      </c>
      <c r="O604" s="42">
        <v>0.71599999999999997</v>
      </c>
      <c r="P604" s="43">
        <v>918</v>
      </c>
      <c r="Q604" s="43">
        <v>359439339</v>
      </c>
      <c r="R604" s="43">
        <v>391546</v>
      </c>
      <c r="S604" s="43">
        <v>1074668</v>
      </c>
      <c r="T604" s="43">
        <v>1132612</v>
      </c>
      <c r="U604" s="42">
        <v>0.73899999999999999</v>
      </c>
      <c r="V604" s="42">
        <v>0.56299999999999994</v>
      </c>
      <c r="W604" s="42">
        <v>0.73899999999999999</v>
      </c>
      <c r="X604" s="42">
        <v>0.73899999999999999</v>
      </c>
      <c r="Y604" s="43">
        <v>957</v>
      </c>
      <c r="Z604" s="43">
        <v>362599893</v>
      </c>
      <c r="AA604" s="43">
        <v>378892</v>
      </c>
      <c r="AB604" s="43">
        <v>1117427</v>
      </c>
      <c r="AC604" s="43">
        <v>1215825</v>
      </c>
      <c r="AD604" s="42">
        <v>0.748</v>
      </c>
      <c r="AE604" s="42">
        <v>0.56599999999999995</v>
      </c>
      <c r="AF604" s="42">
        <v>0.748</v>
      </c>
      <c r="AG604" s="42">
        <v>0.748</v>
      </c>
      <c r="AH604" s="43">
        <v>949</v>
      </c>
      <c r="AI604" s="43">
        <v>369183897</v>
      </c>
      <c r="AJ604" s="43">
        <v>389024</v>
      </c>
      <c r="AK604" s="43">
        <v>1142848</v>
      </c>
      <c r="AL604" s="43">
        <v>1269404</v>
      </c>
      <c r="AM604" s="42">
        <v>0.755</v>
      </c>
      <c r="AN604" s="42">
        <v>0.56799999999999995</v>
      </c>
      <c r="AO604" s="42">
        <v>0.755</v>
      </c>
      <c r="AP604" s="42">
        <v>0.755</v>
      </c>
      <c r="AQ604" s="43">
        <v>927</v>
      </c>
      <c r="AR604" s="43">
        <v>372306386</v>
      </c>
      <c r="AS604" s="43">
        <v>401625</v>
      </c>
      <c r="AT604" s="43">
        <v>1221286</v>
      </c>
      <c r="AU604" s="43">
        <v>1302655</v>
      </c>
      <c r="AV604" s="42">
        <v>0.75800000000000001</v>
      </c>
      <c r="AW604" s="42">
        <v>0.56999999999999995</v>
      </c>
      <c r="AX604" s="42">
        <v>0.75800000000000001</v>
      </c>
      <c r="AY604" s="42">
        <v>0.75800000000000001</v>
      </c>
      <c r="AZ604" s="43">
        <v>891</v>
      </c>
      <c r="BA604" s="43">
        <v>376327567</v>
      </c>
      <c r="BB604" s="43">
        <v>422365</v>
      </c>
      <c r="BC604" s="43">
        <v>1248860</v>
      </c>
      <c r="BD604" s="43">
        <v>1389496</v>
      </c>
      <c r="BE604" s="46">
        <v>0.748</v>
      </c>
      <c r="BF604" s="46">
        <v>0.56599999999999995</v>
      </c>
      <c r="BG604" s="46">
        <v>0.748</v>
      </c>
      <c r="BH604" s="46">
        <v>0.748</v>
      </c>
      <c r="BI604" s="47">
        <v>802</v>
      </c>
      <c r="BJ604" s="47">
        <v>388214877</v>
      </c>
      <c r="BK604" s="47">
        <v>484058</v>
      </c>
      <c r="BL604" s="47">
        <v>1380071</v>
      </c>
      <c r="BM604" s="47">
        <v>1430949</v>
      </c>
      <c r="BN604" s="66">
        <v>0.76300000000000001</v>
      </c>
      <c r="BO604" s="66">
        <v>0.55900000000000005</v>
      </c>
      <c r="BP604" s="66">
        <v>0.76300000000000001</v>
      </c>
      <c r="BQ604" s="66">
        <v>0.76300000000000001</v>
      </c>
      <c r="BR604" s="67">
        <v>821</v>
      </c>
      <c r="BS604" s="67">
        <v>405057457</v>
      </c>
      <c r="BT604" s="67">
        <v>493370</v>
      </c>
      <c r="BU604" s="67">
        <v>1544484</v>
      </c>
      <c r="BV604" s="67">
        <v>1432389</v>
      </c>
      <c r="BW604" s="70">
        <v>0.747</v>
      </c>
      <c r="BX604" s="70">
        <v>0.57699999999999996</v>
      </c>
      <c r="BY604" s="70">
        <v>0.747</v>
      </c>
      <c r="BZ604" s="70">
        <v>0.747</v>
      </c>
      <c r="CA604" s="71">
        <v>796</v>
      </c>
      <c r="CB604" s="71">
        <v>411310599</v>
      </c>
      <c r="CC604" s="71">
        <v>516721</v>
      </c>
      <c r="CD604" s="71">
        <v>1961712</v>
      </c>
      <c r="CE604" s="71">
        <v>1838639</v>
      </c>
    </row>
    <row r="605" spans="1:83" x14ac:dyDescent="0.35">
      <c r="A605" s="10" t="s">
        <v>1937</v>
      </c>
      <c r="B605" s="10" t="s">
        <v>587</v>
      </c>
      <c r="C605" s="42">
        <v>0.77400000000000002</v>
      </c>
      <c r="D605" s="42">
        <v>0.32800000000000001</v>
      </c>
      <c r="E605" s="42">
        <v>0.77400000000000002</v>
      </c>
      <c r="F605" s="42">
        <v>0.77400000000000002</v>
      </c>
      <c r="G605" s="43">
        <v>974</v>
      </c>
      <c r="H605" s="43">
        <v>295642197</v>
      </c>
      <c r="I605" s="43">
        <v>303534</v>
      </c>
      <c r="J605" s="43">
        <v>492808</v>
      </c>
      <c r="K605" s="43">
        <v>421899</v>
      </c>
      <c r="L605" s="42">
        <v>0.76400000000000001</v>
      </c>
      <c r="M605" s="42">
        <v>0.317</v>
      </c>
      <c r="N605" s="42">
        <v>0.76400000000000001</v>
      </c>
      <c r="O605" s="42">
        <v>0.76400000000000001</v>
      </c>
      <c r="P605" s="43">
        <v>992</v>
      </c>
      <c r="Q605" s="43">
        <v>323273307</v>
      </c>
      <c r="R605" s="43">
        <v>325880</v>
      </c>
      <c r="S605" s="43">
        <v>493157</v>
      </c>
      <c r="T605" s="43">
        <v>553336</v>
      </c>
      <c r="U605" s="42">
        <v>0.77800000000000002</v>
      </c>
      <c r="V605" s="42">
        <v>0.33400000000000002</v>
      </c>
      <c r="W605" s="42">
        <v>0.77800000000000002</v>
      </c>
      <c r="X605" s="42">
        <v>0.77800000000000002</v>
      </c>
      <c r="Y605" s="43">
        <v>984</v>
      </c>
      <c r="Z605" s="43">
        <v>317969587</v>
      </c>
      <c r="AA605" s="43">
        <v>323139</v>
      </c>
      <c r="AB605" s="43">
        <v>510621</v>
      </c>
      <c r="AC605" s="43">
        <v>579319</v>
      </c>
      <c r="AD605" s="42">
        <v>0.78100000000000003</v>
      </c>
      <c r="AE605" s="42">
        <v>0.33900000000000002</v>
      </c>
      <c r="AF605" s="42">
        <v>0.78100000000000003</v>
      </c>
      <c r="AG605" s="42">
        <v>0.78100000000000003</v>
      </c>
      <c r="AH605" s="43">
        <v>933</v>
      </c>
      <c r="AI605" s="43">
        <v>315369648</v>
      </c>
      <c r="AJ605" s="43">
        <v>338016</v>
      </c>
      <c r="AK605" s="43">
        <v>610896</v>
      </c>
      <c r="AL605" s="43">
        <v>651531</v>
      </c>
      <c r="AM605" s="42">
        <v>0.78300000000000003</v>
      </c>
      <c r="AN605" s="42">
        <v>0.32800000000000001</v>
      </c>
      <c r="AO605" s="42">
        <v>0.78300000000000003</v>
      </c>
      <c r="AP605" s="42">
        <v>0.78300000000000003</v>
      </c>
      <c r="AQ605" s="43">
        <v>908</v>
      </c>
      <c r="AR605" s="43">
        <v>322016537</v>
      </c>
      <c r="AS605" s="43">
        <v>354643</v>
      </c>
      <c r="AT605" s="43">
        <v>670130</v>
      </c>
      <c r="AU605" s="43">
        <v>680957</v>
      </c>
      <c r="AV605" s="42">
        <v>0.80200000000000005</v>
      </c>
      <c r="AW605" s="42">
        <v>0.33900000000000002</v>
      </c>
      <c r="AX605" s="42">
        <v>0.80200000000000005</v>
      </c>
      <c r="AY605" s="42">
        <v>0.80200000000000005</v>
      </c>
      <c r="AZ605" s="43">
        <v>925</v>
      </c>
      <c r="BA605" s="43">
        <v>320483484</v>
      </c>
      <c r="BB605" s="43">
        <v>346468</v>
      </c>
      <c r="BC605" s="43">
        <v>698212</v>
      </c>
      <c r="BD605" s="43">
        <v>716575</v>
      </c>
      <c r="BE605" s="46">
        <v>0.81299999999999994</v>
      </c>
      <c r="BF605" s="46">
        <v>0.33900000000000002</v>
      </c>
      <c r="BG605" s="46">
        <v>0.81299999999999994</v>
      </c>
      <c r="BH605" s="46">
        <v>0.81299999999999994</v>
      </c>
      <c r="BI605" s="47">
        <v>886</v>
      </c>
      <c r="BJ605" s="47">
        <v>318536652</v>
      </c>
      <c r="BK605" s="47">
        <v>359522</v>
      </c>
      <c r="BL605" s="47">
        <v>678724</v>
      </c>
      <c r="BM605" s="47">
        <v>708116</v>
      </c>
      <c r="BN605" s="66">
        <v>0.80800000000000005</v>
      </c>
      <c r="BO605" s="66">
        <v>0.30499999999999999</v>
      </c>
      <c r="BP605" s="66">
        <v>0.80800000000000005</v>
      </c>
      <c r="BQ605" s="66">
        <v>0.80800000000000005</v>
      </c>
      <c r="BR605" s="67">
        <v>841</v>
      </c>
      <c r="BS605" s="67">
        <v>336842782</v>
      </c>
      <c r="BT605" s="67">
        <v>400526</v>
      </c>
      <c r="BU605" s="67">
        <v>700103</v>
      </c>
      <c r="BV605" s="67">
        <v>848333</v>
      </c>
      <c r="BW605" s="70">
        <v>0.80300000000000005</v>
      </c>
      <c r="BX605" s="70">
        <v>0.317</v>
      </c>
      <c r="BY605" s="70">
        <v>0.80300000000000005</v>
      </c>
      <c r="BZ605" s="70">
        <v>0.80300000000000005</v>
      </c>
      <c r="CA605" s="71">
        <v>832</v>
      </c>
      <c r="CB605" s="71">
        <v>335648074</v>
      </c>
      <c r="CC605" s="71">
        <v>403423</v>
      </c>
      <c r="CD605" s="71">
        <v>917058</v>
      </c>
      <c r="CE605" s="71">
        <v>911100</v>
      </c>
    </row>
    <row r="606" spans="1:83" x14ac:dyDescent="0.35">
      <c r="A606" s="10" t="s">
        <v>1938</v>
      </c>
      <c r="B606" s="10" t="s">
        <v>588</v>
      </c>
      <c r="C606" s="42">
        <v>0.69</v>
      </c>
      <c r="D606" s="42">
        <v>0.66700000000000004</v>
      </c>
      <c r="E606" s="42">
        <v>0.69</v>
      </c>
      <c r="F606" s="42">
        <v>0.69</v>
      </c>
      <c r="G606" s="43">
        <v>1726</v>
      </c>
      <c r="H606" s="43">
        <v>715596092</v>
      </c>
      <c r="I606" s="43">
        <v>414597</v>
      </c>
      <c r="J606" s="43">
        <v>1709761</v>
      </c>
      <c r="K606" s="43">
        <v>2027132</v>
      </c>
      <c r="L606" s="42">
        <v>0.68500000000000005</v>
      </c>
      <c r="M606" s="42">
        <v>0.66600000000000004</v>
      </c>
      <c r="N606" s="42">
        <v>0.68500000000000005</v>
      </c>
      <c r="O606" s="42">
        <v>0.68500000000000005</v>
      </c>
      <c r="P606" s="43">
        <v>1671</v>
      </c>
      <c r="Q606" s="43">
        <v>726448836</v>
      </c>
      <c r="R606" s="43">
        <v>434738</v>
      </c>
      <c r="S606" s="43">
        <v>1776347</v>
      </c>
      <c r="T606" s="43">
        <v>2105158</v>
      </c>
      <c r="U606" s="42">
        <v>0.67700000000000005</v>
      </c>
      <c r="V606" s="42">
        <v>0.66200000000000003</v>
      </c>
      <c r="W606" s="42">
        <v>0.67700000000000005</v>
      </c>
      <c r="X606" s="42">
        <v>0.67700000000000005</v>
      </c>
      <c r="Y606" s="43">
        <v>1606</v>
      </c>
      <c r="Z606" s="43">
        <v>753606868</v>
      </c>
      <c r="AA606" s="43">
        <v>469244</v>
      </c>
      <c r="AB606" s="43">
        <v>1753587</v>
      </c>
      <c r="AC606" s="43">
        <v>2125079</v>
      </c>
      <c r="AD606" s="42">
        <v>0.68300000000000005</v>
      </c>
      <c r="AE606" s="42">
        <v>0.66</v>
      </c>
      <c r="AF606" s="42">
        <v>0.68300000000000005</v>
      </c>
      <c r="AG606" s="42">
        <v>0.68300000000000005</v>
      </c>
      <c r="AH606" s="43">
        <v>1589</v>
      </c>
      <c r="AI606" s="43">
        <v>775841616</v>
      </c>
      <c r="AJ606" s="43">
        <v>488257</v>
      </c>
      <c r="AK606" s="43">
        <v>2049244</v>
      </c>
      <c r="AL606" s="43">
        <v>2142479</v>
      </c>
      <c r="AM606" s="42">
        <v>0.69199999999999995</v>
      </c>
      <c r="AN606" s="42">
        <v>0.66400000000000003</v>
      </c>
      <c r="AO606" s="42">
        <v>0.69199999999999995</v>
      </c>
      <c r="AP606" s="42">
        <v>0.69199999999999995</v>
      </c>
      <c r="AQ606" s="43">
        <v>1570</v>
      </c>
      <c r="AR606" s="43">
        <v>790223319</v>
      </c>
      <c r="AS606" s="43">
        <v>503326</v>
      </c>
      <c r="AT606" s="43">
        <v>1887405</v>
      </c>
      <c r="AU606" s="43">
        <v>2139332</v>
      </c>
      <c r="AV606" s="42">
        <v>0.69399999999999995</v>
      </c>
      <c r="AW606" s="42">
        <v>0.65600000000000003</v>
      </c>
      <c r="AX606" s="42">
        <v>0.69399999999999995</v>
      </c>
      <c r="AY606" s="42">
        <v>0.69399999999999995</v>
      </c>
      <c r="AZ606" s="43">
        <v>1516</v>
      </c>
      <c r="BA606" s="43">
        <v>807499614</v>
      </c>
      <c r="BB606" s="43">
        <v>532651</v>
      </c>
      <c r="BC606" s="43">
        <v>1847580</v>
      </c>
      <c r="BD606" s="43">
        <v>2120939</v>
      </c>
      <c r="BE606" s="46">
        <v>0.69399999999999995</v>
      </c>
      <c r="BF606" s="46">
        <v>0.65</v>
      </c>
      <c r="BG606" s="46">
        <v>0.69399999999999995</v>
      </c>
      <c r="BH606" s="46">
        <v>0.69399999999999995</v>
      </c>
      <c r="BI606" s="47">
        <v>1438</v>
      </c>
      <c r="BJ606" s="47">
        <v>844568728</v>
      </c>
      <c r="BK606" s="47">
        <v>587321</v>
      </c>
      <c r="BL606" s="47">
        <v>1855394</v>
      </c>
      <c r="BM606" s="47">
        <v>1926221</v>
      </c>
      <c r="BN606" s="66">
        <v>0.68200000000000005</v>
      </c>
      <c r="BO606" s="66">
        <v>0.64800000000000002</v>
      </c>
      <c r="BP606" s="66">
        <v>0.68200000000000005</v>
      </c>
      <c r="BQ606" s="66">
        <v>0.68200000000000005</v>
      </c>
      <c r="BR606" s="67">
        <v>1317</v>
      </c>
      <c r="BS606" s="67">
        <v>870683419</v>
      </c>
      <c r="BT606" s="67">
        <v>661111</v>
      </c>
      <c r="BU606" s="67">
        <v>1875122</v>
      </c>
      <c r="BV606" s="67">
        <v>2220543</v>
      </c>
      <c r="BW606" s="70">
        <v>0.67900000000000005</v>
      </c>
      <c r="BX606" s="70">
        <v>0.65400000000000003</v>
      </c>
      <c r="BY606" s="70">
        <v>0.67900000000000005</v>
      </c>
      <c r="BZ606" s="70">
        <v>0.67900000000000005</v>
      </c>
      <c r="CA606" s="71">
        <v>1355</v>
      </c>
      <c r="CB606" s="71">
        <v>886533512</v>
      </c>
      <c r="CC606" s="71">
        <v>654268</v>
      </c>
      <c r="CD606" s="71">
        <v>1935324</v>
      </c>
      <c r="CE606" s="71">
        <v>1971743</v>
      </c>
    </row>
    <row r="607" spans="1:83" x14ac:dyDescent="0.35">
      <c r="A607" s="10" t="s">
        <v>1939</v>
      </c>
      <c r="B607" s="10" t="s">
        <v>2060</v>
      </c>
      <c r="C607" s="42">
        <v>0</v>
      </c>
      <c r="D607" s="42">
        <v>0</v>
      </c>
      <c r="E607" s="42">
        <v>0</v>
      </c>
      <c r="F607" s="42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2">
        <v>0</v>
      </c>
      <c r="M607" s="42">
        <v>0</v>
      </c>
      <c r="N607" s="42">
        <v>0</v>
      </c>
      <c r="O607" s="42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2">
        <v>0</v>
      </c>
      <c r="V607" s="42">
        <v>0</v>
      </c>
      <c r="W607" s="42">
        <v>0</v>
      </c>
      <c r="X607" s="42">
        <v>0</v>
      </c>
      <c r="Y607" s="43">
        <v>0</v>
      </c>
      <c r="Z607" s="43">
        <v>0</v>
      </c>
      <c r="AA607" s="43">
        <v>0</v>
      </c>
      <c r="AB607" s="43">
        <v>0</v>
      </c>
      <c r="AC607" s="43">
        <v>0</v>
      </c>
      <c r="AD607" s="42">
        <v>0</v>
      </c>
      <c r="AE607" s="42">
        <v>0</v>
      </c>
      <c r="AF607" s="42">
        <v>0</v>
      </c>
      <c r="AG607" s="42">
        <v>0</v>
      </c>
      <c r="AH607" s="43">
        <v>0</v>
      </c>
      <c r="AI607" s="43">
        <v>0</v>
      </c>
      <c r="AJ607" s="43">
        <v>0</v>
      </c>
      <c r="AK607" s="43">
        <v>0</v>
      </c>
      <c r="AL607" s="43">
        <v>0</v>
      </c>
      <c r="AM607" s="42">
        <v>0</v>
      </c>
      <c r="AN607" s="42">
        <v>0</v>
      </c>
      <c r="AO607" s="42">
        <v>0</v>
      </c>
      <c r="AP607" s="42">
        <v>0</v>
      </c>
      <c r="AQ607" s="43">
        <v>0</v>
      </c>
      <c r="AR607" s="43">
        <v>0</v>
      </c>
      <c r="AS607" s="43">
        <v>0</v>
      </c>
      <c r="AT607" s="43">
        <v>0</v>
      </c>
      <c r="AU607" s="43">
        <v>0</v>
      </c>
      <c r="AV607" s="42">
        <v>0</v>
      </c>
      <c r="AW607" s="42">
        <v>0</v>
      </c>
      <c r="AX607" s="42">
        <v>0</v>
      </c>
      <c r="AY607" s="42">
        <v>0</v>
      </c>
      <c r="AZ607" s="43">
        <v>0</v>
      </c>
      <c r="BA607" s="43">
        <v>0</v>
      </c>
      <c r="BB607" s="43">
        <v>0</v>
      </c>
      <c r="BC607" s="43">
        <v>0</v>
      </c>
      <c r="BD607" s="43">
        <v>0</v>
      </c>
      <c r="BE607" s="46">
        <v>0</v>
      </c>
      <c r="BF607" s="46">
        <v>0</v>
      </c>
      <c r="BG607" s="46">
        <v>0</v>
      </c>
      <c r="BH607" s="46">
        <v>0</v>
      </c>
      <c r="BI607" s="47">
        <v>0</v>
      </c>
      <c r="BJ607" s="47">
        <v>0</v>
      </c>
      <c r="BK607" s="47">
        <v>0</v>
      </c>
      <c r="BL607" s="47">
        <v>0</v>
      </c>
      <c r="BM607" s="47">
        <v>0</v>
      </c>
      <c r="BN607" s="66">
        <v>0</v>
      </c>
      <c r="BO607" s="66">
        <v>0</v>
      </c>
      <c r="BP607" s="66">
        <v>0</v>
      </c>
      <c r="BQ607" s="66">
        <v>0</v>
      </c>
      <c r="BR607" s="67">
        <v>0</v>
      </c>
      <c r="BS607" s="67">
        <v>0</v>
      </c>
      <c r="BT607" s="67">
        <v>0</v>
      </c>
      <c r="BU607" s="67">
        <v>0</v>
      </c>
      <c r="BV607" s="67">
        <v>0</v>
      </c>
      <c r="BW607" s="70">
        <v>0</v>
      </c>
      <c r="BX607" s="70">
        <v>0</v>
      </c>
      <c r="BY607" s="70">
        <v>0</v>
      </c>
      <c r="BZ607" s="70">
        <v>0</v>
      </c>
      <c r="CA607" s="71">
        <v>0</v>
      </c>
      <c r="CB607" s="71">
        <v>0</v>
      </c>
      <c r="CC607" s="71">
        <v>0</v>
      </c>
      <c r="CD607" s="71">
        <v>0</v>
      </c>
      <c r="CE607" s="71">
        <v>0</v>
      </c>
    </row>
    <row r="608" spans="1:83" x14ac:dyDescent="0.35">
      <c r="A608" s="10" t="s">
        <v>1940</v>
      </c>
      <c r="B608" s="10" t="s">
        <v>589</v>
      </c>
      <c r="C608" s="42">
        <v>0.76200000000000001</v>
      </c>
      <c r="D608" s="42">
        <v>0.63700000000000001</v>
      </c>
      <c r="E608" s="42">
        <v>0.76200000000000001</v>
      </c>
      <c r="F608" s="42">
        <v>0.76200000000000001</v>
      </c>
      <c r="G608" s="43">
        <v>853</v>
      </c>
      <c r="H608" s="43">
        <v>272385028</v>
      </c>
      <c r="I608" s="43">
        <v>319325</v>
      </c>
      <c r="J608" s="43">
        <v>1298952</v>
      </c>
      <c r="K608" s="43">
        <v>1721564</v>
      </c>
      <c r="L608" s="42">
        <v>0.76200000000000001</v>
      </c>
      <c r="M608" s="42">
        <v>0.625</v>
      </c>
      <c r="N608" s="42">
        <v>0.76200000000000001</v>
      </c>
      <c r="O608" s="42">
        <v>0.76200000000000001</v>
      </c>
      <c r="P608" s="43">
        <v>857</v>
      </c>
      <c r="Q608" s="43">
        <v>281470581</v>
      </c>
      <c r="R608" s="43">
        <v>328437</v>
      </c>
      <c r="S608" s="43">
        <v>1538653</v>
      </c>
      <c r="T608" s="43">
        <v>1726059</v>
      </c>
      <c r="U608" s="42">
        <v>0.77200000000000002</v>
      </c>
      <c r="V608" s="42">
        <v>0.61799999999999999</v>
      </c>
      <c r="W608" s="42">
        <v>0.77200000000000002</v>
      </c>
      <c r="X608" s="42">
        <v>0.77200000000000002</v>
      </c>
      <c r="Y608" s="43">
        <v>867</v>
      </c>
      <c r="Z608" s="43">
        <v>287664158</v>
      </c>
      <c r="AA608" s="43">
        <v>331792</v>
      </c>
      <c r="AB608" s="43">
        <v>1331011</v>
      </c>
      <c r="AC608" s="43">
        <v>1742204</v>
      </c>
      <c r="AD608" s="42">
        <v>0.77800000000000002</v>
      </c>
      <c r="AE608" s="42">
        <v>0.62</v>
      </c>
      <c r="AF608" s="42">
        <v>0.77800000000000002</v>
      </c>
      <c r="AG608" s="42">
        <v>0.77800000000000002</v>
      </c>
      <c r="AH608" s="43">
        <v>865</v>
      </c>
      <c r="AI608" s="43">
        <v>295361960</v>
      </c>
      <c r="AJ608" s="43">
        <v>341458</v>
      </c>
      <c r="AK608" s="43">
        <v>1372861</v>
      </c>
      <c r="AL608" s="43">
        <v>1730294</v>
      </c>
      <c r="AM608" s="42">
        <v>0.78500000000000003</v>
      </c>
      <c r="AN608" s="42">
        <v>0.62</v>
      </c>
      <c r="AO608" s="42">
        <v>0.78500000000000003</v>
      </c>
      <c r="AP608" s="42">
        <v>0.78500000000000003</v>
      </c>
      <c r="AQ608" s="43">
        <v>853</v>
      </c>
      <c r="AR608" s="43">
        <v>300191255</v>
      </c>
      <c r="AS608" s="43">
        <v>351924</v>
      </c>
      <c r="AT608" s="43">
        <v>1503764</v>
      </c>
      <c r="AU608" s="43">
        <v>1689341</v>
      </c>
      <c r="AV608" s="42">
        <v>0.79400000000000004</v>
      </c>
      <c r="AW608" s="42">
        <v>0.623</v>
      </c>
      <c r="AX608" s="42">
        <v>0.79400000000000004</v>
      </c>
      <c r="AY608" s="42">
        <v>0.79400000000000004</v>
      </c>
      <c r="AZ608" s="43">
        <v>846</v>
      </c>
      <c r="BA608" s="43">
        <v>303560660</v>
      </c>
      <c r="BB608" s="43">
        <v>358818</v>
      </c>
      <c r="BC608" s="43">
        <v>1484355</v>
      </c>
      <c r="BD608" s="43">
        <v>1587009</v>
      </c>
      <c r="BE608" s="46">
        <v>0.79900000000000004</v>
      </c>
      <c r="BF608" s="46">
        <v>0.60799999999999998</v>
      </c>
      <c r="BG608" s="46">
        <v>0.79900000000000004</v>
      </c>
      <c r="BH608" s="46">
        <v>0.79900000000000004</v>
      </c>
      <c r="BI608" s="47">
        <v>834</v>
      </c>
      <c r="BJ608" s="47">
        <v>322282477</v>
      </c>
      <c r="BK608" s="47">
        <v>386429</v>
      </c>
      <c r="BL608" s="47">
        <v>1358060</v>
      </c>
      <c r="BM608" s="47">
        <v>1419618</v>
      </c>
      <c r="BN608" s="66">
        <v>0.78800000000000003</v>
      </c>
      <c r="BO608" s="66">
        <v>0.58799999999999997</v>
      </c>
      <c r="BP608" s="66">
        <v>0.78800000000000003</v>
      </c>
      <c r="BQ608" s="66">
        <v>0.78800000000000003</v>
      </c>
      <c r="BR608" s="67">
        <v>766</v>
      </c>
      <c r="BS608" s="67">
        <v>337698181</v>
      </c>
      <c r="BT608" s="67">
        <v>440859</v>
      </c>
      <c r="BU608" s="67">
        <v>1358337</v>
      </c>
      <c r="BV608" s="67">
        <v>1515977</v>
      </c>
      <c r="BW608" s="70">
        <v>0.77800000000000002</v>
      </c>
      <c r="BX608" s="70">
        <v>0.59199999999999997</v>
      </c>
      <c r="BY608" s="70">
        <v>0.77800000000000002</v>
      </c>
      <c r="BZ608" s="70">
        <v>0.77800000000000002</v>
      </c>
      <c r="CA608" s="71">
        <v>758</v>
      </c>
      <c r="CB608" s="71">
        <v>344134864</v>
      </c>
      <c r="CC608" s="71">
        <v>454003</v>
      </c>
      <c r="CD608" s="71">
        <v>1175412</v>
      </c>
      <c r="CE608" s="71">
        <v>1372623</v>
      </c>
    </row>
    <row r="609" spans="1:83" x14ac:dyDescent="0.35">
      <c r="A609" s="10" t="s">
        <v>1941</v>
      </c>
      <c r="B609" s="10" t="s">
        <v>590</v>
      </c>
      <c r="C609" s="42">
        <v>0.41599999999999998</v>
      </c>
      <c r="D609" s="42">
        <v>0.58599999999999997</v>
      </c>
      <c r="E609" s="42">
        <v>0.41599999999999998</v>
      </c>
      <c r="F609" s="42">
        <v>0.58599999999999997</v>
      </c>
      <c r="G609" s="43">
        <v>5459</v>
      </c>
      <c r="H609" s="43">
        <v>4266976010</v>
      </c>
      <c r="I609" s="43">
        <v>781640</v>
      </c>
      <c r="J609" s="43">
        <v>4501855</v>
      </c>
      <c r="K609" s="43">
        <v>5640481</v>
      </c>
      <c r="L609" s="42">
        <v>0.40500000000000003</v>
      </c>
      <c r="M609" s="42">
        <v>0.57899999999999996</v>
      </c>
      <c r="N609" s="42">
        <v>0.40500000000000003</v>
      </c>
      <c r="O609" s="42">
        <v>0.57899999999999996</v>
      </c>
      <c r="P609" s="43">
        <v>5376</v>
      </c>
      <c r="Q609" s="43">
        <v>4411646349</v>
      </c>
      <c r="R609" s="43">
        <v>820618</v>
      </c>
      <c r="S609" s="43">
        <v>4971895</v>
      </c>
      <c r="T609" s="43">
        <v>5575836</v>
      </c>
      <c r="U609" s="42">
        <v>0.42499999999999999</v>
      </c>
      <c r="V609" s="42">
        <v>0.57899999999999996</v>
      </c>
      <c r="W609" s="42">
        <v>0.42499999999999999</v>
      </c>
      <c r="X609" s="42">
        <v>0.57899999999999996</v>
      </c>
      <c r="Y609" s="43">
        <v>5424</v>
      </c>
      <c r="Z609" s="43">
        <v>4522235677</v>
      </c>
      <c r="AA609" s="43">
        <v>833745</v>
      </c>
      <c r="AB609" s="43">
        <v>4537569</v>
      </c>
      <c r="AC609" s="43">
        <v>5187672</v>
      </c>
      <c r="AD609" s="42">
        <v>0.439</v>
      </c>
      <c r="AE609" s="42">
        <v>0.56599999999999995</v>
      </c>
      <c r="AF609" s="42">
        <v>0.439</v>
      </c>
      <c r="AG609" s="42">
        <v>0.56599999999999995</v>
      </c>
      <c r="AH609" s="43">
        <v>5510</v>
      </c>
      <c r="AI609" s="43">
        <v>4748327448</v>
      </c>
      <c r="AJ609" s="43">
        <v>861765</v>
      </c>
      <c r="AK609" s="43">
        <v>4521139</v>
      </c>
      <c r="AL609" s="43">
        <v>5046077</v>
      </c>
      <c r="AM609" s="42">
        <v>0.443</v>
      </c>
      <c r="AN609" s="42">
        <v>0.56599999999999995</v>
      </c>
      <c r="AO609" s="42">
        <v>0.443</v>
      </c>
      <c r="AP609" s="42">
        <v>0.56599999999999995</v>
      </c>
      <c r="AQ609" s="43">
        <v>5387</v>
      </c>
      <c r="AR609" s="43">
        <v>4901919627</v>
      </c>
      <c r="AS609" s="43">
        <v>909953</v>
      </c>
      <c r="AT609" s="43">
        <v>4690173</v>
      </c>
      <c r="AU609" s="43">
        <v>5086535</v>
      </c>
      <c r="AV609" s="42">
        <v>0.44900000000000001</v>
      </c>
      <c r="AW609" s="42">
        <v>0.55600000000000005</v>
      </c>
      <c r="AX609" s="42">
        <v>0.44900000000000001</v>
      </c>
      <c r="AY609" s="42">
        <v>0.55600000000000005</v>
      </c>
      <c r="AZ609" s="43">
        <v>5362</v>
      </c>
      <c r="BA609" s="43">
        <v>5151292101</v>
      </c>
      <c r="BB609" s="43">
        <v>960703</v>
      </c>
      <c r="BC609" s="43">
        <v>4424285</v>
      </c>
      <c r="BD609" s="43">
        <v>4716981</v>
      </c>
      <c r="BE609" s="46">
        <v>0.439</v>
      </c>
      <c r="BF609" s="46">
        <v>0.55100000000000005</v>
      </c>
      <c r="BG609" s="46">
        <v>0.439</v>
      </c>
      <c r="BH609" s="46">
        <v>0.55100000000000005</v>
      </c>
      <c r="BI609" s="47">
        <v>4984</v>
      </c>
      <c r="BJ609" s="47">
        <v>5357037816</v>
      </c>
      <c r="BK609" s="47">
        <v>1074847</v>
      </c>
      <c r="BL609" s="47">
        <v>4335559</v>
      </c>
      <c r="BM609" s="47">
        <v>4237593</v>
      </c>
      <c r="BN609" s="66">
        <v>0.45300000000000001</v>
      </c>
      <c r="BO609" s="66">
        <v>0.56299999999999994</v>
      </c>
      <c r="BP609" s="66">
        <v>0.45300000000000001</v>
      </c>
      <c r="BQ609" s="66">
        <v>0.56299999999999994</v>
      </c>
      <c r="BR609" s="67">
        <v>4922</v>
      </c>
      <c r="BS609" s="67">
        <v>5592203699</v>
      </c>
      <c r="BT609" s="67">
        <v>1136164</v>
      </c>
      <c r="BU609" s="67">
        <v>4711666</v>
      </c>
      <c r="BV609" s="67">
        <v>4865675</v>
      </c>
      <c r="BW609" s="70">
        <v>0.435</v>
      </c>
      <c r="BX609" s="70">
        <v>0.57899999999999996</v>
      </c>
      <c r="BY609" s="70">
        <v>0.435</v>
      </c>
      <c r="BZ609" s="70">
        <v>0.57899999999999996</v>
      </c>
      <c r="CA609" s="71">
        <v>4928</v>
      </c>
      <c r="CB609" s="71">
        <v>5671520930</v>
      </c>
      <c r="CC609" s="71">
        <v>1150876</v>
      </c>
      <c r="CD609" s="71">
        <v>5099039</v>
      </c>
      <c r="CE609" s="71">
        <v>5296151</v>
      </c>
    </row>
    <row r="610" spans="1:83" x14ac:dyDescent="0.35">
      <c r="A610" s="10" t="s">
        <v>1942</v>
      </c>
      <c r="B610" s="10" t="s">
        <v>591</v>
      </c>
      <c r="C610" s="42">
        <v>0.54500000000000004</v>
      </c>
      <c r="D610" s="42">
        <v>0.64500000000000002</v>
      </c>
      <c r="E610" s="42">
        <v>0.54500000000000004</v>
      </c>
      <c r="F610" s="42">
        <v>0.64500000000000002</v>
      </c>
      <c r="G610" s="43">
        <v>1244</v>
      </c>
      <c r="H610" s="43">
        <v>758570373</v>
      </c>
      <c r="I610" s="43">
        <v>609783</v>
      </c>
      <c r="J610" s="43">
        <v>1367332</v>
      </c>
      <c r="K610" s="43">
        <v>1756962</v>
      </c>
      <c r="L610" s="42">
        <v>0.54100000000000004</v>
      </c>
      <c r="M610" s="42">
        <v>0.63900000000000001</v>
      </c>
      <c r="N610" s="42">
        <v>0.54100000000000004</v>
      </c>
      <c r="O610" s="42">
        <v>0.63900000000000001</v>
      </c>
      <c r="P610" s="43">
        <v>1228</v>
      </c>
      <c r="Q610" s="43">
        <v>776754630</v>
      </c>
      <c r="R610" s="43">
        <v>632536</v>
      </c>
      <c r="S610" s="43">
        <v>1436374</v>
      </c>
      <c r="T610" s="43">
        <v>1747901</v>
      </c>
      <c r="U610" s="42">
        <v>0.55800000000000005</v>
      </c>
      <c r="V610" s="42">
        <v>0.65100000000000002</v>
      </c>
      <c r="W610" s="42">
        <v>0.55800000000000005</v>
      </c>
      <c r="X610" s="42">
        <v>0.65100000000000002</v>
      </c>
      <c r="Y610" s="43">
        <v>1237</v>
      </c>
      <c r="Z610" s="43">
        <v>792278163</v>
      </c>
      <c r="AA610" s="43">
        <v>640483</v>
      </c>
      <c r="AB610" s="43">
        <v>1452777</v>
      </c>
      <c r="AC610" s="43">
        <v>1845305</v>
      </c>
      <c r="AD610" s="42">
        <v>0.57399999999999995</v>
      </c>
      <c r="AE610" s="42">
        <v>0.65</v>
      </c>
      <c r="AF610" s="42">
        <v>0.57399999999999995</v>
      </c>
      <c r="AG610" s="42">
        <v>0.65</v>
      </c>
      <c r="AH610" s="43">
        <v>1277</v>
      </c>
      <c r="AI610" s="43">
        <v>836305034</v>
      </c>
      <c r="AJ610" s="43">
        <v>654898</v>
      </c>
      <c r="AK610" s="43">
        <v>1536101</v>
      </c>
      <c r="AL610" s="43">
        <v>1626454</v>
      </c>
      <c r="AM610" s="42">
        <v>0.57899999999999996</v>
      </c>
      <c r="AN610" s="42">
        <v>0.64300000000000002</v>
      </c>
      <c r="AO610" s="42">
        <v>0.57899999999999996</v>
      </c>
      <c r="AP610" s="42">
        <v>0.64300000000000002</v>
      </c>
      <c r="AQ610" s="43">
        <v>1272</v>
      </c>
      <c r="AR610" s="43">
        <v>875761004</v>
      </c>
      <c r="AS610" s="43">
        <v>688491</v>
      </c>
      <c r="AT610" s="43">
        <v>1418661</v>
      </c>
      <c r="AU610" s="43">
        <v>1688320</v>
      </c>
      <c r="AV610" s="42">
        <v>0.58599999999999997</v>
      </c>
      <c r="AW610" s="42">
        <v>0.64</v>
      </c>
      <c r="AX610" s="42">
        <v>0.58599999999999997</v>
      </c>
      <c r="AY610" s="42">
        <v>0.64</v>
      </c>
      <c r="AZ610" s="43">
        <v>1273</v>
      </c>
      <c r="BA610" s="43">
        <v>917954408</v>
      </c>
      <c r="BB610" s="43">
        <v>721095</v>
      </c>
      <c r="BC610" s="43">
        <v>1372683</v>
      </c>
      <c r="BD610" s="43">
        <v>1580406</v>
      </c>
      <c r="BE610" s="46">
        <v>0.62</v>
      </c>
      <c r="BF610" s="46">
        <v>0.64800000000000002</v>
      </c>
      <c r="BG610" s="46">
        <v>0.62</v>
      </c>
      <c r="BH610" s="46">
        <v>0.64800000000000002</v>
      </c>
      <c r="BI610" s="47">
        <v>1285</v>
      </c>
      <c r="BJ610" s="47">
        <v>937672317</v>
      </c>
      <c r="BK610" s="47">
        <v>729706</v>
      </c>
      <c r="BL610" s="47">
        <v>1321474</v>
      </c>
      <c r="BM610" s="47">
        <v>1563259</v>
      </c>
      <c r="BN610" s="66">
        <v>0.61599999999999999</v>
      </c>
      <c r="BO610" s="66">
        <v>0.65300000000000002</v>
      </c>
      <c r="BP610" s="66">
        <v>0.61599999999999999</v>
      </c>
      <c r="BQ610" s="66">
        <v>0.65300000000000002</v>
      </c>
      <c r="BR610" s="67">
        <v>1210</v>
      </c>
      <c r="BS610" s="67">
        <v>964661018</v>
      </c>
      <c r="BT610" s="67">
        <v>797240</v>
      </c>
      <c r="BU610" s="67">
        <v>1507225</v>
      </c>
      <c r="BV610" s="67">
        <v>1861873</v>
      </c>
      <c r="BW610" s="70">
        <v>0.58099999999999996</v>
      </c>
      <c r="BX610" s="70">
        <v>0.64500000000000002</v>
      </c>
      <c r="BY610" s="70">
        <v>0.58099999999999996</v>
      </c>
      <c r="BZ610" s="70">
        <v>0.64500000000000002</v>
      </c>
      <c r="CA610" s="71">
        <v>1186</v>
      </c>
      <c r="CB610" s="71">
        <v>1012383172</v>
      </c>
      <c r="CC610" s="71">
        <v>853611</v>
      </c>
      <c r="CD610" s="71">
        <v>1614522</v>
      </c>
      <c r="CE610" s="71">
        <v>1694581</v>
      </c>
    </row>
    <row r="611" spans="1:83" x14ac:dyDescent="0.35">
      <c r="A611" s="10" t="s">
        <v>1943</v>
      </c>
      <c r="B611" s="10" t="s">
        <v>592</v>
      </c>
      <c r="C611" s="42">
        <v>0.73699999999999999</v>
      </c>
      <c r="D611" s="42">
        <v>0.58799999999999997</v>
      </c>
      <c r="E611" s="42">
        <v>0.73699999999999999</v>
      </c>
      <c r="F611" s="42">
        <v>0.73699999999999999</v>
      </c>
      <c r="G611" s="43">
        <v>788</v>
      </c>
      <c r="H611" s="43">
        <v>278070877</v>
      </c>
      <c r="I611" s="43">
        <v>352881</v>
      </c>
      <c r="J611" s="43">
        <v>1146600</v>
      </c>
      <c r="K611" s="43">
        <v>1315283</v>
      </c>
      <c r="L611" s="42">
        <v>0.747</v>
      </c>
      <c r="M611" s="42">
        <v>0.59</v>
      </c>
      <c r="N611" s="42">
        <v>0.747</v>
      </c>
      <c r="O611" s="42">
        <v>0.747</v>
      </c>
      <c r="P611" s="43">
        <v>805</v>
      </c>
      <c r="Q611" s="43">
        <v>281623882</v>
      </c>
      <c r="R611" s="43">
        <v>349843</v>
      </c>
      <c r="S611" s="43">
        <v>1191011</v>
      </c>
      <c r="T611" s="43">
        <v>1388609</v>
      </c>
      <c r="U611" s="42">
        <v>0.73799999999999999</v>
      </c>
      <c r="V611" s="42">
        <v>0.56999999999999995</v>
      </c>
      <c r="W611" s="42">
        <v>0.73799999999999999</v>
      </c>
      <c r="X611" s="42">
        <v>0.73799999999999999</v>
      </c>
      <c r="Y611" s="43">
        <v>794</v>
      </c>
      <c r="Z611" s="43">
        <v>301464382</v>
      </c>
      <c r="AA611" s="43">
        <v>379678</v>
      </c>
      <c r="AB611" s="43">
        <v>1103190</v>
      </c>
      <c r="AC611" s="43">
        <v>1108884</v>
      </c>
      <c r="AD611" s="42">
        <v>0.747</v>
      </c>
      <c r="AE611" s="42">
        <v>0.57699999999999996</v>
      </c>
      <c r="AF611" s="42">
        <v>0.747</v>
      </c>
      <c r="AG611" s="42">
        <v>0.747</v>
      </c>
      <c r="AH611" s="43">
        <v>787</v>
      </c>
      <c r="AI611" s="43">
        <v>307230220</v>
      </c>
      <c r="AJ611" s="43">
        <v>390381</v>
      </c>
      <c r="AK611" s="43">
        <v>949129</v>
      </c>
      <c r="AL611" s="43">
        <v>1009965</v>
      </c>
      <c r="AM611" s="42">
        <v>0.76200000000000001</v>
      </c>
      <c r="AN611" s="42">
        <v>0.58799999999999997</v>
      </c>
      <c r="AO611" s="42">
        <v>0.76200000000000001</v>
      </c>
      <c r="AP611" s="42">
        <v>0.76200000000000001</v>
      </c>
      <c r="AQ611" s="43">
        <v>792</v>
      </c>
      <c r="AR611" s="43">
        <v>309082405</v>
      </c>
      <c r="AS611" s="43">
        <v>390255</v>
      </c>
      <c r="AT611" s="43">
        <v>882542</v>
      </c>
      <c r="AU611" s="43">
        <v>1103442</v>
      </c>
      <c r="AV611" s="42">
        <v>0.77800000000000002</v>
      </c>
      <c r="AW611" s="42">
        <v>0.59399999999999997</v>
      </c>
      <c r="AX611" s="42">
        <v>0.77800000000000002</v>
      </c>
      <c r="AY611" s="42">
        <v>0.77800000000000002</v>
      </c>
      <c r="AZ611" s="43">
        <v>815</v>
      </c>
      <c r="BA611" s="43">
        <v>315723724</v>
      </c>
      <c r="BB611" s="43">
        <v>387391</v>
      </c>
      <c r="BC611" s="43">
        <v>976028</v>
      </c>
      <c r="BD611" s="43">
        <v>1126034</v>
      </c>
      <c r="BE611" s="46">
        <v>0.75800000000000001</v>
      </c>
      <c r="BF611" s="46">
        <v>0.58199999999999996</v>
      </c>
      <c r="BG611" s="46">
        <v>0.75800000000000001</v>
      </c>
      <c r="BH611" s="46">
        <v>0.75800000000000001</v>
      </c>
      <c r="BI611" s="47">
        <v>726</v>
      </c>
      <c r="BJ611" s="47">
        <v>336865519</v>
      </c>
      <c r="BK611" s="47">
        <v>464002</v>
      </c>
      <c r="BL611" s="47">
        <v>971671</v>
      </c>
      <c r="BM611" s="47">
        <v>1037002</v>
      </c>
      <c r="BN611" s="66">
        <v>0.77800000000000002</v>
      </c>
      <c r="BO611" s="66">
        <v>0.60599999999999998</v>
      </c>
      <c r="BP611" s="66">
        <v>0.77800000000000002</v>
      </c>
      <c r="BQ611" s="66">
        <v>0.77800000000000002</v>
      </c>
      <c r="BR611" s="67">
        <v>745</v>
      </c>
      <c r="BS611" s="67">
        <v>343506921</v>
      </c>
      <c r="BT611" s="67">
        <v>461083</v>
      </c>
      <c r="BU611" s="67">
        <v>1042882</v>
      </c>
      <c r="BV611" s="67">
        <v>1416204</v>
      </c>
      <c r="BW611" s="70">
        <v>0.753</v>
      </c>
      <c r="BX611" s="70">
        <v>0.61199999999999999</v>
      </c>
      <c r="BY611" s="70">
        <v>0.753</v>
      </c>
      <c r="BZ611" s="70">
        <v>0.753</v>
      </c>
      <c r="CA611" s="71">
        <v>691</v>
      </c>
      <c r="CB611" s="71">
        <v>348203519</v>
      </c>
      <c r="CC611" s="71">
        <v>503912</v>
      </c>
      <c r="CD611" s="71">
        <v>1369471</v>
      </c>
      <c r="CE611" s="71">
        <v>1391283</v>
      </c>
    </row>
    <row r="612" spans="1:83" x14ac:dyDescent="0.35">
      <c r="A612" s="10" t="s">
        <v>1944</v>
      </c>
      <c r="B612" s="10" t="s">
        <v>593</v>
      </c>
      <c r="C612" s="42">
        <v>0.65600000000000003</v>
      </c>
      <c r="D612" s="42">
        <v>0.60199999999999998</v>
      </c>
      <c r="E612" s="42">
        <v>0.65600000000000003</v>
      </c>
      <c r="F612" s="42">
        <v>0.65600000000000003</v>
      </c>
      <c r="G612" s="43">
        <v>1133</v>
      </c>
      <c r="H612" s="43">
        <v>522346551</v>
      </c>
      <c r="I612" s="43">
        <v>461029</v>
      </c>
      <c r="J612" s="43">
        <v>1309036</v>
      </c>
      <c r="K612" s="43">
        <v>1608920</v>
      </c>
      <c r="L612" s="42">
        <v>0.63900000000000001</v>
      </c>
      <c r="M612" s="42">
        <v>0.59399999999999997</v>
      </c>
      <c r="N612" s="42">
        <v>0.63900000000000001</v>
      </c>
      <c r="O612" s="42">
        <v>0.63900000000000001</v>
      </c>
      <c r="P612" s="43">
        <v>1085</v>
      </c>
      <c r="Q612" s="43">
        <v>540314849</v>
      </c>
      <c r="R612" s="43">
        <v>497986</v>
      </c>
      <c r="S612" s="43">
        <v>1415590</v>
      </c>
      <c r="T612" s="43">
        <v>1631693</v>
      </c>
      <c r="U612" s="42">
        <v>0.64700000000000002</v>
      </c>
      <c r="V612" s="42">
        <v>0.58799999999999997</v>
      </c>
      <c r="W612" s="42">
        <v>0.64700000000000002</v>
      </c>
      <c r="X612" s="42">
        <v>0.64700000000000002</v>
      </c>
      <c r="Y612" s="43">
        <v>1088</v>
      </c>
      <c r="Z612" s="43">
        <v>558015050</v>
      </c>
      <c r="AA612" s="43">
        <v>512881</v>
      </c>
      <c r="AB612" s="43">
        <v>1386767</v>
      </c>
      <c r="AC612" s="43">
        <v>1593120</v>
      </c>
      <c r="AD612" s="42">
        <v>0.65900000000000003</v>
      </c>
      <c r="AE612" s="42">
        <v>0.57899999999999996</v>
      </c>
      <c r="AF612" s="42">
        <v>0.65900000000000003</v>
      </c>
      <c r="AG612" s="42">
        <v>0.65900000000000003</v>
      </c>
      <c r="AH612" s="43">
        <v>1123</v>
      </c>
      <c r="AI612" s="43">
        <v>588542853</v>
      </c>
      <c r="AJ612" s="43">
        <v>524080</v>
      </c>
      <c r="AK612" s="43">
        <v>1393428</v>
      </c>
      <c r="AL612" s="43">
        <v>1647927</v>
      </c>
      <c r="AM612" s="42">
        <v>0.65700000000000003</v>
      </c>
      <c r="AN612" s="42">
        <v>0.58199999999999996</v>
      </c>
      <c r="AO612" s="42">
        <v>0.65700000000000003</v>
      </c>
      <c r="AP612" s="42">
        <v>0.65700000000000003</v>
      </c>
      <c r="AQ612" s="43">
        <v>1080</v>
      </c>
      <c r="AR612" s="43">
        <v>605322374</v>
      </c>
      <c r="AS612" s="43">
        <v>560483</v>
      </c>
      <c r="AT612" s="43">
        <v>1468943</v>
      </c>
      <c r="AU612" s="43">
        <v>1720427</v>
      </c>
      <c r="AV612" s="42">
        <v>0.67600000000000005</v>
      </c>
      <c r="AW612" s="42">
        <v>0.59</v>
      </c>
      <c r="AX612" s="42">
        <v>0.67600000000000005</v>
      </c>
      <c r="AY612" s="42">
        <v>0.67600000000000005</v>
      </c>
      <c r="AZ612" s="43">
        <v>1079</v>
      </c>
      <c r="BA612" s="43">
        <v>610055185</v>
      </c>
      <c r="BB612" s="43">
        <v>565389</v>
      </c>
      <c r="BC612" s="43">
        <v>1485561</v>
      </c>
      <c r="BD612" s="43">
        <v>1695366</v>
      </c>
      <c r="BE612" s="46">
        <v>0.65600000000000003</v>
      </c>
      <c r="BF612" s="46">
        <v>0.57299999999999995</v>
      </c>
      <c r="BG612" s="46">
        <v>0.65600000000000003</v>
      </c>
      <c r="BH612" s="46">
        <v>0.65600000000000003</v>
      </c>
      <c r="BI612" s="47">
        <v>983</v>
      </c>
      <c r="BJ612" s="47">
        <v>648775609</v>
      </c>
      <c r="BK612" s="47">
        <v>659995</v>
      </c>
      <c r="BL612" s="47">
        <v>1449044</v>
      </c>
      <c r="BM612" s="47">
        <v>1543820</v>
      </c>
      <c r="BN612" s="66">
        <v>0.67800000000000005</v>
      </c>
      <c r="BO612" s="66">
        <v>0.58199999999999996</v>
      </c>
      <c r="BP612" s="66">
        <v>0.67800000000000005</v>
      </c>
      <c r="BQ612" s="66">
        <v>0.67800000000000005</v>
      </c>
      <c r="BR612" s="67">
        <v>983</v>
      </c>
      <c r="BS612" s="67">
        <v>657229558</v>
      </c>
      <c r="BT612" s="67">
        <v>668595</v>
      </c>
      <c r="BU612" s="67">
        <v>1417115</v>
      </c>
      <c r="BV612" s="67">
        <v>1683202</v>
      </c>
      <c r="BW612" s="70">
        <v>0.64700000000000002</v>
      </c>
      <c r="BX612" s="70">
        <v>0.59399999999999997</v>
      </c>
      <c r="BY612" s="70">
        <v>0.64700000000000002</v>
      </c>
      <c r="BZ612" s="70">
        <v>0.64700000000000002</v>
      </c>
      <c r="CA612" s="71">
        <v>933</v>
      </c>
      <c r="CB612" s="71">
        <v>672543478</v>
      </c>
      <c r="CC612" s="71">
        <v>720839</v>
      </c>
      <c r="CD612" s="71">
        <v>1591045</v>
      </c>
      <c r="CE612" s="71">
        <v>1560601</v>
      </c>
    </row>
    <row r="613" spans="1:83" x14ac:dyDescent="0.35">
      <c r="A613" s="10" t="s">
        <v>1945</v>
      </c>
      <c r="B613" s="10" t="s">
        <v>2061</v>
      </c>
      <c r="C613" s="42">
        <v>0</v>
      </c>
      <c r="D613" s="42">
        <v>0</v>
      </c>
      <c r="E613" s="42">
        <v>0</v>
      </c>
      <c r="F613" s="42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2">
        <v>0</v>
      </c>
      <c r="M613" s="42">
        <v>0</v>
      </c>
      <c r="N613" s="42">
        <v>0</v>
      </c>
      <c r="O613" s="42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2">
        <v>0</v>
      </c>
      <c r="V613" s="42">
        <v>0</v>
      </c>
      <c r="W613" s="42">
        <v>0</v>
      </c>
      <c r="X613" s="42">
        <v>0</v>
      </c>
      <c r="Y613" s="43">
        <v>0</v>
      </c>
      <c r="Z613" s="43">
        <v>0</v>
      </c>
      <c r="AA613" s="43">
        <v>0</v>
      </c>
      <c r="AB613" s="43">
        <v>0</v>
      </c>
      <c r="AC613" s="43">
        <v>0</v>
      </c>
      <c r="AD613" s="42">
        <v>0</v>
      </c>
      <c r="AE613" s="42">
        <v>0</v>
      </c>
      <c r="AF613" s="42">
        <v>0</v>
      </c>
      <c r="AG613" s="42">
        <v>0</v>
      </c>
      <c r="AH613" s="43">
        <v>0</v>
      </c>
      <c r="AI613" s="43">
        <v>0</v>
      </c>
      <c r="AJ613" s="43">
        <v>0</v>
      </c>
      <c r="AK613" s="43">
        <v>0</v>
      </c>
      <c r="AL613" s="43">
        <v>0</v>
      </c>
      <c r="AM613" s="42">
        <v>0</v>
      </c>
      <c r="AN613" s="42">
        <v>0</v>
      </c>
      <c r="AO613" s="42">
        <v>0</v>
      </c>
      <c r="AP613" s="42">
        <v>0</v>
      </c>
      <c r="AQ613" s="43">
        <v>0</v>
      </c>
      <c r="AR613" s="43">
        <v>0</v>
      </c>
      <c r="AS613" s="43">
        <v>0</v>
      </c>
      <c r="AT613" s="43">
        <v>0</v>
      </c>
      <c r="AU613" s="43">
        <v>0</v>
      </c>
      <c r="AV613" s="42">
        <v>0</v>
      </c>
      <c r="AW613" s="42">
        <v>0</v>
      </c>
      <c r="AX613" s="42">
        <v>0</v>
      </c>
      <c r="AY613" s="42">
        <v>0</v>
      </c>
      <c r="AZ613" s="43">
        <v>0</v>
      </c>
      <c r="BA613" s="43">
        <v>0</v>
      </c>
      <c r="BB613" s="43">
        <v>0</v>
      </c>
      <c r="BC613" s="43">
        <v>0</v>
      </c>
      <c r="BD613" s="43">
        <v>0</v>
      </c>
      <c r="BE613" s="46">
        <v>0</v>
      </c>
      <c r="BF613" s="46">
        <v>0</v>
      </c>
      <c r="BG613" s="46">
        <v>0</v>
      </c>
      <c r="BH613" s="46">
        <v>0</v>
      </c>
      <c r="BI613" s="47">
        <v>0</v>
      </c>
      <c r="BJ613" s="47">
        <v>0</v>
      </c>
      <c r="BK613" s="47">
        <v>0</v>
      </c>
      <c r="BL613" s="47">
        <v>0</v>
      </c>
      <c r="BM613" s="47">
        <v>0</v>
      </c>
      <c r="BN613" s="66">
        <v>0</v>
      </c>
      <c r="BO613" s="66">
        <v>0</v>
      </c>
      <c r="BP613" s="66">
        <v>0</v>
      </c>
      <c r="BQ613" s="66">
        <v>0</v>
      </c>
      <c r="BR613" s="67">
        <v>0</v>
      </c>
      <c r="BS613" s="67">
        <v>0</v>
      </c>
      <c r="BT613" s="67">
        <v>0</v>
      </c>
      <c r="BU613" s="67">
        <v>0</v>
      </c>
      <c r="BV613" s="67">
        <v>0</v>
      </c>
      <c r="BW613" s="70">
        <v>0</v>
      </c>
      <c r="BX613" s="70">
        <v>0</v>
      </c>
      <c r="BY613" s="70">
        <v>0</v>
      </c>
      <c r="BZ613" s="70">
        <v>0</v>
      </c>
      <c r="CA613" s="71">
        <v>0</v>
      </c>
      <c r="CB613" s="71">
        <v>0</v>
      </c>
      <c r="CC613" s="71">
        <v>0</v>
      </c>
      <c r="CD613" s="71">
        <v>0</v>
      </c>
      <c r="CE613" s="71">
        <v>0</v>
      </c>
    </row>
    <row r="614" spans="1:83" x14ac:dyDescent="0.35">
      <c r="A614" s="10" t="s">
        <v>1946</v>
      </c>
      <c r="B614" s="10" t="s">
        <v>594</v>
      </c>
      <c r="C614" s="42">
        <v>0.51500000000000001</v>
      </c>
      <c r="D614" s="42">
        <v>0.66200000000000003</v>
      </c>
      <c r="E614" s="42">
        <v>0.51500000000000001</v>
      </c>
      <c r="F614" s="42">
        <v>0.66200000000000003</v>
      </c>
      <c r="G614" s="43">
        <v>6438</v>
      </c>
      <c r="H614" s="43">
        <v>4175715257</v>
      </c>
      <c r="I614" s="43">
        <v>648604</v>
      </c>
      <c r="J614" s="43">
        <v>3373730</v>
      </c>
      <c r="K614" s="43">
        <v>3328043</v>
      </c>
      <c r="L614" s="42">
        <v>0.53500000000000003</v>
      </c>
      <c r="M614" s="42">
        <v>0.67500000000000004</v>
      </c>
      <c r="N614" s="42">
        <v>0.53500000000000003</v>
      </c>
      <c r="O614" s="42">
        <v>0.67500000000000004</v>
      </c>
      <c r="P614" s="43">
        <v>6357</v>
      </c>
      <c r="Q614" s="43">
        <v>4072894593</v>
      </c>
      <c r="R614" s="43">
        <v>640694</v>
      </c>
      <c r="S614" s="43">
        <v>3324210</v>
      </c>
      <c r="T614" s="43">
        <v>3686560</v>
      </c>
      <c r="U614" s="42">
        <v>0.55600000000000005</v>
      </c>
      <c r="V614" s="42">
        <v>0.68</v>
      </c>
      <c r="W614" s="42">
        <v>0.55600000000000005</v>
      </c>
      <c r="X614" s="42">
        <v>0.68</v>
      </c>
      <c r="Y614" s="43">
        <v>6308</v>
      </c>
      <c r="Z614" s="43">
        <v>4062294533</v>
      </c>
      <c r="AA614" s="43">
        <v>643990</v>
      </c>
      <c r="AB614" s="43">
        <v>3448576</v>
      </c>
      <c r="AC614" s="43">
        <v>3981907</v>
      </c>
      <c r="AD614" s="42">
        <v>0.58899999999999997</v>
      </c>
      <c r="AE614" s="42">
        <v>0.68899999999999995</v>
      </c>
      <c r="AF614" s="42">
        <v>0.58899999999999997</v>
      </c>
      <c r="AG614" s="42">
        <v>0.68899999999999995</v>
      </c>
      <c r="AH614" s="43">
        <v>6402</v>
      </c>
      <c r="AI614" s="43">
        <v>4048986178</v>
      </c>
      <c r="AJ614" s="43">
        <v>632456</v>
      </c>
      <c r="AK614" s="43">
        <v>4083234</v>
      </c>
      <c r="AL614" s="43">
        <v>3749708</v>
      </c>
      <c r="AM614" s="42">
        <v>0.61</v>
      </c>
      <c r="AN614" s="42">
        <v>0.69199999999999995</v>
      </c>
      <c r="AO614" s="42">
        <v>0.61</v>
      </c>
      <c r="AP614" s="42">
        <v>0.69199999999999995</v>
      </c>
      <c r="AQ614" s="43">
        <v>6401</v>
      </c>
      <c r="AR614" s="43">
        <v>4084418826</v>
      </c>
      <c r="AS614" s="43">
        <v>638090</v>
      </c>
      <c r="AT614" s="43">
        <v>3911522</v>
      </c>
      <c r="AU614" s="43">
        <v>4400318</v>
      </c>
      <c r="AV614" s="42">
        <v>0.63200000000000001</v>
      </c>
      <c r="AW614" s="42">
        <v>0.68600000000000005</v>
      </c>
      <c r="AX614" s="42">
        <v>0.63200000000000001</v>
      </c>
      <c r="AY614" s="42">
        <v>0.68600000000000005</v>
      </c>
      <c r="AZ614" s="43">
        <v>6595</v>
      </c>
      <c r="BA614" s="43">
        <v>4235246634</v>
      </c>
      <c r="BB614" s="43">
        <v>642190</v>
      </c>
      <c r="BC614" s="43">
        <v>4914243</v>
      </c>
      <c r="BD614" s="43">
        <v>5213704</v>
      </c>
      <c r="BE614" s="46">
        <v>0.63500000000000001</v>
      </c>
      <c r="BF614" s="46">
        <v>0.66400000000000003</v>
      </c>
      <c r="BG614" s="46">
        <v>0.63500000000000001</v>
      </c>
      <c r="BH614" s="46">
        <v>0.66400000000000003</v>
      </c>
      <c r="BI614" s="47">
        <v>6457</v>
      </c>
      <c r="BJ614" s="47">
        <v>4514991541</v>
      </c>
      <c r="BK614" s="47">
        <v>699239</v>
      </c>
      <c r="BL614" s="47">
        <v>4254222</v>
      </c>
      <c r="BM614" s="47">
        <v>5173260</v>
      </c>
      <c r="BN614" s="66">
        <v>0.61699999999999999</v>
      </c>
      <c r="BO614" s="66">
        <v>0.64700000000000002</v>
      </c>
      <c r="BP614" s="66">
        <v>0.61699999999999999</v>
      </c>
      <c r="BQ614" s="66">
        <v>0.64700000000000002</v>
      </c>
      <c r="BR614" s="67">
        <v>6142</v>
      </c>
      <c r="BS614" s="67">
        <v>4885919810</v>
      </c>
      <c r="BT614" s="67">
        <v>795493</v>
      </c>
      <c r="BU614" s="67">
        <v>4462227</v>
      </c>
      <c r="BV614" s="67">
        <v>5373758</v>
      </c>
      <c r="BW614" s="70">
        <v>0.56799999999999995</v>
      </c>
      <c r="BX614" s="70">
        <v>0.625</v>
      </c>
      <c r="BY614" s="70">
        <v>0.56799999999999995</v>
      </c>
      <c r="BZ614" s="70">
        <v>0.625</v>
      </c>
      <c r="CA614" s="71">
        <v>6070</v>
      </c>
      <c r="CB614" s="71">
        <v>5345614571</v>
      </c>
      <c r="CC614" s="71">
        <v>880661</v>
      </c>
      <c r="CD614" s="71">
        <v>6611622</v>
      </c>
      <c r="CE614" s="71">
        <v>6418165</v>
      </c>
    </row>
    <row r="615" spans="1:83" x14ac:dyDescent="0.35">
      <c r="A615" s="10" t="s">
        <v>1947</v>
      </c>
      <c r="B615" s="10" t="s">
        <v>595</v>
      </c>
      <c r="C615" s="42">
        <v>0.53500000000000003</v>
      </c>
      <c r="D615" s="42">
        <v>0.63700000000000001</v>
      </c>
      <c r="E615" s="42">
        <v>0.53500000000000003</v>
      </c>
      <c r="F615" s="42">
        <v>0.63700000000000001</v>
      </c>
      <c r="G615" s="43">
        <v>1894</v>
      </c>
      <c r="H615" s="43">
        <v>1179130054</v>
      </c>
      <c r="I615" s="43">
        <v>622560</v>
      </c>
      <c r="J615" s="43">
        <v>1011536</v>
      </c>
      <c r="K615" s="43">
        <v>963885</v>
      </c>
      <c r="L615" s="42">
        <v>0.55500000000000005</v>
      </c>
      <c r="M615" s="42">
        <v>0.64200000000000002</v>
      </c>
      <c r="N615" s="42">
        <v>0.55500000000000005</v>
      </c>
      <c r="O615" s="42">
        <v>0.64200000000000002</v>
      </c>
      <c r="P615" s="43">
        <v>1900</v>
      </c>
      <c r="Q615" s="43">
        <v>1167511327</v>
      </c>
      <c r="R615" s="43">
        <v>614479</v>
      </c>
      <c r="S615" s="43">
        <v>1008854</v>
      </c>
      <c r="T615" s="43">
        <v>985800</v>
      </c>
      <c r="U615" s="42">
        <v>0.56799999999999995</v>
      </c>
      <c r="V615" s="42">
        <v>0.65400000000000003</v>
      </c>
      <c r="W615" s="42">
        <v>0.56799999999999995</v>
      </c>
      <c r="X615" s="42">
        <v>0.65400000000000003</v>
      </c>
      <c r="Y615" s="43">
        <v>1850</v>
      </c>
      <c r="Z615" s="43">
        <v>1159740723</v>
      </c>
      <c r="AA615" s="43">
        <v>626886</v>
      </c>
      <c r="AB615" s="43">
        <v>1073102</v>
      </c>
      <c r="AC615" s="43">
        <v>1239881</v>
      </c>
      <c r="AD615" s="42">
        <v>0.59499999999999997</v>
      </c>
      <c r="AE615" s="42">
        <v>0.67</v>
      </c>
      <c r="AF615" s="42">
        <v>0.59499999999999997</v>
      </c>
      <c r="AG615" s="42">
        <v>0.67</v>
      </c>
      <c r="AH615" s="43">
        <v>1877</v>
      </c>
      <c r="AI615" s="43">
        <v>1168343399</v>
      </c>
      <c r="AJ615" s="43">
        <v>622452</v>
      </c>
      <c r="AK615" s="43">
        <v>1215962</v>
      </c>
      <c r="AL615" s="43">
        <v>1069260</v>
      </c>
      <c r="AM615" s="42">
        <v>0.60399999999999998</v>
      </c>
      <c r="AN615" s="42">
        <v>0.67</v>
      </c>
      <c r="AO615" s="42">
        <v>0.60399999999999998</v>
      </c>
      <c r="AP615" s="42">
        <v>0.67</v>
      </c>
      <c r="AQ615" s="43">
        <v>1806</v>
      </c>
      <c r="AR615" s="43">
        <v>1170135414</v>
      </c>
      <c r="AS615" s="43">
        <v>647915</v>
      </c>
      <c r="AT615" s="43">
        <v>1198011</v>
      </c>
      <c r="AU615" s="43">
        <v>1261727</v>
      </c>
      <c r="AV615" s="42">
        <v>0.61699999999999999</v>
      </c>
      <c r="AW615" s="42">
        <v>0.68600000000000005</v>
      </c>
      <c r="AX615" s="42">
        <v>0.61699999999999999</v>
      </c>
      <c r="AY615" s="42">
        <v>0.68600000000000005</v>
      </c>
      <c r="AZ615" s="43">
        <v>1774</v>
      </c>
      <c r="BA615" s="43">
        <v>1183620808</v>
      </c>
      <c r="BB615" s="43">
        <v>667204</v>
      </c>
      <c r="BC615" s="43">
        <v>1339341</v>
      </c>
      <c r="BD615" s="43">
        <v>1517097</v>
      </c>
      <c r="BE615" s="46">
        <v>0.61899999999999999</v>
      </c>
      <c r="BF615" s="46">
        <v>0.67300000000000004</v>
      </c>
      <c r="BG615" s="46">
        <v>0.61899999999999999</v>
      </c>
      <c r="BH615" s="46">
        <v>0.67300000000000004</v>
      </c>
      <c r="BI615" s="47">
        <v>1679</v>
      </c>
      <c r="BJ615" s="47">
        <v>1226488989</v>
      </c>
      <c r="BK615" s="47">
        <v>730487</v>
      </c>
      <c r="BL615" s="47">
        <v>1487683</v>
      </c>
      <c r="BM615" s="47">
        <v>1401294</v>
      </c>
      <c r="BN615" s="66">
        <v>0.622</v>
      </c>
      <c r="BO615" s="66">
        <v>0.66600000000000004</v>
      </c>
      <c r="BP615" s="66">
        <v>0.622</v>
      </c>
      <c r="BQ615" s="66">
        <v>0.66600000000000004</v>
      </c>
      <c r="BR615" s="67">
        <v>1633</v>
      </c>
      <c r="BS615" s="67">
        <v>1283449769</v>
      </c>
      <c r="BT615" s="67">
        <v>785945</v>
      </c>
      <c r="BU615" s="67">
        <v>1276215</v>
      </c>
      <c r="BV615" s="67">
        <v>1550926</v>
      </c>
      <c r="BW615" s="70">
        <v>0.58499999999999996</v>
      </c>
      <c r="BX615" s="70">
        <v>0.66300000000000003</v>
      </c>
      <c r="BY615" s="70">
        <v>0.58499999999999996</v>
      </c>
      <c r="BZ615" s="70">
        <v>0.66300000000000003</v>
      </c>
      <c r="CA615" s="71">
        <v>1590</v>
      </c>
      <c r="CB615" s="71">
        <v>1345858805</v>
      </c>
      <c r="CC615" s="71">
        <v>846452</v>
      </c>
      <c r="CD615" s="71">
        <v>1842111</v>
      </c>
      <c r="CE615" s="71">
        <v>1549481</v>
      </c>
    </row>
    <row r="616" spans="1:83" x14ac:dyDescent="0.35">
      <c r="A616" s="10" t="s">
        <v>1948</v>
      </c>
      <c r="B616" s="10" t="s">
        <v>596</v>
      </c>
      <c r="C616" s="42">
        <v>0.27400000000000002</v>
      </c>
      <c r="D616" s="42">
        <v>0.56100000000000005</v>
      </c>
      <c r="E616" s="42">
        <v>0.27400000000000002</v>
      </c>
      <c r="F616" s="42">
        <v>0.56100000000000005</v>
      </c>
      <c r="G616" s="43">
        <v>2020</v>
      </c>
      <c r="H616" s="43">
        <v>1962883435</v>
      </c>
      <c r="I616" s="43">
        <v>971724</v>
      </c>
      <c r="J616" s="43">
        <v>1037578</v>
      </c>
      <c r="K616" s="43">
        <v>1142819</v>
      </c>
      <c r="L616" s="42">
        <v>0.3</v>
      </c>
      <c r="M616" s="42">
        <v>0.56100000000000005</v>
      </c>
      <c r="N616" s="42">
        <v>0.3</v>
      </c>
      <c r="O616" s="42">
        <v>0.56100000000000005</v>
      </c>
      <c r="P616" s="43">
        <v>2030</v>
      </c>
      <c r="Q616" s="43">
        <v>1959560864</v>
      </c>
      <c r="R616" s="43">
        <v>965300</v>
      </c>
      <c r="S616" s="43">
        <v>1128093</v>
      </c>
      <c r="T616" s="43">
        <v>1162983</v>
      </c>
      <c r="U616" s="42">
        <v>0.318</v>
      </c>
      <c r="V616" s="42">
        <v>0.55600000000000005</v>
      </c>
      <c r="W616" s="42">
        <v>0.318</v>
      </c>
      <c r="X616" s="42">
        <v>0.55600000000000005</v>
      </c>
      <c r="Y616" s="43">
        <v>1978</v>
      </c>
      <c r="Z616" s="43">
        <v>1955758375</v>
      </c>
      <c r="AA616" s="43">
        <v>988755</v>
      </c>
      <c r="AB616" s="43">
        <v>1313594</v>
      </c>
      <c r="AC616" s="43">
        <v>1289116</v>
      </c>
      <c r="AD616" s="42">
        <v>0.35</v>
      </c>
      <c r="AE616" s="42">
        <v>0.56100000000000005</v>
      </c>
      <c r="AF616" s="42">
        <v>0.35</v>
      </c>
      <c r="AG616" s="42">
        <v>0.56100000000000005</v>
      </c>
      <c r="AH616" s="43">
        <v>1967</v>
      </c>
      <c r="AI616" s="43">
        <v>1965454118</v>
      </c>
      <c r="AJ616" s="43">
        <v>999214</v>
      </c>
      <c r="AK616" s="43">
        <v>1332513</v>
      </c>
      <c r="AL616" s="43">
        <v>1176412</v>
      </c>
      <c r="AM616" s="42">
        <v>0.374</v>
      </c>
      <c r="AN616" s="42">
        <v>0.56299999999999994</v>
      </c>
      <c r="AO616" s="42">
        <v>0.374</v>
      </c>
      <c r="AP616" s="42">
        <v>0.56299999999999994</v>
      </c>
      <c r="AQ616" s="43">
        <v>1961</v>
      </c>
      <c r="AR616" s="43">
        <v>2006961114</v>
      </c>
      <c r="AS616" s="43">
        <v>1023437</v>
      </c>
      <c r="AT616" s="43">
        <v>1309351</v>
      </c>
      <c r="AU616" s="43">
        <v>1481255</v>
      </c>
      <c r="AV616" s="42">
        <v>0.38700000000000001</v>
      </c>
      <c r="AW616" s="42">
        <v>0.57499999999999996</v>
      </c>
      <c r="AX616" s="42">
        <v>0.38700000000000001</v>
      </c>
      <c r="AY616" s="42">
        <v>0.57499999999999996</v>
      </c>
      <c r="AZ616" s="43">
        <v>1925</v>
      </c>
      <c r="BA616" s="43">
        <v>2056337613</v>
      </c>
      <c r="BB616" s="43">
        <v>1068227</v>
      </c>
      <c r="BC616" s="43">
        <v>1548481</v>
      </c>
      <c r="BD616" s="43">
        <v>2010463</v>
      </c>
      <c r="BE616" s="46">
        <v>0.38</v>
      </c>
      <c r="BF616" s="46">
        <v>0.58399999999999996</v>
      </c>
      <c r="BG616" s="46">
        <v>0.38</v>
      </c>
      <c r="BH616" s="46">
        <v>0.58399999999999996</v>
      </c>
      <c r="BI616" s="47">
        <v>1762</v>
      </c>
      <c r="BJ616" s="47">
        <v>2093399871</v>
      </c>
      <c r="BK616" s="47">
        <v>1188081</v>
      </c>
      <c r="BL616" s="47">
        <v>1617385</v>
      </c>
      <c r="BM616" s="47">
        <v>1934325</v>
      </c>
      <c r="BN616" s="66">
        <v>0.34200000000000003</v>
      </c>
      <c r="BO616" s="66">
        <v>0.57499999999999996</v>
      </c>
      <c r="BP616" s="66">
        <v>0.34200000000000003</v>
      </c>
      <c r="BQ616" s="66">
        <v>0.57499999999999996</v>
      </c>
      <c r="BR616" s="67">
        <v>1646</v>
      </c>
      <c r="BS616" s="67">
        <v>2249429235</v>
      </c>
      <c r="BT616" s="67">
        <v>1366603</v>
      </c>
      <c r="BU616" s="67">
        <v>1602361</v>
      </c>
      <c r="BV616" s="67">
        <v>2247859</v>
      </c>
      <c r="BW616" s="70">
        <v>0.316</v>
      </c>
      <c r="BX616" s="70">
        <v>0.56299999999999994</v>
      </c>
      <c r="BY616" s="70">
        <v>0.316</v>
      </c>
      <c r="BZ616" s="70">
        <v>0.56299999999999994</v>
      </c>
      <c r="CA616" s="71">
        <v>1708</v>
      </c>
      <c r="CB616" s="71">
        <v>2379635356</v>
      </c>
      <c r="CC616" s="71">
        <v>1393229</v>
      </c>
      <c r="CD616" s="71">
        <v>2388589</v>
      </c>
      <c r="CE616" s="71">
        <v>2170488</v>
      </c>
    </row>
    <row r="617" spans="1:83" x14ac:dyDescent="0.35">
      <c r="A617" s="10" t="s">
        <v>1949</v>
      </c>
      <c r="B617" s="10" t="s">
        <v>597</v>
      </c>
      <c r="C617" s="42">
        <v>0.50700000000000001</v>
      </c>
      <c r="D617" s="42">
        <v>0.69499999999999995</v>
      </c>
      <c r="E617" s="42">
        <v>0.50700000000000001</v>
      </c>
      <c r="F617" s="42">
        <v>0.69499999999999995</v>
      </c>
      <c r="G617" s="43">
        <v>2049</v>
      </c>
      <c r="H617" s="43">
        <v>1351179403</v>
      </c>
      <c r="I617" s="43">
        <v>659433</v>
      </c>
      <c r="J617" s="43">
        <v>891820</v>
      </c>
      <c r="K617" s="43">
        <v>1215488</v>
      </c>
      <c r="L617" s="42">
        <v>0.625</v>
      </c>
      <c r="M617" s="42">
        <v>0.76</v>
      </c>
      <c r="N617" s="42">
        <v>0.625</v>
      </c>
      <c r="O617" s="42">
        <v>0.76</v>
      </c>
      <c r="P617" s="43">
        <v>2062</v>
      </c>
      <c r="Q617" s="43">
        <v>1067838123</v>
      </c>
      <c r="R617" s="43">
        <v>517865</v>
      </c>
      <c r="S617" s="43">
        <v>1176012</v>
      </c>
      <c r="T617" s="43">
        <v>1509746</v>
      </c>
      <c r="U617" s="42">
        <v>0.64500000000000002</v>
      </c>
      <c r="V617" s="42">
        <v>0.76200000000000001</v>
      </c>
      <c r="W617" s="42">
        <v>0.64500000000000002</v>
      </c>
      <c r="X617" s="42">
        <v>0.76200000000000001</v>
      </c>
      <c r="Y617" s="43">
        <v>2026</v>
      </c>
      <c r="Z617" s="43">
        <v>1042987440</v>
      </c>
      <c r="AA617" s="43">
        <v>514801</v>
      </c>
      <c r="AB617" s="43">
        <v>1212150</v>
      </c>
      <c r="AC617" s="43">
        <v>1164419</v>
      </c>
      <c r="AD617" s="42">
        <v>0.60099999999999998</v>
      </c>
      <c r="AE617" s="42">
        <v>0.71899999999999997</v>
      </c>
      <c r="AF617" s="42">
        <v>0.60099999999999998</v>
      </c>
      <c r="AG617" s="42">
        <v>0.71899999999999997</v>
      </c>
      <c r="AH617" s="43">
        <v>1996</v>
      </c>
      <c r="AI617" s="43">
        <v>1226372085</v>
      </c>
      <c r="AJ617" s="43">
        <v>614414</v>
      </c>
      <c r="AK617" s="43">
        <v>1426277</v>
      </c>
      <c r="AL617" s="43">
        <v>1394866</v>
      </c>
      <c r="AM617" s="42">
        <v>0.63300000000000001</v>
      </c>
      <c r="AN617" s="42">
        <v>0.73899999999999999</v>
      </c>
      <c r="AO617" s="42">
        <v>0.63300000000000001</v>
      </c>
      <c r="AP617" s="42">
        <v>0.73899999999999999</v>
      </c>
      <c r="AQ617" s="43">
        <v>2015</v>
      </c>
      <c r="AR617" s="43">
        <v>1207742476</v>
      </c>
      <c r="AS617" s="43">
        <v>599375</v>
      </c>
      <c r="AT617" s="43">
        <v>1519801</v>
      </c>
      <c r="AU617" s="43">
        <v>1566984</v>
      </c>
      <c r="AV617" s="42">
        <v>0.66300000000000003</v>
      </c>
      <c r="AW617" s="42">
        <v>0.73399999999999999</v>
      </c>
      <c r="AX617" s="42">
        <v>0.66300000000000003</v>
      </c>
      <c r="AY617" s="42">
        <v>0.73399999999999999</v>
      </c>
      <c r="AZ617" s="43">
        <v>2061</v>
      </c>
      <c r="BA617" s="43">
        <v>1210850967</v>
      </c>
      <c r="BB617" s="43">
        <v>587506</v>
      </c>
      <c r="BC617" s="43">
        <v>1647244</v>
      </c>
      <c r="BD617" s="43">
        <v>1510021</v>
      </c>
      <c r="BE617" s="46">
        <v>0.66200000000000003</v>
      </c>
      <c r="BF617" s="46">
        <v>0.71399999999999997</v>
      </c>
      <c r="BG617" s="46">
        <v>0.66200000000000003</v>
      </c>
      <c r="BH617" s="46">
        <v>0.71399999999999997</v>
      </c>
      <c r="BI617" s="47">
        <v>1954</v>
      </c>
      <c r="BJ617" s="47">
        <v>1264667817</v>
      </c>
      <c r="BK617" s="47">
        <v>647219</v>
      </c>
      <c r="BL617" s="47">
        <v>1518770</v>
      </c>
      <c r="BM617" s="47">
        <v>1482396</v>
      </c>
      <c r="BN617" s="66">
        <v>0.65700000000000003</v>
      </c>
      <c r="BO617" s="66">
        <v>0.66600000000000004</v>
      </c>
      <c r="BP617" s="66">
        <v>0.65700000000000003</v>
      </c>
      <c r="BQ617" s="66">
        <v>0.66600000000000004</v>
      </c>
      <c r="BR617" s="67">
        <v>1946</v>
      </c>
      <c r="BS617" s="67">
        <v>1385965871</v>
      </c>
      <c r="BT617" s="67">
        <v>712212</v>
      </c>
      <c r="BU617" s="67">
        <v>1530591</v>
      </c>
      <c r="BV617" s="67">
        <v>1707728</v>
      </c>
      <c r="BW617" s="70">
        <v>0.63700000000000001</v>
      </c>
      <c r="BX617" s="70">
        <v>0.65900000000000003</v>
      </c>
      <c r="BY617" s="70">
        <v>0.63700000000000001</v>
      </c>
      <c r="BZ617" s="70">
        <v>0.65900000000000003</v>
      </c>
      <c r="CA617" s="71">
        <v>1912</v>
      </c>
      <c r="CB617" s="71">
        <v>1413211162</v>
      </c>
      <c r="CC617" s="71">
        <v>739127</v>
      </c>
      <c r="CD617" s="71">
        <v>1483556</v>
      </c>
      <c r="CE617" s="71">
        <v>1938445</v>
      </c>
    </row>
    <row r="618" spans="1:83" x14ac:dyDescent="0.35">
      <c r="A618" s="10" t="s">
        <v>1950</v>
      </c>
      <c r="B618" s="10" t="s">
        <v>598</v>
      </c>
      <c r="C618" s="42">
        <v>0.42399999999999999</v>
      </c>
      <c r="D618" s="42">
        <v>0.621</v>
      </c>
      <c r="E618" s="42">
        <v>0.42399999999999999</v>
      </c>
      <c r="F618" s="42">
        <v>0.621</v>
      </c>
      <c r="G618" s="43">
        <v>2431</v>
      </c>
      <c r="H618" s="43">
        <v>1874711413</v>
      </c>
      <c r="I618" s="43">
        <v>771168</v>
      </c>
      <c r="J618" s="43">
        <v>1018689</v>
      </c>
      <c r="K618" s="43">
        <v>1088273</v>
      </c>
      <c r="L618" s="42">
        <v>0.434</v>
      </c>
      <c r="M618" s="42">
        <v>0.628</v>
      </c>
      <c r="N618" s="42">
        <v>0.434</v>
      </c>
      <c r="O618" s="42">
        <v>0.628</v>
      </c>
      <c r="P618" s="43">
        <v>2395</v>
      </c>
      <c r="Q618" s="43">
        <v>1868186142</v>
      </c>
      <c r="R618" s="43">
        <v>780035</v>
      </c>
      <c r="S618" s="43">
        <v>973625</v>
      </c>
      <c r="T618" s="43">
        <v>1212730</v>
      </c>
      <c r="U618" s="42">
        <v>0.45900000000000002</v>
      </c>
      <c r="V618" s="42">
        <v>0.63900000000000001</v>
      </c>
      <c r="W618" s="42">
        <v>0.45900000000000002</v>
      </c>
      <c r="X618" s="42">
        <v>0.63900000000000001</v>
      </c>
      <c r="Y618" s="43">
        <v>2375</v>
      </c>
      <c r="Z618" s="43">
        <v>1859720433</v>
      </c>
      <c r="AA618" s="43">
        <v>783040</v>
      </c>
      <c r="AB618" s="43">
        <v>1080141</v>
      </c>
      <c r="AC618" s="43">
        <v>1480718</v>
      </c>
      <c r="AD618" s="42">
        <v>0.45800000000000002</v>
      </c>
      <c r="AE618" s="42">
        <v>0.65</v>
      </c>
      <c r="AF618" s="42">
        <v>0.45800000000000002</v>
      </c>
      <c r="AG618" s="42">
        <v>0.65</v>
      </c>
      <c r="AH618" s="43">
        <v>2257</v>
      </c>
      <c r="AI618" s="43">
        <v>1879602718</v>
      </c>
      <c r="AJ618" s="43">
        <v>832788</v>
      </c>
      <c r="AK618" s="43">
        <v>1343744</v>
      </c>
      <c r="AL618" s="43">
        <v>1225933</v>
      </c>
      <c r="AM618" s="42">
        <v>0.48599999999999999</v>
      </c>
      <c r="AN618" s="42">
        <v>0.65700000000000003</v>
      </c>
      <c r="AO618" s="42">
        <v>0.48599999999999999</v>
      </c>
      <c r="AP618" s="42">
        <v>0.65700000000000003</v>
      </c>
      <c r="AQ618" s="43">
        <v>2272</v>
      </c>
      <c r="AR618" s="43">
        <v>1909559792</v>
      </c>
      <c r="AS618" s="43">
        <v>840475</v>
      </c>
      <c r="AT618" s="43">
        <v>1189767</v>
      </c>
      <c r="AU618" s="43">
        <v>1566988</v>
      </c>
      <c r="AV618" s="42">
        <v>0.52200000000000002</v>
      </c>
      <c r="AW618" s="42">
        <v>0.66300000000000003</v>
      </c>
      <c r="AX618" s="42">
        <v>0.52200000000000002</v>
      </c>
      <c r="AY618" s="42">
        <v>0.66300000000000003</v>
      </c>
      <c r="AZ618" s="43">
        <v>2307</v>
      </c>
      <c r="BA618" s="43">
        <v>1921272596</v>
      </c>
      <c r="BB618" s="43">
        <v>832801</v>
      </c>
      <c r="BC618" s="43">
        <v>1403547</v>
      </c>
      <c r="BD618" s="43">
        <v>1752374</v>
      </c>
      <c r="BE618" s="46">
        <v>0.48599999999999999</v>
      </c>
      <c r="BF618" s="46">
        <v>0.64</v>
      </c>
      <c r="BG618" s="46">
        <v>0.48599999999999999</v>
      </c>
      <c r="BH618" s="46">
        <v>0.64</v>
      </c>
      <c r="BI618" s="47">
        <v>2056</v>
      </c>
      <c r="BJ618" s="47">
        <v>2022331015</v>
      </c>
      <c r="BK618" s="47">
        <v>983624</v>
      </c>
      <c r="BL618" s="47">
        <v>1430860</v>
      </c>
      <c r="BM618" s="47">
        <v>1564452</v>
      </c>
      <c r="BN618" s="66">
        <v>0.45200000000000001</v>
      </c>
      <c r="BO618" s="66">
        <v>0.63500000000000001</v>
      </c>
      <c r="BP618" s="66">
        <v>0.45200000000000001</v>
      </c>
      <c r="BQ618" s="66">
        <v>0.63500000000000001</v>
      </c>
      <c r="BR618" s="67">
        <v>1883</v>
      </c>
      <c r="BS618" s="67">
        <v>2143948595</v>
      </c>
      <c r="BT618" s="67">
        <v>1138581</v>
      </c>
      <c r="BU618" s="67">
        <v>1363875</v>
      </c>
      <c r="BV618" s="67">
        <v>1835308</v>
      </c>
      <c r="BW618" s="70">
        <v>0.41499999999999998</v>
      </c>
      <c r="BX618" s="70">
        <v>0.62</v>
      </c>
      <c r="BY618" s="70">
        <v>0.41499999999999998</v>
      </c>
      <c r="BZ618" s="70">
        <v>0.62</v>
      </c>
      <c r="CA618" s="71">
        <v>1905</v>
      </c>
      <c r="CB618" s="71">
        <v>2271146453</v>
      </c>
      <c r="CC618" s="71">
        <v>1192202</v>
      </c>
      <c r="CD618" s="71">
        <v>1973497</v>
      </c>
      <c r="CE618" s="71">
        <v>1849965</v>
      </c>
    </row>
    <row r="619" spans="1:83" x14ac:dyDescent="0.35">
      <c r="A619" s="10" t="s">
        <v>1951</v>
      </c>
      <c r="B619" s="10" t="s">
        <v>599</v>
      </c>
      <c r="C619" s="42">
        <v>0</v>
      </c>
      <c r="D619" s="42">
        <v>0.32800000000000001</v>
      </c>
      <c r="E619" s="42">
        <v>0</v>
      </c>
      <c r="F619" s="42">
        <v>0.36</v>
      </c>
      <c r="G619" s="43">
        <v>1435</v>
      </c>
      <c r="H619" s="43">
        <v>3413843548</v>
      </c>
      <c r="I619" s="43">
        <v>2378985</v>
      </c>
      <c r="J619" s="43">
        <v>579649</v>
      </c>
      <c r="K619" s="43">
        <v>464457</v>
      </c>
      <c r="L619" s="42">
        <v>0</v>
      </c>
      <c r="M619" s="42">
        <v>0.36</v>
      </c>
      <c r="N619" s="42">
        <v>0</v>
      </c>
      <c r="O619" s="42">
        <v>0.36</v>
      </c>
      <c r="P619" s="43">
        <v>1448</v>
      </c>
      <c r="Q619" s="43">
        <v>3443459702</v>
      </c>
      <c r="R619" s="43">
        <v>2378079</v>
      </c>
      <c r="S619" s="43">
        <v>508345</v>
      </c>
      <c r="T619" s="43">
        <v>464184</v>
      </c>
      <c r="U619" s="42">
        <v>0</v>
      </c>
      <c r="V619" s="42">
        <v>0.32800000000000001</v>
      </c>
      <c r="W619" s="42">
        <v>0</v>
      </c>
      <c r="X619" s="42">
        <v>0.36</v>
      </c>
      <c r="Y619" s="43">
        <v>1457</v>
      </c>
      <c r="Z619" s="43">
        <v>3464863756</v>
      </c>
      <c r="AA619" s="43">
        <v>2378080</v>
      </c>
      <c r="AB619" s="43">
        <v>501106</v>
      </c>
      <c r="AC619" s="43">
        <v>509968</v>
      </c>
      <c r="AD619" s="42">
        <v>0</v>
      </c>
      <c r="AE619" s="42">
        <v>0.34499999999999997</v>
      </c>
      <c r="AF619" s="42">
        <v>0</v>
      </c>
      <c r="AG619" s="42">
        <v>0.36</v>
      </c>
      <c r="AH619" s="43">
        <v>1410</v>
      </c>
      <c r="AI619" s="43">
        <v>3485170327</v>
      </c>
      <c r="AJ619" s="43">
        <v>2471752</v>
      </c>
      <c r="AK619" s="43">
        <v>475397</v>
      </c>
      <c r="AL619" s="43">
        <v>419793</v>
      </c>
      <c r="AM619" s="42">
        <v>0</v>
      </c>
      <c r="AN619" s="42">
        <v>0.35499999999999998</v>
      </c>
      <c r="AO619" s="42">
        <v>0</v>
      </c>
      <c r="AP619" s="42">
        <v>0.36</v>
      </c>
      <c r="AQ619" s="43">
        <v>1315</v>
      </c>
      <c r="AR619" s="43">
        <v>3527269438</v>
      </c>
      <c r="AS619" s="43">
        <v>2682334</v>
      </c>
      <c r="AT619" s="43">
        <v>471802</v>
      </c>
      <c r="AU619" s="43">
        <v>512624</v>
      </c>
      <c r="AV619" s="42">
        <v>0</v>
      </c>
      <c r="AW619" s="42">
        <v>0.35499999999999998</v>
      </c>
      <c r="AX619" s="42">
        <v>0</v>
      </c>
      <c r="AY619" s="42">
        <v>0.36</v>
      </c>
      <c r="AZ619" s="43">
        <v>1353</v>
      </c>
      <c r="BA619" s="43">
        <v>3613756326</v>
      </c>
      <c r="BB619" s="43">
        <v>2670921</v>
      </c>
      <c r="BC619" s="43">
        <v>530096</v>
      </c>
      <c r="BD619" s="43">
        <v>587461</v>
      </c>
      <c r="BE619" s="46">
        <v>0</v>
      </c>
      <c r="BF619" s="46">
        <v>0.38</v>
      </c>
      <c r="BG619" s="46">
        <v>0</v>
      </c>
      <c r="BH619" s="46">
        <v>0.38</v>
      </c>
      <c r="BI619" s="47">
        <v>1328</v>
      </c>
      <c r="BJ619" s="47">
        <v>3656415266</v>
      </c>
      <c r="BK619" s="47">
        <v>2753324</v>
      </c>
      <c r="BL619" s="47">
        <v>516962</v>
      </c>
      <c r="BM619" s="47">
        <v>635119</v>
      </c>
      <c r="BN619" s="66">
        <v>0</v>
      </c>
      <c r="BO619" s="66">
        <v>0.33400000000000002</v>
      </c>
      <c r="BP619" s="66">
        <v>0</v>
      </c>
      <c r="BQ619" s="66">
        <v>0.36</v>
      </c>
      <c r="BR619" s="67">
        <v>1192</v>
      </c>
      <c r="BS619" s="67">
        <v>3847879430</v>
      </c>
      <c r="BT619" s="67">
        <v>3228086</v>
      </c>
      <c r="BU619" s="67">
        <v>595838</v>
      </c>
      <c r="BV619" s="67">
        <v>606410</v>
      </c>
      <c r="BW619" s="70">
        <v>0</v>
      </c>
      <c r="BX619" s="70">
        <v>0.33400000000000002</v>
      </c>
      <c r="BY619" s="70">
        <v>0</v>
      </c>
      <c r="BZ619" s="70">
        <v>0.36</v>
      </c>
      <c r="CA619" s="71">
        <v>1198</v>
      </c>
      <c r="CB619" s="71">
        <v>4047832383</v>
      </c>
      <c r="CC619" s="71">
        <v>3378825</v>
      </c>
      <c r="CD619" s="71">
        <v>616356</v>
      </c>
      <c r="CE619" s="71">
        <v>602930</v>
      </c>
    </row>
    <row r="620" spans="1:83" x14ac:dyDescent="0.35">
      <c r="A620" s="10" t="s">
        <v>1952</v>
      </c>
      <c r="B620" s="10" t="s">
        <v>600</v>
      </c>
      <c r="C620" s="42">
        <v>0.53700000000000003</v>
      </c>
      <c r="D620" s="42">
        <v>0.59599999999999997</v>
      </c>
      <c r="E620" s="42">
        <v>0.53700000000000003</v>
      </c>
      <c r="F620" s="42">
        <v>0.59599999999999997</v>
      </c>
      <c r="G620" s="43">
        <v>3020</v>
      </c>
      <c r="H620" s="43">
        <v>1872081194</v>
      </c>
      <c r="I620" s="43">
        <v>619894</v>
      </c>
      <c r="J620" s="43">
        <v>1517342</v>
      </c>
      <c r="K620" s="43">
        <v>1341598</v>
      </c>
      <c r="L620" s="42">
        <v>0.54500000000000004</v>
      </c>
      <c r="M620" s="42">
        <v>0.60799999999999998</v>
      </c>
      <c r="N620" s="42">
        <v>0.54500000000000004</v>
      </c>
      <c r="O620" s="42">
        <v>0.60799999999999998</v>
      </c>
      <c r="P620" s="43">
        <v>2900</v>
      </c>
      <c r="Q620" s="43">
        <v>1820512562</v>
      </c>
      <c r="R620" s="43">
        <v>627762</v>
      </c>
      <c r="S620" s="43">
        <v>1530299</v>
      </c>
      <c r="T620" s="43">
        <v>1703351</v>
      </c>
      <c r="U620" s="42">
        <v>0.56000000000000005</v>
      </c>
      <c r="V620" s="42">
        <v>0.61599999999999999</v>
      </c>
      <c r="W620" s="42">
        <v>0.56000000000000005</v>
      </c>
      <c r="X620" s="42">
        <v>0.61599999999999999</v>
      </c>
      <c r="Y620" s="43">
        <v>2853</v>
      </c>
      <c r="Z620" s="43">
        <v>1819129075</v>
      </c>
      <c r="AA620" s="43">
        <v>637619</v>
      </c>
      <c r="AB620" s="43">
        <v>1882457</v>
      </c>
      <c r="AC620" s="43">
        <v>1669460</v>
      </c>
      <c r="AD620" s="42">
        <v>0.56000000000000005</v>
      </c>
      <c r="AE620" s="42">
        <v>0.62</v>
      </c>
      <c r="AF620" s="42">
        <v>0.56000000000000005</v>
      </c>
      <c r="AG620" s="42">
        <v>0.62</v>
      </c>
      <c r="AH620" s="43">
        <v>2723</v>
      </c>
      <c r="AI620" s="43">
        <v>1843694209</v>
      </c>
      <c r="AJ620" s="43">
        <v>677081</v>
      </c>
      <c r="AK620" s="43">
        <v>1859816</v>
      </c>
      <c r="AL620" s="43">
        <v>1598958</v>
      </c>
      <c r="AM620" s="42">
        <v>0.57499999999999996</v>
      </c>
      <c r="AN620" s="42">
        <v>0.625</v>
      </c>
      <c r="AO620" s="42">
        <v>0.57499999999999996</v>
      </c>
      <c r="AP620" s="42">
        <v>0.625</v>
      </c>
      <c r="AQ620" s="43">
        <v>2686</v>
      </c>
      <c r="AR620" s="43">
        <v>1867149153</v>
      </c>
      <c r="AS620" s="43">
        <v>695141</v>
      </c>
      <c r="AT620" s="43">
        <v>1717530</v>
      </c>
      <c r="AU620" s="43">
        <v>1622115</v>
      </c>
      <c r="AV620" s="42">
        <v>0.56999999999999995</v>
      </c>
      <c r="AW620" s="42">
        <v>0.61799999999999999</v>
      </c>
      <c r="AX620" s="42">
        <v>0.56999999999999995</v>
      </c>
      <c r="AY620" s="42">
        <v>0.61799999999999999</v>
      </c>
      <c r="AZ620" s="43">
        <v>2594</v>
      </c>
      <c r="BA620" s="43">
        <v>1945428435</v>
      </c>
      <c r="BB620" s="43">
        <v>749972</v>
      </c>
      <c r="BC620" s="43">
        <v>1676232</v>
      </c>
      <c r="BD620" s="43">
        <v>2010669</v>
      </c>
      <c r="BE620" s="46">
        <v>0.56299999999999994</v>
      </c>
      <c r="BF620" s="46">
        <v>0.61199999999999999</v>
      </c>
      <c r="BG620" s="46">
        <v>0.56299999999999994</v>
      </c>
      <c r="BH620" s="46">
        <v>0.61199999999999999</v>
      </c>
      <c r="BI620" s="47">
        <v>2403</v>
      </c>
      <c r="BJ620" s="47">
        <v>2011733296</v>
      </c>
      <c r="BK620" s="47">
        <v>837175</v>
      </c>
      <c r="BL620" s="47">
        <v>1614789</v>
      </c>
      <c r="BM620" s="47">
        <v>1696161</v>
      </c>
      <c r="BN620" s="66">
        <v>0.56299999999999994</v>
      </c>
      <c r="BO620" s="66">
        <v>0.59799999999999998</v>
      </c>
      <c r="BP620" s="66">
        <v>0.56299999999999994</v>
      </c>
      <c r="BQ620" s="66">
        <v>0.59799999999999998</v>
      </c>
      <c r="BR620" s="67">
        <v>2350</v>
      </c>
      <c r="BS620" s="67">
        <v>2130571346</v>
      </c>
      <c r="BT620" s="67">
        <v>906626</v>
      </c>
      <c r="BU620" s="67">
        <v>1620062</v>
      </c>
      <c r="BV620" s="67">
        <v>1962058</v>
      </c>
      <c r="BW620" s="70">
        <v>0.51400000000000001</v>
      </c>
      <c r="BX620" s="70">
        <v>0.58799999999999997</v>
      </c>
      <c r="BY620" s="70">
        <v>0.51400000000000001</v>
      </c>
      <c r="BZ620" s="70">
        <v>0.58799999999999997</v>
      </c>
      <c r="CA620" s="71">
        <v>2293</v>
      </c>
      <c r="CB620" s="71">
        <v>2271955002</v>
      </c>
      <c r="CC620" s="71">
        <v>990822</v>
      </c>
      <c r="CD620" s="71">
        <v>2132349</v>
      </c>
      <c r="CE620" s="71">
        <v>2149025</v>
      </c>
    </row>
    <row r="621" spans="1:83" x14ac:dyDescent="0.35">
      <c r="A621" s="10" t="s">
        <v>1953</v>
      </c>
      <c r="B621" s="10" t="s">
        <v>601</v>
      </c>
      <c r="C621" s="42">
        <v>0.65700000000000003</v>
      </c>
      <c r="D621" s="42">
        <v>0.70299999999999996</v>
      </c>
      <c r="E621" s="42">
        <v>0.65700000000000003</v>
      </c>
      <c r="F621" s="42">
        <v>0.70299999999999996</v>
      </c>
      <c r="G621" s="43">
        <v>3225</v>
      </c>
      <c r="H621" s="43">
        <v>1482639192</v>
      </c>
      <c r="I621" s="43">
        <v>459733</v>
      </c>
      <c r="J621" s="43">
        <v>1645447</v>
      </c>
      <c r="K621" s="43">
        <v>1676538</v>
      </c>
      <c r="L621" s="42">
        <v>0.66600000000000004</v>
      </c>
      <c r="M621" s="42">
        <v>0.70699999999999996</v>
      </c>
      <c r="N621" s="42">
        <v>0.66600000000000004</v>
      </c>
      <c r="O621" s="42">
        <v>0.70699999999999996</v>
      </c>
      <c r="P621" s="43">
        <v>3175</v>
      </c>
      <c r="Q621" s="43">
        <v>1463971562</v>
      </c>
      <c r="R621" s="43">
        <v>461093</v>
      </c>
      <c r="S621" s="43">
        <v>1717998</v>
      </c>
      <c r="T621" s="43">
        <v>2592177</v>
      </c>
      <c r="U621" s="42">
        <v>0.67500000000000004</v>
      </c>
      <c r="V621" s="42">
        <v>0.71199999999999997</v>
      </c>
      <c r="W621" s="42">
        <v>0.67500000000000004</v>
      </c>
      <c r="X621" s="42">
        <v>0.71199999999999997</v>
      </c>
      <c r="Y621" s="43">
        <v>3110</v>
      </c>
      <c r="Z621" s="43">
        <v>1468658305</v>
      </c>
      <c r="AA621" s="43">
        <v>472237</v>
      </c>
      <c r="AB621" s="43">
        <v>2765516</v>
      </c>
      <c r="AC621" s="43">
        <v>2269016</v>
      </c>
      <c r="AD621" s="42">
        <v>0.68300000000000005</v>
      </c>
      <c r="AE621" s="42">
        <v>0.71599999999999997</v>
      </c>
      <c r="AF621" s="42">
        <v>0.68300000000000005</v>
      </c>
      <c r="AG621" s="42">
        <v>0.71599999999999997</v>
      </c>
      <c r="AH621" s="43">
        <v>3057</v>
      </c>
      <c r="AI621" s="43">
        <v>1491273648</v>
      </c>
      <c r="AJ621" s="43">
        <v>487822</v>
      </c>
      <c r="AK621" s="43">
        <v>2213893</v>
      </c>
      <c r="AL621" s="43">
        <v>1937778</v>
      </c>
      <c r="AM621" s="42">
        <v>0.69</v>
      </c>
      <c r="AN621" s="42">
        <v>0.71499999999999997</v>
      </c>
      <c r="AO621" s="42">
        <v>0.69</v>
      </c>
      <c r="AP621" s="42">
        <v>0.71499999999999997</v>
      </c>
      <c r="AQ621" s="43">
        <v>3033</v>
      </c>
      <c r="AR621" s="43">
        <v>1536637636</v>
      </c>
      <c r="AS621" s="43">
        <v>506639</v>
      </c>
      <c r="AT621" s="43">
        <v>2056840</v>
      </c>
      <c r="AU621" s="43">
        <v>2420265</v>
      </c>
      <c r="AV621" s="42">
        <v>0.7</v>
      </c>
      <c r="AW621" s="42">
        <v>0.71499999999999997</v>
      </c>
      <c r="AX621" s="42">
        <v>0.7</v>
      </c>
      <c r="AY621" s="42">
        <v>0.71499999999999997</v>
      </c>
      <c r="AZ621" s="43">
        <v>2998</v>
      </c>
      <c r="BA621" s="43">
        <v>1571510346</v>
      </c>
      <c r="BB621" s="43">
        <v>524186</v>
      </c>
      <c r="BC621" s="43">
        <v>2308375</v>
      </c>
      <c r="BD621" s="43">
        <v>2389820</v>
      </c>
      <c r="BE621" s="46">
        <v>0.71</v>
      </c>
      <c r="BF621" s="46">
        <v>0.70099999999999996</v>
      </c>
      <c r="BG621" s="46">
        <v>0.71</v>
      </c>
      <c r="BH621" s="46">
        <v>0.71</v>
      </c>
      <c r="BI621" s="47">
        <v>3014</v>
      </c>
      <c r="BJ621" s="47">
        <v>1673860752</v>
      </c>
      <c r="BK621" s="47">
        <v>555361</v>
      </c>
      <c r="BL621" s="47">
        <v>1990906</v>
      </c>
      <c r="BM621" s="47">
        <v>2288474</v>
      </c>
      <c r="BN621" s="66">
        <v>0.69899999999999995</v>
      </c>
      <c r="BO621" s="66">
        <v>0.68799999999999994</v>
      </c>
      <c r="BP621" s="66">
        <v>0.69899999999999995</v>
      </c>
      <c r="BQ621" s="66">
        <v>0.69899999999999995</v>
      </c>
      <c r="BR621" s="67">
        <v>2858</v>
      </c>
      <c r="BS621" s="67">
        <v>1791708271</v>
      </c>
      <c r="BT621" s="67">
        <v>626909</v>
      </c>
      <c r="BU621" s="67">
        <v>2007123</v>
      </c>
      <c r="BV621" s="67">
        <v>2630930</v>
      </c>
      <c r="BW621" s="70">
        <v>0.67400000000000004</v>
      </c>
      <c r="BX621" s="70">
        <v>0.67400000000000004</v>
      </c>
      <c r="BY621" s="70">
        <v>0.67400000000000004</v>
      </c>
      <c r="BZ621" s="70">
        <v>0.67400000000000004</v>
      </c>
      <c r="CA621" s="71">
        <v>2866</v>
      </c>
      <c r="CB621" s="71">
        <v>1904962649</v>
      </c>
      <c r="CC621" s="71">
        <v>664676</v>
      </c>
      <c r="CD621" s="71">
        <v>2660463</v>
      </c>
      <c r="CE621" s="71">
        <v>2614506</v>
      </c>
    </row>
    <row r="622" spans="1:83" x14ac:dyDescent="0.35">
      <c r="A622" s="10" t="s">
        <v>1954</v>
      </c>
      <c r="B622" s="10" t="s">
        <v>602</v>
      </c>
      <c r="C622" s="42">
        <v>0.55800000000000005</v>
      </c>
      <c r="D622" s="42">
        <v>0.63900000000000001</v>
      </c>
      <c r="E622" s="42">
        <v>0.55800000000000005</v>
      </c>
      <c r="F622" s="42">
        <v>0.63900000000000001</v>
      </c>
      <c r="G622" s="43">
        <v>1767</v>
      </c>
      <c r="H622" s="43">
        <v>1045182628</v>
      </c>
      <c r="I622" s="43">
        <v>591501</v>
      </c>
      <c r="J622" s="43">
        <v>886251</v>
      </c>
      <c r="K622" s="43">
        <v>927252</v>
      </c>
      <c r="L622" s="42">
        <v>0.56100000000000005</v>
      </c>
      <c r="M622" s="42">
        <v>0.64300000000000002</v>
      </c>
      <c r="N622" s="42">
        <v>0.56100000000000005</v>
      </c>
      <c r="O622" s="42">
        <v>0.64300000000000002</v>
      </c>
      <c r="P622" s="43">
        <v>1715</v>
      </c>
      <c r="Q622" s="43">
        <v>1037904891</v>
      </c>
      <c r="R622" s="43">
        <v>605192</v>
      </c>
      <c r="S622" s="43">
        <v>944066</v>
      </c>
      <c r="T622" s="43">
        <v>987066</v>
      </c>
      <c r="U622" s="42">
        <v>0.57299999999999995</v>
      </c>
      <c r="V622" s="42">
        <v>0.65100000000000002</v>
      </c>
      <c r="W622" s="42">
        <v>0.57299999999999995</v>
      </c>
      <c r="X622" s="42">
        <v>0.65100000000000002</v>
      </c>
      <c r="Y622" s="43">
        <v>1664</v>
      </c>
      <c r="Z622" s="43">
        <v>1029812676</v>
      </c>
      <c r="AA622" s="43">
        <v>618877</v>
      </c>
      <c r="AB622" s="43">
        <v>1087287</v>
      </c>
      <c r="AC622" s="43">
        <v>1207149</v>
      </c>
      <c r="AD622" s="42">
        <v>0.59699999999999998</v>
      </c>
      <c r="AE622" s="42">
        <v>0.66300000000000003</v>
      </c>
      <c r="AF622" s="42">
        <v>0.59699999999999998</v>
      </c>
      <c r="AG622" s="42">
        <v>0.66300000000000003</v>
      </c>
      <c r="AH622" s="43">
        <v>1643</v>
      </c>
      <c r="AI622" s="43">
        <v>1017604621</v>
      </c>
      <c r="AJ622" s="43">
        <v>619357</v>
      </c>
      <c r="AK622" s="43">
        <v>1203335</v>
      </c>
      <c r="AL622" s="43">
        <v>1228568</v>
      </c>
      <c r="AM622" s="42">
        <v>0.61099999999999999</v>
      </c>
      <c r="AN622" s="42">
        <v>0.66600000000000004</v>
      </c>
      <c r="AO622" s="42">
        <v>0.61099999999999999</v>
      </c>
      <c r="AP622" s="42">
        <v>0.66600000000000004</v>
      </c>
      <c r="AQ622" s="43">
        <v>1606</v>
      </c>
      <c r="AR622" s="43">
        <v>1020247188</v>
      </c>
      <c r="AS622" s="43">
        <v>635272</v>
      </c>
      <c r="AT622" s="43">
        <v>1344581</v>
      </c>
      <c r="AU622" s="43">
        <v>1264816</v>
      </c>
      <c r="AV622" s="42">
        <v>0.61199999999999999</v>
      </c>
      <c r="AW622" s="42">
        <v>0.65900000000000003</v>
      </c>
      <c r="AX622" s="42">
        <v>0.61199999999999999</v>
      </c>
      <c r="AY622" s="42">
        <v>0.65900000000000003</v>
      </c>
      <c r="AZ622" s="43">
        <v>1581</v>
      </c>
      <c r="BA622" s="43">
        <v>1069164395</v>
      </c>
      <c r="BB622" s="43">
        <v>676258</v>
      </c>
      <c r="BC622" s="43">
        <v>1423669</v>
      </c>
      <c r="BD622" s="43">
        <v>1427378</v>
      </c>
      <c r="BE622" s="46">
        <v>0.61399999999999999</v>
      </c>
      <c r="BF622" s="46">
        <v>0.64700000000000002</v>
      </c>
      <c r="BG622" s="46">
        <v>0.61399999999999999</v>
      </c>
      <c r="BH622" s="46">
        <v>0.64700000000000002</v>
      </c>
      <c r="BI622" s="47">
        <v>1526</v>
      </c>
      <c r="BJ622" s="47">
        <v>1127301532</v>
      </c>
      <c r="BK622" s="47">
        <v>738729</v>
      </c>
      <c r="BL622" s="47">
        <v>1217484</v>
      </c>
      <c r="BM622" s="47">
        <v>1480300</v>
      </c>
      <c r="BN622" s="66">
        <v>0.60399999999999998</v>
      </c>
      <c r="BO622" s="66">
        <v>0.63500000000000001</v>
      </c>
      <c r="BP622" s="66">
        <v>0.60399999999999998</v>
      </c>
      <c r="BQ622" s="66">
        <v>0.63500000000000001</v>
      </c>
      <c r="BR622" s="67">
        <v>1455</v>
      </c>
      <c r="BS622" s="67">
        <v>1197553573</v>
      </c>
      <c r="BT622" s="67">
        <v>823060</v>
      </c>
      <c r="BU622" s="67">
        <v>1274257</v>
      </c>
      <c r="BV622" s="67">
        <v>1446330</v>
      </c>
      <c r="BW622" s="70">
        <v>0.56899999999999995</v>
      </c>
      <c r="BX622" s="70">
        <v>0.63700000000000001</v>
      </c>
      <c r="BY622" s="70">
        <v>0.56899999999999995</v>
      </c>
      <c r="BZ622" s="70">
        <v>0.63700000000000001</v>
      </c>
      <c r="CA622" s="71">
        <v>1420</v>
      </c>
      <c r="CB622" s="71">
        <v>1247315146</v>
      </c>
      <c r="CC622" s="71">
        <v>878390</v>
      </c>
      <c r="CD622" s="71">
        <v>1874922</v>
      </c>
      <c r="CE622" s="71">
        <v>1858446</v>
      </c>
    </row>
    <row r="623" spans="1:83" x14ac:dyDescent="0.35">
      <c r="A623" s="10" t="s">
        <v>1955</v>
      </c>
      <c r="B623" s="10" t="s">
        <v>603</v>
      </c>
      <c r="C623" s="42">
        <v>0</v>
      </c>
      <c r="D623" s="42">
        <v>0</v>
      </c>
      <c r="E623" s="42">
        <v>0</v>
      </c>
      <c r="F623" s="42">
        <v>0.36</v>
      </c>
      <c r="G623" s="43">
        <v>180</v>
      </c>
      <c r="H623" s="43">
        <v>1379773528</v>
      </c>
      <c r="I623" s="43">
        <v>7665408</v>
      </c>
      <c r="J623" s="43">
        <v>118790</v>
      </c>
      <c r="K623" s="43">
        <v>135340</v>
      </c>
      <c r="L623" s="42">
        <v>0</v>
      </c>
      <c r="M623" s="42">
        <v>0</v>
      </c>
      <c r="N623" s="42">
        <v>0</v>
      </c>
      <c r="O623" s="42">
        <v>0.36</v>
      </c>
      <c r="P623" s="43">
        <v>171</v>
      </c>
      <c r="Q623" s="43">
        <v>1379644386</v>
      </c>
      <c r="R623" s="43">
        <v>8068095</v>
      </c>
      <c r="S623" s="43">
        <v>125567</v>
      </c>
      <c r="T623" s="43">
        <v>121547</v>
      </c>
      <c r="U623" s="42">
        <v>0</v>
      </c>
      <c r="V623" s="42">
        <v>0</v>
      </c>
      <c r="W623" s="42">
        <v>0</v>
      </c>
      <c r="X623" s="42">
        <v>0.36</v>
      </c>
      <c r="Y623" s="43">
        <v>165</v>
      </c>
      <c r="Z623" s="43">
        <v>1382446225</v>
      </c>
      <c r="AA623" s="43">
        <v>8378461</v>
      </c>
      <c r="AB623" s="43">
        <v>104960</v>
      </c>
      <c r="AC623" s="43">
        <v>105812</v>
      </c>
      <c r="AD623" s="42">
        <v>0</v>
      </c>
      <c r="AE623" s="42">
        <v>0</v>
      </c>
      <c r="AF623" s="42">
        <v>0</v>
      </c>
      <c r="AG623" s="42">
        <v>0.36</v>
      </c>
      <c r="AH623" s="43">
        <v>167</v>
      </c>
      <c r="AI623" s="43">
        <v>1494405233</v>
      </c>
      <c r="AJ623" s="43">
        <v>8948534</v>
      </c>
      <c r="AK623" s="43">
        <v>93707</v>
      </c>
      <c r="AL623" s="43">
        <v>108332</v>
      </c>
      <c r="AM623" s="42">
        <v>0</v>
      </c>
      <c r="AN623" s="42">
        <v>0</v>
      </c>
      <c r="AO623" s="42">
        <v>0</v>
      </c>
      <c r="AP623" s="42">
        <v>0.36</v>
      </c>
      <c r="AQ623" s="43">
        <v>153</v>
      </c>
      <c r="AR623" s="43">
        <v>1502275216</v>
      </c>
      <c r="AS623" s="43">
        <v>9818792</v>
      </c>
      <c r="AT623" s="43">
        <v>104763</v>
      </c>
      <c r="AU623" s="43">
        <v>105416</v>
      </c>
      <c r="AV623" s="42">
        <v>0</v>
      </c>
      <c r="AW623" s="42">
        <v>0</v>
      </c>
      <c r="AX623" s="42">
        <v>0</v>
      </c>
      <c r="AY623" s="42">
        <v>0.36</v>
      </c>
      <c r="AZ623" s="43">
        <v>156</v>
      </c>
      <c r="BA623" s="43">
        <v>1546986479</v>
      </c>
      <c r="BB623" s="43">
        <v>9916579</v>
      </c>
      <c r="BC623" s="43">
        <v>114058</v>
      </c>
      <c r="BD623" s="43">
        <v>126369</v>
      </c>
      <c r="BE623" s="46">
        <v>0</v>
      </c>
      <c r="BF623" s="46">
        <v>0</v>
      </c>
      <c r="BG623" s="46">
        <v>0</v>
      </c>
      <c r="BH623" s="46">
        <v>0.36</v>
      </c>
      <c r="BI623" s="47">
        <v>141</v>
      </c>
      <c r="BJ623" s="47">
        <v>1573211546</v>
      </c>
      <c r="BK623" s="47">
        <v>11157528</v>
      </c>
      <c r="BL623" s="47">
        <v>103219</v>
      </c>
      <c r="BM623" s="47">
        <v>122328</v>
      </c>
      <c r="BN623" s="66">
        <v>0</v>
      </c>
      <c r="BO623" s="66">
        <v>0</v>
      </c>
      <c r="BP623" s="66">
        <v>0</v>
      </c>
      <c r="BQ623" s="66">
        <v>0.36</v>
      </c>
      <c r="BR623" s="67">
        <v>116</v>
      </c>
      <c r="BS623" s="67">
        <v>1699428131</v>
      </c>
      <c r="BT623" s="67">
        <v>14650242</v>
      </c>
      <c r="BU623" s="67">
        <v>112034</v>
      </c>
      <c r="BV623" s="67">
        <v>120297</v>
      </c>
      <c r="BW623" s="70">
        <v>0</v>
      </c>
      <c r="BX623" s="70">
        <v>0</v>
      </c>
      <c r="BY623" s="70">
        <v>0</v>
      </c>
      <c r="BZ623" s="70">
        <v>0.36</v>
      </c>
      <c r="CA623" s="71">
        <v>118</v>
      </c>
      <c r="CB623" s="71">
        <v>1688453406</v>
      </c>
      <c r="CC623" s="71">
        <v>14308927</v>
      </c>
      <c r="CD623" s="71">
        <v>128315</v>
      </c>
      <c r="CE623" s="71">
        <v>114051</v>
      </c>
    </row>
    <row r="624" spans="1:83" x14ac:dyDescent="0.35">
      <c r="A624" s="10" t="s">
        <v>1956</v>
      </c>
      <c r="B624" s="10" t="s">
        <v>604</v>
      </c>
      <c r="C624" s="42">
        <v>0</v>
      </c>
      <c r="D624" s="42">
        <v>0</v>
      </c>
      <c r="E624" s="42">
        <v>0</v>
      </c>
      <c r="F624" s="42">
        <v>0.36</v>
      </c>
      <c r="G624" s="43">
        <v>567</v>
      </c>
      <c r="H624" s="43">
        <v>1279609394</v>
      </c>
      <c r="I624" s="43">
        <v>2256806</v>
      </c>
      <c r="J624" s="43">
        <v>119244</v>
      </c>
      <c r="K624" s="43">
        <v>157313</v>
      </c>
      <c r="L624" s="42">
        <v>0</v>
      </c>
      <c r="M624" s="42">
        <v>0</v>
      </c>
      <c r="N624" s="42">
        <v>0</v>
      </c>
      <c r="O624" s="42">
        <v>0.36</v>
      </c>
      <c r="P624" s="43">
        <v>553</v>
      </c>
      <c r="Q624" s="43">
        <v>1367622542</v>
      </c>
      <c r="R624" s="43">
        <v>2473096</v>
      </c>
      <c r="S624" s="43">
        <v>142241</v>
      </c>
      <c r="T624" s="43">
        <v>139460</v>
      </c>
      <c r="U624" s="42">
        <v>0</v>
      </c>
      <c r="V624" s="42">
        <v>0</v>
      </c>
      <c r="W624" s="42">
        <v>0</v>
      </c>
      <c r="X624" s="42">
        <v>0.36</v>
      </c>
      <c r="Y624" s="43">
        <v>558</v>
      </c>
      <c r="Z624" s="43">
        <v>1372584312</v>
      </c>
      <c r="AA624" s="43">
        <v>2459828</v>
      </c>
      <c r="AB624" s="43">
        <v>170280</v>
      </c>
      <c r="AC624" s="43">
        <v>149648</v>
      </c>
      <c r="AD624" s="42">
        <v>0</v>
      </c>
      <c r="AE624" s="42">
        <v>0</v>
      </c>
      <c r="AF624" s="42">
        <v>0</v>
      </c>
      <c r="AG624" s="42">
        <v>0.36</v>
      </c>
      <c r="AH624" s="43">
        <v>531</v>
      </c>
      <c r="AI624" s="43">
        <v>1376951553</v>
      </c>
      <c r="AJ624" s="43">
        <v>2593129</v>
      </c>
      <c r="AK624" s="43">
        <v>151408</v>
      </c>
      <c r="AL624" s="43">
        <v>136474</v>
      </c>
      <c r="AM624" s="42">
        <v>0</v>
      </c>
      <c r="AN624" s="42">
        <v>0</v>
      </c>
      <c r="AO624" s="42">
        <v>0</v>
      </c>
      <c r="AP624" s="42">
        <v>0.36</v>
      </c>
      <c r="AQ624" s="43">
        <v>548</v>
      </c>
      <c r="AR624" s="43">
        <v>1375671645</v>
      </c>
      <c r="AS624" s="43">
        <v>2510349</v>
      </c>
      <c r="AT624" s="43">
        <v>150123</v>
      </c>
      <c r="AU624" s="43">
        <v>159019</v>
      </c>
      <c r="AV624" s="42">
        <v>0</v>
      </c>
      <c r="AW624" s="42">
        <v>0</v>
      </c>
      <c r="AX624" s="42">
        <v>0</v>
      </c>
      <c r="AY624" s="42">
        <v>0.36</v>
      </c>
      <c r="AZ624" s="43">
        <v>541</v>
      </c>
      <c r="BA624" s="43">
        <v>1383272877</v>
      </c>
      <c r="BB624" s="43">
        <v>2556881</v>
      </c>
      <c r="BC624" s="43">
        <v>147823</v>
      </c>
      <c r="BD624" s="43">
        <v>199420</v>
      </c>
      <c r="BE624" s="46">
        <v>0</v>
      </c>
      <c r="BF624" s="46">
        <v>0</v>
      </c>
      <c r="BG624" s="46">
        <v>0</v>
      </c>
      <c r="BH624" s="46">
        <v>0.36</v>
      </c>
      <c r="BI624" s="47">
        <v>501</v>
      </c>
      <c r="BJ624" s="47">
        <v>1390494670</v>
      </c>
      <c r="BK624" s="47">
        <v>2775438</v>
      </c>
      <c r="BL624" s="47">
        <v>159117</v>
      </c>
      <c r="BM624" s="47">
        <v>187548</v>
      </c>
      <c r="BN624" s="66">
        <v>0</v>
      </c>
      <c r="BO624" s="66">
        <v>0</v>
      </c>
      <c r="BP624" s="66">
        <v>0</v>
      </c>
      <c r="BQ624" s="66">
        <v>0.36</v>
      </c>
      <c r="BR624" s="67">
        <v>493</v>
      </c>
      <c r="BS624" s="67">
        <v>1398528191</v>
      </c>
      <c r="BT624" s="67">
        <v>2836771</v>
      </c>
      <c r="BU624" s="67">
        <v>194647</v>
      </c>
      <c r="BV624" s="67">
        <v>190046</v>
      </c>
      <c r="BW624" s="70">
        <v>0</v>
      </c>
      <c r="BX624" s="70">
        <v>0</v>
      </c>
      <c r="BY624" s="70">
        <v>0</v>
      </c>
      <c r="BZ624" s="70">
        <v>0.36</v>
      </c>
      <c r="CA624" s="71">
        <v>489</v>
      </c>
      <c r="CB624" s="71">
        <v>1404642811</v>
      </c>
      <c r="CC624" s="71">
        <v>2872480</v>
      </c>
      <c r="CD624" s="71">
        <v>160513</v>
      </c>
      <c r="CE624" s="71">
        <v>179572</v>
      </c>
    </row>
    <row r="625" spans="1:83" x14ac:dyDescent="0.35">
      <c r="A625" s="10" t="s">
        <v>1957</v>
      </c>
      <c r="B625" s="10" t="s">
        <v>605</v>
      </c>
      <c r="C625" s="42">
        <v>0.57399999999999995</v>
      </c>
      <c r="D625" s="42">
        <v>0.56599999999999995</v>
      </c>
      <c r="E625" s="42">
        <v>0.57399999999999995</v>
      </c>
      <c r="F625" s="42">
        <v>0.57399999999999995</v>
      </c>
      <c r="G625" s="43">
        <v>1898</v>
      </c>
      <c r="H625" s="43">
        <v>1082815816</v>
      </c>
      <c r="I625" s="43">
        <v>570503</v>
      </c>
      <c r="J625" s="43">
        <v>1038877</v>
      </c>
      <c r="K625" s="43">
        <v>1312385</v>
      </c>
      <c r="L625" s="42">
        <v>0.59499999999999997</v>
      </c>
      <c r="M625" s="42">
        <v>0.56599999999999995</v>
      </c>
      <c r="N625" s="42">
        <v>0.59499999999999997</v>
      </c>
      <c r="O625" s="42">
        <v>0.59499999999999997</v>
      </c>
      <c r="P625" s="43">
        <v>1954</v>
      </c>
      <c r="Q625" s="43">
        <v>1093795987</v>
      </c>
      <c r="R625" s="43">
        <v>559772</v>
      </c>
      <c r="S625" s="43">
        <v>1224543</v>
      </c>
      <c r="T625" s="43">
        <v>1257383</v>
      </c>
      <c r="U625" s="42">
        <v>0.59299999999999997</v>
      </c>
      <c r="V625" s="42">
        <v>0.56100000000000005</v>
      </c>
      <c r="W625" s="42">
        <v>0.59299999999999997</v>
      </c>
      <c r="X625" s="42">
        <v>0.59299999999999997</v>
      </c>
      <c r="Y625" s="43">
        <v>1915</v>
      </c>
      <c r="Z625" s="43">
        <v>1130326407</v>
      </c>
      <c r="AA625" s="43">
        <v>590248</v>
      </c>
      <c r="AB625" s="43">
        <v>1009133</v>
      </c>
      <c r="AC625" s="43">
        <v>1186383</v>
      </c>
      <c r="AD625" s="42">
        <v>0.63300000000000001</v>
      </c>
      <c r="AE625" s="42">
        <v>0.56799999999999995</v>
      </c>
      <c r="AF625" s="42">
        <v>0.63300000000000001</v>
      </c>
      <c r="AG625" s="42">
        <v>0.63300000000000001</v>
      </c>
      <c r="AH625" s="43">
        <v>2015</v>
      </c>
      <c r="AI625" s="43">
        <v>1136528382</v>
      </c>
      <c r="AJ625" s="43">
        <v>564033</v>
      </c>
      <c r="AK625" s="43">
        <v>1039610</v>
      </c>
      <c r="AL625" s="43">
        <v>1153944</v>
      </c>
      <c r="AM625" s="42">
        <v>0.65300000000000002</v>
      </c>
      <c r="AN625" s="42">
        <v>0.57699999999999996</v>
      </c>
      <c r="AO625" s="42">
        <v>0.65300000000000002</v>
      </c>
      <c r="AP625" s="42">
        <v>0.65300000000000002</v>
      </c>
      <c r="AQ625" s="43">
        <v>2009</v>
      </c>
      <c r="AR625" s="43">
        <v>1139945310</v>
      </c>
      <c r="AS625" s="43">
        <v>567419</v>
      </c>
      <c r="AT625" s="43">
        <v>1478056</v>
      </c>
      <c r="AU625" s="43">
        <v>1235820</v>
      </c>
      <c r="AV625" s="42">
        <v>0.67100000000000004</v>
      </c>
      <c r="AW625" s="42">
        <v>0.57299999999999995</v>
      </c>
      <c r="AX625" s="42">
        <v>0.67100000000000004</v>
      </c>
      <c r="AY625" s="42">
        <v>0.67100000000000004</v>
      </c>
      <c r="AZ625" s="43">
        <v>2008</v>
      </c>
      <c r="BA625" s="43">
        <v>1154112661</v>
      </c>
      <c r="BB625" s="43">
        <v>574757</v>
      </c>
      <c r="BC625" s="43">
        <v>1473583</v>
      </c>
      <c r="BD625" s="43">
        <v>1459551</v>
      </c>
      <c r="BE625" s="46">
        <v>0.69599999999999995</v>
      </c>
      <c r="BF625" s="46">
        <v>0.57299999999999995</v>
      </c>
      <c r="BG625" s="46">
        <v>0.69599999999999995</v>
      </c>
      <c r="BH625" s="46">
        <v>0.69599999999999995</v>
      </c>
      <c r="BI625" s="47">
        <v>2026</v>
      </c>
      <c r="BJ625" s="47">
        <v>1181052975</v>
      </c>
      <c r="BK625" s="47">
        <v>582948</v>
      </c>
      <c r="BL625" s="47">
        <v>1577483</v>
      </c>
      <c r="BM625" s="47">
        <v>1719024</v>
      </c>
      <c r="BN625" s="66">
        <v>0.68500000000000005</v>
      </c>
      <c r="BO625" s="66">
        <v>0.58599999999999997</v>
      </c>
      <c r="BP625" s="66">
        <v>0.68500000000000005</v>
      </c>
      <c r="BQ625" s="66">
        <v>0.68500000000000005</v>
      </c>
      <c r="BR625" s="67">
        <v>1804</v>
      </c>
      <c r="BS625" s="67">
        <v>1181312865</v>
      </c>
      <c r="BT625" s="67">
        <v>654829</v>
      </c>
      <c r="BU625" s="67">
        <v>1802441</v>
      </c>
      <c r="BV625" s="67">
        <v>1927761</v>
      </c>
      <c r="BW625" s="70">
        <v>0.67700000000000005</v>
      </c>
      <c r="BX625" s="70">
        <v>0.58799999999999997</v>
      </c>
      <c r="BY625" s="70">
        <v>0.67700000000000005</v>
      </c>
      <c r="BZ625" s="70">
        <v>0.67700000000000005</v>
      </c>
      <c r="CA625" s="71">
        <v>1833</v>
      </c>
      <c r="CB625" s="71">
        <v>1208591188</v>
      </c>
      <c r="CC625" s="71">
        <v>659351</v>
      </c>
      <c r="CD625" s="71">
        <v>1902975</v>
      </c>
      <c r="CE625" s="71">
        <v>1808331</v>
      </c>
    </row>
    <row r="626" spans="1:83" x14ac:dyDescent="0.35">
      <c r="A626" s="10" t="s">
        <v>1958</v>
      </c>
      <c r="B626" s="10" t="s">
        <v>606</v>
      </c>
      <c r="C626" s="42">
        <v>0</v>
      </c>
      <c r="D626" s="42">
        <v>0.29899999999999999</v>
      </c>
      <c r="E626" s="42">
        <v>0</v>
      </c>
      <c r="F626" s="42">
        <v>0.36</v>
      </c>
      <c r="G626" s="43">
        <v>351</v>
      </c>
      <c r="H626" s="43">
        <v>485929393</v>
      </c>
      <c r="I626" s="43">
        <v>1384414</v>
      </c>
      <c r="J626" s="43">
        <v>150769</v>
      </c>
      <c r="K626" s="43">
        <v>169643</v>
      </c>
      <c r="L626" s="42">
        <v>0</v>
      </c>
      <c r="M626" s="42">
        <v>0.30499999999999999</v>
      </c>
      <c r="N626" s="42">
        <v>0</v>
      </c>
      <c r="O626" s="42">
        <v>0.36</v>
      </c>
      <c r="P626" s="43">
        <v>347</v>
      </c>
      <c r="Q626" s="43">
        <v>487488872</v>
      </c>
      <c r="R626" s="43">
        <v>1404867</v>
      </c>
      <c r="S626" s="43">
        <v>147848</v>
      </c>
      <c r="T626" s="43">
        <v>173767</v>
      </c>
      <c r="U626" s="42">
        <v>0</v>
      </c>
      <c r="V626" s="42">
        <v>0.317</v>
      </c>
      <c r="W626" s="42">
        <v>0</v>
      </c>
      <c r="X626" s="42">
        <v>0.36</v>
      </c>
      <c r="Y626" s="43">
        <v>331</v>
      </c>
      <c r="Z626" s="43">
        <v>487676385</v>
      </c>
      <c r="AA626" s="43">
        <v>1473342</v>
      </c>
      <c r="AB626" s="43">
        <v>147597</v>
      </c>
      <c r="AC626" s="43">
        <v>160800</v>
      </c>
      <c r="AD626" s="42">
        <v>4.2000000000000003E-2</v>
      </c>
      <c r="AE626" s="42">
        <v>0.32300000000000001</v>
      </c>
      <c r="AF626" s="42">
        <v>4.2000000000000003E-2</v>
      </c>
      <c r="AG626" s="42">
        <v>0.36</v>
      </c>
      <c r="AH626" s="43">
        <v>333</v>
      </c>
      <c r="AI626" s="43">
        <v>490134765</v>
      </c>
      <c r="AJ626" s="43">
        <v>1471876</v>
      </c>
      <c r="AK626" s="43">
        <v>158269</v>
      </c>
      <c r="AL626" s="43">
        <v>172356</v>
      </c>
      <c r="AM626" s="42">
        <v>0.10299999999999999</v>
      </c>
      <c r="AN626" s="42">
        <v>0.34499999999999997</v>
      </c>
      <c r="AO626" s="42">
        <v>0.10299999999999999</v>
      </c>
      <c r="AP626" s="42">
        <v>0.36</v>
      </c>
      <c r="AQ626" s="43">
        <v>335</v>
      </c>
      <c r="AR626" s="43">
        <v>490402282</v>
      </c>
      <c r="AS626" s="43">
        <v>1463887</v>
      </c>
      <c r="AT626" s="43">
        <v>153396</v>
      </c>
      <c r="AU626" s="43">
        <v>157386</v>
      </c>
      <c r="AV626" s="42">
        <v>0.104</v>
      </c>
      <c r="AW626" s="42">
        <v>0.35499999999999998</v>
      </c>
      <c r="AX626" s="42">
        <v>0.104</v>
      </c>
      <c r="AY626" s="42">
        <v>0.36</v>
      </c>
      <c r="AZ626" s="43">
        <v>317</v>
      </c>
      <c r="BA626" s="43">
        <v>494647676</v>
      </c>
      <c r="BB626" s="43">
        <v>1560402</v>
      </c>
      <c r="BC626" s="43">
        <v>158322</v>
      </c>
      <c r="BD626" s="43">
        <v>174819</v>
      </c>
      <c r="BE626" s="46">
        <v>0.158</v>
      </c>
      <c r="BF626" s="46">
        <v>0.33400000000000002</v>
      </c>
      <c r="BG626" s="46">
        <v>0.158</v>
      </c>
      <c r="BH626" s="46">
        <v>0.36</v>
      </c>
      <c r="BI626" s="47">
        <v>321</v>
      </c>
      <c r="BJ626" s="47">
        <v>517271612</v>
      </c>
      <c r="BK626" s="47">
        <v>1611438</v>
      </c>
      <c r="BL626" s="47">
        <v>150967</v>
      </c>
      <c r="BM626" s="47">
        <v>177801</v>
      </c>
      <c r="BN626" s="66">
        <v>0.14399999999999999</v>
      </c>
      <c r="BO626" s="66">
        <v>0.33400000000000002</v>
      </c>
      <c r="BP626" s="66">
        <v>0.14399999999999999</v>
      </c>
      <c r="BQ626" s="66">
        <v>0.36</v>
      </c>
      <c r="BR626" s="67">
        <v>291</v>
      </c>
      <c r="BS626" s="67">
        <v>517141298</v>
      </c>
      <c r="BT626" s="67">
        <v>1777117</v>
      </c>
      <c r="BU626" s="67">
        <v>205349</v>
      </c>
      <c r="BV626" s="67">
        <v>200615</v>
      </c>
      <c r="BW626" s="70">
        <v>7.1999999999999995E-2</v>
      </c>
      <c r="BX626" s="70">
        <v>0.36</v>
      </c>
      <c r="BY626" s="70">
        <v>7.1999999999999995E-2</v>
      </c>
      <c r="BZ626" s="70">
        <v>0.36</v>
      </c>
      <c r="CA626" s="71">
        <v>275</v>
      </c>
      <c r="CB626" s="71">
        <v>519415334</v>
      </c>
      <c r="CC626" s="71">
        <v>1888783</v>
      </c>
      <c r="CD626" s="71">
        <v>213211</v>
      </c>
      <c r="CE626" s="71">
        <v>227173</v>
      </c>
    </row>
    <row r="627" spans="1:83" x14ac:dyDescent="0.35">
      <c r="A627" s="10" t="s">
        <v>1959</v>
      </c>
      <c r="B627" s="10" t="s">
        <v>607</v>
      </c>
      <c r="C627" s="42">
        <v>0</v>
      </c>
      <c r="D627" s="42">
        <v>0</v>
      </c>
      <c r="E627" s="42">
        <v>0</v>
      </c>
      <c r="F627" s="42">
        <v>0.36</v>
      </c>
      <c r="G627" s="43">
        <v>944</v>
      </c>
      <c r="H627" s="43">
        <v>2770794462</v>
      </c>
      <c r="I627" s="43">
        <v>2935163</v>
      </c>
      <c r="J627" s="43">
        <v>324963</v>
      </c>
      <c r="K627" s="43">
        <v>379131</v>
      </c>
      <c r="L627" s="42">
        <v>0</v>
      </c>
      <c r="M627" s="42">
        <v>0</v>
      </c>
      <c r="N627" s="42">
        <v>0</v>
      </c>
      <c r="O627" s="42">
        <v>0.36</v>
      </c>
      <c r="P627" s="43">
        <v>887</v>
      </c>
      <c r="Q627" s="43">
        <v>2768585159</v>
      </c>
      <c r="R627" s="43">
        <v>3121291</v>
      </c>
      <c r="S627" s="43">
        <v>430743</v>
      </c>
      <c r="T627" s="43">
        <v>426493</v>
      </c>
      <c r="U627" s="42">
        <v>0</v>
      </c>
      <c r="V627" s="42">
        <v>0</v>
      </c>
      <c r="W627" s="42">
        <v>0</v>
      </c>
      <c r="X627" s="42">
        <v>0.36</v>
      </c>
      <c r="Y627" s="43">
        <v>873</v>
      </c>
      <c r="Z627" s="43">
        <v>2741231193</v>
      </c>
      <c r="AA627" s="43">
        <v>3140012</v>
      </c>
      <c r="AB627" s="43">
        <v>471003</v>
      </c>
      <c r="AC627" s="43">
        <v>433739</v>
      </c>
      <c r="AD627" s="42">
        <v>0</v>
      </c>
      <c r="AE627" s="42">
        <v>0</v>
      </c>
      <c r="AF627" s="42">
        <v>0</v>
      </c>
      <c r="AG627" s="42">
        <v>0.36</v>
      </c>
      <c r="AH627" s="43">
        <v>854</v>
      </c>
      <c r="AI627" s="43">
        <v>2838858838</v>
      </c>
      <c r="AJ627" s="43">
        <v>3324190</v>
      </c>
      <c r="AK627" s="43">
        <v>485997</v>
      </c>
      <c r="AL627" s="43">
        <v>445467</v>
      </c>
      <c r="AM627" s="42">
        <v>0</v>
      </c>
      <c r="AN627" s="42">
        <v>0</v>
      </c>
      <c r="AO627" s="42">
        <v>0</v>
      </c>
      <c r="AP627" s="42">
        <v>0.36</v>
      </c>
      <c r="AQ627" s="43">
        <v>833</v>
      </c>
      <c r="AR627" s="43">
        <v>2871353063</v>
      </c>
      <c r="AS627" s="43">
        <v>3447002</v>
      </c>
      <c r="AT627" s="43">
        <v>424764</v>
      </c>
      <c r="AU627" s="43">
        <v>441473</v>
      </c>
      <c r="AV627" s="42">
        <v>0</v>
      </c>
      <c r="AW627" s="42">
        <v>0</v>
      </c>
      <c r="AX627" s="42">
        <v>0</v>
      </c>
      <c r="AY627" s="42">
        <v>0.36</v>
      </c>
      <c r="AZ627" s="43">
        <v>783</v>
      </c>
      <c r="BA627" s="43">
        <v>2968684745</v>
      </c>
      <c r="BB627" s="43">
        <v>3791423</v>
      </c>
      <c r="BC627" s="43">
        <v>493310</v>
      </c>
      <c r="BD627" s="43">
        <v>453610</v>
      </c>
      <c r="BE627" s="46">
        <v>0</v>
      </c>
      <c r="BF627" s="46">
        <v>0</v>
      </c>
      <c r="BG627" s="46">
        <v>0</v>
      </c>
      <c r="BH627" s="46">
        <v>0.36</v>
      </c>
      <c r="BI627" s="47">
        <v>756</v>
      </c>
      <c r="BJ627" s="47">
        <v>3005164161</v>
      </c>
      <c r="BK627" s="47">
        <v>3975084</v>
      </c>
      <c r="BL627" s="47">
        <v>407084</v>
      </c>
      <c r="BM627" s="47">
        <v>456546</v>
      </c>
      <c r="BN627" s="66">
        <v>0</v>
      </c>
      <c r="BO627" s="66">
        <v>0</v>
      </c>
      <c r="BP627" s="66">
        <v>0</v>
      </c>
      <c r="BQ627" s="66">
        <v>0.36</v>
      </c>
      <c r="BR627" s="67">
        <v>692</v>
      </c>
      <c r="BS627" s="67">
        <v>3172819031</v>
      </c>
      <c r="BT627" s="67">
        <v>4584998</v>
      </c>
      <c r="BU627" s="67">
        <v>338566</v>
      </c>
      <c r="BV627" s="67">
        <v>539770</v>
      </c>
      <c r="BW627" s="70">
        <v>0</v>
      </c>
      <c r="BX627" s="70">
        <v>0</v>
      </c>
      <c r="BY627" s="70">
        <v>0</v>
      </c>
      <c r="BZ627" s="70">
        <v>0.36</v>
      </c>
      <c r="CA627" s="71">
        <v>673</v>
      </c>
      <c r="CB627" s="71">
        <v>3277245282</v>
      </c>
      <c r="CC627" s="71">
        <v>4869606</v>
      </c>
      <c r="CD627" s="71">
        <v>529590</v>
      </c>
      <c r="CE627" s="71">
        <v>561019</v>
      </c>
    </row>
    <row r="628" spans="1:83" x14ac:dyDescent="0.35">
      <c r="A628" s="10" t="s">
        <v>1960</v>
      </c>
      <c r="B628" s="10" t="s">
        <v>608</v>
      </c>
      <c r="C628" s="42">
        <v>0.109</v>
      </c>
      <c r="D628" s="42">
        <v>0.23899999999999999</v>
      </c>
      <c r="E628" s="42">
        <v>0.109</v>
      </c>
      <c r="F628" s="42">
        <v>0.36</v>
      </c>
      <c r="G628" s="43">
        <v>842</v>
      </c>
      <c r="H628" s="43">
        <v>1003813765</v>
      </c>
      <c r="I628" s="43">
        <v>1192177</v>
      </c>
      <c r="J628" s="43">
        <v>301280</v>
      </c>
      <c r="K628" s="43">
        <v>315308</v>
      </c>
      <c r="L628" s="42">
        <v>0.16900000000000001</v>
      </c>
      <c r="M628" s="42">
        <v>0.27300000000000002</v>
      </c>
      <c r="N628" s="42">
        <v>0.16900000000000001</v>
      </c>
      <c r="O628" s="42">
        <v>0.36</v>
      </c>
      <c r="P628" s="43">
        <v>851</v>
      </c>
      <c r="Q628" s="43">
        <v>974706197</v>
      </c>
      <c r="R628" s="43">
        <v>1145365</v>
      </c>
      <c r="S628" s="43">
        <v>347719</v>
      </c>
      <c r="T628" s="43">
        <v>365042</v>
      </c>
      <c r="U628" s="42">
        <v>0.17699999999999999</v>
      </c>
      <c r="V628" s="42">
        <v>0.29899999999999999</v>
      </c>
      <c r="W628" s="42">
        <v>0.17699999999999999</v>
      </c>
      <c r="X628" s="42">
        <v>0.36</v>
      </c>
      <c r="Y628" s="43">
        <v>799</v>
      </c>
      <c r="Z628" s="43">
        <v>952530277</v>
      </c>
      <c r="AA628" s="43">
        <v>1192153</v>
      </c>
      <c r="AB628" s="43">
        <v>379846</v>
      </c>
      <c r="AC628" s="43">
        <v>399258</v>
      </c>
      <c r="AD628" s="42">
        <v>0.14899999999999999</v>
      </c>
      <c r="AE628" s="42">
        <v>0.30499999999999999</v>
      </c>
      <c r="AF628" s="42">
        <v>0.14899999999999999</v>
      </c>
      <c r="AG628" s="42">
        <v>0.36</v>
      </c>
      <c r="AH628" s="43">
        <v>732</v>
      </c>
      <c r="AI628" s="43">
        <v>957146047</v>
      </c>
      <c r="AJ628" s="43">
        <v>1307576</v>
      </c>
      <c r="AK628" s="43">
        <v>430294</v>
      </c>
      <c r="AL628" s="43">
        <v>462524</v>
      </c>
      <c r="AM628" s="42">
        <v>0.11899999999999999</v>
      </c>
      <c r="AN628" s="42">
        <v>0.32300000000000001</v>
      </c>
      <c r="AO628" s="42">
        <v>0.11899999999999999</v>
      </c>
      <c r="AP628" s="42">
        <v>0.36</v>
      </c>
      <c r="AQ628" s="43">
        <v>695</v>
      </c>
      <c r="AR628" s="43">
        <v>999960208</v>
      </c>
      <c r="AS628" s="43">
        <v>1438791</v>
      </c>
      <c r="AT628" s="43">
        <v>441770</v>
      </c>
      <c r="AU628" s="43">
        <v>427977</v>
      </c>
      <c r="AV628" s="42">
        <v>0.128</v>
      </c>
      <c r="AW628" s="42">
        <v>0.26700000000000002</v>
      </c>
      <c r="AX628" s="42">
        <v>0.128</v>
      </c>
      <c r="AY628" s="42">
        <v>0.36</v>
      </c>
      <c r="AZ628" s="43">
        <v>674</v>
      </c>
      <c r="BA628" s="43">
        <v>1023640365</v>
      </c>
      <c r="BB628" s="43">
        <v>1518754</v>
      </c>
      <c r="BC628" s="43">
        <v>372399</v>
      </c>
      <c r="BD628" s="43">
        <v>438564</v>
      </c>
      <c r="BE628" s="46">
        <v>0.17899999999999999</v>
      </c>
      <c r="BF628" s="46">
        <v>0.253</v>
      </c>
      <c r="BG628" s="46">
        <v>0.17899999999999999</v>
      </c>
      <c r="BH628" s="46">
        <v>0.36</v>
      </c>
      <c r="BI628" s="47">
        <v>666</v>
      </c>
      <c r="BJ628" s="47">
        <v>1047322677</v>
      </c>
      <c r="BK628" s="47">
        <v>1572556</v>
      </c>
      <c r="BL628" s="47">
        <v>419941</v>
      </c>
      <c r="BM628" s="47">
        <v>365604</v>
      </c>
      <c r="BN628" s="66">
        <v>0.20499999999999999</v>
      </c>
      <c r="BO628" s="66">
        <v>0.246</v>
      </c>
      <c r="BP628" s="66">
        <v>0.20499999999999999</v>
      </c>
      <c r="BQ628" s="66">
        <v>0.36</v>
      </c>
      <c r="BR628" s="67">
        <v>649</v>
      </c>
      <c r="BS628" s="67">
        <v>1070683826</v>
      </c>
      <c r="BT628" s="67">
        <v>1649743</v>
      </c>
      <c r="BU628" s="67">
        <v>342615</v>
      </c>
      <c r="BV628" s="67">
        <v>374563</v>
      </c>
      <c r="BW628" s="70">
        <v>0.16900000000000001</v>
      </c>
      <c r="BX628" s="70">
        <v>0.224</v>
      </c>
      <c r="BY628" s="70">
        <v>0.16900000000000001</v>
      </c>
      <c r="BZ628" s="70">
        <v>0.36</v>
      </c>
      <c r="CA628" s="71">
        <v>654</v>
      </c>
      <c r="CB628" s="71">
        <v>1107283645</v>
      </c>
      <c r="CC628" s="71">
        <v>1693094</v>
      </c>
      <c r="CD628" s="71">
        <v>319217</v>
      </c>
      <c r="CE628" s="71">
        <v>397743</v>
      </c>
    </row>
    <row r="629" spans="1:83" x14ac:dyDescent="0.35">
      <c r="A629" s="10" t="s">
        <v>1961</v>
      </c>
      <c r="B629" s="10" t="s">
        <v>609</v>
      </c>
      <c r="C629" s="42">
        <v>0.6</v>
      </c>
      <c r="D629" s="42">
        <v>0.497</v>
      </c>
      <c r="E629" s="42">
        <v>0.6</v>
      </c>
      <c r="F629" s="42">
        <v>0.6</v>
      </c>
      <c r="G629" s="43">
        <v>3680</v>
      </c>
      <c r="H629" s="43">
        <v>1971271504</v>
      </c>
      <c r="I629" s="43">
        <v>535671</v>
      </c>
      <c r="J629" s="43">
        <v>1210741</v>
      </c>
      <c r="K629" s="43">
        <v>1324108</v>
      </c>
      <c r="L629" s="42">
        <v>0.6</v>
      </c>
      <c r="M629" s="42">
        <v>0.51</v>
      </c>
      <c r="N629" s="42">
        <v>0.6</v>
      </c>
      <c r="O629" s="42">
        <v>0.6</v>
      </c>
      <c r="P629" s="43">
        <v>3588</v>
      </c>
      <c r="Q629" s="43">
        <v>1979684015</v>
      </c>
      <c r="R629" s="43">
        <v>551751</v>
      </c>
      <c r="S629" s="43">
        <v>1280771</v>
      </c>
      <c r="T629" s="43">
        <v>1403068</v>
      </c>
      <c r="U629" s="42">
        <v>0.60399999999999998</v>
      </c>
      <c r="V629" s="42">
        <v>0.50700000000000001</v>
      </c>
      <c r="W629" s="42">
        <v>0.60399999999999998</v>
      </c>
      <c r="X629" s="42">
        <v>0.60399999999999998</v>
      </c>
      <c r="Y629" s="43">
        <v>3585</v>
      </c>
      <c r="Z629" s="43">
        <v>2056107836</v>
      </c>
      <c r="AA629" s="43">
        <v>573530</v>
      </c>
      <c r="AB629" s="43">
        <v>1353655</v>
      </c>
      <c r="AC629" s="43">
        <v>1556534</v>
      </c>
      <c r="AD629" s="42">
        <v>0.625</v>
      </c>
      <c r="AE629" s="42">
        <v>0.51300000000000001</v>
      </c>
      <c r="AF629" s="42">
        <v>0.625</v>
      </c>
      <c r="AG629" s="42">
        <v>0.625</v>
      </c>
      <c r="AH629" s="43">
        <v>3609</v>
      </c>
      <c r="AI629" s="43">
        <v>2081206593</v>
      </c>
      <c r="AJ629" s="43">
        <v>576671</v>
      </c>
      <c r="AK629" s="43">
        <v>1443156</v>
      </c>
      <c r="AL629" s="43">
        <v>1538891</v>
      </c>
      <c r="AM629" s="42">
        <v>0.628</v>
      </c>
      <c r="AN629" s="42">
        <v>0.52400000000000002</v>
      </c>
      <c r="AO629" s="42">
        <v>0.628</v>
      </c>
      <c r="AP629" s="42">
        <v>0.628</v>
      </c>
      <c r="AQ629" s="43">
        <v>3456</v>
      </c>
      <c r="AR629" s="43">
        <v>2099823647</v>
      </c>
      <c r="AS629" s="43">
        <v>607587</v>
      </c>
      <c r="AT629" s="43">
        <v>1669391</v>
      </c>
      <c r="AU629" s="43">
        <v>1673511</v>
      </c>
      <c r="AV629" s="42">
        <v>0.629</v>
      </c>
      <c r="AW629" s="42">
        <v>0.52100000000000002</v>
      </c>
      <c r="AX629" s="42">
        <v>0.629</v>
      </c>
      <c r="AY629" s="42">
        <v>0.629</v>
      </c>
      <c r="AZ629" s="43">
        <v>3364</v>
      </c>
      <c r="BA629" s="43">
        <v>2175765752</v>
      </c>
      <c r="BB629" s="43">
        <v>646779</v>
      </c>
      <c r="BC629" s="43">
        <v>1863369</v>
      </c>
      <c r="BD629" s="43">
        <v>1762138</v>
      </c>
      <c r="BE629" s="46">
        <v>0.64600000000000002</v>
      </c>
      <c r="BF629" s="46">
        <v>0.52100000000000002</v>
      </c>
      <c r="BG629" s="46">
        <v>0.64600000000000002</v>
      </c>
      <c r="BH629" s="46">
        <v>0.64600000000000002</v>
      </c>
      <c r="BI629" s="47">
        <v>3249</v>
      </c>
      <c r="BJ629" s="47">
        <v>2208813822</v>
      </c>
      <c r="BK629" s="47">
        <v>679844</v>
      </c>
      <c r="BL629" s="47">
        <v>1591921</v>
      </c>
      <c r="BM629" s="47">
        <v>1787075</v>
      </c>
      <c r="BN629" s="66">
        <v>0.65800000000000003</v>
      </c>
      <c r="BO629" s="66">
        <v>0.52400000000000002</v>
      </c>
      <c r="BP629" s="66">
        <v>0.65800000000000003</v>
      </c>
      <c r="BQ629" s="66">
        <v>0.65800000000000003</v>
      </c>
      <c r="BR629" s="67">
        <v>3161</v>
      </c>
      <c r="BS629" s="67">
        <v>2243418735</v>
      </c>
      <c r="BT629" s="67">
        <v>709718</v>
      </c>
      <c r="BU629" s="67">
        <v>2004068</v>
      </c>
      <c r="BV629" s="67">
        <v>2074556</v>
      </c>
      <c r="BW629" s="70">
        <v>0.63300000000000001</v>
      </c>
      <c r="BX629" s="70">
        <v>0.51300000000000001</v>
      </c>
      <c r="BY629" s="70">
        <v>0.63300000000000001</v>
      </c>
      <c r="BZ629" s="70">
        <v>0.63300000000000001</v>
      </c>
      <c r="CA629" s="71">
        <v>3128</v>
      </c>
      <c r="CB629" s="71">
        <v>2343127015</v>
      </c>
      <c r="CC629" s="71">
        <v>749081</v>
      </c>
      <c r="CD629" s="71">
        <v>1855670</v>
      </c>
      <c r="CE629" s="71">
        <v>1774627</v>
      </c>
    </row>
    <row r="630" spans="1:83" x14ac:dyDescent="0.35">
      <c r="A630" s="10" t="s">
        <v>1962</v>
      </c>
      <c r="B630" s="10" t="s">
        <v>610</v>
      </c>
      <c r="C630" s="42">
        <v>0.55200000000000005</v>
      </c>
      <c r="D630" s="42">
        <v>0.45300000000000001</v>
      </c>
      <c r="E630" s="42">
        <v>0.55200000000000005</v>
      </c>
      <c r="F630" s="42">
        <v>0.55200000000000005</v>
      </c>
      <c r="G630" s="43">
        <v>322</v>
      </c>
      <c r="H630" s="43">
        <v>193254453</v>
      </c>
      <c r="I630" s="43">
        <v>600169</v>
      </c>
      <c r="J630" s="43">
        <v>121352</v>
      </c>
      <c r="K630" s="43">
        <v>113488</v>
      </c>
      <c r="L630" s="42">
        <v>0.54600000000000004</v>
      </c>
      <c r="M630" s="42">
        <v>0.44500000000000001</v>
      </c>
      <c r="N630" s="42">
        <v>0.54600000000000004</v>
      </c>
      <c r="O630" s="42">
        <v>0.54600000000000004</v>
      </c>
      <c r="P630" s="43">
        <v>314</v>
      </c>
      <c r="Q630" s="43">
        <v>196836061</v>
      </c>
      <c r="R630" s="43">
        <v>626866</v>
      </c>
      <c r="S630" s="43">
        <v>109640</v>
      </c>
      <c r="T630" s="43">
        <v>116028</v>
      </c>
      <c r="U630" s="42">
        <v>0.53300000000000003</v>
      </c>
      <c r="V630" s="42">
        <v>0.433</v>
      </c>
      <c r="W630" s="42">
        <v>0.53300000000000003</v>
      </c>
      <c r="X630" s="42">
        <v>0.53300000000000003</v>
      </c>
      <c r="Y630" s="43">
        <v>304</v>
      </c>
      <c r="Z630" s="43">
        <v>205574338</v>
      </c>
      <c r="AA630" s="43">
        <v>676231</v>
      </c>
      <c r="AB630" s="43">
        <v>136576</v>
      </c>
      <c r="AC630" s="43">
        <v>121984</v>
      </c>
      <c r="AD630" s="42">
        <v>0.54700000000000004</v>
      </c>
      <c r="AE630" s="42">
        <v>0.437</v>
      </c>
      <c r="AF630" s="42">
        <v>0.54700000000000004</v>
      </c>
      <c r="AG630" s="42">
        <v>0.54700000000000004</v>
      </c>
      <c r="AH630" s="43">
        <v>301</v>
      </c>
      <c r="AI630" s="43">
        <v>209659045</v>
      </c>
      <c r="AJ630" s="43">
        <v>696541</v>
      </c>
      <c r="AK630" s="43">
        <v>112592</v>
      </c>
      <c r="AL630" s="43">
        <v>132692</v>
      </c>
      <c r="AM630" s="42">
        <v>0.56999999999999995</v>
      </c>
      <c r="AN630" s="42">
        <v>0.433</v>
      </c>
      <c r="AO630" s="42">
        <v>0.56999999999999995</v>
      </c>
      <c r="AP630" s="42">
        <v>0.56999999999999995</v>
      </c>
      <c r="AQ630" s="43">
        <v>296</v>
      </c>
      <c r="AR630" s="43">
        <v>208338742</v>
      </c>
      <c r="AS630" s="43">
        <v>703847</v>
      </c>
      <c r="AT630" s="43">
        <v>142338</v>
      </c>
      <c r="AU630" s="43">
        <v>135914</v>
      </c>
      <c r="AV630" s="42">
        <v>0.55200000000000005</v>
      </c>
      <c r="AW630" s="42">
        <v>0.44500000000000001</v>
      </c>
      <c r="AX630" s="42">
        <v>0.55200000000000005</v>
      </c>
      <c r="AY630" s="42">
        <v>0.55200000000000005</v>
      </c>
      <c r="AZ630" s="43">
        <v>268</v>
      </c>
      <c r="BA630" s="43">
        <v>209356043</v>
      </c>
      <c r="BB630" s="43">
        <v>781179</v>
      </c>
      <c r="BC630" s="43">
        <v>108690</v>
      </c>
      <c r="BD630" s="43">
        <v>137660</v>
      </c>
      <c r="BE630" s="46">
        <v>0.59799999999999998</v>
      </c>
      <c r="BF630" s="46">
        <v>0.437</v>
      </c>
      <c r="BG630" s="46">
        <v>0.59799999999999998</v>
      </c>
      <c r="BH630" s="46">
        <v>0.59799999999999998</v>
      </c>
      <c r="BI630" s="47">
        <v>279</v>
      </c>
      <c r="BJ630" s="47">
        <v>214838284</v>
      </c>
      <c r="BK630" s="47">
        <v>770029</v>
      </c>
      <c r="BL630" s="47">
        <v>112526</v>
      </c>
      <c r="BM630" s="47">
        <v>145207</v>
      </c>
      <c r="BN630" s="66">
        <v>0.624</v>
      </c>
      <c r="BO630" s="66">
        <v>0.44500000000000001</v>
      </c>
      <c r="BP630" s="66">
        <v>0.624</v>
      </c>
      <c r="BQ630" s="66">
        <v>0.624</v>
      </c>
      <c r="BR630" s="67">
        <v>270</v>
      </c>
      <c r="BS630" s="67">
        <v>211136931</v>
      </c>
      <c r="BT630" s="67">
        <v>781988</v>
      </c>
      <c r="BU630" s="67">
        <v>140833</v>
      </c>
      <c r="BV630" s="67">
        <v>174416</v>
      </c>
      <c r="BW630" s="70">
        <v>0.63200000000000001</v>
      </c>
      <c r="BX630" s="70">
        <v>0.46700000000000003</v>
      </c>
      <c r="BY630" s="70">
        <v>0.63200000000000001</v>
      </c>
      <c r="BZ630" s="70">
        <v>0.63200000000000001</v>
      </c>
      <c r="CA630" s="71">
        <v>284</v>
      </c>
      <c r="CB630" s="71">
        <v>212856616</v>
      </c>
      <c r="CC630" s="71">
        <v>749495</v>
      </c>
      <c r="CD630" s="71">
        <v>155741</v>
      </c>
      <c r="CE630" s="71">
        <v>220501</v>
      </c>
    </row>
    <row r="631" spans="1:83" x14ac:dyDescent="0.35">
      <c r="A631" s="10" t="s">
        <v>1963</v>
      </c>
      <c r="B631" s="10" t="s">
        <v>611</v>
      </c>
      <c r="C631" s="42">
        <v>0.48299999999999998</v>
      </c>
      <c r="D631" s="42">
        <v>0.47099999999999997</v>
      </c>
      <c r="E631" s="42">
        <v>0.48299999999999998</v>
      </c>
      <c r="F631" s="42">
        <v>0.48299999999999998</v>
      </c>
      <c r="G631" s="43">
        <v>794</v>
      </c>
      <c r="H631" s="43">
        <v>549624837</v>
      </c>
      <c r="I631" s="43">
        <v>692222</v>
      </c>
      <c r="J631" s="43">
        <v>518503</v>
      </c>
      <c r="K631" s="43">
        <v>478097</v>
      </c>
      <c r="L631" s="42">
        <v>0.49399999999999999</v>
      </c>
      <c r="M631" s="42">
        <v>0.47099999999999997</v>
      </c>
      <c r="N631" s="42">
        <v>0.49399999999999999</v>
      </c>
      <c r="O631" s="42">
        <v>0.49399999999999999</v>
      </c>
      <c r="P631" s="43">
        <v>786</v>
      </c>
      <c r="Q631" s="43">
        <v>548669105</v>
      </c>
      <c r="R631" s="43">
        <v>698052</v>
      </c>
      <c r="S631" s="43">
        <v>454663</v>
      </c>
      <c r="T631" s="43">
        <v>514479</v>
      </c>
      <c r="U631" s="42">
        <v>0.498</v>
      </c>
      <c r="V631" s="42">
        <v>0.44900000000000001</v>
      </c>
      <c r="W631" s="42">
        <v>0.498</v>
      </c>
      <c r="X631" s="42">
        <v>0.498</v>
      </c>
      <c r="Y631" s="43">
        <v>756</v>
      </c>
      <c r="Z631" s="43">
        <v>550301447</v>
      </c>
      <c r="AA631" s="43">
        <v>727911</v>
      </c>
      <c r="AB631" s="43">
        <v>480496</v>
      </c>
      <c r="AC631" s="43">
        <v>554167</v>
      </c>
      <c r="AD631" s="42">
        <v>0.51400000000000001</v>
      </c>
      <c r="AE631" s="42">
        <v>0.41199999999999998</v>
      </c>
      <c r="AF631" s="42">
        <v>0.51400000000000001</v>
      </c>
      <c r="AG631" s="42">
        <v>0.51400000000000001</v>
      </c>
      <c r="AH631" s="43">
        <v>751</v>
      </c>
      <c r="AI631" s="43">
        <v>560351944</v>
      </c>
      <c r="AJ631" s="43">
        <v>746141</v>
      </c>
      <c r="AK631" s="43">
        <v>545903</v>
      </c>
      <c r="AL631" s="43">
        <v>569007</v>
      </c>
      <c r="AM631" s="42">
        <v>0.52400000000000002</v>
      </c>
      <c r="AN631" s="42">
        <v>0.41199999999999998</v>
      </c>
      <c r="AO631" s="42">
        <v>0.52400000000000002</v>
      </c>
      <c r="AP631" s="42">
        <v>0.52400000000000002</v>
      </c>
      <c r="AQ631" s="43">
        <v>735</v>
      </c>
      <c r="AR631" s="43">
        <v>572299257</v>
      </c>
      <c r="AS631" s="43">
        <v>778638</v>
      </c>
      <c r="AT631" s="43">
        <v>572897</v>
      </c>
      <c r="AU631" s="43">
        <v>617424</v>
      </c>
      <c r="AV631" s="42">
        <v>0.54800000000000004</v>
      </c>
      <c r="AW631" s="42">
        <v>0.42099999999999999</v>
      </c>
      <c r="AX631" s="42">
        <v>0.54800000000000004</v>
      </c>
      <c r="AY631" s="42">
        <v>0.54800000000000004</v>
      </c>
      <c r="AZ631" s="43">
        <v>728</v>
      </c>
      <c r="BA631" s="43">
        <v>573965234</v>
      </c>
      <c r="BB631" s="43">
        <v>788413</v>
      </c>
      <c r="BC631" s="43">
        <v>543835</v>
      </c>
      <c r="BD631" s="43">
        <v>650280</v>
      </c>
      <c r="BE631" s="46">
        <v>0.54900000000000004</v>
      </c>
      <c r="BF631" s="46">
        <v>0.41199999999999998</v>
      </c>
      <c r="BG631" s="46">
        <v>0.54900000000000004</v>
      </c>
      <c r="BH631" s="46">
        <v>0.54900000000000004</v>
      </c>
      <c r="BI631" s="47">
        <v>672</v>
      </c>
      <c r="BJ631" s="47">
        <v>580409884</v>
      </c>
      <c r="BK631" s="47">
        <v>863705</v>
      </c>
      <c r="BL631" s="47">
        <v>580078</v>
      </c>
      <c r="BM631" s="47">
        <v>583791</v>
      </c>
      <c r="BN631" s="66">
        <v>0.55500000000000005</v>
      </c>
      <c r="BO631" s="66">
        <v>0.38</v>
      </c>
      <c r="BP631" s="66">
        <v>0.55500000000000005</v>
      </c>
      <c r="BQ631" s="66">
        <v>0.55500000000000005</v>
      </c>
      <c r="BR631" s="67">
        <v>649</v>
      </c>
      <c r="BS631" s="67">
        <v>599337522</v>
      </c>
      <c r="BT631" s="67">
        <v>923478</v>
      </c>
      <c r="BU631" s="67">
        <v>579749</v>
      </c>
      <c r="BV631" s="67">
        <v>613037</v>
      </c>
      <c r="BW631" s="70">
        <v>0.54600000000000004</v>
      </c>
      <c r="BX631" s="70">
        <v>0.38</v>
      </c>
      <c r="BY631" s="70">
        <v>0.54600000000000004</v>
      </c>
      <c r="BZ631" s="70">
        <v>0.54600000000000004</v>
      </c>
      <c r="CA631" s="71">
        <v>665</v>
      </c>
      <c r="CB631" s="71">
        <v>615360813</v>
      </c>
      <c r="CC631" s="71">
        <v>925354</v>
      </c>
      <c r="CD631" s="71">
        <v>544481</v>
      </c>
      <c r="CE631" s="71">
        <v>770390</v>
      </c>
    </row>
    <row r="632" spans="1:83" x14ac:dyDescent="0.35">
      <c r="A632" s="10" t="s">
        <v>1964</v>
      </c>
      <c r="B632" s="10" t="s">
        <v>612</v>
      </c>
      <c r="C632" s="42">
        <v>0.64400000000000002</v>
      </c>
      <c r="D632" s="42">
        <v>0.52400000000000002</v>
      </c>
      <c r="E632" s="42">
        <v>0.64400000000000002</v>
      </c>
      <c r="F632" s="42">
        <v>0.64400000000000002</v>
      </c>
      <c r="G632" s="43">
        <v>571</v>
      </c>
      <c r="H632" s="43">
        <v>272278423</v>
      </c>
      <c r="I632" s="43">
        <v>476844</v>
      </c>
      <c r="J632" s="43">
        <v>593794</v>
      </c>
      <c r="K632" s="43">
        <v>564302</v>
      </c>
      <c r="L632" s="42">
        <v>0.64300000000000002</v>
      </c>
      <c r="M632" s="42">
        <v>0.52400000000000002</v>
      </c>
      <c r="N632" s="42">
        <v>0.64300000000000002</v>
      </c>
      <c r="O632" s="42">
        <v>0.64300000000000002</v>
      </c>
      <c r="P632" s="43">
        <v>556</v>
      </c>
      <c r="Q632" s="43">
        <v>274045777</v>
      </c>
      <c r="R632" s="43">
        <v>492888</v>
      </c>
      <c r="S632" s="43">
        <v>546054</v>
      </c>
      <c r="T632" s="43">
        <v>571031</v>
      </c>
      <c r="U632" s="42">
        <v>0.65600000000000003</v>
      </c>
      <c r="V632" s="42">
        <v>0.53800000000000003</v>
      </c>
      <c r="W632" s="42">
        <v>0.65600000000000003</v>
      </c>
      <c r="X632" s="42">
        <v>0.65600000000000003</v>
      </c>
      <c r="Y632" s="43">
        <v>548</v>
      </c>
      <c r="Z632" s="43">
        <v>273578039</v>
      </c>
      <c r="AA632" s="43">
        <v>499229</v>
      </c>
      <c r="AB632" s="43">
        <v>600708</v>
      </c>
      <c r="AC632" s="43">
        <v>593748</v>
      </c>
      <c r="AD632" s="42">
        <v>0.65100000000000002</v>
      </c>
      <c r="AE632" s="42">
        <v>0.54100000000000004</v>
      </c>
      <c r="AF632" s="42">
        <v>0.65100000000000002</v>
      </c>
      <c r="AG632" s="42">
        <v>0.65100000000000002</v>
      </c>
      <c r="AH632" s="43">
        <v>516</v>
      </c>
      <c r="AI632" s="43">
        <v>277301304</v>
      </c>
      <c r="AJ632" s="43">
        <v>537405</v>
      </c>
      <c r="AK632" s="43">
        <v>606069</v>
      </c>
      <c r="AL632" s="43">
        <v>575840</v>
      </c>
      <c r="AM632" s="42">
        <v>0.64900000000000002</v>
      </c>
      <c r="AN632" s="42">
        <v>0.51900000000000002</v>
      </c>
      <c r="AO632" s="42">
        <v>0.64900000000000002</v>
      </c>
      <c r="AP632" s="42">
        <v>0.64900000000000002</v>
      </c>
      <c r="AQ632" s="43">
        <v>500</v>
      </c>
      <c r="AR632" s="43">
        <v>287278647</v>
      </c>
      <c r="AS632" s="43">
        <v>574557</v>
      </c>
      <c r="AT632" s="43">
        <v>544273</v>
      </c>
      <c r="AU632" s="43">
        <v>546020</v>
      </c>
      <c r="AV632" s="42">
        <v>0.66100000000000003</v>
      </c>
      <c r="AW632" s="42">
        <v>0.51600000000000001</v>
      </c>
      <c r="AX632" s="42">
        <v>0.66100000000000003</v>
      </c>
      <c r="AY632" s="42">
        <v>0.66100000000000003</v>
      </c>
      <c r="AZ632" s="43">
        <v>497</v>
      </c>
      <c r="BA632" s="43">
        <v>294191450</v>
      </c>
      <c r="BB632" s="43">
        <v>591934</v>
      </c>
      <c r="BC632" s="43">
        <v>582740</v>
      </c>
      <c r="BD632" s="43">
        <v>633523</v>
      </c>
      <c r="BE632" s="46">
        <v>0.66</v>
      </c>
      <c r="BF632" s="46">
        <v>0.46700000000000003</v>
      </c>
      <c r="BG632" s="46">
        <v>0.66</v>
      </c>
      <c r="BH632" s="46">
        <v>0.66</v>
      </c>
      <c r="BI632" s="47">
        <v>502</v>
      </c>
      <c r="BJ632" s="47">
        <v>327513820</v>
      </c>
      <c r="BK632" s="47">
        <v>652417</v>
      </c>
      <c r="BL632" s="47">
        <v>542230</v>
      </c>
      <c r="BM632" s="47">
        <v>568439</v>
      </c>
      <c r="BN632" s="66">
        <v>0.66500000000000004</v>
      </c>
      <c r="BO632" s="66">
        <v>0.46</v>
      </c>
      <c r="BP632" s="66">
        <v>0.66500000000000004</v>
      </c>
      <c r="BQ632" s="66">
        <v>0.66500000000000004</v>
      </c>
      <c r="BR632" s="67">
        <v>481</v>
      </c>
      <c r="BS632" s="67">
        <v>334791374</v>
      </c>
      <c r="BT632" s="67">
        <v>696031</v>
      </c>
      <c r="BU632" s="67">
        <v>579961</v>
      </c>
      <c r="BV632" s="67">
        <v>673856</v>
      </c>
      <c r="BW632" s="70">
        <v>0.66500000000000004</v>
      </c>
      <c r="BX632" s="70">
        <v>0.46400000000000002</v>
      </c>
      <c r="BY632" s="70">
        <v>0.66500000000000004</v>
      </c>
      <c r="BZ632" s="70">
        <v>0.66500000000000004</v>
      </c>
      <c r="CA632" s="71">
        <v>498</v>
      </c>
      <c r="CB632" s="71">
        <v>339955317</v>
      </c>
      <c r="CC632" s="71">
        <v>682641</v>
      </c>
      <c r="CD632" s="71">
        <v>598016</v>
      </c>
      <c r="CE632" s="71">
        <v>776492</v>
      </c>
    </row>
    <row r="633" spans="1:83" x14ac:dyDescent="0.35">
      <c r="A633" s="10" t="s">
        <v>1965</v>
      </c>
      <c r="B633" s="10" t="s">
        <v>613</v>
      </c>
      <c r="C633" s="42">
        <v>0.44800000000000001</v>
      </c>
      <c r="D633" s="42">
        <v>0.39400000000000002</v>
      </c>
      <c r="E633" s="42">
        <v>0.44800000000000001</v>
      </c>
      <c r="F633" s="42">
        <v>0.44800000000000001</v>
      </c>
      <c r="G633" s="43">
        <v>489</v>
      </c>
      <c r="H633" s="43">
        <v>361292462</v>
      </c>
      <c r="I633" s="43">
        <v>738839</v>
      </c>
      <c r="J633" s="43">
        <v>326227</v>
      </c>
      <c r="K633" s="43">
        <v>354811</v>
      </c>
      <c r="L633" s="42">
        <v>0.49399999999999999</v>
      </c>
      <c r="M633" s="42">
        <v>0.39400000000000002</v>
      </c>
      <c r="N633" s="42">
        <v>0.49399999999999999</v>
      </c>
      <c r="O633" s="42">
        <v>0.49399999999999999</v>
      </c>
      <c r="P633" s="43">
        <v>519</v>
      </c>
      <c r="Q633" s="43">
        <v>362722117</v>
      </c>
      <c r="R633" s="43">
        <v>698886</v>
      </c>
      <c r="S633" s="43">
        <v>321937</v>
      </c>
      <c r="T633" s="43">
        <v>391944</v>
      </c>
      <c r="U633" s="42">
        <v>0.48599999999999999</v>
      </c>
      <c r="V633" s="42">
        <v>0.40300000000000002</v>
      </c>
      <c r="W633" s="42">
        <v>0.48599999999999999</v>
      </c>
      <c r="X633" s="42">
        <v>0.48599999999999999</v>
      </c>
      <c r="Y633" s="43">
        <v>490</v>
      </c>
      <c r="Z633" s="43">
        <v>364593118</v>
      </c>
      <c r="AA633" s="43">
        <v>744067</v>
      </c>
      <c r="AB633" s="43">
        <v>376150</v>
      </c>
      <c r="AC633" s="43">
        <v>409853</v>
      </c>
      <c r="AD633" s="42">
        <v>0.51400000000000001</v>
      </c>
      <c r="AE633" s="42">
        <v>0.40799999999999997</v>
      </c>
      <c r="AF633" s="42">
        <v>0.51400000000000001</v>
      </c>
      <c r="AG633" s="42">
        <v>0.51400000000000001</v>
      </c>
      <c r="AH633" s="43">
        <v>492</v>
      </c>
      <c r="AI633" s="43">
        <v>367453855</v>
      </c>
      <c r="AJ633" s="43">
        <v>746857</v>
      </c>
      <c r="AK633" s="43">
        <v>409117</v>
      </c>
      <c r="AL633" s="43">
        <v>443694</v>
      </c>
      <c r="AM633" s="42">
        <v>0.53700000000000003</v>
      </c>
      <c r="AN633" s="42">
        <v>0.42899999999999999</v>
      </c>
      <c r="AO633" s="42">
        <v>0.53700000000000003</v>
      </c>
      <c r="AP633" s="42">
        <v>0.53700000000000003</v>
      </c>
      <c r="AQ633" s="43">
        <v>491</v>
      </c>
      <c r="AR633" s="43">
        <v>371339790</v>
      </c>
      <c r="AS633" s="43">
        <v>756292</v>
      </c>
      <c r="AT633" s="43">
        <v>469167</v>
      </c>
      <c r="AU633" s="43">
        <v>558112</v>
      </c>
      <c r="AV633" s="42">
        <v>0.54300000000000004</v>
      </c>
      <c r="AW633" s="42">
        <v>0.441</v>
      </c>
      <c r="AX633" s="42">
        <v>0.54300000000000004</v>
      </c>
      <c r="AY633" s="42">
        <v>0.54300000000000004</v>
      </c>
      <c r="AZ633" s="43">
        <v>468</v>
      </c>
      <c r="BA633" s="43">
        <v>373207693</v>
      </c>
      <c r="BB633" s="43">
        <v>797452</v>
      </c>
      <c r="BC633" s="43">
        <v>476799</v>
      </c>
      <c r="BD633" s="43">
        <v>497604</v>
      </c>
      <c r="BE633" s="46">
        <v>0.56899999999999995</v>
      </c>
      <c r="BF633" s="46">
        <v>0.437</v>
      </c>
      <c r="BG633" s="46">
        <v>0.56899999999999995</v>
      </c>
      <c r="BH633" s="46">
        <v>0.56899999999999995</v>
      </c>
      <c r="BI633" s="47">
        <v>457</v>
      </c>
      <c r="BJ633" s="47">
        <v>377521476</v>
      </c>
      <c r="BK633" s="47">
        <v>826086</v>
      </c>
      <c r="BL633" s="47">
        <v>465169</v>
      </c>
      <c r="BM633" s="47">
        <v>498429</v>
      </c>
      <c r="BN633" s="66">
        <v>0.59699999999999998</v>
      </c>
      <c r="BO633" s="66">
        <v>0.44900000000000001</v>
      </c>
      <c r="BP633" s="66">
        <v>0.59699999999999998</v>
      </c>
      <c r="BQ633" s="66">
        <v>0.59699999999999998</v>
      </c>
      <c r="BR633" s="67">
        <v>462</v>
      </c>
      <c r="BS633" s="67">
        <v>386856895</v>
      </c>
      <c r="BT633" s="67">
        <v>837352</v>
      </c>
      <c r="BU633" s="67">
        <v>495203</v>
      </c>
      <c r="BV633" s="67">
        <v>582362</v>
      </c>
      <c r="BW633" s="70">
        <v>0.56100000000000005</v>
      </c>
      <c r="BX633" s="70">
        <v>0.42899999999999999</v>
      </c>
      <c r="BY633" s="70">
        <v>0.56100000000000005</v>
      </c>
      <c r="BZ633" s="70">
        <v>0.56100000000000005</v>
      </c>
      <c r="CA633" s="71">
        <v>448</v>
      </c>
      <c r="CB633" s="71">
        <v>400457862</v>
      </c>
      <c r="CC633" s="71">
        <v>893879</v>
      </c>
      <c r="CD633" s="71">
        <v>544276</v>
      </c>
      <c r="CE633" s="71">
        <v>664241</v>
      </c>
    </row>
    <row r="634" spans="1:83" x14ac:dyDescent="0.35">
      <c r="A634" s="10" t="s">
        <v>1966</v>
      </c>
      <c r="B634" s="10" t="s">
        <v>614</v>
      </c>
      <c r="C634" s="42">
        <v>0.71299999999999997</v>
      </c>
      <c r="D634" s="42">
        <v>0.60199999999999998</v>
      </c>
      <c r="E634" s="42">
        <v>0.71299999999999997</v>
      </c>
      <c r="F634" s="42">
        <v>0.71299999999999997</v>
      </c>
      <c r="G634" s="43">
        <v>528</v>
      </c>
      <c r="H634" s="43">
        <v>203076659</v>
      </c>
      <c r="I634" s="43">
        <v>384614</v>
      </c>
      <c r="J634" s="43">
        <v>451389</v>
      </c>
      <c r="K634" s="43">
        <v>496180</v>
      </c>
      <c r="L634" s="42">
        <v>0.72899999999999998</v>
      </c>
      <c r="M634" s="42">
        <v>0.58799999999999997</v>
      </c>
      <c r="N634" s="42">
        <v>0.72899999999999998</v>
      </c>
      <c r="O634" s="42">
        <v>0.72899999999999998</v>
      </c>
      <c r="P634" s="43">
        <v>531</v>
      </c>
      <c r="Q634" s="43">
        <v>198566910</v>
      </c>
      <c r="R634" s="43">
        <v>373948</v>
      </c>
      <c r="S634" s="43">
        <v>464590</v>
      </c>
      <c r="T634" s="43">
        <v>528969</v>
      </c>
      <c r="U634" s="42">
        <v>0.71799999999999997</v>
      </c>
      <c r="V634" s="42">
        <v>0.497</v>
      </c>
      <c r="W634" s="42">
        <v>0.71799999999999997</v>
      </c>
      <c r="X634" s="42">
        <v>0.71799999999999997</v>
      </c>
      <c r="Y634" s="43">
        <v>497</v>
      </c>
      <c r="Z634" s="43">
        <v>203431386</v>
      </c>
      <c r="AA634" s="43">
        <v>409318</v>
      </c>
      <c r="AB634" s="43">
        <v>506704</v>
      </c>
      <c r="AC634" s="43">
        <v>509434</v>
      </c>
      <c r="AD634" s="42">
        <v>0.73399999999999999</v>
      </c>
      <c r="AE634" s="42">
        <v>0.51300000000000001</v>
      </c>
      <c r="AF634" s="42">
        <v>0.73399999999999999</v>
      </c>
      <c r="AG634" s="42">
        <v>0.73399999999999999</v>
      </c>
      <c r="AH634" s="43">
        <v>491</v>
      </c>
      <c r="AI634" s="43">
        <v>201200817</v>
      </c>
      <c r="AJ634" s="43">
        <v>409777</v>
      </c>
      <c r="AK634" s="43">
        <v>498236</v>
      </c>
      <c r="AL634" s="43">
        <v>602261</v>
      </c>
      <c r="AM634" s="42">
        <v>0.78300000000000003</v>
      </c>
      <c r="AN634" s="42">
        <v>0.6</v>
      </c>
      <c r="AO634" s="42">
        <v>0.78300000000000003</v>
      </c>
      <c r="AP634" s="42">
        <v>0.78300000000000003</v>
      </c>
      <c r="AQ634" s="43">
        <v>466</v>
      </c>
      <c r="AR634" s="43">
        <v>165910581</v>
      </c>
      <c r="AS634" s="43">
        <v>356031</v>
      </c>
      <c r="AT634" s="43">
        <v>620658</v>
      </c>
      <c r="AU634" s="43">
        <v>849416</v>
      </c>
      <c r="AV634" s="42">
        <v>0.83199999999999996</v>
      </c>
      <c r="AW634" s="42">
        <v>0.63500000000000001</v>
      </c>
      <c r="AX634" s="42">
        <v>0.83199999999999996</v>
      </c>
      <c r="AY634" s="42">
        <v>0.83199999999999996</v>
      </c>
      <c r="AZ634" s="43">
        <v>468</v>
      </c>
      <c r="BA634" s="43">
        <v>137381776</v>
      </c>
      <c r="BB634" s="43">
        <v>293550</v>
      </c>
      <c r="BC634" s="43">
        <v>784435</v>
      </c>
      <c r="BD634" s="43">
        <v>851567</v>
      </c>
      <c r="BE634" s="46">
        <v>0.81699999999999995</v>
      </c>
      <c r="BF634" s="46">
        <v>0.66</v>
      </c>
      <c r="BG634" s="46">
        <v>0.81699999999999995</v>
      </c>
      <c r="BH634" s="46">
        <v>0.81699999999999995</v>
      </c>
      <c r="BI634" s="47">
        <v>412</v>
      </c>
      <c r="BJ634" s="47">
        <v>144469929</v>
      </c>
      <c r="BK634" s="47">
        <v>350655</v>
      </c>
      <c r="BL634" s="47">
        <v>810354</v>
      </c>
      <c r="BM634" s="47">
        <v>880803</v>
      </c>
      <c r="BN634" s="66">
        <v>0.82</v>
      </c>
      <c r="BO634" s="66">
        <v>0.67500000000000004</v>
      </c>
      <c r="BP634" s="66">
        <v>0.82</v>
      </c>
      <c r="BQ634" s="66">
        <v>0.82</v>
      </c>
      <c r="BR634" s="67">
        <v>375</v>
      </c>
      <c r="BS634" s="67">
        <v>140731721</v>
      </c>
      <c r="BT634" s="67">
        <v>375284</v>
      </c>
      <c r="BU634" s="67">
        <v>925941</v>
      </c>
      <c r="BV634" s="67">
        <v>1126051</v>
      </c>
      <c r="BW634" s="70">
        <v>0.76700000000000002</v>
      </c>
      <c r="BX634" s="70">
        <v>0.625</v>
      </c>
      <c r="BY634" s="70">
        <v>0.76700000000000002</v>
      </c>
      <c r="BZ634" s="70">
        <v>0.76700000000000002</v>
      </c>
      <c r="CA634" s="71">
        <v>349</v>
      </c>
      <c r="CB634" s="71">
        <v>166138219</v>
      </c>
      <c r="CC634" s="71">
        <v>476040</v>
      </c>
      <c r="CD634" s="71">
        <v>1063546</v>
      </c>
      <c r="CE634" s="71">
        <v>1181317</v>
      </c>
    </row>
    <row r="635" spans="1:83" x14ac:dyDescent="0.35">
      <c r="A635" s="10" t="s">
        <v>1967</v>
      </c>
      <c r="B635" s="10" t="s">
        <v>615</v>
      </c>
      <c r="C635" s="42">
        <v>0.69899999999999995</v>
      </c>
      <c r="D635" s="42">
        <v>0.50700000000000001</v>
      </c>
      <c r="E635" s="42">
        <v>0.69899999999999995</v>
      </c>
      <c r="F635" s="42">
        <v>0.69899999999999995</v>
      </c>
      <c r="G635" s="43">
        <v>1082</v>
      </c>
      <c r="H635" s="43">
        <v>437056550</v>
      </c>
      <c r="I635" s="43">
        <v>403933</v>
      </c>
      <c r="J635" s="43">
        <v>1026202</v>
      </c>
      <c r="K635" s="43">
        <v>1180741</v>
      </c>
      <c r="L635" s="42">
        <v>0.70499999999999996</v>
      </c>
      <c r="M635" s="42">
        <v>0.51600000000000001</v>
      </c>
      <c r="N635" s="42">
        <v>0.70499999999999996</v>
      </c>
      <c r="O635" s="42">
        <v>0.70499999999999996</v>
      </c>
      <c r="P635" s="43">
        <v>1049</v>
      </c>
      <c r="Q635" s="43">
        <v>427702929</v>
      </c>
      <c r="R635" s="43">
        <v>407724</v>
      </c>
      <c r="S635" s="43">
        <v>1085787</v>
      </c>
      <c r="T635" s="43">
        <v>1205996</v>
      </c>
      <c r="U635" s="42">
        <v>0.71099999999999997</v>
      </c>
      <c r="V635" s="42">
        <v>0.51600000000000001</v>
      </c>
      <c r="W635" s="42">
        <v>0.71099999999999997</v>
      </c>
      <c r="X635" s="42">
        <v>0.71099999999999997</v>
      </c>
      <c r="Y635" s="43">
        <v>1021</v>
      </c>
      <c r="Z635" s="43">
        <v>428645287</v>
      </c>
      <c r="AA635" s="43">
        <v>419828</v>
      </c>
      <c r="AB635" s="43">
        <v>1117907</v>
      </c>
      <c r="AC635" s="43">
        <v>1209157</v>
      </c>
      <c r="AD635" s="42">
        <v>0.72099999999999997</v>
      </c>
      <c r="AE635" s="42">
        <v>0.51600000000000001</v>
      </c>
      <c r="AF635" s="42">
        <v>0.72099999999999997</v>
      </c>
      <c r="AG635" s="42">
        <v>0.72099999999999997</v>
      </c>
      <c r="AH635" s="43">
        <v>996</v>
      </c>
      <c r="AI635" s="43">
        <v>428541193</v>
      </c>
      <c r="AJ635" s="43">
        <v>430262</v>
      </c>
      <c r="AK635" s="43">
        <v>1434747</v>
      </c>
      <c r="AL635" s="43">
        <v>1416730</v>
      </c>
      <c r="AM635" s="42">
        <v>0.749</v>
      </c>
      <c r="AN635" s="42">
        <v>0.51600000000000001</v>
      </c>
      <c r="AO635" s="42">
        <v>0.749</v>
      </c>
      <c r="AP635" s="42">
        <v>0.749</v>
      </c>
      <c r="AQ635" s="43">
        <v>1046</v>
      </c>
      <c r="AR635" s="43">
        <v>429699407</v>
      </c>
      <c r="AS635" s="43">
        <v>410802</v>
      </c>
      <c r="AT635" s="43">
        <v>1387354</v>
      </c>
      <c r="AU635" s="43">
        <v>1471692</v>
      </c>
      <c r="AV635" s="42">
        <v>0.76600000000000001</v>
      </c>
      <c r="AW635" s="42">
        <v>0.51300000000000001</v>
      </c>
      <c r="AX635" s="42">
        <v>0.76600000000000001</v>
      </c>
      <c r="AY635" s="42">
        <v>0.76600000000000001</v>
      </c>
      <c r="AZ635" s="43">
        <v>1057</v>
      </c>
      <c r="BA635" s="43">
        <v>432434090</v>
      </c>
      <c r="BB635" s="43">
        <v>409114</v>
      </c>
      <c r="BC635" s="43">
        <v>1411435</v>
      </c>
      <c r="BD635" s="43">
        <v>1453585</v>
      </c>
      <c r="BE635" s="46">
        <v>0.77200000000000002</v>
      </c>
      <c r="BF635" s="46">
        <v>0.46</v>
      </c>
      <c r="BG635" s="46">
        <v>0.77200000000000002</v>
      </c>
      <c r="BH635" s="46">
        <v>0.77200000000000002</v>
      </c>
      <c r="BI635" s="47">
        <v>998</v>
      </c>
      <c r="BJ635" s="47">
        <v>436346419</v>
      </c>
      <c r="BK635" s="47">
        <v>437220</v>
      </c>
      <c r="BL635" s="47">
        <v>1192685</v>
      </c>
      <c r="BM635" s="47">
        <v>1236674</v>
      </c>
      <c r="BN635" s="66">
        <v>0.76300000000000001</v>
      </c>
      <c r="BO635" s="66">
        <v>0.433</v>
      </c>
      <c r="BP635" s="66">
        <v>0.76300000000000001</v>
      </c>
      <c r="BQ635" s="66">
        <v>0.76300000000000001</v>
      </c>
      <c r="BR635" s="67">
        <v>928</v>
      </c>
      <c r="BS635" s="67">
        <v>457856205</v>
      </c>
      <c r="BT635" s="67">
        <v>493379</v>
      </c>
      <c r="BU635" s="67">
        <v>1341428</v>
      </c>
      <c r="BV635" s="67">
        <v>1424893</v>
      </c>
      <c r="BW635" s="70">
        <v>0.749</v>
      </c>
      <c r="BX635" s="70">
        <v>0.33900000000000002</v>
      </c>
      <c r="BY635" s="70">
        <v>0.749</v>
      </c>
      <c r="BZ635" s="70">
        <v>0.749</v>
      </c>
      <c r="CA635" s="71">
        <v>940</v>
      </c>
      <c r="CB635" s="71">
        <v>482392848</v>
      </c>
      <c r="CC635" s="71">
        <v>513183</v>
      </c>
      <c r="CD635" s="71">
        <v>1314608</v>
      </c>
      <c r="CE635" s="71">
        <v>1722864</v>
      </c>
    </row>
    <row r="636" spans="1:83" x14ac:dyDescent="0.35">
      <c r="A636" s="10" t="s">
        <v>1968</v>
      </c>
      <c r="B636" s="10" t="s">
        <v>616</v>
      </c>
      <c r="C636" s="42">
        <v>0.60399999999999998</v>
      </c>
      <c r="D636" s="42">
        <v>0.55400000000000005</v>
      </c>
      <c r="E636" s="42">
        <v>0.60399999999999998</v>
      </c>
      <c r="F636" s="42">
        <v>0.60399999999999998</v>
      </c>
      <c r="G636" s="43">
        <v>1106</v>
      </c>
      <c r="H636" s="43">
        <v>587271218</v>
      </c>
      <c r="I636" s="43">
        <v>530986</v>
      </c>
      <c r="J636" s="43">
        <v>429507</v>
      </c>
      <c r="K636" s="43">
        <v>462589</v>
      </c>
      <c r="L636" s="42">
        <v>0.624</v>
      </c>
      <c r="M636" s="42">
        <v>0.55100000000000005</v>
      </c>
      <c r="N636" s="42">
        <v>0.624</v>
      </c>
      <c r="O636" s="42">
        <v>0.624</v>
      </c>
      <c r="P636" s="43">
        <v>1149</v>
      </c>
      <c r="Q636" s="43">
        <v>595888780</v>
      </c>
      <c r="R636" s="43">
        <v>518615</v>
      </c>
      <c r="S636" s="43">
        <v>451958</v>
      </c>
      <c r="T636" s="43">
        <v>550502</v>
      </c>
      <c r="U636" s="42">
        <v>0.621</v>
      </c>
      <c r="V636" s="42">
        <v>0.55600000000000005</v>
      </c>
      <c r="W636" s="42">
        <v>0.621</v>
      </c>
      <c r="X636" s="42">
        <v>0.621</v>
      </c>
      <c r="Y636" s="43">
        <v>1093</v>
      </c>
      <c r="Z636" s="43">
        <v>601542480</v>
      </c>
      <c r="AA636" s="43">
        <v>550359</v>
      </c>
      <c r="AB636" s="43">
        <v>501940</v>
      </c>
      <c r="AC636" s="43">
        <v>554526</v>
      </c>
      <c r="AD636" s="42">
        <v>0.621</v>
      </c>
      <c r="AE636" s="42">
        <v>0.55900000000000005</v>
      </c>
      <c r="AF636" s="42">
        <v>0.621</v>
      </c>
      <c r="AG636" s="42">
        <v>0.621</v>
      </c>
      <c r="AH636" s="43">
        <v>1044</v>
      </c>
      <c r="AI636" s="43">
        <v>609659986</v>
      </c>
      <c r="AJ636" s="43">
        <v>583965</v>
      </c>
      <c r="AK636" s="43">
        <v>536414</v>
      </c>
      <c r="AL636" s="43">
        <v>593124</v>
      </c>
      <c r="AM636" s="42">
        <v>0.63700000000000001</v>
      </c>
      <c r="AN636" s="42">
        <v>0.56299999999999994</v>
      </c>
      <c r="AO636" s="42">
        <v>0.63700000000000001</v>
      </c>
      <c r="AP636" s="42">
        <v>0.63700000000000001</v>
      </c>
      <c r="AQ636" s="43">
        <v>1051</v>
      </c>
      <c r="AR636" s="43">
        <v>623118387</v>
      </c>
      <c r="AS636" s="43">
        <v>592881</v>
      </c>
      <c r="AT636" s="43">
        <v>569949</v>
      </c>
      <c r="AU636" s="43">
        <v>663266</v>
      </c>
      <c r="AV636" s="42">
        <v>0.64900000000000002</v>
      </c>
      <c r="AW636" s="42">
        <v>0.56100000000000005</v>
      </c>
      <c r="AX636" s="42">
        <v>0.64900000000000002</v>
      </c>
      <c r="AY636" s="42">
        <v>0.64900000000000002</v>
      </c>
      <c r="AZ636" s="43">
        <v>1041</v>
      </c>
      <c r="BA636" s="43">
        <v>637506314</v>
      </c>
      <c r="BB636" s="43">
        <v>612397</v>
      </c>
      <c r="BC636" s="43">
        <v>621107</v>
      </c>
      <c r="BD636" s="43">
        <v>701660</v>
      </c>
      <c r="BE636" s="46">
        <v>0.65400000000000003</v>
      </c>
      <c r="BF636" s="46">
        <v>0.55600000000000005</v>
      </c>
      <c r="BG636" s="46">
        <v>0.65400000000000003</v>
      </c>
      <c r="BH636" s="46">
        <v>0.65400000000000003</v>
      </c>
      <c r="BI636" s="47">
        <v>990</v>
      </c>
      <c r="BJ636" s="47">
        <v>656622579</v>
      </c>
      <c r="BK636" s="47">
        <v>663255</v>
      </c>
      <c r="BL636" s="47">
        <v>645397</v>
      </c>
      <c r="BM636" s="47">
        <v>634272</v>
      </c>
      <c r="BN636" s="66">
        <v>0.65600000000000003</v>
      </c>
      <c r="BO636" s="66">
        <v>0.56799999999999995</v>
      </c>
      <c r="BP636" s="66">
        <v>0.65600000000000003</v>
      </c>
      <c r="BQ636" s="66">
        <v>0.65600000000000003</v>
      </c>
      <c r="BR636" s="67">
        <v>917</v>
      </c>
      <c r="BS636" s="67">
        <v>654584997</v>
      </c>
      <c r="BT636" s="67">
        <v>713833</v>
      </c>
      <c r="BU636" s="67">
        <v>678320</v>
      </c>
      <c r="BV636" s="67">
        <v>662097</v>
      </c>
      <c r="BW636" s="70">
        <v>0.63900000000000001</v>
      </c>
      <c r="BX636" s="70">
        <v>0.56299999999999994</v>
      </c>
      <c r="BY636" s="70">
        <v>0.63900000000000001</v>
      </c>
      <c r="BZ636" s="70">
        <v>0.63900000000000001</v>
      </c>
      <c r="CA636" s="71">
        <v>918</v>
      </c>
      <c r="CB636" s="71">
        <v>674880346</v>
      </c>
      <c r="CC636" s="71">
        <v>735163</v>
      </c>
      <c r="CD636" s="71">
        <v>659171</v>
      </c>
      <c r="CE636" s="71">
        <v>822403</v>
      </c>
    </row>
    <row r="637" spans="1:83" x14ac:dyDescent="0.35">
      <c r="A637" s="10" t="s">
        <v>1969</v>
      </c>
      <c r="B637" s="10" t="s">
        <v>617</v>
      </c>
      <c r="C637" s="42">
        <v>0.71099999999999997</v>
      </c>
      <c r="D637" s="42">
        <v>0.55400000000000005</v>
      </c>
      <c r="E637" s="42">
        <v>0.71099999999999997</v>
      </c>
      <c r="F637" s="42">
        <v>0.71099999999999997</v>
      </c>
      <c r="G637" s="43">
        <v>499</v>
      </c>
      <c r="H637" s="43">
        <v>193475973</v>
      </c>
      <c r="I637" s="43">
        <v>387727</v>
      </c>
      <c r="J637" s="43">
        <v>479874</v>
      </c>
      <c r="K637" s="43">
        <v>539365</v>
      </c>
      <c r="L637" s="42">
        <v>0.7</v>
      </c>
      <c r="M637" s="42">
        <v>0.55400000000000005</v>
      </c>
      <c r="N637" s="42">
        <v>0.7</v>
      </c>
      <c r="O637" s="42">
        <v>0.7</v>
      </c>
      <c r="P637" s="43">
        <v>466</v>
      </c>
      <c r="Q637" s="43">
        <v>193088012</v>
      </c>
      <c r="R637" s="43">
        <v>414351</v>
      </c>
      <c r="S637" s="43">
        <v>517006</v>
      </c>
      <c r="T637" s="43">
        <v>559665</v>
      </c>
      <c r="U637" s="42">
        <v>0.71699999999999997</v>
      </c>
      <c r="V637" s="42">
        <v>0.56100000000000005</v>
      </c>
      <c r="W637" s="42">
        <v>0.71699999999999997</v>
      </c>
      <c r="X637" s="42">
        <v>0.71699999999999997</v>
      </c>
      <c r="Y637" s="43">
        <v>470</v>
      </c>
      <c r="Z637" s="43">
        <v>192819239</v>
      </c>
      <c r="AA637" s="43">
        <v>410253</v>
      </c>
      <c r="AB637" s="43">
        <v>537364</v>
      </c>
      <c r="AC637" s="43">
        <v>564276</v>
      </c>
      <c r="AD637" s="42">
        <v>0.71199999999999997</v>
      </c>
      <c r="AE637" s="42">
        <v>0.56299999999999994</v>
      </c>
      <c r="AF637" s="42">
        <v>0.71199999999999997</v>
      </c>
      <c r="AG637" s="42">
        <v>0.71199999999999997</v>
      </c>
      <c r="AH637" s="43">
        <v>439</v>
      </c>
      <c r="AI637" s="43">
        <v>194434948</v>
      </c>
      <c r="AJ637" s="43">
        <v>442904</v>
      </c>
      <c r="AK637" s="43">
        <v>575380</v>
      </c>
      <c r="AL637" s="43">
        <v>603560</v>
      </c>
      <c r="AM637" s="42">
        <v>0.73</v>
      </c>
      <c r="AN637" s="42">
        <v>0.56100000000000005</v>
      </c>
      <c r="AO637" s="42">
        <v>0.73</v>
      </c>
      <c r="AP637" s="42">
        <v>0.73</v>
      </c>
      <c r="AQ637" s="43">
        <v>448</v>
      </c>
      <c r="AR637" s="43">
        <v>197660523</v>
      </c>
      <c r="AS637" s="43">
        <v>441206</v>
      </c>
      <c r="AT637" s="43">
        <v>592344</v>
      </c>
      <c r="AU637" s="43">
        <v>684673</v>
      </c>
      <c r="AV637" s="42">
        <v>0.73899999999999999</v>
      </c>
      <c r="AW637" s="42">
        <v>0.56599999999999995</v>
      </c>
      <c r="AX637" s="42">
        <v>0.73899999999999999</v>
      </c>
      <c r="AY637" s="42">
        <v>0.73899999999999999</v>
      </c>
      <c r="AZ637" s="43">
        <v>438</v>
      </c>
      <c r="BA637" s="43">
        <v>199329391</v>
      </c>
      <c r="BB637" s="43">
        <v>455089</v>
      </c>
      <c r="BC637" s="43">
        <v>635628</v>
      </c>
      <c r="BD637" s="43">
        <v>748224</v>
      </c>
      <c r="BE637" s="46">
        <v>0.74299999999999999</v>
      </c>
      <c r="BF637" s="46">
        <v>0.56100000000000005</v>
      </c>
      <c r="BG637" s="46">
        <v>0.74299999999999999</v>
      </c>
      <c r="BH637" s="46">
        <v>0.74299999999999999</v>
      </c>
      <c r="BI637" s="47">
        <v>415</v>
      </c>
      <c r="BJ637" s="47">
        <v>204577099</v>
      </c>
      <c r="BK637" s="47">
        <v>492956</v>
      </c>
      <c r="BL637" s="47">
        <v>663727</v>
      </c>
      <c r="BM637" s="47">
        <v>730445</v>
      </c>
      <c r="BN637" s="66">
        <v>0.76</v>
      </c>
      <c r="BO637" s="66">
        <v>0.56299999999999994</v>
      </c>
      <c r="BP637" s="66">
        <v>0.76</v>
      </c>
      <c r="BQ637" s="66">
        <v>0.76</v>
      </c>
      <c r="BR637" s="67">
        <v>415</v>
      </c>
      <c r="BS637" s="67">
        <v>207080289</v>
      </c>
      <c r="BT637" s="67">
        <v>498988</v>
      </c>
      <c r="BU637" s="67">
        <v>727253</v>
      </c>
      <c r="BV637" s="67">
        <v>884006</v>
      </c>
      <c r="BW637" s="70">
        <v>0.73399999999999999</v>
      </c>
      <c r="BX637" s="70">
        <v>0.55900000000000005</v>
      </c>
      <c r="BY637" s="70">
        <v>0.73399999999999999</v>
      </c>
      <c r="BZ637" s="70">
        <v>0.73399999999999999</v>
      </c>
      <c r="CA637" s="71">
        <v>393</v>
      </c>
      <c r="CB637" s="71">
        <v>212888551</v>
      </c>
      <c r="CC637" s="71">
        <v>541701</v>
      </c>
      <c r="CD637" s="71">
        <v>759456</v>
      </c>
      <c r="CE637" s="71">
        <v>859408</v>
      </c>
    </row>
    <row r="638" spans="1:83" x14ac:dyDescent="0.35">
      <c r="A638" s="10" t="s">
        <v>1970</v>
      </c>
      <c r="B638" s="10" t="s">
        <v>618</v>
      </c>
      <c r="C638" s="42">
        <v>0.72399999999999998</v>
      </c>
      <c r="D638" s="42">
        <v>0.41199999999999998</v>
      </c>
      <c r="E638" s="42">
        <v>0.72399999999999998</v>
      </c>
      <c r="F638" s="42">
        <v>0.72399999999999998</v>
      </c>
      <c r="G638" s="43">
        <v>2318</v>
      </c>
      <c r="H638" s="43">
        <v>857726984</v>
      </c>
      <c r="I638" s="43">
        <v>370028</v>
      </c>
      <c r="J638" s="43">
        <v>1726631</v>
      </c>
      <c r="K638" s="43">
        <v>1883733</v>
      </c>
      <c r="L638" s="42">
        <v>0.73599999999999999</v>
      </c>
      <c r="M638" s="42">
        <v>0.42099999999999999</v>
      </c>
      <c r="N638" s="42">
        <v>0.73599999999999999</v>
      </c>
      <c r="O638" s="42">
        <v>0.73599999999999999</v>
      </c>
      <c r="P638" s="43">
        <v>2352</v>
      </c>
      <c r="Q638" s="43">
        <v>857593263</v>
      </c>
      <c r="R638" s="43">
        <v>364622</v>
      </c>
      <c r="S638" s="43">
        <v>1730852</v>
      </c>
      <c r="T638" s="43">
        <v>1985551</v>
      </c>
      <c r="U638" s="42">
        <v>0.745</v>
      </c>
      <c r="V638" s="42">
        <v>0.441</v>
      </c>
      <c r="W638" s="42">
        <v>0.745</v>
      </c>
      <c r="X638" s="42">
        <v>0.745</v>
      </c>
      <c r="Y638" s="43">
        <v>2280</v>
      </c>
      <c r="Z638" s="43">
        <v>842503183</v>
      </c>
      <c r="AA638" s="43">
        <v>369518</v>
      </c>
      <c r="AB638" s="43">
        <v>1849576</v>
      </c>
      <c r="AC638" s="43">
        <v>2026605</v>
      </c>
      <c r="AD638" s="42">
        <v>0.76200000000000001</v>
      </c>
      <c r="AE638" s="42">
        <v>0.441</v>
      </c>
      <c r="AF638" s="42">
        <v>0.76200000000000001</v>
      </c>
      <c r="AG638" s="42">
        <v>0.76200000000000001</v>
      </c>
      <c r="AH638" s="43">
        <v>2334</v>
      </c>
      <c r="AI638" s="43">
        <v>855400470</v>
      </c>
      <c r="AJ638" s="43">
        <v>366495</v>
      </c>
      <c r="AK638" s="43">
        <v>1839956</v>
      </c>
      <c r="AL638" s="43">
        <v>2001863</v>
      </c>
      <c r="AM638" s="42">
        <v>0.76800000000000002</v>
      </c>
      <c r="AN638" s="42">
        <v>0.42899999999999999</v>
      </c>
      <c r="AO638" s="42">
        <v>0.76800000000000002</v>
      </c>
      <c r="AP638" s="42">
        <v>0.76800000000000002</v>
      </c>
      <c r="AQ638" s="43">
        <v>2358</v>
      </c>
      <c r="AR638" s="43">
        <v>893468513</v>
      </c>
      <c r="AS638" s="43">
        <v>378909</v>
      </c>
      <c r="AT638" s="43">
        <v>1761474</v>
      </c>
      <c r="AU638" s="43">
        <v>2151151</v>
      </c>
      <c r="AV638" s="42">
        <v>0.76700000000000002</v>
      </c>
      <c r="AW638" s="42">
        <v>0.42099999999999999</v>
      </c>
      <c r="AX638" s="42">
        <v>0.76700000000000002</v>
      </c>
      <c r="AY638" s="42">
        <v>0.76700000000000002</v>
      </c>
      <c r="AZ638" s="43">
        <v>2262</v>
      </c>
      <c r="BA638" s="43">
        <v>921110739</v>
      </c>
      <c r="BB638" s="43">
        <v>407210</v>
      </c>
      <c r="BC638" s="43">
        <v>1847638</v>
      </c>
      <c r="BD638" s="43">
        <v>2042782</v>
      </c>
      <c r="BE638" s="46">
        <v>0.76500000000000001</v>
      </c>
      <c r="BF638" s="46">
        <v>0.40300000000000002</v>
      </c>
      <c r="BG638" s="46">
        <v>0.76500000000000001</v>
      </c>
      <c r="BH638" s="46">
        <v>0.76500000000000001</v>
      </c>
      <c r="BI638" s="47">
        <v>2109</v>
      </c>
      <c r="BJ638" s="47">
        <v>949598727</v>
      </c>
      <c r="BK638" s="47">
        <v>450260</v>
      </c>
      <c r="BL638" s="47">
        <v>1778181</v>
      </c>
      <c r="BM638" s="47">
        <v>1822779</v>
      </c>
      <c r="BN638" s="66">
        <v>0.77700000000000002</v>
      </c>
      <c r="BO638" s="66">
        <v>0.39400000000000002</v>
      </c>
      <c r="BP638" s="66">
        <v>0.77700000000000002</v>
      </c>
      <c r="BQ638" s="66">
        <v>0.77700000000000002</v>
      </c>
      <c r="BR638" s="67">
        <v>2080</v>
      </c>
      <c r="BS638" s="67">
        <v>966213684</v>
      </c>
      <c r="BT638" s="67">
        <v>464525</v>
      </c>
      <c r="BU638" s="67">
        <v>1730531</v>
      </c>
      <c r="BV638" s="67">
        <v>2145311</v>
      </c>
      <c r="BW638" s="70">
        <v>0.76700000000000002</v>
      </c>
      <c r="BX638" s="70">
        <v>0.371</v>
      </c>
      <c r="BY638" s="70">
        <v>0.76700000000000002</v>
      </c>
      <c r="BZ638" s="70">
        <v>0.76700000000000002</v>
      </c>
      <c r="CA638" s="71">
        <v>2114</v>
      </c>
      <c r="CB638" s="71">
        <v>1004217292</v>
      </c>
      <c r="CC638" s="71">
        <v>475031</v>
      </c>
      <c r="CD638" s="71">
        <v>2222362</v>
      </c>
      <c r="CE638" s="71">
        <v>1930860</v>
      </c>
    </row>
    <row r="639" spans="1:83" x14ac:dyDescent="0.35">
      <c r="A639" s="10" t="s">
        <v>1971</v>
      </c>
      <c r="B639" s="10" t="s">
        <v>619</v>
      </c>
      <c r="C639" s="42">
        <v>0</v>
      </c>
      <c r="D639" s="42">
        <v>0</v>
      </c>
      <c r="E639" s="42">
        <v>0</v>
      </c>
      <c r="F639" s="42">
        <v>0.36</v>
      </c>
      <c r="G639" s="43">
        <v>74</v>
      </c>
      <c r="H639" s="43">
        <v>293927999</v>
      </c>
      <c r="I639" s="43">
        <v>3971999</v>
      </c>
      <c r="J639" s="43">
        <v>22935</v>
      </c>
      <c r="K639" s="43">
        <v>29891</v>
      </c>
      <c r="L639" s="42">
        <v>0</v>
      </c>
      <c r="M639" s="42">
        <v>0</v>
      </c>
      <c r="N639" s="42">
        <v>0</v>
      </c>
      <c r="O639" s="42">
        <v>0.36</v>
      </c>
      <c r="P639" s="43">
        <v>68</v>
      </c>
      <c r="Q639" s="43">
        <v>291289778</v>
      </c>
      <c r="R639" s="43">
        <v>4283673</v>
      </c>
      <c r="S639" s="43">
        <v>30103</v>
      </c>
      <c r="T639" s="43">
        <v>48290</v>
      </c>
      <c r="U639" s="42">
        <v>0</v>
      </c>
      <c r="V639" s="42">
        <v>0</v>
      </c>
      <c r="W639" s="42">
        <v>0</v>
      </c>
      <c r="X639" s="42">
        <v>0.36</v>
      </c>
      <c r="Y639" s="43">
        <v>69</v>
      </c>
      <c r="Z639" s="43">
        <v>290923052</v>
      </c>
      <c r="AA639" s="43">
        <v>4216276</v>
      </c>
      <c r="AB639" s="43">
        <v>50936</v>
      </c>
      <c r="AC639" s="43">
        <v>60780</v>
      </c>
      <c r="AD639" s="42">
        <v>0</v>
      </c>
      <c r="AE639" s="42">
        <v>0</v>
      </c>
      <c r="AF639" s="42">
        <v>0</v>
      </c>
      <c r="AG639" s="42">
        <v>0.36</v>
      </c>
      <c r="AH639" s="43">
        <v>62</v>
      </c>
      <c r="AI639" s="43">
        <v>290928770</v>
      </c>
      <c r="AJ639" s="43">
        <v>4692399</v>
      </c>
      <c r="AK639" s="43">
        <v>62123</v>
      </c>
      <c r="AL639" s="43">
        <v>57968</v>
      </c>
      <c r="AM639" s="42">
        <v>0</v>
      </c>
      <c r="AN639" s="42">
        <v>0</v>
      </c>
      <c r="AO639" s="42">
        <v>0</v>
      </c>
      <c r="AP639" s="42">
        <v>0.36</v>
      </c>
      <c r="AQ639" s="43">
        <v>61</v>
      </c>
      <c r="AR639" s="43">
        <v>291399626</v>
      </c>
      <c r="AS639" s="43">
        <v>4777043</v>
      </c>
      <c r="AT639" s="43">
        <v>55024</v>
      </c>
      <c r="AU639" s="43">
        <v>57064</v>
      </c>
      <c r="AV639" s="42">
        <v>0</v>
      </c>
      <c r="AW639" s="42">
        <v>0</v>
      </c>
      <c r="AX639" s="42">
        <v>0</v>
      </c>
      <c r="AY639" s="42">
        <v>0.36</v>
      </c>
      <c r="AZ639" s="43">
        <v>51</v>
      </c>
      <c r="BA639" s="43">
        <v>290349266</v>
      </c>
      <c r="BB639" s="43">
        <v>5693122</v>
      </c>
      <c r="BC639" s="43">
        <v>50153</v>
      </c>
      <c r="BD639" s="43">
        <v>56282</v>
      </c>
      <c r="BE639" s="46">
        <v>0</v>
      </c>
      <c r="BF639" s="46">
        <v>0</v>
      </c>
      <c r="BG639" s="46">
        <v>0</v>
      </c>
      <c r="BH639" s="46">
        <v>0.36</v>
      </c>
      <c r="BI639" s="47">
        <v>47</v>
      </c>
      <c r="BJ639" s="47">
        <v>293134280</v>
      </c>
      <c r="BK639" s="47">
        <v>6236899</v>
      </c>
      <c r="BL639" s="47">
        <v>59899</v>
      </c>
      <c r="BM639" s="47">
        <v>64068</v>
      </c>
      <c r="BN639" s="66">
        <v>0</v>
      </c>
      <c r="BO639" s="66">
        <v>0</v>
      </c>
      <c r="BP639" s="66">
        <v>0</v>
      </c>
      <c r="BQ639" s="66">
        <v>0.36</v>
      </c>
      <c r="BR639" s="67">
        <v>52</v>
      </c>
      <c r="BS639" s="67">
        <v>303050971</v>
      </c>
      <c r="BT639" s="67">
        <v>5827903</v>
      </c>
      <c r="BU639" s="67">
        <v>52108</v>
      </c>
      <c r="BV639" s="67">
        <v>59267</v>
      </c>
      <c r="BW639" s="70">
        <v>0</v>
      </c>
      <c r="BX639" s="70">
        <v>0</v>
      </c>
      <c r="BY639" s="70">
        <v>0</v>
      </c>
      <c r="BZ639" s="70">
        <v>0.36</v>
      </c>
      <c r="CA639" s="71">
        <v>62</v>
      </c>
      <c r="CB639" s="71">
        <v>301617520</v>
      </c>
      <c r="CC639" s="71">
        <v>4864798</v>
      </c>
      <c r="CD639" s="71">
        <v>58184</v>
      </c>
      <c r="CE639" s="71">
        <v>65360</v>
      </c>
    </row>
    <row r="640" spans="1:83" x14ac:dyDescent="0.35">
      <c r="A640" s="10" t="s">
        <v>1972</v>
      </c>
      <c r="B640" s="10" t="s">
        <v>620</v>
      </c>
      <c r="C640" s="42">
        <v>0.55300000000000005</v>
      </c>
      <c r="D640" s="42">
        <v>0.47099999999999997</v>
      </c>
      <c r="E640" s="42">
        <v>0.55300000000000005</v>
      </c>
      <c r="F640" s="42">
        <v>0.55300000000000005</v>
      </c>
      <c r="G640" s="43">
        <v>547</v>
      </c>
      <c r="H640" s="43">
        <v>327093612</v>
      </c>
      <c r="I640" s="43">
        <v>597977</v>
      </c>
      <c r="J640" s="43">
        <v>280799</v>
      </c>
      <c r="K640" s="43">
        <v>368470</v>
      </c>
      <c r="L640" s="42">
        <v>0.59199999999999997</v>
      </c>
      <c r="M640" s="42">
        <v>0.48399999999999999</v>
      </c>
      <c r="N640" s="42">
        <v>0.59199999999999997</v>
      </c>
      <c r="O640" s="42">
        <v>0.59199999999999997</v>
      </c>
      <c r="P640" s="43">
        <v>566</v>
      </c>
      <c r="Q640" s="43">
        <v>318749859</v>
      </c>
      <c r="R640" s="43">
        <v>563162</v>
      </c>
      <c r="S640" s="43">
        <v>379333</v>
      </c>
      <c r="T640" s="43">
        <v>439149</v>
      </c>
      <c r="U640" s="42">
        <v>0.60499999999999998</v>
      </c>
      <c r="V640" s="42">
        <v>0.49099999999999999</v>
      </c>
      <c r="W640" s="42">
        <v>0.60499999999999998</v>
      </c>
      <c r="X640" s="42">
        <v>0.60499999999999998</v>
      </c>
      <c r="Y640" s="43">
        <v>560</v>
      </c>
      <c r="Z640" s="43">
        <v>320519342</v>
      </c>
      <c r="AA640" s="43">
        <v>572355</v>
      </c>
      <c r="AB640" s="43">
        <v>423677</v>
      </c>
      <c r="AC640" s="43">
        <v>435435</v>
      </c>
      <c r="AD640" s="42">
        <v>0.65100000000000002</v>
      </c>
      <c r="AE640" s="42">
        <v>0.497</v>
      </c>
      <c r="AF640" s="42">
        <v>0.65100000000000002</v>
      </c>
      <c r="AG640" s="42">
        <v>0.65100000000000002</v>
      </c>
      <c r="AH640" s="43">
        <v>589</v>
      </c>
      <c r="AI640" s="43">
        <v>316293343</v>
      </c>
      <c r="AJ640" s="43">
        <v>537000</v>
      </c>
      <c r="AK640" s="43">
        <v>456844</v>
      </c>
      <c r="AL640" s="43">
        <v>544189</v>
      </c>
      <c r="AM640" s="42">
        <v>0.65500000000000003</v>
      </c>
      <c r="AN640" s="42">
        <v>0.51900000000000002</v>
      </c>
      <c r="AO640" s="42">
        <v>0.65500000000000003</v>
      </c>
      <c r="AP640" s="42">
        <v>0.65500000000000003</v>
      </c>
      <c r="AQ640" s="43">
        <v>546</v>
      </c>
      <c r="AR640" s="43">
        <v>308270735</v>
      </c>
      <c r="AS640" s="43">
        <v>564598</v>
      </c>
      <c r="AT640" s="43">
        <v>506999</v>
      </c>
      <c r="AU640" s="43">
        <v>603583</v>
      </c>
      <c r="AV640" s="42">
        <v>0.67100000000000004</v>
      </c>
      <c r="AW640" s="42">
        <v>0.52700000000000002</v>
      </c>
      <c r="AX640" s="42">
        <v>0.67100000000000004</v>
      </c>
      <c r="AY640" s="42">
        <v>0.67100000000000004</v>
      </c>
      <c r="AZ640" s="43">
        <v>552</v>
      </c>
      <c r="BA640" s="43">
        <v>316750600</v>
      </c>
      <c r="BB640" s="43">
        <v>573823</v>
      </c>
      <c r="BC640" s="43">
        <v>588892</v>
      </c>
      <c r="BD640" s="43">
        <v>720144</v>
      </c>
      <c r="BE640" s="46">
        <v>0.67</v>
      </c>
      <c r="BF640" s="46">
        <v>0.50700000000000001</v>
      </c>
      <c r="BG640" s="46">
        <v>0.67</v>
      </c>
      <c r="BH640" s="46">
        <v>0.67</v>
      </c>
      <c r="BI640" s="47">
        <v>509</v>
      </c>
      <c r="BJ640" s="47">
        <v>322280435</v>
      </c>
      <c r="BK640" s="47">
        <v>633163</v>
      </c>
      <c r="BL640" s="47">
        <v>610005</v>
      </c>
      <c r="BM640" s="47">
        <v>627415</v>
      </c>
      <c r="BN640" s="66">
        <v>0.71599999999999997</v>
      </c>
      <c r="BO640" s="66">
        <v>0.48799999999999999</v>
      </c>
      <c r="BP640" s="66">
        <v>0.71599999999999997</v>
      </c>
      <c r="BQ640" s="66">
        <v>0.71599999999999997</v>
      </c>
      <c r="BR640" s="67">
        <v>552</v>
      </c>
      <c r="BS640" s="67">
        <v>325642549</v>
      </c>
      <c r="BT640" s="67">
        <v>589932</v>
      </c>
      <c r="BU640" s="67">
        <v>704571</v>
      </c>
      <c r="BV640" s="67">
        <v>935051</v>
      </c>
      <c r="BW640" s="70">
        <v>0.70699999999999996</v>
      </c>
      <c r="BX640" s="70">
        <v>0.47799999999999998</v>
      </c>
      <c r="BY640" s="70">
        <v>0.70699999999999996</v>
      </c>
      <c r="BZ640" s="70">
        <v>0.70699999999999996</v>
      </c>
      <c r="CA640" s="71">
        <v>540</v>
      </c>
      <c r="CB640" s="71">
        <v>323139544</v>
      </c>
      <c r="CC640" s="71">
        <v>598406</v>
      </c>
      <c r="CD640" s="71">
        <v>648805</v>
      </c>
      <c r="CE640" s="71">
        <v>815984</v>
      </c>
    </row>
    <row r="641" spans="1:83" x14ac:dyDescent="0.35">
      <c r="A641" s="10" t="s">
        <v>1973</v>
      </c>
      <c r="B641" s="10" t="s">
        <v>621</v>
      </c>
      <c r="C641" s="42">
        <v>0.61299999999999999</v>
      </c>
      <c r="D641" s="42">
        <v>0.51</v>
      </c>
      <c r="E641" s="42">
        <v>0.61299999999999999</v>
      </c>
      <c r="F641" s="42">
        <v>0.61299999999999999</v>
      </c>
      <c r="G641" s="43">
        <v>977</v>
      </c>
      <c r="H641" s="43">
        <v>506502621</v>
      </c>
      <c r="I641" s="43">
        <v>518426</v>
      </c>
      <c r="J641" s="43">
        <v>493849</v>
      </c>
      <c r="K641" s="43">
        <v>507479</v>
      </c>
      <c r="L641" s="42">
        <v>0.60599999999999998</v>
      </c>
      <c r="M641" s="42">
        <v>0.52100000000000002</v>
      </c>
      <c r="N641" s="42">
        <v>0.60599999999999998</v>
      </c>
      <c r="O641" s="42">
        <v>0.60599999999999998</v>
      </c>
      <c r="P641" s="43">
        <v>928</v>
      </c>
      <c r="Q641" s="43">
        <v>504241560</v>
      </c>
      <c r="R641" s="43">
        <v>543363</v>
      </c>
      <c r="S641" s="43">
        <v>513224</v>
      </c>
      <c r="T641" s="43">
        <v>565011</v>
      </c>
      <c r="U641" s="42">
        <v>0.63100000000000001</v>
      </c>
      <c r="V641" s="42">
        <v>0.53800000000000003</v>
      </c>
      <c r="W641" s="42">
        <v>0.63100000000000001</v>
      </c>
      <c r="X641" s="42">
        <v>0.63100000000000001</v>
      </c>
      <c r="Y641" s="43">
        <v>935</v>
      </c>
      <c r="Z641" s="43">
        <v>500579884</v>
      </c>
      <c r="AA641" s="43">
        <v>535379</v>
      </c>
      <c r="AB641" s="43">
        <v>560050</v>
      </c>
      <c r="AC641" s="43">
        <v>650130</v>
      </c>
      <c r="AD641" s="42">
        <v>0.63900000000000001</v>
      </c>
      <c r="AE641" s="42">
        <v>0.53800000000000003</v>
      </c>
      <c r="AF641" s="42">
        <v>0.63900000000000001</v>
      </c>
      <c r="AG641" s="42">
        <v>0.63900000000000001</v>
      </c>
      <c r="AH641" s="43">
        <v>915</v>
      </c>
      <c r="AI641" s="43">
        <v>507666222</v>
      </c>
      <c r="AJ641" s="43">
        <v>554826</v>
      </c>
      <c r="AK641" s="43">
        <v>669885</v>
      </c>
      <c r="AL641" s="43">
        <v>674741</v>
      </c>
      <c r="AM641" s="42">
        <v>0.65300000000000002</v>
      </c>
      <c r="AN641" s="42">
        <v>0.54900000000000004</v>
      </c>
      <c r="AO641" s="42">
        <v>0.65300000000000002</v>
      </c>
      <c r="AP641" s="42">
        <v>0.65300000000000002</v>
      </c>
      <c r="AQ641" s="43">
        <v>888</v>
      </c>
      <c r="AR641" s="43">
        <v>503759164</v>
      </c>
      <c r="AS641" s="43">
        <v>567296</v>
      </c>
      <c r="AT641" s="43">
        <v>703803</v>
      </c>
      <c r="AU641" s="43">
        <v>705441</v>
      </c>
      <c r="AV641" s="42">
        <v>0.65900000000000003</v>
      </c>
      <c r="AW641" s="42">
        <v>0.55100000000000005</v>
      </c>
      <c r="AX641" s="42">
        <v>0.65900000000000003</v>
      </c>
      <c r="AY641" s="42">
        <v>0.65900000000000003</v>
      </c>
      <c r="AZ641" s="43">
        <v>861</v>
      </c>
      <c r="BA641" s="43">
        <v>512494068</v>
      </c>
      <c r="BB641" s="43">
        <v>595231</v>
      </c>
      <c r="BC641" s="43">
        <v>793562</v>
      </c>
      <c r="BD641" s="43">
        <v>805038</v>
      </c>
      <c r="BE641" s="46">
        <v>0.67300000000000004</v>
      </c>
      <c r="BF641" s="46">
        <v>0.54900000000000004</v>
      </c>
      <c r="BG641" s="46">
        <v>0.67300000000000004</v>
      </c>
      <c r="BH641" s="46">
        <v>0.67300000000000004</v>
      </c>
      <c r="BI641" s="47">
        <v>830</v>
      </c>
      <c r="BJ641" s="47">
        <v>520350756</v>
      </c>
      <c r="BK641" s="47">
        <v>626928</v>
      </c>
      <c r="BL641" s="47">
        <v>813608</v>
      </c>
      <c r="BM641" s="47">
        <v>728007</v>
      </c>
      <c r="BN641" s="66">
        <v>0.69499999999999995</v>
      </c>
      <c r="BO641" s="66">
        <v>0.56100000000000005</v>
      </c>
      <c r="BP641" s="66">
        <v>0.69499999999999995</v>
      </c>
      <c r="BQ641" s="66">
        <v>0.69499999999999995</v>
      </c>
      <c r="BR641" s="67">
        <v>817</v>
      </c>
      <c r="BS641" s="67">
        <v>517965259</v>
      </c>
      <c r="BT641" s="67">
        <v>633984</v>
      </c>
      <c r="BU641" s="67">
        <v>851823</v>
      </c>
      <c r="BV641" s="67">
        <v>875395</v>
      </c>
      <c r="BW641" s="70">
        <v>0.69699999999999995</v>
      </c>
      <c r="BX641" s="70">
        <v>0.57499999999999996</v>
      </c>
      <c r="BY641" s="70">
        <v>0.69699999999999995</v>
      </c>
      <c r="BZ641" s="70">
        <v>0.69699999999999995</v>
      </c>
      <c r="CA641" s="71">
        <v>833</v>
      </c>
      <c r="CB641" s="71">
        <v>514577808</v>
      </c>
      <c r="CC641" s="71">
        <v>617740</v>
      </c>
      <c r="CD641" s="71">
        <v>838607</v>
      </c>
      <c r="CE641" s="71">
        <v>914682</v>
      </c>
    </row>
    <row r="642" spans="1:83" x14ac:dyDescent="0.35">
      <c r="A642" s="10" t="s">
        <v>1974</v>
      </c>
      <c r="B642" s="10" t="s">
        <v>622</v>
      </c>
      <c r="C642" s="42">
        <v>0.52800000000000002</v>
      </c>
      <c r="D642" s="42">
        <v>0.246</v>
      </c>
      <c r="E642" s="42">
        <v>0.52800000000000002</v>
      </c>
      <c r="F642" s="42">
        <v>0.52800000000000002</v>
      </c>
      <c r="G642" s="43">
        <v>790</v>
      </c>
      <c r="H642" s="43">
        <v>499308852</v>
      </c>
      <c r="I642" s="43">
        <v>632036</v>
      </c>
      <c r="J642" s="43">
        <v>435815</v>
      </c>
      <c r="K642" s="43">
        <v>364146</v>
      </c>
      <c r="L642" s="42">
        <v>0.53600000000000003</v>
      </c>
      <c r="M642" s="42">
        <v>0.253</v>
      </c>
      <c r="N642" s="42">
        <v>0.53600000000000003</v>
      </c>
      <c r="O642" s="42">
        <v>0.53600000000000003</v>
      </c>
      <c r="P642" s="43">
        <v>778</v>
      </c>
      <c r="Q642" s="43">
        <v>497562190</v>
      </c>
      <c r="R642" s="43">
        <v>639540</v>
      </c>
      <c r="S642" s="43">
        <v>417244</v>
      </c>
      <c r="T642" s="43">
        <v>424229</v>
      </c>
      <c r="U642" s="42">
        <v>0.54700000000000004</v>
      </c>
      <c r="V642" s="42">
        <v>0.26700000000000002</v>
      </c>
      <c r="W642" s="42">
        <v>0.54700000000000004</v>
      </c>
      <c r="X642" s="42">
        <v>0.54700000000000004</v>
      </c>
      <c r="Y642" s="43">
        <v>761</v>
      </c>
      <c r="Z642" s="43">
        <v>499576791</v>
      </c>
      <c r="AA642" s="43">
        <v>656474</v>
      </c>
      <c r="AB642" s="43">
        <v>439901</v>
      </c>
      <c r="AC642" s="43">
        <v>502660</v>
      </c>
      <c r="AD642" s="42">
        <v>0.56299999999999994</v>
      </c>
      <c r="AE642" s="42">
        <v>0.27300000000000002</v>
      </c>
      <c r="AF642" s="42">
        <v>0.56299999999999994</v>
      </c>
      <c r="AG642" s="42">
        <v>0.56299999999999994</v>
      </c>
      <c r="AH642" s="43">
        <v>749</v>
      </c>
      <c r="AI642" s="43">
        <v>503387584</v>
      </c>
      <c r="AJ642" s="43">
        <v>672079</v>
      </c>
      <c r="AK642" s="43">
        <v>455777</v>
      </c>
      <c r="AL642" s="43">
        <v>514481</v>
      </c>
      <c r="AM642" s="42">
        <v>0.59</v>
      </c>
      <c r="AN642" s="42">
        <v>0.28000000000000003</v>
      </c>
      <c r="AO642" s="42">
        <v>0.59</v>
      </c>
      <c r="AP642" s="42">
        <v>0.59</v>
      </c>
      <c r="AQ642" s="43">
        <v>753</v>
      </c>
      <c r="AR642" s="43">
        <v>504316612</v>
      </c>
      <c r="AS642" s="43">
        <v>669743</v>
      </c>
      <c r="AT642" s="43">
        <v>554352</v>
      </c>
      <c r="AU642" s="43">
        <v>645334</v>
      </c>
      <c r="AV642" s="42">
        <v>0.60599999999999998</v>
      </c>
      <c r="AW642" s="42">
        <v>0.28599999999999998</v>
      </c>
      <c r="AX642" s="42">
        <v>0.60599999999999998</v>
      </c>
      <c r="AY642" s="42">
        <v>0.60599999999999998</v>
      </c>
      <c r="AZ642" s="43">
        <v>738</v>
      </c>
      <c r="BA642" s="43">
        <v>507624353</v>
      </c>
      <c r="BB642" s="43">
        <v>687837</v>
      </c>
      <c r="BC642" s="43">
        <v>554305</v>
      </c>
      <c r="BD642" s="43">
        <v>620873</v>
      </c>
      <c r="BE642" s="46">
        <v>0.60599999999999998</v>
      </c>
      <c r="BF642" s="46">
        <v>0.23899999999999999</v>
      </c>
      <c r="BG642" s="46">
        <v>0.60599999999999998</v>
      </c>
      <c r="BH642" s="46">
        <v>0.60599999999999998</v>
      </c>
      <c r="BI642" s="47">
        <v>713</v>
      </c>
      <c r="BJ642" s="47">
        <v>539013718</v>
      </c>
      <c r="BK642" s="47">
        <v>755979</v>
      </c>
      <c r="BL642" s="47">
        <v>576834</v>
      </c>
      <c r="BM642" s="47">
        <v>584337</v>
      </c>
      <c r="BN642" s="66">
        <v>0.61499999999999999</v>
      </c>
      <c r="BO642" s="66">
        <v>0.23100000000000001</v>
      </c>
      <c r="BP642" s="66">
        <v>0.61499999999999999</v>
      </c>
      <c r="BQ642" s="66">
        <v>0.61499999999999999</v>
      </c>
      <c r="BR642" s="67">
        <v>683</v>
      </c>
      <c r="BS642" s="67">
        <v>545473417</v>
      </c>
      <c r="BT642" s="67">
        <v>798643</v>
      </c>
      <c r="BU642" s="67">
        <v>599471</v>
      </c>
      <c r="BV642" s="67">
        <v>708972</v>
      </c>
      <c r="BW642" s="70">
        <v>0.60099999999999998</v>
      </c>
      <c r="BX642" s="70">
        <v>0.23100000000000001</v>
      </c>
      <c r="BY642" s="70">
        <v>0.60099999999999998</v>
      </c>
      <c r="BZ642" s="70">
        <v>0.60099999999999998</v>
      </c>
      <c r="CA642" s="71">
        <v>675</v>
      </c>
      <c r="CB642" s="71">
        <v>548656449</v>
      </c>
      <c r="CC642" s="71">
        <v>812824</v>
      </c>
      <c r="CD642" s="71">
        <v>666125</v>
      </c>
      <c r="CE642" s="71">
        <v>670124</v>
      </c>
    </row>
    <row r="643" spans="1:83" x14ac:dyDescent="0.35">
      <c r="A643" s="10" t="s">
        <v>1975</v>
      </c>
      <c r="B643" s="10" t="s">
        <v>623</v>
      </c>
      <c r="C643" s="42">
        <v>0.80800000000000005</v>
      </c>
      <c r="D643" s="42">
        <v>0.65</v>
      </c>
      <c r="E643" s="42">
        <v>0.80800000000000005</v>
      </c>
      <c r="F643" s="42">
        <v>0.80800000000000005</v>
      </c>
      <c r="G643" s="43">
        <v>2250</v>
      </c>
      <c r="H643" s="43">
        <v>579893848</v>
      </c>
      <c r="I643" s="43">
        <v>257730</v>
      </c>
      <c r="J643" s="43">
        <v>1929253</v>
      </c>
      <c r="K643" s="43">
        <v>1946315</v>
      </c>
      <c r="L643" s="42">
        <v>0.81699999999999995</v>
      </c>
      <c r="M643" s="42">
        <v>0.65</v>
      </c>
      <c r="N643" s="42">
        <v>0.81699999999999995</v>
      </c>
      <c r="O643" s="42">
        <v>0.81699999999999995</v>
      </c>
      <c r="P643" s="43">
        <v>2327</v>
      </c>
      <c r="Q643" s="43">
        <v>587108771</v>
      </c>
      <c r="R643" s="43">
        <v>252302</v>
      </c>
      <c r="S643" s="43">
        <v>2409132</v>
      </c>
      <c r="T643" s="43">
        <v>1853681</v>
      </c>
      <c r="U643" s="42">
        <v>0.81899999999999995</v>
      </c>
      <c r="V643" s="42">
        <v>0.64300000000000002</v>
      </c>
      <c r="W643" s="42">
        <v>0.81899999999999995</v>
      </c>
      <c r="X643" s="42">
        <v>0.81899999999999995</v>
      </c>
      <c r="Y643" s="43">
        <v>2269</v>
      </c>
      <c r="Z643" s="43">
        <v>596026802</v>
      </c>
      <c r="AA643" s="43">
        <v>262682</v>
      </c>
      <c r="AB643" s="43">
        <v>2613230</v>
      </c>
      <c r="AC643" s="43">
        <v>2209755</v>
      </c>
      <c r="AD643" s="42">
        <v>0.83099999999999996</v>
      </c>
      <c r="AE643" s="42">
        <v>0.65</v>
      </c>
      <c r="AF643" s="42">
        <v>0.83099999999999996</v>
      </c>
      <c r="AG643" s="42">
        <v>0.83099999999999996</v>
      </c>
      <c r="AH643" s="43">
        <v>2301</v>
      </c>
      <c r="AI643" s="43">
        <v>599855983</v>
      </c>
      <c r="AJ643" s="43">
        <v>260693</v>
      </c>
      <c r="AK643" s="43">
        <v>2551833</v>
      </c>
      <c r="AL643" s="43">
        <v>2213827</v>
      </c>
      <c r="AM643" s="42">
        <v>0.83499999999999996</v>
      </c>
      <c r="AN643" s="42">
        <v>0.65300000000000002</v>
      </c>
      <c r="AO643" s="42">
        <v>0.83499999999999996</v>
      </c>
      <c r="AP643" s="42">
        <v>0.83499999999999996</v>
      </c>
      <c r="AQ643" s="43">
        <v>2255</v>
      </c>
      <c r="AR643" s="43">
        <v>610213367</v>
      </c>
      <c r="AS643" s="43">
        <v>270604</v>
      </c>
      <c r="AT643" s="43">
        <v>2415256</v>
      </c>
      <c r="AU643" s="43">
        <v>2049034</v>
      </c>
      <c r="AV643" s="42">
        <v>0.84</v>
      </c>
      <c r="AW643" s="42">
        <v>0.65900000000000003</v>
      </c>
      <c r="AX643" s="42">
        <v>0.84</v>
      </c>
      <c r="AY643" s="42">
        <v>0.84</v>
      </c>
      <c r="AZ643" s="43">
        <v>2191</v>
      </c>
      <c r="BA643" s="43">
        <v>611884376</v>
      </c>
      <c r="BB643" s="43">
        <v>279271</v>
      </c>
      <c r="BC643" s="43">
        <v>2772901</v>
      </c>
      <c r="BD643" s="43">
        <v>2357691</v>
      </c>
      <c r="BE643" s="46">
        <v>0.82699999999999996</v>
      </c>
      <c r="BF643" s="46">
        <v>0.63400000000000001</v>
      </c>
      <c r="BG643" s="46">
        <v>0.82699999999999996</v>
      </c>
      <c r="BH643" s="46">
        <v>0.82699999999999996</v>
      </c>
      <c r="BI643" s="47">
        <v>2022</v>
      </c>
      <c r="BJ643" s="47">
        <v>671403392</v>
      </c>
      <c r="BK643" s="47">
        <v>332049</v>
      </c>
      <c r="BL643" s="47">
        <v>3809235</v>
      </c>
      <c r="BM643" s="47">
        <v>3883387</v>
      </c>
      <c r="BN643" s="66">
        <v>0.82899999999999996</v>
      </c>
      <c r="BO643" s="66">
        <v>0.63400000000000001</v>
      </c>
      <c r="BP643" s="66">
        <v>0.82899999999999996</v>
      </c>
      <c r="BQ643" s="66">
        <v>0.82899999999999996</v>
      </c>
      <c r="BR643" s="67">
        <v>2007</v>
      </c>
      <c r="BS643" s="67">
        <v>715543861</v>
      </c>
      <c r="BT643" s="67">
        <v>356524</v>
      </c>
      <c r="BU643" s="67">
        <v>3188306</v>
      </c>
      <c r="BV643" s="67">
        <v>2316404</v>
      </c>
      <c r="BW643" s="70">
        <v>0.80700000000000005</v>
      </c>
      <c r="BX643" s="70">
        <v>0.60399999999999998</v>
      </c>
      <c r="BY643" s="70">
        <v>0.80700000000000005</v>
      </c>
      <c r="BZ643" s="70">
        <v>0.80700000000000005</v>
      </c>
      <c r="CA643" s="71">
        <v>1928</v>
      </c>
      <c r="CB643" s="71">
        <v>761353865</v>
      </c>
      <c r="CC643" s="71">
        <v>394893</v>
      </c>
      <c r="CD643" s="71">
        <v>2958047</v>
      </c>
      <c r="CE643" s="71">
        <v>2607568</v>
      </c>
    </row>
    <row r="644" spans="1:83" x14ac:dyDescent="0.35">
      <c r="A644" s="10" t="s">
        <v>1976</v>
      </c>
      <c r="B644" s="10" t="s">
        <v>624</v>
      </c>
      <c r="C644" s="42">
        <v>0.81799999999999995</v>
      </c>
      <c r="D644" s="42">
        <v>0.68</v>
      </c>
      <c r="E644" s="42">
        <v>0.81799999999999995</v>
      </c>
      <c r="F644" s="42">
        <v>0.81799999999999995</v>
      </c>
      <c r="G644" s="43">
        <v>866</v>
      </c>
      <c r="H644" s="43">
        <v>211381792</v>
      </c>
      <c r="I644" s="43">
        <v>244089</v>
      </c>
      <c r="J644" s="43">
        <v>1198624</v>
      </c>
      <c r="K644" s="43">
        <v>1084756</v>
      </c>
      <c r="L644" s="42">
        <v>0.81100000000000005</v>
      </c>
      <c r="M644" s="42">
        <v>0.65300000000000002</v>
      </c>
      <c r="N644" s="42">
        <v>0.81100000000000005</v>
      </c>
      <c r="O644" s="42">
        <v>0.81100000000000005</v>
      </c>
      <c r="P644" s="43">
        <v>860</v>
      </c>
      <c r="Q644" s="43">
        <v>225305052</v>
      </c>
      <c r="R644" s="43">
        <v>261982</v>
      </c>
      <c r="S644" s="43">
        <v>1430699</v>
      </c>
      <c r="T644" s="43">
        <v>1208345</v>
      </c>
      <c r="U644" s="42">
        <v>0.81399999999999995</v>
      </c>
      <c r="V644" s="42">
        <v>0.64500000000000002</v>
      </c>
      <c r="W644" s="42">
        <v>0.81399999999999995</v>
      </c>
      <c r="X644" s="42">
        <v>0.81399999999999995</v>
      </c>
      <c r="Y644" s="43">
        <v>851</v>
      </c>
      <c r="Z644" s="43">
        <v>229869378</v>
      </c>
      <c r="AA644" s="43">
        <v>270116</v>
      </c>
      <c r="AB644" s="43">
        <v>1288250</v>
      </c>
      <c r="AC644" s="43">
        <v>1147015</v>
      </c>
      <c r="AD644" s="42">
        <v>0.81699999999999995</v>
      </c>
      <c r="AE644" s="42">
        <v>0.64200000000000002</v>
      </c>
      <c r="AF644" s="42">
        <v>0.81699999999999995</v>
      </c>
      <c r="AG644" s="42">
        <v>0.81699999999999995</v>
      </c>
      <c r="AH644" s="43">
        <v>830</v>
      </c>
      <c r="AI644" s="43">
        <v>234557480</v>
      </c>
      <c r="AJ644" s="43">
        <v>282599</v>
      </c>
      <c r="AK644" s="43">
        <v>1459954</v>
      </c>
      <c r="AL644" s="43">
        <v>1321966</v>
      </c>
      <c r="AM644" s="42">
        <v>0.82099999999999995</v>
      </c>
      <c r="AN644" s="42">
        <v>0.63700000000000001</v>
      </c>
      <c r="AO644" s="42">
        <v>0.82099999999999995</v>
      </c>
      <c r="AP644" s="42">
        <v>0.82099999999999995</v>
      </c>
      <c r="AQ644" s="43">
        <v>818</v>
      </c>
      <c r="AR644" s="43">
        <v>239976213</v>
      </c>
      <c r="AS644" s="43">
        <v>293369</v>
      </c>
      <c r="AT644" s="43">
        <v>1400314</v>
      </c>
      <c r="AU644" s="43">
        <v>1096931</v>
      </c>
      <c r="AV644" s="42">
        <v>0.82899999999999996</v>
      </c>
      <c r="AW644" s="42">
        <v>0.63400000000000001</v>
      </c>
      <c r="AX644" s="42">
        <v>0.82899999999999996</v>
      </c>
      <c r="AY644" s="42">
        <v>0.82899999999999996</v>
      </c>
      <c r="AZ644" s="43">
        <v>824</v>
      </c>
      <c r="BA644" s="43">
        <v>247165787</v>
      </c>
      <c r="BB644" s="43">
        <v>299958</v>
      </c>
      <c r="BC644" s="43">
        <v>1474875</v>
      </c>
      <c r="BD644" s="43">
        <v>1548062</v>
      </c>
      <c r="BE644" s="46">
        <v>0.81699999999999995</v>
      </c>
      <c r="BF644" s="46">
        <v>0.62</v>
      </c>
      <c r="BG644" s="46">
        <v>0.81699999999999995</v>
      </c>
      <c r="BH644" s="46">
        <v>0.81699999999999995</v>
      </c>
      <c r="BI644" s="47">
        <v>744</v>
      </c>
      <c r="BJ644" s="47">
        <v>261804207</v>
      </c>
      <c r="BK644" s="47">
        <v>351887</v>
      </c>
      <c r="BL644" s="47">
        <v>1381260</v>
      </c>
      <c r="BM644" s="47">
        <v>2097957</v>
      </c>
      <c r="BN644" s="66">
        <v>0.82699999999999996</v>
      </c>
      <c r="BO644" s="66">
        <v>0.61199999999999999</v>
      </c>
      <c r="BP644" s="66">
        <v>0.82699999999999996</v>
      </c>
      <c r="BQ644" s="66">
        <v>0.82699999999999996</v>
      </c>
      <c r="BR644" s="67">
        <v>755</v>
      </c>
      <c r="BS644" s="67">
        <v>271880762</v>
      </c>
      <c r="BT644" s="67">
        <v>360106</v>
      </c>
      <c r="BU644" s="67">
        <v>1354000</v>
      </c>
      <c r="BV644" s="67">
        <v>1942977</v>
      </c>
      <c r="BW644" s="70">
        <v>0.82899999999999996</v>
      </c>
      <c r="BX644" s="70">
        <v>0.60399999999999998</v>
      </c>
      <c r="BY644" s="70">
        <v>0.82899999999999996</v>
      </c>
      <c r="BZ644" s="70">
        <v>0.82899999999999996</v>
      </c>
      <c r="CA644" s="71">
        <v>790</v>
      </c>
      <c r="CB644" s="71">
        <v>276184915</v>
      </c>
      <c r="CC644" s="71">
        <v>349601</v>
      </c>
      <c r="CD644" s="71">
        <v>2099587</v>
      </c>
      <c r="CE644" s="71">
        <v>1753779</v>
      </c>
    </row>
    <row r="645" spans="1:83" x14ac:dyDescent="0.35">
      <c r="A645" s="10" t="s">
        <v>1977</v>
      </c>
      <c r="B645" s="10" t="s">
        <v>625</v>
      </c>
      <c r="C645" s="42">
        <v>0.84199999999999997</v>
      </c>
      <c r="D645" s="42">
        <v>0.66300000000000003</v>
      </c>
      <c r="E645" s="42">
        <v>0.84199999999999997</v>
      </c>
      <c r="F645" s="42">
        <v>0.84199999999999997</v>
      </c>
      <c r="G645" s="43">
        <v>1031</v>
      </c>
      <c r="H645" s="43">
        <v>218335137</v>
      </c>
      <c r="I645" s="43">
        <v>211770</v>
      </c>
      <c r="J645" s="43">
        <v>931400</v>
      </c>
      <c r="K645" s="43">
        <v>802966</v>
      </c>
      <c r="L645" s="42">
        <v>0.84</v>
      </c>
      <c r="M645" s="42">
        <v>0.65300000000000002</v>
      </c>
      <c r="N645" s="42">
        <v>0.84</v>
      </c>
      <c r="O645" s="42">
        <v>0.84</v>
      </c>
      <c r="P645" s="43">
        <v>1001</v>
      </c>
      <c r="Q645" s="43">
        <v>221117675</v>
      </c>
      <c r="R645" s="43">
        <v>220896</v>
      </c>
      <c r="S645" s="43">
        <v>1207156</v>
      </c>
      <c r="T645" s="43">
        <v>1393360</v>
      </c>
      <c r="U645" s="42">
        <v>0.84599999999999997</v>
      </c>
      <c r="V645" s="42">
        <v>0.64800000000000002</v>
      </c>
      <c r="W645" s="42">
        <v>0.84599999999999997</v>
      </c>
      <c r="X645" s="42">
        <v>0.84599999999999997</v>
      </c>
      <c r="Y645" s="43">
        <v>1017</v>
      </c>
      <c r="Z645" s="43">
        <v>227540955</v>
      </c>
      <c r="AA645" s="43">
        <v>223737</v>
      </c>
      <c r="AB645" s="43">
        <v>1134333</v>
      </c>
      <c r="AC645" s="43">
        <v>1065655</v>
      </c>
      <c r="AD645" s="42">
        <v>0.83699999999999997</v>
      </c>
      <c r="AE645" s="42">
        <v>0.63500000000000001</v>
      </c>
      <c r="AF645" s="42">
        <v>0.83699999999999997</v>
      </c>
      <c r="AG645" s="42">
        <v>0.83699999999999997</v>
      </c>
      <c r="AH645" s="43">
        <v>953</v>
      </c>
      <c r="AI645" s="43">
        <v>238919595</v>
      </c>
      <c r="AJ645" s="43">
        <v>250702</v>
      </c>
      <c r="AK645" s="43">
        <v>1265349</v>
      </c>
      <c r="AL645" s="43">
        <v>1060753</v>
      </c>
      <c r="AM645" s="42">
        <v>0.84199999999999997</v>
      </c>
      <c r="AN645" s="42">
        <v>0.64300000000000002</v>
      </c>
      <c r="AO645" s="42">
        <v>0.84199999999999997</v>
      </c>
      <c r="AP645" s="42">
        <v>0.84199999999999997</v>
      </c>
      <c r="AQ645" s="43">
        <v>929</v>
      </c>
      <c r="AR645" s="43">
        <v>241190831</v>
      </c>
      <c r="AS645" s="43">
        <v>259624</v>
      </c>
      <c r="AT645" s="43">
        <v>1229817</v>
      </c>
      <c r="AU645" s="43">
        <v>1354351</v>
      </c>
      <c r="AV645" s="42">
        <v>0.85</v>
      </c>
      <c r="AW645" s="42">
        <v>0.65100000000000002</v>
      </c>
      <c r="AX645" s="42">
        <v>0.85</v>
      </c>
      <c r="AY645" s="42">
        <v>0.85</v>
      </c>
      <c r="AZ645" s="43">
        <v>918</v>
      </c>
      <c r="BA645" s="43">
        <v>240403428</v>
      </c>
      <c r="BB645" s="43">
        <v>261877</v>
      </c>
      <c r="BC645" s="43">
        <v>1476513</v>
      </c>
      <c r="BD645" s="43">
        <v>1625844</v>
      </c>
      <c r="BE645" s="46">
        <v>0.85399999999999998</v>
      </c>
      <c r="BF645" s="46">
        <v>0.65</v>
      </c>
      <c r="BG645" s="46">
        <v>0.85399999999999998</v>
      </c>
      <c r="BH645" s="46">
        <v>0.85399999999999998</v>
      </c>
      <c r="BI645" s="47">
        <v>879</v>
      </c>
      <c r="BJ645" s="47">
        <v>246295124</v>
      </c>
      <c r="BK645" s="47">
        <v>280199</v>
      </c>
      <c r="BL645" s="47">
        <v>1410166</v>
      </c>
      <c r="BM645" s="47">
        <v>2363637</v>
      </c>
      <c r="BN645" s="66">
        <v>0.85099999999999998</v>
      </c>
      <c r="BO645" s="66">
        <v>0.63400000000000001</v>
      </c>
      <c r="BP645" s="66">
        <v>0.85099999999999998</v>
      </c>
      <c r="BQ645" s="66">
        <v>0.85099999999999998</v>
      </c>
      <c r="BR645" s="67">
        <v>855</v>
      </c>
      <c r="BS645" s="67">
        <v>265359073</v>
      </c>
      <c r="BT645" s="67">
        <v>310361</v>
      </c>
      <c r="BU645" s="67">
        <v>1589863</v>
      </c>
      <c r="BV645" s="67">
        <v>2109629</v>
      </c>
      <c r="BW645" s="70">
        <v>0.82499999999999996</v>
      </c>
      <c r="BX645" s="70">
        <v>0.56599999999999995</v>
      </c>
      <c r="BY645" s="70">
        <v>0.82499999999999996</v>
      </c>
      <c r="BZ645" s="70">
        <v>0.82499999999999996</v>
      </c>
      <c r="CA645" s="71">
        <v>864</v>
      </c>
      <c r="CB645" s="71">
        <v>309890145</v>
      </c>
      <c r="CC645" s="71">
        <v>358669</v>
      </c>
      <c r="CD645" s="71">
        <v>2231781</v>
      </c>
      <c r="CE645" s="71">
        <v>2254562</v>
      </c>
    </row>
    <row r="646" spans="1:83" x14ac:dyDescent="0.35">
      <c r="A646" s="10" t="s">
        <v>1978</v>
      </c>
      <c r="B646" s="10" t="s">
        <v>626</v>
      </c>
      <c r="C646" s="42">
        <v>0.76300000000000001</v>
      </c>
      <c r="D646" s="42">
        <v>0.67900000000000005</v>
      </c>
      <c r="E646" s="42">
        <v>0.76300000000000001</v>
      </c>
      <c r="F646" s="42">
        <v>0.76300000000000001</v>
      </c>
      <c r="G646" s="43">
        <v>827</v>
      </c>
      <c r="H646" s="43">
        <v>262351995</v>
      </c>
      <c r="I646" s="43">
        <v>317233</v>
      </c>
      <c r="J646" s="43">
        <v>812085</v>
      </c>
      <c r="K646" s="43">
        <v>830737</v>
      </c>
      <c r="L646" s="42">
        <v>0.76200000000000001</v>
      </c>
      <c r="M646" s="42">
        <v>0.68600000000000005</v>
      </c>
      <c r="N646" s="42">
        <v>0.76200000000000001</v>
      </c>
      <c r="O646" s="42">
        <v>0.76200000000000001</v>
      </c>
      <c r="P646" s="43">
        <v>788</v>
      </c>
      <c r="Q646" s="43">
        <v>258573988</v>
      </c>
      <c r="R646" s="43">
        <v>328139</v>
      </c>
      <c r="S646" s="43">
        <v>883226</v>
      </c>
      <c r="T646" s="43">
        <v>1046444</v>
      </c>
      <c r="U646" s="42">
        <v>0.77600000000000002</v>
      </c>
      <c r="V646" s="42">
        <v>0.68799999999999994</v>
      </c>
      <c r="W646" s="42">
        <v>0.77600000000000002</v>
      </c>
      <c r="X646" s="42">
        <v>0.77600000000000002</v>
      </c>
      <c r="Y646" s="43">
        <v>800</v>
      </c>
      <c r="Z646" s="43">
        <v>259832460</v>
      </c>
      <c r="AA646" s="43">
        <v>324790</v>
      </c>
      <c r="AB646" s="43">
        <v>1106869</v>
      </c>
      <c r="AC646" s="43">
        <v>988800</v>
      </c>
      <c r="AD646" s="42">
        <v>0.77500000000000002</v>
      </c>
      <c r="AE646" s="42">
        <v>0.68700000000000006</v>
      </c>
      <c r="AF646" s="42">
        <v>0.77500000000000002</v>
      </c>
      <c r="AG646" s="42">
        <v>0.77500000000000002</v>
      </c>
      <c r="AH646" s="43">
        <v>776</v>
      </c>
      <c r="AI646" s="43">
        <v>268846659</v>
      </c>
      <c r="AJ646" s="43">
        <v>346451</v>
      </c>
      <c r="AK646" s="43">
        <v>1075462</v>
      </c>
      <c r="AL646" s="43">
        <v>1086896</v>
      </c>
      <c r="AM646" s="42">
        <v>0.77400000000000002</v>
      </c>
      <c r="AN646" s="42">
        <v>0.68600000000000005</v>
      </c>
      <c r="AO646" s="42">
        <v>0.77400000000000002</v>
      </c>
      <c r="AP646" s="42">
        <v>0.77400000000000002</v>
      </c>
      <c r="AQ646" s="43">
        <v>746</v>
      </c>
      <c r="AR646" s="43">
        <v>276350783</v>
      </c>
      <c r="AS646" s="43">
        <v>370443</v>
      </c>
      <c r="AT646" s="43">
        <v>1260506</v>
      </c>
      <c r="AU646" s="43">
        <v>1055548</v>
      </c>
      <c r="AV646" s="42">
        <v>0.76500000000000001</v>
      </c>
      <c r="AW646" s="42">
        <v>0.67900000000000005</v>
      </c>
      <c r="AX646" s="42">
        <v>0.76500000000000001</v>
      </c>
      <c r="AY646" s="42">
        <v>0.76500000000000001</v>
      </c>
      <c r="AZ646" s="43">
        <v>703</v>
      </c>
      <c r="BA646" s="43">
        <v>287828441</v>
      </c>
      <c r="BB646" s="43">
        <v>409428</v>
      </c>
      <c r="BC646" s="43">
        <v>1192164</v>
      </c>
      <c r="BD646" s="43">
        <v>1120401</v>
      </c>
      <c r="BE646" s="46">
        <v>0.75900000000000001</v>
      </c>
      <c r="BF646" s="46">
        <v>0.67400000000000004</v>
      </c>
      <c r="BG646" s="46">
        <v>0.75900000000000001</v>
      </c>
      <c r="BH646" s="46">
        <v>0.75900000000000001</v>
      </c>
      <c r="BI646" s="47">
        <v>642</v>
      </c>
      <c r="BJ646" s="47">
        <v>297020530</v>
      </c>
      <c r="BK646" s="47">
        <v>462648</v>
      </c>
      <c r="BL646" s="47">
        <v>1157785</v>
      </c>
      <c r="BM646" s="47">
        <v>1530607</v>
      </c>
      <c r="BN646" s="66">
        <v>0.76100000000000001</v>
      </c>
      <c r="BO646" s="66">
        <v>0.65900000000000003</v>
      </c>
      <c r="BP646" s="66">
        <v>0.76100000000000001</v>
      </c>
      <c r="BQ646" s="66">
        <v>0.76100000000000001</v>
      </c>
      <c r="BR646" s="67">
        <v>639</v>
      </c>
      <c r="BS646" s="67">
        <v>318157452</v>
      </c>
      <c r="BT646" s="67">
        <v>497898</v>
      </c>
      <c r="BU646" s="67">
        <v>1051592</v>
      </c>
      <c r="BV646" s="67">
        <v>1093185</v>
      </c>
      <c r="BW646" s="70">
        <v>0.74299999999999999</v>
      </c>
      <c r="BX646" s="70">
        <v>0.64</v>
      </c>
      <c r="BY646" s="70">
        <v>0.74299999999999999</v>
      </c>
      <c r="BZ646" s="70">
        <v>0.74299999999999999</v>
      </c>
      <c r="CA646" s="71">
        <v>651</v>
      </c>
      <c r="CB646" s="71">
        <v>341649700</v>
      </c>
      <c r="CC646" s="71">
        <v>524807</v>
      </c>
      <c r="CD646" s="71">
        <v>1181676</v>
      </c>
      <c r="CE646" s="71">
        <v>982770</v>
      </c>
    </row>
    <row r="647" spans="1:83" x14ac:dyDescent="0.35">
      <c r="A647" s="10" t="s">
        <v>1979</v>
      </c>
      <c r="B647" s="10" t="s">
        <v>627</v>
      </c>
      <c r="C647" s="42">
        <v>0.61599999999999999</v>
      </c>
      <c r="D647" s="42">
        <v>0.63700000000000001</v>
      </c>
      <c r="E647" s="42">
        <v>0.61599999999999999</v>
      </c>
      <c r="F647" s="42">
        <v>0.63700000000000001</v>
      </c>
      <c r="G647" s="43">
        <v>2355</v>
      </c>
      <c r="H647" s="43">
        <v>1211261804</v>
      </c>
      <c r="I647" s="43">
        <v>514336</v>
      </c>
      <c r="J647" s="43">
        <v>1136007</v>
      </c>
      <c r="K647" s="43">
        <v>1152909</v>
      </c>
      <c r="L647" s="42">
        <v>0.624</v>
      </c>
      <c r="M647" s="42">
        <v>0.64200000000000002</v>
      </c>
      <c r="N647" s="42">
        <v>0.624</v>
      </c>
      <c r="O647" s="42">
        <v>0.64200000000000002</v>
      </c>
      <c r="P647" s="43">
        <v>2334</v>
      </c>
      <c r="Q647" s="43">
        <v>1212155843</v>
      </c>
      <c r="R647" s="43">
        <v>519346</v>
      </c>
      <c r="S647" s="43">
        <v>1266670</v>
      </c>
      <c r="T647" s="43">
        <v>1200527</v>
      </c>
      <c r="U647" s="42">
        <v>0.64300000000000002</v>
      </c>
      <c r="V647" s="42">
        <v>0.63500000000000001</v>
      </c>
      <c r="W647" s="42">
        <v>0.64300000000000002</v>
      </c>
      <c r="X647" s="42">
        <v>0.64300000000000002</v>
      </c>
      <c r="Y647" s="43">
        <v>2402</v>
      </c>
      <c r="Z647" s="43">
        <v>1243170809</v>
      </c>
      <c r="AA647" s="43">
        <v>517556</v>
      </c>
      <c r="AB647" s="43">
        <v>1218861</v>
      </c>
      <c r="AC647" s="43">
        <v>1189257</v>
      </c>
      <c r="AD647" s="42">
        <v>0.63900000000000001</v>
      </c>
      <c r="AE647" s="42">
        <v>0.627</v>
      </c>
      <c r="AF647" s="42">
        <v>0.63900000000000001</v>
      </c>
      <c r="AG647" s="42">
        <v>0.63900000000000001</v>
      </c>
      <c r="AH647" s="43">
        <v>2320</v>
      </c>
      <c r="AI647" s="43">
        <v>1287253189</v>
      </c>
      <c r="AJ647" s="43">
        <v>554850</v>
      </c>
      <c r="AK647" s="43">
        <v>1281258</v>
      </c>
      <c r="AL647" s="43">
        <v>1643684</v>
      </c>
      <c r="AM647" s="42">
        <v>0.65900000000000003</v>
      </c>
      <c r="AN647" s="42">
        <v>0.56799999999999995</v>
      </c>
      <c r="AO647" s="42">
        <v>0.65900000000000003</v>
      </c>
      <c r="AP647" s="42">
        <v>0.65900000000000003</v>
      </c>
      <c r="AQ647" s="43">
        <v>2290</v>
      </c>
      <c r="AR647" s="43">
        <v>1278486633</v>
      </c>
      <c r="AS647" s="43">
        <v>558291</v>
      </c>
      <c r="AT647" s="43">
        <v>1377281</v>
      </c>
      <c r="AU647" s="43">
        <v>1793282</v>
      </c>
      <c r="AV647" s="42">
        <v>0.66700000000000004</v>
      </c>
      <c r="AW647" s="42">
        <v>0.65</v>
      </c>
      <c r="AX647" s="42">
        <v>0.66700000000000004</v>
      </c>
      <c r="AY647" s="42">
        <v>0.66700000000000004</v>
      </c>
      <c r="AZ647" s="43">
        <v>2227</v>
      </c>
      <c r="BA647" s="43">
        <v>1294431781</v>
      </c>
      <c r="BB647" s="43">
        <v>581244</v>
      </c>
      <c r="BC647" s="43">
        <v>1601608</v>
      </c>
      <c r="BD647" s="43">
        <v>1946804</v>
      </c>
      <c r="BE647" s="46">
        <v>0.66200000000000003</v>
      </c>
      <c r="BF647" s="46">
        <v>0.65100000000000002</v>
      </c>
      <c r="BG647" s="46">
        <v>0.66200000000000003</v>
      </c>
      <c r="BH647" s="46">
        <v>0.66200000000000003</v>
      </c>
      <c r="BI647" s="47">
        <v>2056</v>
      </c>
      <c r="BJ647" s="47">
        <v>1333469868</v>
      </c>
      <c r="BK647" s="47">
        <v>648574</v>
      </c>
      <c r="BL647" s="47">
        <v>1658936</v>
      </c>
      <c r="BM647" s="47">
        <v>2452511</v>
      </c>
      <c r="BN647" s="66">
        <v>0.67</v>
      </c>
      <c r="BO647" s="66">
        <v>0.628</v>
      </c>
      <c r="BP647" s="66">
        <v>0.67</v>
      </c>
      <c r="BQ647" s="66">
        <v>0.67</v>
      </c>
      <c r="BR647" s="67">
        <v>2071</v>
      </c>
      <c r="BS647" s="67">
        <v>1420923890</v>
      </c>
      <c r="BT647" s="67">
        <v>686105</v>
      </c>
      <c r="BU647" s="67">
        <v>1595501</v>
      </c>
      <c r="BV647" s="67">
        <v>2204949</v>
      </c>
      <c r="BW647" s="70">
        <v>0.63500000000000001</v>
      </c>
      <c r="BX647" s="70">
        <v>0.6</v>
      </c>
      <c r="BY647" s="70">
        <v>0.63500000000000001</v>
      </c>
      <c r="BZ647" s="70">
        <v>0.63500000000000001</v>
      </c>
      <c r="CA647" s="71">
        <v>2097</v>
      </c>
      <c r="CB647" s="71">
        <v>1562102578</v>
      </c>
      <c r="CC647" s="71">
        <v>744922</v>
      </c>
      <c r="CD647" s="71">
        <v>1694253</v>
      </c>
      <c r="CE647" s="71">
        <v>1974268</v>
      </c>
    </row>
    <row r="648" spans="1:83" x14ac:dyDescent="0.35">
      <c r="A648" s="10" t="s">
        <v>1980</v>
      </c>
      <c r="B648" s="10" t="s">
        <v>628</v>
      </c>
      <c r="C648" s="42">
        <v>0.76700000000000002</v>
      </c>
      <c r="D648" s="42">
        <v>0.71</v>
      </c>
      <c r="E648" s="42">
        <v>0.76700000000000002</v>
      </c>
      <c r="F648" s="42">
        <v>0.76700000000000002</v>
      </c>
      <c r="G648" s="43">
        <v>2146</v>
      </c>
      <c r="H648" s="43">
        <v>668631910</v>
      </c>
      <c r="I648" s="43">
        <v>311571</v>
      </c>
      <c r="J648" s="43">
        <v>1785535</v>
      </c>
      <c r="K648" s="43">
        <v>1214064</v>
      </c>
      <c r="L648" s="42">
        <v>0.76600000000000001</v>
      </c>
      <c r="M648" s="42">
        <v>0.71299999999999997</v>
      </c>
      <c r="N648" s="42">
        <v>0.76600000000000001</v>
      </c>
      <c r="O648" s="42">
        <v>0.76600000000000001</v>
      </c>
      <c r="P648" s="43">
        <v>2081</v>
      </c>
      <c r="Q648" s="43">
        <v>672613514</v>
      </c>
      <c r="R648" s="43">
        <v>323216</v>
      </c>
      <c r="S648" s="43">
        <v>1331173</v>
      </c>
      <c r="T648" s="43">
        <v>1496812</v>
      </c>
      <c r="U648" s="42">
        <v>0.76600000000000001</v>
      </c>
      <c r="V648" s="42">
        <v>0.71599999999999997</v>
      </c>
      <c r="W648" s="42">
        <v>0.76600000000000001</v>
      </c>
      <c r="X648" s="42">
        <v>0.76600000000000001</v>
      </c>
      <c r="Y648" s="43">
        <v>1999</v>
      </c>
      <c r="Z648" s="43">
        <v>677623441</v>
      </c>
      <c r="AA648" s="43">
        <v>338981</v>
      </c>
      <c r="AB648" s="43">
        <v>1839939</v>
      </c>
      <c r="AC648" s="43">
        <v>1387057</v>
      </c>
      <c r="AD648" s="42">
        <v>0.76800000000000002</v>
      </c>
      <c r="AE648" s="42">
        <v>0.71599999999999997</v>
      </c>
      <c r="AF648" s="42">
        <v>0.76800000000000002</v>
      </c>
      <c r="AG648" s="42">
        <v>0.76800000000000002</v>
      </c>
      <c r="AH648" s="43">
        <v>1952</v>
      </c>
      <c r="AI648" s="43">
        <v>696987022</v>
      </c>
      <c r="AJ648" s="43">
        <v>357063</v>
      </c>
      <c r="AK648" s="43">
        <v>1806782</v>
      </c>
      <c r="AL648" s="43">
        <v>1716625</v>
      </c>
      <c r="AM648" s="42">
        <v>0.77800000000000002</v>
      </c>
      <c r="AN648" s="42">
        <v>0.72199999999999998</v>
      </c>
      <c r="AO648" s="42">
        <v>0.77800000000000002</v>
      </c>
      <c r="AP648" s="42">
        <v>0.77800000000000002</v>
      </c>
      <c r="AQ648" s="43">
        <v>1922</v>
      </c>
      <c r="AR648" s="43">
        <v>698171731</v>
      </c>
      <c r="AS648" s="43">
        <v>363252</v>
      </c>
      <c r="AT648" s="43">
        <v>1959155</v>
      </c>
      <c r="AU648" s="43">
        <v>1808767</v>
      </c>
      <c r="AV648" s="42">
        <v>0.77400000000000002</v>
      </c>
      <c r="AW648" s="42">
        <v>0.71099999999999997</v>
      </c>
      <c r="AX648" s="42">
        <v>0.77400000000000002</v>
      </c>
      <c r="AY648" s="42">
        <v>0.77400000000000002</v>
      </c>
      <c r="AZ648" s="43">
        <v>1879</v>
      </c>
      <c r="BA648" s="43">
        <v>741380480</v>
      </c>
      <c r="BB648" s="43">
        <v>394561</v>
      </c>
      <c r="BC648" s="43">
        <v>2134585</v>
      </c>
      <c r="BD648" s="43">
        <v>1892504</v>
      </c>
      <c r="BE648" s="46">
        <v>0.78700000000000003</v>
      </c>
      <c r="BF648" s="46">
        <v>0.71</v>
      </c>
      <c r="BG648" s="46">
        <v>0.78700000000000003</v>
      </c>
      <c r="BH648" s="46">
        <v>0.78700000000000003</v>
      </c>
      <c r="BI648" s="47">
        <v>1856</v>
      </c>
      <c r="BJ648" s="47">
        <v>757363331</v>
      </c>
      <c r="BK648" s="47">
        <v>408062</v>
      </c>
      <c r="BL648" s="47">
        <v>2052506</v>
      </c>
      <c r="BM648" s="47">
        <v>2298058</v>
      </c>
      <c r="BN648" s="66">
        <v>0.77200000000000002</v>
      </c>
      <c r="BO648" s="66">
        <v>0.68799999999999994</v>
      </c>
      <c r="BP648" s="66">
        <v>0.77200000000000002</v>
      </c>
      <c r="BQ648" s="66">
        <v>0.77200000000000002</v>
      </c>
      <c r="BR648" s="67">
        <v>1744</v>
      </c>
      <c r="BS648" s="67">
        <v>827243087</v>
      </c>
      <c r="BT648" s="67">
        <v>474336</v>
      </c>
      <c r="BU648" s="67">
        <v>2347151</v>
      </c>
      <c r="BV648" s="67">
        <v>1780689</v>
      </c>
      <c r="BW648" s="70">
        <v>0.74399999999999999</v>
      </c>
      <c r="BX648" s="70">
        <v>0.66600000000000004</v>
      </c>
      <c r="BY648" s="70">
        <v>0.74399999999999999</v>
      </c>
      <c r="BZ648" s="70">
        <v>0.74399999999999999</v>
      </c>
      <c r="CA648" s="71">
        <v>1724</v>
      </c>
      <c r="CB648" s="71">
        <v>898610356</v>
      </c>
      <c r="CC648" s="71">
        <v>521235</v>
      </c>
      <c r="CD648" s="71">
        <v>2434437</v>
      </c>
      <c r="CE648" s="71">
        <v>1916722</v>
      </c>
    </row>
    <row r="649" spans="1:83" x14ac:dyDescent="0.35">
      <c r="A649" s="10" t="s">
        <v>1981</v>
      </c>
      <c r="B649" s="10" t="s">
        <v>629</v>
      </c>
      <c r="C649" s="42">
        <v>0.79600000000000004</v>
      </c>
      <c r="D649" s="42">
        <v>0.76</v>
      </c>
      <c r="E649" s="42">
        <v>0.79600000000000004</v>
      </c>
      <c r="F649" s="42">
        <v>0.79600000000000004</v>
      </c>
      <c r="G649" s="43">
        <v>1097</v>
      </c>
      <c r="H649" s="43">
        <v>299502824</v>
      </c>
      <c r="I649" s="43">
        <v>273019</v>
      </c>
      <c r="J649" s="43">
        <v>1099174</v>
      </c>
      <c r="K649" s="43">
        <v>1021910</v>
      </c>
      <c r="L649" s="42">
        <v>0.79800000000000004</v>
      </c>
      <c r="M649" s="42">
        <v>0.76400000000000001</v>
      </c>
      <c r="N649" s="42">
        <v>0.79800000000000004</v>
      </c>
      <c r="O649" s="42">
        <v>0.79800000000000004</v>
      </c>
      <c r="P649" s="43">
        <v>1076</v>
      </c>
      <c r="Q649" s="43">
        <v>300161176</v>
      </c>
      <c r="R649" s="43">
        <v>278960</v>
      </c>
      <c r="S649" s="43">
        <v>1145108</v>
      </c>
      <c r="T649" s="43">
        <v>1107034</v>
      </c>
      <c r="U649" s="42">
        <v>0.80500000000000005</v>
      </c>
      <c r="V649" s="42">
        <v>0.76300000000000001</v>
      </c>
      <c r="W649" s="42">
        <v>0.80500000000000005</v>
      </c>
      <c r="X649" s="42">
        <v>0.80500000000000005</v>
      </c>
      <c r="Y649" s="43">
        <v>1079</v>
      </c>
      <c r="Z649" s="43">
        <v>305943669</v>
      </c>
      <c r="AA649" s="43">
        <v>283543</v>
      </c>
      <c r="AB649" s="43">
        <v>1134535</v>
      </c>
      <c r="AC649" s="43">
        <v>1107800</v>
      </c>
      <c r="AD649" s="42">
        <v>0.8</v>
      </c>
      <c r="AE649" s="42">
        <v>0.75900000000000001</v>
      </c>
      <c r="AF649" s="42">
        <v>0.8</v>
      </c>
      <c r="AG649" s="42">
        <v>0.8</v>
      </c>
      <c r="AH649" s="43">
        <v>1036</v>
      </c>
      <c r="AI649" s="43">
        <v>318808029</v>
      </c>
      <c r="AJ649" s="43">
        <v>307729</v>
      </c>
      <c r="AK649" s="43">
        <v>1278663</v>
      </c>
      <c r="AL649" s="43">
        <v>1095867</v>
      </c>
      <c r="AM649" s="42">
        <v>0.80600000000000005</v>
      </c>
      <c r="AN649" s="42">
        <v>0.76300000000000001</v>
      </c>
      <c r="AO649" s="42">
        <v>0.80600000000000005</v>
      </c>
      <c r="AP649" s="42">
        <v>0.80600000000000005</v>
      </c>
      <c r="AQ649" s="43">
        <v>1007</v>
      </c>
      <c r="AR649" s="43">
        <v>320229554</v>
      </c>
      <c r="AS649" s="43">
        <v>318003</v>
      </c>
      <c r="AT649" s="43">
        <v>1146125</v>
      </c>
      <c r="AU649" s="43">
        <v>1120183</v>
      </c>
      <c r="AV649" s="42">
        <v>0.80300000000000005</v>
      </c>
      <c r="AW649" s="42">
        <v>0.76200000000000001</v>
      </c>
      <c r="AX649" s="42">
        <v>0.80300000000000005</v>
      </c>
      <c r="AY649" s="42">
        <v>0.80300000000000005</v>
      </c>
      <c r="AZ649" s="43">
        <v>951</v>
      </c>
      <c r="BA649" s="43">
        <v>327468189</v>
      </c>
      <c r="BB649" s="43">
        <v>344340</v>
      </c>
      <c r="BC649" s="43">
        <v>1313200</v>
      </c>
      <c r="BD649" s="43">
        <v>1630486</v>
      </c>
      <c r="BE649" s="46">
        <v>0.80700000000000005</v>
      </c>
      <c r="BF649" s="46">
        <v>0.75800000000000001</v>
      </c>
      <c r="BG649" s="46">
        <v>0.80700000000000005</v>
      </c>
      <c r="BH649" s="46">
        <v>0.80700000000000005</v>
      </c>
      <c r="BI649" s="47">
        <v>913</v>
      </c>
      <c r="BJ649" s="47">
        <v>338630722</v>
      </c>
      <c r="BK649" s="47">
        <v>370898</v>
      </c>
      <c r="BL649" s="47">
        <v>1302064</v>
      </c>
      <c r="BM649" s="47">
        <v>1594898</v>
      </c>
      <c r="BN649" s="66">
        <v>0.79900000000000004</v>
      </c>
      <c r="BO649" s="66">
        <v>0.74199999999999999</v>
      </c>
      <c r="BP649" s="66">
        <v>0.79900000000000004</v>
      </c>
      <c r="BQ649" s="66">
        <v>0.79900000000000004</v>
      </c>
      <c r="BR649" s="67">
        <v>878</v>
      </c>
      <c r="BS649" s="67">
        <v>368073564</v>
      </c>
      <c r="BT649" s="67">
        <v>419218</v>
      </c>
      <c r="BU649" s="67">
        <v>1289280</v>
      </c>
      <c r="BV649" s="67">
        <v>1431092</v>
      </c>
      <c r="BW649" s="70">
        <v>0.77</v>
      </c>
      <c r="BX649" s="70">
        <v>0.72399999999999998</v>
      </c>
      <c r="BY649" s="70">
        <v>0.77</v>
      </c>
      <c r="BZ649" s="70">
        <v>0.77</v>
      </c>
      <c r="CA649" s="71">
        <v>862</v>
      </c>
      <c r="CB649" s="71">
        <v>403850834</v>
      </c>
      <c r="CC649" s="71">
        <v>468504</v>
      </c>
      <c r="CD649" s="71">
        <v>1367694</v>
      </c>
      <c r="CE649" s="71">
        <v>1089134</v>
      </c>
    </row>
    <row r="650" spans="1:83" x14ac:dyDescent="0.35">
      <c r="A650" s="10" t="s">
        <v>1982</v>
      </c>
      <c r="B650" s="10" t="s">
        <v>630</v>
      </c>
      <c r="C650" s="42">
        <v>0.748</v>
      </c>
      <c r="D650" s="42">
        <v>0.63700000000000001</v>
      </c>
      <c r="E650" s="42">
        <v>0.748</v>
      </c>
      <c r="F650" s="42">
        <v>0.748</v>
      </c>
      <c r="G650" s="43">
        <v>1212</v>
      </c>
      <c r="H650" s="43">
        <v>410583172</v>
      </c>
      <c r="I650" s="43">
        <v>338764</v>
      </c>
      <c r="J650" s="43">
        <v>924117</v>
      </c>
      <c r="K650" s="43">
        <v>1052543</v>
      </c>
      <c r="L650" s="42">
        <v>0.72899999999999998</v>
      </c>
      <c r="M650" s="42">
        <v>0.63700000000000001</v>
      </c>
      <c r="N650" s="42">
        <v>0.72899999999999998</v>
      </c>
      <c r="O650" s="42">
        <v>0.72899999999999998</v>
      </c>
      <c r="P650" s="43">
        <v>1107</v>
      </c>
      <c r="Q650" s="43">
        <v>414794573</v>
      </c>
      <c r="R650" s="43">
        <v>374701</v>
      </c>
      <c r="S650" s="43">
        <v>1101290</v>
      </c>
      <c r="T650" s="43">
        <v>1002322</v>
      </c>
      <c r="U650" s="42">
        <v>0.74299999999999999</v>
      </c>
      <c r="V650" s="42">
        <v>0.63</v>
      </c>
      <c r="W650" s="42">
        <v>0.74299999999999999</v>
      </c>
      <c r="X650" s="42">
        <v>0.74299999999999999</v>
      </c>
      <c r="Y650" s="43">
        <v>1142</v>
      </c>
      <c r="Z650" s="43">
        <v>425329027</v>
      </c>
      <c r="AA650" s="43">
        <v>372442</v>
      </c>
      <c r="AB650" s="43">
        <v>1140063</v>
      </c>
      <c r="AC650" s="43">
        <v>1049746</v>
      </c>
      <c r="AD650" s="42">
        <v>0.74399999999999999</v>
      </c>
      <c r="AE650" s="42">
        <v>0.628</v>
      </c>
      <c r="AF650" s="42">
        <v>0.74399999999999999</v>
      </c>
      <c r="AG650" s="42">
        <v>0.74399999999999999</v>
      </c>
      <c r="AH650" s="43">
        <v>1092</v>
      </c>
      <c r="AI650" s="43">
        <v>430559766</v>
      </c>
      <c r="AJ650" s="43">
        <v>394285</v>
      </c>
      <c r="AK650" s="43">
        <v>1204194</v>
      </c>
      <c r="AL650" s="43">
        <v>1577579</v>
      </c>
      <c r="AM650" s="42">
        <v>0.74299999999999999</v>
      </c>
      <c r="AN650" s="42">
        <v>0.627</v>
      </c>
      <c r="AO650" s="42">
        <v>0.74299999999999999</v>
      </c>
      <c r="AP650" s="42">
        <v>0.74299999999999999</v>
      </c>
      <c r="AQ650" s="43">
        <v>1043</v>
      </c>
      <c r="AR650" s="43">
        <v>437571496</v>
      </c>
      <c r="AS650" s="43">
        <v>419531</v>
      </c>
      <c r="AT650" s="43">
        <v>1311609</v>
      </c>
      <c r="AU650" s="43">
        <v>1237898</v>
      </c>
      <c r="AV650" s="42">
        <v>0.755</v>
      </c>
      <c r="AW650" s="42">
        <v>0.63</v>
      </c>
      <c r="AX650" s="42">
        <v>0.755</v>
      </c>
      <c r="AY650" s="42">
        <v>0.755</v>
      </c>
      <c r="AZ650" s="43">
        <v>1023</v>
      </c>
      <c r="BA650" s="43">
        <v>437283713</v>
      </c>
      <c r="BB650" s="43">
        <v>427452</v>
      </c>
      <c r="BC650" s="43">
        <v>1375432</v>
      </c>
      <c r="BD650" s="43">
        <v>1517447</v>
      </c>
      <c r="BE650" s="46">
        <v>0.75900000000000001</v>
      </c>
      <c r="BF650" s="46">
        <v>0.621</v>
      </c>
      <c r="BG650" s="46">
        <v>0.75900000000000001</v>
      </c>
      <c r="BH650" s="46">
        <v>0.75900000000000001</v>
      </c>
      <c r="BI650" s="47">
        <v>971</v>
      </c>
      <c r="BJ650" s="47">
        <v>449501981</v>
      </c>
      <c r="BK650" s="47">
        <v>462926</v>
      </c>
      <c r="BL650" s="47">
        <v>1270291</v>
      </c>
      <c r="BM650" s="47">
        <v>2495942</v>
      </c>
      <c r="BN650" s="66">
        <v>0.76800000000000002</v>
      </c>
      <c r="BO650" s="66">
        <v>0.61599999999999999</v>
      </c>
      <c r="BP650" s="66">
        <v>0.76800000000000002</v>
      </c>
      <c r="BQ650" s="66">
        <v>0.76800000000000002</v>
      </c>
      <c r="BR650" s="67">
        <v>955</v>
      </c>
      <c r="BS650" s="67">
        <v>460207270</v>
      </c>
      <c r="BT650" s="67">
        <v>481892</v>
      </c>
      <c r="BU650" s="67">
        <v>1562347</v>
      </c>
      <c r="BV650" s="67">
        <v>1550168</v>
      </c>
      <c r="BW650" s="70">
        <v>0.76500000000000001</v>
      </c>
      <c r="BX650" s="70">
        <v>0.60199999999999998</v>
      </c>
      <c r="BY650" s="70">
        <v>0.76500000000000001</v>
      </c>
      <c r="BZ650" s="70">
        <v>0.76500000000000001</v>
      </c>
      <c r="CA650" s="71">
        <v>1001</v>
      </c>
      <c r="CB650" s="71">
        <v>479896536</v>
      </c>
      <c r="CC650" s="71">
        <v>479417</v>
      </c>
      <c r="CD650" s="71">
        <v>1561422</v>
      </c>
      <c r="CE650" s="71">
        <v>1547910</v>
      </c>
    </row>
    <row r="651" spans="1:83" x14ac:dyDescent="0.35">
      <c r="A651" s="10" t="s">
        <v>1983</v>
      </c>
      <c r="B651" s="10" t="s">
        <v>631</v>
      </c>
      <c r="C651" s="42">
        <v>0.74</v>
      </c>
      <c r="D651" s="42">
        <v>0.69499999999999995</v>
      </c>
      <c r="E651" s="42">
        <v>0.74</v>
      </c>
      <c r="F651" s="42">
        <v>0.74</v>
      </c>
      <c r="G651" s="43">
        <v>1141</v>
      </c>
      <c r="H651" s="43">
        <v>396725283</v>
      </c>
      <c r="I651" s="43">
        <v>347699</v>
      </c>
      <c r="J651" s="43">
        <v>820768</v>
      </c>
      <c r="K651" s="43">
        <v>763835</v>
      </c>
      <c r="L651" s="42">
        <v>0.74199999999999999</v>
      </c>
      <c r="M651" s="42">
        <v>0.69</v>
      </c>
      <c r="N651" s="42">
        <v>0.74199999999999999</v>
      </c>
      <c r="O651" s="42">
        <v>0.74199999999999999</v>
      </c>
      <c r="P651" s="43">
        <v>1116</v>
      </c>
      <c r="Q651" s="43">
        <v>396862510</v>
      </c>
      <c r="R651" s="43">
        <v>355611</v>
      </c>
      <c r="S651" s="43">
        <v>864430</v>
      </c>
      <c r="T651" s="43">
        <v>931517</v>
      </c>
      <c r="U651" s="42">
        <v>0.75600000000000001</v>
      </c>
      <c r="V651" s="42">
        <v>0.69699999999999995</v>
      </c>
      <c r="W651" s="42">
        <v>0.75600000000000001</v>
      </c>
      <c r="X651" s="42">
        <v>0.75600000000000001</v>
      </c>
      <c r="Y651" s="43">
        <v>1130</v>
      </c>
      <c r="Z651" s="43">
        <v>399689337</v>
      </c>
      <c r="AA651" s="43">
        <v>353707</v>
      </c>
      <c r="AB651" s="43">
        <v>990199</v>
      </c>
      <c r="AC651" s="43">
        <v>1076943</v>
      </c>
      <c r="AD651" s="42">
        <v>0.75700000000000001</v>
      </c>
      <c r="AE651" s="42">
        <v>0.69499999999999995</v>
      </c>
      <c r="AF651" s="42">
        <v>0.75700000000000001</v>
      </c>
      <c r="AG651" s="42">
        <v>0.75700000000000001</v>
      </c>
      <c r="AH651" s="43">
        <v>1096</v>
      </c>
      <c r="AI651" s="43">
        <v>409536769</v>
      </c>
      <c r="AJ651" s="43">
        <v>373664</v>
      </c>
      <c r="AK651" s="43">
        <v>1193602</v>
      </c>
      <c r="AL651" s="43">
        <v>1149380</v>
      </c>
      <c r="AM651" s="42">
        <v>0.76800000000000002</v>
      </c>
      <c r="AN651" s="42">
        <v>0.69599999999999995</v>
      </c>
      <c r="AO651" s="42">
        <v>0.76800000000000002</v>
      </c>
      <c r="AP651" s="42">
        <v>0.76800000000000002</v>
      </c>
      <c r="AQ651" s="43">
        <v>1098</v>
      </c>
      <c r="AR651" s="43">
        <v>416698869</v>
      </c>
      <c r="AS651" s="43">
        <v>379507</v>
      </c>
      <c r="AT651" s="43">
        <v>1277570</v>
      </c>
      <c r="AU651" s="43">
        <v>1125292</v>
      </c>
      <c r="AV651" s="42">
        <v>0.77200000000000002</v>
      </c>
      <c r="AW651" s="42">
        <v>0.7</v>
      </c>
      <c r="AX651" s="42">
        <v>0.77200000000000002</v>
      </c>
      <c r="AY651" s="42">
        <v>0.77200000000000002</v>
      </c>
      <c r="AZ651" s="43">
        <v>1051</v>
      </c>
      <c r="BA651" s="43">
        <v>418119296</v>
      </c>
      <c r="BB651" s="43">
        <v>397829</v>
      </c>
      <c r="BC651" s="43">
        <v>1310198</v>
      </c>
      <c r="BD651" s="43">
        <v>1509958</v>
      </c>
      <c r="BE651" s="46">
        <v>0.78600000000000003</v>
      </c>
      <c r="BF651" s="46">
        <v>0.70099999999999996</v>
      </c>
      <c r="BG651" s="46">
        <v>0.78600000000000003</v>
      </c>
      <c r="BH651" s="46">
        <v>0.78600000000000003</v>
      </c>
      <c r="BI651" s="47">
        <v>1042</v>
      </c>
      <c r="BJ651" s="47">
        <v>428928584</v>
      </c>
      <c r="BK651" s="47">
        <v>411639</v>
      </c>
      <c r="BL651" s="47">
        <v>1500094</v>
      </c>
      <c r="BM651" s="47">
        <v>2266174</v>
      </c>
      <c r="BN651" s="66">
        <v>0.77900000000000003</v>
      </c>
      <c r="BO651" s="66">
        <v>0.69399999999999995</v>
      </c>
      <c r="BP651" s="66">
        <v>0.77900000000000003</v>
      </c>
      <c r="BQ651" s="66">
        <v>0.77900000000000003</v>
      </c>
      <c r="BR651" s="67">
        <v>1001</v>
      </c>
      <c r="BS651" s="67">
        <v>460656667</v>
      </c>
      <c r="BT651" s="67">
        <v>460196</v>
      </c>
      <c r="BU651" s="67">
        <v>1555800</v>
      </c>
      <c r="BV651" s="67">
        <v>1593426</v>
      </c>
      <c r="BW651" s="70">
        <v>0.74299999999999999</v>
      </c>
      <c r="BX651" s="70">
        <v>0.67800000000000005</v>
      </c>
      <c r="BY651" s="70">
        <v>0.74299999999999999</v>
      </c>
      <c r="BZ651" s="70">
        <v>0.74299999999999999</v>
      </c>
      <c r="CA651" s="71">
        <v>947</v>
      </c>
      <c r="CB651" s="71">
        <v>495658183</v>
      </c>
      <c r="CC651" s="71">
        <v>523398</v>
      </c>
      <c r="CD651" s="71">
        <v>1753262</v>
      </c>
      <c r="CE651" s="71">
        <v>1582076</v>
      </c>
    </row>
    <row r="652" spans="1:83" x14ac:dyDescent="0.35">
      <c r="A652" s="10" t="s">
        <v>1984</v>
      </c>
      <c r="B652" s="10" t="s">
        <v>632</v>
      </c>
      <c r="C652" s="42">
        <v>0.66300000000000003</v>
      </c>
      <c r="D652" s="42">
        <v>0.497</v>
      </c>
      <c r="E652" s="42">
        <v>0.66300000000000003</v>
      </c>
      <c r="F652" s="42">
        <v>0.66300000000000003</v>
      </c>
      <c r="G652" s="43">
        <v>1319</v>
      </c>
      <c r="H652" s="43">
        <v>594900436</v>
      </c>
      <c r="I652" s="43">
        <v>451023</v>
      </c>
      <c r="J652" s="43">
        <v>1303784</v>
      </c>
      <c r="K652" s="43">
        <v>1602810</v>
      </c>
      <c r="L652" s="42">
        <v>0.67300000000000004</v>
      </c>
      <c r="M652" s="42">
        <v>0.504</v>
      </c>
      <c r="N652" s="42">
        <v>0.67300000000000004</v>
      </c>
      <c r="O652" s="42">
        <v>0.67300000000000004</v>
      </c>
      <c r="P652" s="43">
        <v>1329</v>
      </c>
      <c r="Q652" s="43">
        <v>600532265</v>
      </c>
      <c r="R652" s="43">
        <v>451867</v>
      </c>
      <c r="S652" s="43">
        <v>1482060</v>
      </c>
      <c r="T652" s="43">
        <v>1329430</v>
      </c>
      <c r="U652" s="42">
        <v>0.67400000000000004</v>
      </c>
      <c r="V652" s="42">
        <v>0.504</v>
      </c>
      <c r="W652" s="42">
        <v>0.67400000000000004</v>
      </c>
      <c r="X652" s="42">
        <v>0.67400000000000004</v>
      </c>
      <c r="Y652" s="43">
        <v>1288</v>
      </c>
      <c r="Z652" s="43">
        <v>608827344</v>
      </c>
      <c r="AA652" s="43">
        <v>472692</v>
      </c>
      <c r="AB652" s="43">
        <v>1756261</v>
      </c>
      <c r="AC652" s="43">
        <v>1239852</v>
      </c>
      <c r="AD652" s="42">
        <v>0.67600000000000005</v>
      </c>
      <c r="AE652" s="42">
        <v>0.504</v>
      </c>
      <c r="AF652" s="42">
        <v>0.67600000000000005</v>
      </c>
      <c r="AG652" s="42">
        <v>0.67600000000000005</v>
      </c>
      <c r="AH652" s="43">
        <v>1242</v>
      </c>
      <c r="AI652" s="43">
        <v>619875014</v>
      </c>
      <c r="AJ652" s="43">
        <v>499094</v>
      </c>
      <c r="AK652" s="43">
        <v>1572237</v>
      </c>
      <c r="AL652" s="43">
        <v>1502599</v>
      </c>
      <c r="AM652" s="42">
        <v>0.68</v>
      </c>
      <c r="AN652" s="42">
        <v>0.5</v>
      </c>
      <c r="AO652" s="42">
        <v>0.68</v>
      </c>
      <c r="AP652" s="42">
        <v>0.68</v>
      </c>
      <c r="AQ652" s="43">
        <v>1235</v>
      </c>
      <c r="AR652" s="43">
        <v>645566456</v>
      </c>
      <c r="AS652" s="43">
        <v>522725</v>
      </c>
      <c r="AT652" s="43">
        <v>1779542</v>
      </c>
      <c r="AU652" s="43">
        <v>1734551</v>
      </c>
      <c r="AV652" s="42">
        <v>0.68700000000000006</v>
      </c>
      <c r="AW652" s="42">
        <v>0.50700000000000001</v>
      </c>
      <c r="AX652" s="42">
        <v>0.68700000000000006</v>
      </c>
      <c r="AY652" s="42">
        <v>0.68700000000000006</v>
      </c>
      <c r="AZ652" s="43">
        <v>1192</v>
      </c>
      <c r="BA652" s="43">
        <v>650234112</v>
      </c>
      <c r="BB652" s="43">
        <v>545498</v>
      </c>
      <c r="BC652" s="43">
        <v>1692007</v>
      </c>
      <c r="BD652" s="43">
        <v>1785358</v>
      </c>
      <c r="BE652" s="46">
        <v>0.67300000000000004</v>
      </c>
      <c r="BF652" s="46">
        <v>0.50700000000000001</v>
      </c>
      <c r="BG652" s="46">
        <v>0.67300000000000004</v>
      </c>
      <c r="BH652" s="46">
        <v>0.67300000000000004</v>
      </c>
      <c r="BI652" s="47">
        <v>1060</v>
      </c>
      <c r="BJ652" s="47">
        <v>665067605</v>
      </c>
      <c r="BK652" s="47">
        <v>627422</v>
      </c>
      <c r="BL652" s="47">
        <v>1757421</v>
      </c>
      <c r="BM652" s="47">
        <v>2129192</v>
      </c>
      <c r="BN652" s="66">
        <v>0.69299999999999995</v>
      </c>
      <c r="BO652" s="66">
        <v>0.51900000000000002</v>
      </c>
      <c r="BP652" s="66">
        <v>0.69299999999999995</v>
      </c>
      <c r="BQ652" s="66">
        <v>0.69299999999999995</v>
      </c>
      <c r="BR652" s="67">
        <v>1064</v>
      </c>
      <c r="BS652" s="67">
        <v>677228190</v>
      </c>
      <c r="BT652" s="67">
        <v>636492</v>
      </c>
      <c r="BU652" s="67">
        <v>1459129</v>
      </c>
      <c r="BV652" s="67">
        <v>2170119</v>
      </c>
      <c r="BW652" s="70">
        <v>0.67700000000000005</v>
      </c>
      <c r="BX652" s="70">
        <v>0.5</v>
      </c>
      <c r="BY652" s="70">
        <v>0.67700000000000005</v>
      </c>
      <c r="BZ652" s="70">
        <v>0.67700000000000005</v>
      </c>
      <c r="CA652" s="71">
        <v>1075</v>
      </c>
      <c r="CB652" s="71">
        <v>708103505</v>
      </c>
      <c r="CC652" s="71">
        <v>658700</v>
      </c>
      <c r="CD652" s="71">
        <v>1608123</v>
      </c>
      <c r="CE652" s="71">
        <v>1780241</v>
      </c>
    </row>
    <row r="653" spans="1:83" x14ac:dyDescent="0.35">
      <c r="A653" s="10" t="s">
        <v>1985</v>
      </c>
      <c r="B653" s="10" t="s">
        <v>633</v>
      </c>
      <c r="C653" s="42">
        <v>0.77200000000000002</v>
      </c>
      <c r="D653" s="42">
        <v>0.46400000000000002</v>
      </c>
      <c r="E653" s="42">
        <v>0.77200000000000002</v>
      </c>
      <c r="F653" s="42">
        <v>0.77200000000000002</v>
      </c>
      <c r="G653" s="43">
        <v>977</v>
      </c>
      <c r="H653" s="43">
        <v>298904508</v>
      </c>
      <c r="I653" s="43">
        <v>305941</v>
      </c>
      <c r="J653" s="43">
        <v>1309314</v>
      </c>
      <c r="K653" s="43">
        <v>1249042</v>
      </c>
      <c r="L653" s="42">
        <v>0.77500000000000002</v>
      </c>
      <c r="M653" s="42">
        <v>0.47399999999999998</v>
      </c>
      <c r="N653" s="42">
        <v>0.77500000000000002</v>
      </c>
      <c r="O653" s="42">
        <v>0.77500000000000002</v>
      </c>
      <c r="P653" s="43">
        <v>960</v>
      </c>
      <c r="Q653" s="43">
        <v>298707204</v>
      </c>
      <c r="R653" s="43">
        <v>311153</v>
      </c>
      <c r="S653" s="43">
        <v>1295793</v>
      </c>
      <c r="T653" s="43">
        <v>1176578</v>
      </c>
      <c r="U653" s="42">
        <v>0.78</v>
      </c>
      <c r="V653" s="42">
        <v>0.47399999999999998</v>
      </c>
      <c r="W653" s="42">
        <v>0.78</v>
      </c>
      <c r="X653" s="42">
        <v>0.78</v>
      </c>
      <c r="Y653" s="43">
        <v>948</v>
      </c>
      <c r="Z653" s="43">
        <v>302329121</v>
      </c>
      <c r="AA653" s="43">
        <v>318912</v>
      </c>
      <c r="AB653" s="43">
        <v>1270162</v>
      </c>
      <c r="AC653" s="43">
        <v>1277827</v>
      </c>
      <c r="AD653" s="42">
        <v>0.77700000000000002</v>
      </c>
      <c r="AE653" s="42">
        <v>0.46</v>
      </c>
      <c r="AF653" s="42">
        <v>0.77700000000000002</v>
      </c>
      <c r="AG653" s="42">
        <v>0.77700000000000002</v>
      </c>
      <c r="AH653" s="43">
        <v>922</v>
      </c>
      <c r="AI653" s="43">
        <v>316625523</v>
      </c>
      <c r="AJ653" s="43">
        <v>343411</v>
      </c>
      <c r="AK653" s="43">
        <v>1262582</v>
      </c>
      <c r="AL653" s="43">
        <v>1216961</v>
      </c>
      <c r="AM653" s="42">
        <v>0.78200000000000003</v>
      </c>
      <c r="AN653" s="42">
        <v>0.441</v>
      </c>
      <c r="AO653" s="42">
        <v>0.78200000000000003</v>
      </c>
      <c r="AP653" s="42">
        <v>0.78200000000000003</v>
      </c>
      <c r="AQ653" s="43">
        <v>902</v>
      </c>
      <c r="AR653" s="43">
        <v>321982133</v>
      </c>
      <c r="AS653" s="43">
        <v>356964</v>
      </c>
      <c r="AT653" s="43">
        <v>1444431</v>
      </c>
      <c r="AU653" s="43">
        <v>1082515</v>
      </c>
      <c r="AV653" s="42">
        <v>0.78100000000000003</v>
      </c>
      <c r="AW653" s="42">
        <v>0.44900000000000001</v>
      </c>
      <c r="AX653" s="42">
        <v>0.78100000000000003</v>
      </c>
      <c r="AY653" s="42">
        <v>0.78100000000000003</v>
      </c>
      <c r="AZ653" s="43">
        <v>856</v>
      </c>
      <c r="BA653" s="43">
        <v>327116519</v>
      </c>
      <c r="BB653" s="43">
        <v>382145</v>
      </c>
      <c r="BC653" s="43">
        <v>1231910</v>
      </c>
      <c r="BD653" s="43">
        <v>1297523</v>
      </c>
      <c r="BE653" s="46">
        <v>0.78700000000000003</v>
      </c>
      <c r="BF653" s="46">
        <v>0.44500000000000001</v>
      </c>
      <c r="BG653" s="46">
        <v>0.78700000000000003</v>
      </c>
      <c r="BH653" s="46">
        <v>0.78700000000000003</v>
      </c>
      <c r="BI653" s="47">
        <v>816</v>
      </c>
      <c r="BJ653" s="47">
        <v>334354761</v>
      </c>
      <c r="BK653" s="47">
        <v>409748</v>
      </c>
      <c r="BL653" s="47">
        <v>1342465</v>
      </c>
      <c r="BM653" s="47">
        <v>1932261</v>
      </c>
      <c r="BN653" s="66">
        <v>0.79200000000000004</v>
      </c>
      <c r="BO653" s="66">
        <v>0.44500000000000001</v>
      </c>
      <c r="BP653" s="66">
        <v>0.79200000000000004</v>
      </c>
      <c r="BQ653" s="66">
        <v>0.79200000000000004</v>
      </c>
      <c r="BR653" s="67">
        <v>801</v>
      </c>
      <c r="BS653" s="67">
        <v>345891367</v>
      </c>
      <c r="BT653" s="67">
        <v>431824</v>
      </c>
      <c r="BU653" s="67">
        <v>1450832</v>
      </c>
      <c r="BV653" s="67">
        <v>1901237</v>
      </c>
      <c r="BW653" s="70">
        <v>0.76800000000000002</v>
      </c>
      <c r="BX653" s="70">
        <v>0.39400000000000002</v>
      </c>
      <c r="BY653" s="70">
        <v>0.76800000000000002</v>
      </c>
      <c r="BZ653" s="70">
        <v>0.76800000000000002</v>
      </c>
      <c r="CA653" s="71">
        <v>813</v>
      </c>
      <c r="CB653" s="71">
        <v>384222252</v>
      </c>
      <c r="CC653" s="71">
        <v>472598</v>
      </c>
      <c r="CD653" s="71">
        <v>1596069</v>
      </c>
      <c r="CE653" s="71">
        <v>1631618</v>
      </c>
    </row>
    <row r="654" spans="1:83" x14ac:dyDescent="0.35">
      <c r="A654" s="10" t="s">
        <v>1986</v>
      </c>
      <c r="B654" s="10" t="s">
        <v>634</v>
      </c>
      <c r="C654" s="42">
        <v>0.04</v>
      </c>
      <c r="D654" s="42">
        <v>0.63</v>
      </c>
      <c r="E654" s="42">
        <v>0.04</v>
      </c>
      <c r="F654" s="42">
        <v>0.63</v>
      </c>
      <c r="G654" s="43">
        <v>3486</v>
      </c>
      <c r="H654" s="43">
        <v>4476725705</v>
      </c>
      <c r="I654" s="43">
        <v>1284201</v>
      </c>
      <c r="J654" s="43">
        <v>1851986</v>
      </c>
      <c r="K654" s="43">
        <v>1798808</v>
      </c>
      <c r="L654" s="42">
        <v>0</v>
      </c>
      <c r="M654" s="42">
        <v>0.59199999999999997</v>
      </c>
      <c r="N654" s="42">
        <v>0</v>
      </c>
      <c r="O654" s="42">
        <v>0.59199999999999997</v>
      </c>
      <c r="P654" s="43">
        <v>3399</v>
      </c>
      <c r="Q654" s="43">
        <v>4773806886</v>
      </c>
      <c r="R654" s="43">
        <v>1404473</v>
      </c>
      <c r="S654" s="43">
        <v>1908060</v>
      </c>
      <c r="T654" s="43">
        <v>1756524</v>
      </c>
      <c r="U654" s="42">
        <v>3.0000000000000001E-3</v>
      </c>
      <c r="V654" s="42">
        <v>0.59</v>
      </c>
      <c r="W654" s="42">
        <v>3.0000000000000001E-3</v>
      </c>
      <c r="X654" s="42">
        <v>0.59</v>
      </c>
      <c r="Y654" s="43">
        <v>3393</v>
      </c>
      <c r="Z654" s="43">
        <v>4898101601</v>
      </c>
      <c r="AA654" s="43">
        <v>1443590</v>
      </c>
      <c r="AB654" s="43">
        <v>1983866</v>
      </c>
      <c r="AC654" s="43">
        <v>1444474</v>
      </c>
      <c r="AD654" s="42">
        <v>5.0999999999999997E-2</v>
      </c>
      <c r="AE654" s="42">
        <v>0.60199999999999998</v>
      </c>
      <c r="AF654" s="42">
        <v>5.0999999999999997E-2</v>
      </c>
      <c r="AG654" s="42">
        <v>0.60199999999999998</v>
      </c>
      <c r="AH654" s="43">
        <v>3322</v>
      </c>
      <c r="AI654" s="43">
        <v>4843301105</v>
      </c>
      <c r="AJ654" s="43">
        <v>1457947</v>
      </c>
      <c r="AK654" s="43">
        <v>1914985</v>
      </c>
      <c r="AL654" s="43">
        <v>1552355</v>
      </c>
      <c r="AM654" s="42">
        <v>7.6999999999999999E-2</v>
      </c>
      <c r="AN654" s="42">
        <v>0.60799999999999998</v>
      </c>
      <c r="AO654" s="42">
        <v>7.6999999999999999E-2</v>
      </c>
      <c r="AP654" s="42">
        <v>0.60799999999999998</v>
      </c>
      <c r="AQ654" s="43">
        <v>3214</v>
      </c>
      <c r="AR654" s="43">
        <v>4845186787</v>
      </c>
      <c r="AS654" s="43">
        <v>1507525</v>
      </c>
      <c r="AT654" s="43">
        <v>2115445</v>
      </c>
      <c r="AU654" s="43">
        <v>1414353</v>
      </c>
      <c r="AV654" s="42">
        <v>0.14299999999999999</v>
      </c>
      <c r="AW654" s="42">
        <v>0.61799999999999999</v>
      </c>
      <c r="AX654" s="42">
        <v>0.14299999999999999</v>
      </c>
      <c r="AY654" s="42">
        <v>0.61799999999999999</v>
      </c>
      <c r="AZ654" s="43">
        <v>3177</v>
      </c>
      <c r="BA654" s="43">
        <v>4746393101</v>
      </c>
      <c r="BB654" s="43">
        <v>1493985</v>
      </c>
      <c r="BC654" s="43">
        <v>2199286</v>
      </c>
      <c r="BD654" s="43">
        <v>1465366</v>
      </c>
      <c r="BE654" s="46">
        <v>0.20799999999999999</v>
      </c>
      <c r="BF654" s="46">
        <v>0.61799999999999999</v>
      </c>
      <c r="BG654" s="46">
        <v>0.20799999999999999</v>
      </c>
      <c r="BH654" s="46">
        <v>0.61799999999999999</v>
      </c>
      <c r="BI654" s="47">
        <v>3184</v>
      </c>
      <c r="BJ654" s="47">
        <v>4830456083</v>
      </c>
      <c r="BK654" s="47">
        <v>1517103</v>
      </c>
      <c r="BL654" s="47">
        <v>1674292</v>
      </c>
      <c r="BM654" s="47">
        <v>1638086</v>
      </c>
      <c r="BN654" s="66">
        <v>0.245</v>
      </c>
      <c r="BO654" s="66">
        <v>0.627</v>
      </c>
      <c r="BP654" s="66">
        <v>0.245</v>
      </c>
      <c r="BQ654" s="66">
        <v>0.627</v>
      </c>
      <c r="BR654" s="67">
        <v>3045</v>
      </c>
      <c r="BS654" s="67">
        <v>4773476046</v>
      </c>
      <c r="BT654" s="67">
        <v>1567644</v>
      </c>
      <c r="BU654" s="67">
        <v>2155228</v>
      </c>
      <c r="BV654" s="67">
        <v>1472741</v>
      </c>
      <c r="BW654" s="70">
        <v>0.22500000000000001</v>
      </c>
      <c r="BX654" s="70">
        <v>0.63500000000000001</v>
      </c>
      <c r="BY654" s="70">
        <v>0.22500000000000001</v>
      </c>
      <c r="BZ654" s="70">
        <v>0.63500000000000001</v>
      </c>
      <c r="CA654" s="71">
        <v>3018</v>
      </c>
      <c r="CB654" s="71">
        <v>4760734803</v>
      </c>
      <c r="CC654" s="71">
        <v>1577446</v>
      </c>
      <c r="CD654" s="71">
        <v>3011960</v>
      </c>
      <c r="CE654" s="71">
        <v>2052014</v>
      </c>
    </row>
    <row r="655" spans="1:83" x14ac:dyDescent="0.35">
      <c r="A655" s="10" t="s">
        <v>1987</v>
      </c>
      <c r="B655" s="10" t="s">
        <v>635</v>
      </c>
      <c r="C655" s="42">
        <v>0</v>
      </c>
      <c r="D655" s="42">
        <v>0.49099999999999999</v>
      </c>
      <c r="E655" s="42">
        <v>0</v>
      </c>
      <c r="F655" s="42">
        <v>0.49099999999999999</v>
      </c>
      <c r="G655" s="43">
        <v>4673</v>
      </c>
      <c r="H655" s="43">
        <v>7373266425</v>
      </c>
      <c r="I655" s="43">
        <v>1577844</v>
      </c>
      <c r="J655" s="43">
        <v>791920</v>
      </c>
      <c r="K655" s="43">
        <v>966711</v>
      </c>
      <c r="L655" s="42">
        <v>0</v>
      </c>
      <c r="M655" s="42">
        <v>0.45300000000000001</v>
      </c>
      <c r="N655" s="42">
        <v>0</v>
      </c>
      <c r="O655" s="42">
        <v>0.45300000000000001</v>
      </c>
      <c r="P655" s="43">
        <v>4646</v>
      </c>
      <c r="Q655" s="43">
        <v>8025508322</v>
      </c>
      <c r="R655" s="43">
        <v>1727401</v>
      </c>
      <c r="S655" s="43">
        <v>948785</v>
      </c>
      <c r="T655" s="43">
        <v>902784</v>
      </c>
      <c r="U655" s="42">
        <v>0</v>
      </c>
      <c r="V655" s="42">
        <v>0.44900000000000001</v>
      </c>
      <c r="W655" s="42">
        <v>0</v>
      </c>
      <c r="X655" s="42">
        <v>0.44900000000000001</v>
      </c>
      <c r="Y655" s="43">
        <v>4498</v>
      </c>
      <c r="Z655" s="43">
        <v>8224224384</v>
      </c>
      <c r="AA655" s="43">
        <v>1828418</v>
      </c>
      <c r="AB655" s="43">
        <v>887043</v>
      </c>
      <c r="AC655" s="43">
        <v>910708</v>
      </c>
      <c r="AD655" s="42">
        <v>0</v>
      </c>
      <c r="AE655" s="42">
        <v>0.47399999999999998</v>
      </c>
      <c r="AF655" s="42">
        <v>0</v>
      </c>
      <c r="AG655" s="42">
        <v>0.47399999999999998</v>
      </c>
      <c r="AH655" s="43">
        <v>4244</v>
      </c>
      <c r="AI655" s="43">
        <v>8080847508</v>
      </c>
      <c r="AJ655" s="43">
        <v>1904063</v>
      </c>
      <c r="AK655" s="43">
        <v>975850</v>
      </c>
      <c r="AL655" s="43">
        <v>998800</v>
      </c>
      <c r="AM655" s="42">
        <v>0</v>
      </c>
      <c r="AN655" s="42">
        <v>0.48099999999999998</v>
      </c>
      <c r="AO655" s="42">
        <v>0</v>
      </c>
      <c r="AP655" s="42">
        <v>0.48099999999999998</v>
      </c>
      <c r="AQ655" s="43">
        <v>4168</v>
      </c>
      <c r="AR655" s="43">
        <v>8273094368</v>
      </c>
      <c r="AS655" s="43">
        <v>1984907</v>
      </c>
      <c r="AT655" s="43">
        <v>1097344</v>
      </c>
      <c r="AU655" s="43">
        <v>1028470</v>
      </c>
      <c r="AV655" s="42">
        <v>0</v>
      </c>
      <c r="AW655" s="42">
        <v>0.497</v>
      </c>
      <c r="AX655" s="42">
        <v>0</v>
      </c>
      <c r="AY655" s="42">
        <v>0.497</v>
      </c>
      <c r="AZ655" s="43">
        <v>4176</v>
      </c>
      <c r="BA655" s="43">
        <v>8124983095</v>
      </c>
      <c r="BB655" s="43">
        <v>1945637</v>
      </c>
      <c r="BC655" s="43">
        <v>1219603</v>
      </c>
      <c r="BD655" s="43">
        <v>1178246</v>
      </c>
      <c r="BE655" s="46">
        <v>0</v>
      </c>
      <c r="BF655" s="46">
        <v>0.51600000000000001</v>
      </c>
      <c r="BG655" s="46">
        <v>0</v>
      </c>
      <c r="BH655" s="46">
        <v>0.51600000000000001</v>
      </c>
      <c r="BI655" s="47">
        <v>4071</v>
      </c>
      <c r="BJ655" s="47">
        <v>8077957063</v>
      </c>
      <c r="BK655" s="47">
        <v>1984268</v>
      </c>
      <c r="BL655" s="47">
        <v>1151228</v>
      </c>
      <c r="BM655" s="47">
        <v>1229250</v>
      </c>
      <c r="BN655" s="66">
        <v>4.0000000000000001E-3</v>
      </c>
      <c r="BO655" s="66">
        <v>0.52700000000000002</v>
      </c>
      <c r="BP655" s="66">
        <v>4.0000000000000001E-3</v>
      </c>
      <c r="BQ655" s="66">
        <v>0.52700000000000002</v>
      </c>
      <c r="BR655" s="67">
        <v>3910</v>
      </c>
      <c r="BS655" s="67">
        <v>8076089384</v>
      </c>
      <c r="BT655" s="67">
        <v>2065496</v>
      </c>
      <c r="BU655" s="67">
        <v>1517801</v>
      </c>
      <c r="BV655" s="67">
        <v>1310968</v>
      </c>
      <c r="BW655" s="70">
        <v>0</v>
      </c>
      <c r="BX655" s="70">
        <v>0.55400000000000005</v>
      </c>
      <c r="BY655" s="70">
        <v>0</v>
      </c>
      <c r="BZ655" s="70">
        <v>0.55400000000000005</v>
      </c>
      <c r="CA655" s="71">
        <v>3735</v>
      </c>
      <c r="CB655" s="71">
        <v>7841097236</v>
      </c>
      <c r="CC655" s="71">
        <v>2099356</v>
      </c>
      <c r="CD655" s="71">
        <v>1636076</v>
      </c>
      <c r="CE655" s="71">
        <v>1506243</v>
      </c>
    </row>
    <row r="656" spans="1:83" x14ac:dyDescent="0.35">
      <c r="A656" s="10" t="s">
        <v>1988</v>
      </c>
      <c r="B656" s="10" t="s">
        <v>1256</v>
      </c>
      <c r="C656" s="42">
        <v>0.316</v>
      </c>
      <c r="D656" s="42">
        <v>0.66400000000000003</v>
      </c>
      <c r="E656" s="42">
        <v>0.316</v>
      </c>
      <c r="F656" s="42">
        <v>0.66400000000000003</v>
      </c>
      <c r="G656" s="43">
        <v>1788</v>
      </c>
      <c r="H656" s="43">
        <v>1637071401</v>
      </c>
      <c r="I656" s="43">
        <v>915588</v>
      </c>
      <c r="J656" s="43">
        <v>571710</v>
      </c>
      <c r="K656" s="43">
        <v>670905</v>
      </c>
      <c r="L656" s="42">
        <v>0.28100000000000003</v>
      </c>
      <c r="M656" s="42">
        <v>0.64</v>
      </c>
      <c r="N656" s="42">
        <v>0.28100000000000003</v>
      </c>
      <c r="O656" s="42">
        <v>0.64</v>
      </c>
      <c r="P656" s="43">
        <v>1776</v>
      </c>
      <c r="Q656" s="43">
        <v>1760793203</v>
      </c>
      <c r="R656" s="43">
        <v>991437</v>
      </c>
      <c r="S656" s="43">
        <v>677481</v>
      </c>
      <c r="T656" s="43">
        <v>601430</v>
      </c>
      <c r="U656" s="42">
        <v>0.30299999999999999</v>
      </c>
      <c r="V656" s="42">
        <v>0.63400000000000001</v>
      </c>
      <c r="W656" s="42">
        <v>0.30299999999999999</v>
      </c>
      <c r="X656" s="42">
        <v>0.63400000000000001</v>
      </c>
      <c r="Y656" s="43">
        <v>1776</v>
      </c>
      <c r="Z656" s="43">
        <v>1792956339</v>
      </c>
      <c r="AA656" s="43">
        <v>1009547</v>
      </c>
      <c r="AB656" s="43">
        <v>618343</v>
      </c>
      <c r="AC656" s="43">
        <v>637723</v>
      </c>
      <c r="AD656" s="42">
        <v>0.26900000000000002</v>
      </c>
      <c r="AE656" s="42">
        <v>0.61</v>
      </c>
      <c r="AF656" s="42">
        <v>0.26900000000000002</v>
      </c>
      <c r="AG656" s="42">
        <v>0.61</v>
      </c>
      <c r="AH656" s="43">
        <v>1722</v>
      </c>
      <c r="AI656" s="43">
        <v>1933432653</v>
      </c>
      <c r="AJ656" s="43">
        <v>1122783</v>
      </c>
      <c r="AK656" s="43">
        <v>715049</v>
      </c>
      <c r="AL656" s="43">
        <v>570620</v>
      </c>
      <c r="AM656" s="42">
        <v>0.29799999999999999</v>
      </c>
      <c r="AN656" s="42">
        <v>0.61799999999999999</v>
      </c>
      <c r="AO656" s="42">
        <v>0.29799999999999999</v>
      </c>
      <c r="AP656" s="42">
        <v>0.61799999999999999</v>
      </c>
      <c r="AQ656" s="43">
        <v>1695</v>
      </c>
      <c r="AR656" s="43">
        <v>1942488361</v>
      </c>
      <c r="AS656" s="43">
        <v>1146010</v>
      </c>
      <c r="AT656" s="43">
        <v>782992</v>
      </c>
      <c r="AU656" s="43">
        <v>565064</v>
      </c>
      <c r="AV656" s="42">
        <v>0.31900000000000001</v>
      </c>
      <c r="AW656" s="42">
        <v>0.61199999999999999</v>
      </c>
      <c r="AX656" s="42">
        <v>0.31900000000000001</v>
      </c>
      <c r="AY656" s="42">
        <v>0.61199999999999999</v>
      </c>
      <c r="AZ656" s="43">
        <v>1690</v>
      </c>
      <c r="BA656" s="43">
        <v>2006922506</v>
      </c>
      <c r="BB656" s="43">
        <v>1187528</v>
      </c>
      <c r="BC656" s="43">
        <v>780573</v>
      </c>
      <c r="BD656" s="43">
        <v>634860</v>
      </c>
      <c r="BE656" s="46">
        <v>0.32700000000000001</v>
      </c>
      <c r="BF656" s="46">
        <v>0.59399999999999997</v>
      </c>
      <c r="BG656" s="46">
        <v>0.32700000000000001</v>
      </c>
      <c r="BH656" s="46">
        <v>0.59399999999999997</v>
      </c>
      <c r="BI656" s="47">
        <v>1645</v>
      </c>
      <c r="BJ656" s="47">
        <v>2121772687</v>
      </c>
      <c r="BK656" s="47">
        <v>1289831</v>
      </c>
      <c r="BL656" s="47">
        <v>695316</v>
      </c>
      <c r="BM656" s="47">
        <v>590522</v>
      </c>
      <c r="BN656" s="66">
        <v>0.35899999999999999</v>
      </c>
      <c r="BO656" s="66">
        <v>0.59599999999999997</v>
      </c>
      <c r="BP656" s="66">
        <v>0.35899999999999999</v>
      </c>
      <c r="BQ656" s="66">
        <v>0.59599999999999997</v>
      </c>
      <c r="BR656" s="67">
        <v>1625</v>
      </c>
      <c r="BS656" s="67">
        <v>2162377377</v>
      </c>
      <c r="BT656" s="67">
        <v>1330693</v>
      </c>
      <c r="BU656" s="67">
        <v>756398</v>
      </c>
      <c r="BV656" s="67">
        <v>671596</v>
      </c>
      <c r="BW656" s="70">
        <v>0.33200000000000002</v>
      </c>
      <c r="BX656" s="70">
        <v>0.59799999999999998</v>
      </c>
      <c r="BY656" s="70">
        <v>0.33200000000000002</v>
      </c>
      <c r="BZ656" s="70">
        <v>0.59799999999999998</v>
      </c>
      <c r="CA656" s="71">
        <v>1629</v>
      </c>
      <c r="CB656" s="71">
        <v>2215881256</v>
      </c>
      <c r="CC656" s="71">
        <v>1360270</v>
      </c>
      <c r="CD656" s="71">
        <v>808146</v>
      </c>
      <c r="CE656" s="71">
        <v>708609</v>
      </c>
    </row>
    <row r="657" spans="1:83" x14ac:dyDescent="0.35">
      <c r="A657" s="10" t="s">
        <v>1989</v>
      </c>
      <c r="B657" s="10" t="s">
        <v>637</v>
      </c>
      <c r="C657" s="42">
        <v>8.5000000000000006E-2</v>
      </c>
      <c r="D657" s="42">
        <v>0.60799999999999998</v>
      </c>
      <c r="E657" s="42">
        <v>8.5000000000000006E-2</v>
      </c>
      <c r="F657" s="42">
        <v>0.60799999999999998</v>
      </c>
      <c r="G657" s="43">
        <v>2581</v>
      </c>
      <c r="H657" s="43">
        <v>3159950602</v>
      </c>
      <c r="I657" s="43">
        <v>1224312</v>
      </c>
      <c r="J657" s="43">
        <v>692899</v>
      </c>
      <c r="K657" s="43">
        <v>694173</v>
      </c>
      <c r="L657" s="42">
        <v>1.2999999999999999E-2</v>
      </c>
      <c r="M657" s="42">
        <v>0.57499999999999996</v>
      </c>
      <c r="N657" s="42">
        <v>1.2999999999999999E-2</v>
      </c>
      <c r="O657" s="42">
        <v>0.57499999999999996</v>
      </c>
      <c r="P657" s="43">
        <v>2553</v>
      </c>
      <c r="Q657" s="43">
        <v>3473766080</v>
      </c>
      <c r="R657" s="43">
        <v>1360660</v>
      </c>
      <c r="S657" s="43">
        <v>747378</v>
      </c>
      <c r="T657" s="43">
        <v>673257</v>
      </c>
      <c r="U657" s="42">
        <v>1.4E-2</v>
      </c>
      <c r="V657" s="42">
        <v>0.57899999999999996</v>
      </c>
      <c r="W657" s="42">
        <v>1.4E-2</v>
      </c>
      <c r="X657" s="42">
        <v>0.57899999999999996</v>
      </c>
      <c r="Y657" s="43">
        <v>2446</v>
      </c>
      <c r="Z657" s="43">
        <v>3494577887</v>
      </c>
      <c r="AA657" s="43">
        <v>1428690</v>
      </c>
      <c r="AB657" s="43">
        <v>724084</v>
      </c>
      <c r="AC657" s="43">
        <v>722934</v>
      </c>
      <c r="AD657" s="42">
        <v>0</v>
      </c>
      <c r="AE657" s="42">
        <v>0.55400000000000005</v>
      </c>
      <c r="AF657" s="42">
        <v>0</v>
      </c>
      <c r="AG657" s="42">
        <v>0.55400000000000005</v>
      </c>
      <c r="AH657" s="43">
        <v>2463</v>
      </c>
      <c r="AI657" s="43">
        <v>3783897379</v>
      </c>
      <c r="AJ657" s="43">
        <v>1536296</v>
      </c>
      <c r="AK657" s="43">
        <v>794296</v>
      </c>
      <c r="AL657" s="43">
        <v>648471</v>
      </c>
      <c r="AM657" s="42">
        <v>0.01</v>
      </c>
      <c r="AN657" s="42">
        <v>0.54900000000000004</v>
      </c>
      <c r="AO657" s="42">
        <v>0.01</v>
      </c>
      <c r="AP657" s="42">
        <v>0.54900000000000004</v>
      </c>
      <c r="AQ657" s="43">
        <v>2488</v>
      </c>
      <c r="AR657" s="43">
        <v>4024611789</v>
      </c>
      <c r="AS657" s="43">
        <v>1617609</v>
      </c>
      <c r="AT657" s="43">
        <v>881558</v>
      </c>
      <c r="AU657" s="43">
        <v>697401</v>
      </c>
      <c r="AV657" s="42">
        <v>2.3E-2</v>
      </c>
      <c r="AW657" s="42">
        <v>0.55100000000000005</v>
      </c>
      <c r="AX657" s="42">
        <v>2.3E-2</v>
      </c>
      <c r="AY657" s="42">
        <v>0.55100000000000005</v>
      </c>
      <c r="AZ657" s="43">
        <v>2437</v>
      </c>
      <c r="BA657" s="43">
        <v>4148842252</v>
      </c>
      <c r="BB657" s="43">
        <v>1702438</v>
      </c>
      <c r="BC657" s="43">
        <v>831502</v>
      </c>
      <c r="BD657" s="43">
        <v>773319</v>
      </c>
      <c r="BE657" s="46">
        <v>5.8999999999999997E-2</v>
      </c>
      <c r="BF657" s="46">
        <v>0.54900000000000004</v>
      </c>
      <c r="BG657" s="46">
        <v>5.8999999999999997E-2</v>
      </c>
      <c r="BH657" s="46">
        <v>0.54900000000000004</v>
      </c>
      <c r="BI657" s="47">
        <v>2395</v>
      </c>
      <c r="BJ657" s="47">
        <v>4315821779</v>
      </c>
      <c r="BK657" s="47">
        <v>1802013</v>
      </c>
      <c r="BL657" s="47">
        <v>872638</v>
      </c>
      <c r="BM657" s="47">
        <v>836203</v>
      </c>
      <c r="BN657" s="66">
        <v>0.223</v>
      </c>
      <c r="BO657" s="66">
        <v>0.55100000000000005</v>
      </c>
      <c r="BP657" s="66">
        <v>0.223</v>
      </c>
      <c r="BQ657" s="66">
        <v>0.55100000000000005</v>
      </c>
      <c r="BR657" s="67">
        <v>2340</v>
      </c>
      <c r="BS657" s="67">
        <v>3771625482</v>
      </c>
      <c r="BT657" s="67">
        <v>1611805</v>
      </c>
      <c r="BU657" s="67">
        <v>1063712</v>
      </c>
      <c r="BV657" s="67">
        <v>882534</v>
      </c>
      <c r="BW657" s="70">
        <v>0.33700000000000002</v>
      </c>
      <c r="BX657" s="70">
        <v>0.54900000000000004</v>
      </c>
      <c r="BY657" s="70">
        <v>0.33700000000000002</v>
      </c>
      <c r="BZ657" s="70">
        <v>0.54900000000000004</v>
      </c>
      <c r="CA657" s="71">
        <v>2307</v>
      </c>
      <c r="CB657" s="71">
        <v>3113175751</v>
      </c>
      <c r="CC657" s="71">
        <v>1349447</v>
      </c>
      <c r="CD657" s="71">
        <v>1292445</v>
      </c>
      <c r="CE657" s="71">
        <v>1347402</v>
      </c>
    </row>
    <row r="658" spans="1:83" x14ac:dyDescent="0.35">
      <c r="A658" s="10" t="s">
        <v>1990</v>
      </c>
      <c r="B658" s="10" t="s">
        <v>638</v>
      </c>
      <c r="C658" s="42">
        <v>0.21099999999999999</v>
      </c>
      <c r="D658" s="42">
        <v>0.59599999999999997</v>
      </c>
      <c r="E658" s="42">
        <v>0.21099999999999999</v>
      </c>
      <c r="F658" s="42">
        <v>0.59599999999999997</v>
      </c>
      <c r="G658" s="43">
        <v>3380</v>
      </c>
      <c r="H658" s="43">
        <v>3567253489</v>
      </c>
      <c r="I658" s="43">
        <v>1055400</v>
      </c>
      <c r="J658" s="43">
        <v>875584</v>
      </c>
      <c r="K658" s="43">
        <v>866263</v>
      </c>
      <c r="L658" s="42">
        <v>0.19500000000000001</v>
      </c>
      <c r="M658" s="42">
        <v>0.58599999999999997</v>
      </c>
      <c r="N658" s="42">
        <v>0.19500000000000001</v>
      </c>
      <c r="O658" s="42">
        <v>0.58599999999999997</v>
      </c>
      <c r="P658" s="43">
        <v>3362</v>
      </c>
      <c r="Q658" s="43">
        <v>3729790000</v>
      </c>
      <c r="R658" s="43">
        <v>1109396</v>
      </c>
      <c r="S658" s="43">
        <v>975468</v>
      </c>
      <c r="T658" s="43">
        <v>897359</v>
      </c>
      <c r="U658" s="42">
        <v>0.158</v>
      </c>
      <c r="V658" s="42">
        <v>0.54600000000000004</v>
      </c>
      <c r="W658" s="42">
        <v>0.158</v>
      </c>
      <c r="X658" s="42">
        <v>0.54600000000000004</v>
      </c>
      <c r="Y658" s="43">
        <v>3396</v>
      </c>
      <c r="Z658" s="43">
        <v>4140947952</v>
      </c>
      <c r="AA658" s="43">
        <v>1219360</v>
      </c>
      <c r="AB658" s="43">
        <v>948988</v>
      </c>
      <c r="AC658" s="43">
        <v>920985</v>
      </c>
      <c r="AD658" s="42">
        <v>0.2</v>
      </c>
      <c r="AE658" s="42">
        <v>0.55600000000000005</v>
      </c>
      <c r="AF658" s="42">
        <v>0.2</v>
      </c>
      <c r="AG658" s="42">
        <v>0.55600000000000005</v>
      </c>
      <c r="AH658" s="43">
        <v>3363</v>
      </c>
      <c r="AI658" s="43">
        <v>4133891721</v>
      </c>
      <c r="AJ658" s="43">
        <v>1229227</v>
      </c>
      <c r="AK658" s="43">
        <v>1100825</v>
      </c>
      <c r="AL658" s="43">
        <v>1158613</v>
      </c>
      <c r="AM658" s="42">
        <v>0.219</v>
      </c>
      <c r="AN658" s="42">
        <v>0.54600000000000004</v>
      </c>
      <c r="AO658" s="42">
        <v>0.219</v>
      </c>
      <c r="AP658" s="42">
        <v>0.54600000000000004</v>
      </c>
      <c r="AQ658" s="43">
        <v>3401</v>
      </c>
      <c r="AR658" s="43">
        <v>4339336325</v>
      </c>
      <c r="AS658" s="43">
        <v>1275900</v>
      </c>
      <c r="AT658" s="43">
        <v>1224265</v>
      </c>
      <c r="AU658" s="43">
        <v>1324651</v>
      </c>
      <c r="AV658" s="42">
        <v>0.24199999999999999</v>
      </c>
      <c r="AW658" s="42">
        <v>0.54100000000000004</v>
      </c>
      <c r="AX658" s="42">
        <v>0.24199999999999999</v>
      </c>
      <c r="AY658" s="42">
        <v>0.54100000000000004</v>
      </c>
      <c r="AZ658" s="43">
        <v>3385</v>
      </c>
      <c r="BA658" s="43">
        <v>4469223805</v>
      </c>
      <c r="BB658" s="43">
        <v>1320302</v>
      </c>
      <c r="BC658" s="43">
        <v>1392558</v>
      </c>
      <c r="BD658" s="43">
        <v>1194336</v>
      </c>
      <c r="BE658" s="46">
        <v>0.26900000000000002</v>
      </c>
      <c r="BF658" s="46">
        <v>0.54600000000000004</v>
      </c>
      <c r="BG658" s="46">
        <v>0.26900000000000002</v>
      </c>
      <c r="BH658" s="46">
        <v>0.54600000000000004</v>
      </c>
      <c r="BI658" s="47">
        <v>3218</v>
      </c>
      <c r="BJ658" s="47">
        <v>4508594595</v>
      </c>
      <c r="BK658" s="47">
        <v>1401054</v>
      </c>
      <c r="BL658" s="47">
        <v>1253364</v>
      </c>
      <c r="BM658" s="47">
        <v>1618207</v>
      </c>
      <c r="BN658" s="66">
        <v>0.34100000000000003</v>
      </c>
      <c r="BO658" s="66">
        <v>0.56299999999999994</v>
      </c>
      <c r="BP658" s="66">
        <v>0.34100000000000003</v>
      </c>
      <c r="BQ658" s="66">
        <v>0.56299999999999994</v>
      </c>
      <c r="BR658" s="67">
        <v>3244</v>
      </c>
      <c r="BS658" s="67">
        <v>4439355133</v>
      </c>
      <c r="BT658" s="67">
        <v>1368481</v>
      </c>
      <c r="BU658" s="67">
        <v>1776777</v>
      </c>
      <c r="BV658" s="67">
        <v>1468867</v>
      </c>
      <c r="BW658" s="70">
        <v>0.27300000000000002</v>
      </c>
      <c r="BX658" s="70">
        <v>0.54300000000000004</v>
      </c>
      <c r="BY658" s="70">
        <v>0.27300000000000002</v>
      </c>
      <c r="BZ658" s="70">
        <v>0.54300000000000004</v>
      </c>
      <c r="CA658" s="71">
        <v>3129</v>
      </c>
      <c r="CB658" s="71">
        <v>4630439167</v>
      </c>
      <c r="CC658" s="71">
        <v>1479846</v>
      </c>
      <c r="CD658" s="71">
        <v>1818977</v>
      </c>
      <c r="CE658" s="71">
        <v>1657595</v>
      </c>
    </row>
    <row r="659" spans="1:83" x14ac:dyDescent="0.35">
      <c r="A659" s="10" t="s">
        <v>1991</v>
      </c>
      <c r="B659" s="10" t="s">
        <v>639</v>
      </c>
      <c r="C659" s="42">
        <v>0.128</v>
      </c>
      <c r="D659" s="42">
        <v>0.621</v>
      </c>
      <c r="E659" s="42">
        <v>0.128</v>
      </c>
      <c r="F659" s="42">
        <v>0.621</v>
      </c>
      <c r="G659" s="43">
        <v>1102</v>
      </c>
      <c r="H659" s="43">
        <v>1284857000</v>
      </c>
      <c r="I659" s="43">
        <v>1165931</v>
      </c>
      <c r="J659" s="43">
        <v>527121</v>
      </c>
      <c r="K659" s="43">
        <v>545375</v>
      </c>
      <c r="L659" s="42">
        <v>0.13800000000000001</v>
      </c>
      <c r="M659" s="42">
        <v>0.59599999999999997</v>
      </c>
      <c r="N659" s="42">
        <v>0.13800000000000001</v>
      </c>
      <c r="O659" s="42">
        <v>0.59599999999999997</v>
      </c>
      <c r="P659" s="43">
        <v>1158</v>
      </c>
      <c r="Q659" s="43">
        <v>1376632500</v>
      </c>
      <c r="R659" s="43">
        <v>1188801</v>
      </c>
      <c r="S659" s="43">
        <v>722024</v>
      </c>
      <c r="T659" s="43">
        <v>381988</v>
      </c>
      <c r="U659" s="42">
        <v>0.14699999999999999</v>
      </c>
      <c r="V659" s="42">
        <v>0.56599999999999995</v>
      </c>
      <c r="W659" s="42">
        <v>0.14699999999999999</v>
      </c>
      <c r="X659" s="42">
        <v>0.56599999999999995</v>
      </c>
      <c r="Y659" s="43">
        <v>1209</v>
      </c>
      <c r="Z659" s="43">
        <v>1493732204</v>
      </c>
      <c r="AA659" s="43">
        <v>1235510</v>
      </c>
      <c r="AB659" s="43">
        <v>483863</v>
      </c>
      <c r="AC659" s="43">
        <v>499997</v>
      </c>
      <c r="AD659" s="42">
        <v>0.16900000000000001</v>
      </c>
      <c r="AE659" s="42">
        <v>0.56599999999999995</v>
      </c>
      <c r="AF659" s="42">
        <v>0.16900000000000001</v>
      </c>
      <c r="AG659" s="42">
        <v>0.56599999999999995</v>
      </c>
      <c r="AH659" s="43">
        <v>1203</v>
      </c>
      <c r="AI659" s="43">
        <v>1535298279</v>
      </c>
      <c r="AJ659" s="43">
        <v>1276224</v>
      </c>
      <c r="AK659" s="43">
        <v>544444</v>
      </c>
      <c r="AL659" s="43">
        <v>516172</v>
      </c>
      <c r="AM659" s="42">
        <v>0.20599999999999999</v>
      </c>
      <c r="AN659" s="42">
        <v>0.56799999999999995</v>
      </c>
      <c r="AO659" s="42">
        <v>0.20599999999999999</v>
      </c>
      <c r="AP659" s="42">
        <v>0.56799999999999995</v>
      </c>
      <c r="AQ659" s="43">
        <v>1206</v>
      </c>
      <c r="AR659" s="43">
        <v>1564445339</v>
      </c>
      <c r="AS659" s="43">
        <v>1297218</v>
      </c>
      <c r="AT659" s="43">
        <v>574310</v>
      </c>
      <c r="AU659" s="43">
        <v>565650</v>
      </c>
      <c r="AV659" s="42">
        <v>0.23499999999999999</v>
      </c>
      <c r="AW659" s="42">
        <v>0.55900000000000005</v>
      </c>
      <c r="AX659" s="42">
        <v>0.23499999999999999</v>
      </c>
      <c r="AY659" s="42">
        <v>0.55900000000000005</v>
      </c>
      <c r="AZ659" s="43">
        <v>1225</v>
      </c>
      <c r="BA659" s="43">
        <v>1632446071</v>
      </c>
      <c r="BB659" s="43">
        <v>1332609</v>
      </c>
      <c r="BC659" s="43">
        <v>578810</v>
      </c>
      <c r="BD659" s="43">
        <v>565161</v>
      </c>
      <c r="BE659" s="46">
        <v>0.26700000000000002</v>
      </c>
      <c r="BF659" s="46">
        <v>0.55900000000000005</v>
      </c>
      <c r="BG659" s="46">
        <v>0.26700000000000002</v>
      </c>
      <c r="BH659" s="46">
        <v>0.55900000000000005</v>
      </c>
      <c r="BI659" s="47">
        <v>1190</v>
      </c>
      <c r="BJ659" s="47">
        <v>1671636239</v>
      </c>
      <c r="BK659" s="47">
        <v>1404736</v>
      </c>
      <c r="BL659" s="47">
        <v>657833</v>
      </c>
      <c r="BM659" s="47">
        <v>603701</v>
      </c>
      <c r="BN659" s="66">
        <v>0.28499999999999998</v>
      </c>
      <c r="BO659" s="66">
        <v>0.56799999999999995</v>
      </c>
      <c r="BP659" s="66">
        <v>0.28499999999999998</v>
      </c>
      <c r="BQ659" s="66">
        <v>0.56799999999999995</v>
      </c>
      <c r="BR659" s="67">
        <v>1131</v>
      </c>
      <c r="BS659" s="67">
        <v>1677703056</v>
      </c>
      <c r="BT659" s="67">
        <v>1483380</v>
      </c>
      <c r="BU659" s="67">
        <v>673532</v>
      </c>
      <c r="BV659" s="67">
        <v>708126</v>
      </c>
      <c r="BW659" s="70">
        <v>0.23</v>
      </c>
      <c r="BX659" s="70">
        <v>0.55600000000000005</v>
      </c>
      <c r="BY659" s="70">
        <v>0.23</v>
      </c>
      <c r="BZ659" s="70">
        <v>0.55600000000000005</v>
      </c>
      <c r="CA659" s="71">
        <v>1131</v>
      </c>
      <c r="CB659" s="71">
        <v>1773131386</v>
      </c>
      <c r="CC659" s="71">
        <v>1567755</v>
      </c>
      <c r="CD659" s="71">
        <v>917677</v>
      </c>
      <c r="CE659" s="71">
        <v>805352</v>
      </c>
    </row>
    <row r="660" spans="1:83" x14ac:dyDescent="0.35">
      <c r="A660" s="10" t="s">
        <v>1992</v>
      </c>
      <c r="B660" s="10" t="s">
        <v>640</v>
      </c>
      <c r="C660" s="42">
        <v>0</v>
      </c>
      <c r="D660" s="42">
        <v>0.45600000000000002</v>
      </c>
      <c r="E660" s="42">
        <v>0</v>
      </c>
      <c r="F660" s="42">
        <v>0.45600000000000002</v>
      </c>
      <c r="G660" s="43">
        <v>1876</v>
      </c>
      <c r="H660" s="43">
        <v>2787005434</v>
      </c>
      <c r="I660" s="43">
        <v>1485610</v>
      </c>
      <c r="J660" s="43">
        <v>551601</v>
      </c>
      <c r="K660" s="43">
        <v>424071</v>
      </c>
      <c r="L660" s="42">
        <v>0</v>
      </c>
      <c r="M660" s="42">
        <v>0.45300000000000001</v>
      </c>
      <c r="N660" s="42">
        <v>0</v>
      </c>
      <c r="O660" s="42">
        <v>0.45300000000000001</v>
      </c>
      <c r="P660" s="43">
        <v>1812</v>
      </c>
      <c r="Q660" s="43">
        <v>2814355718</v>
      </c>
      <c r="R660" s="43">
        <v>1553176</v>
      </c>
      <c r="S660" s="43">
        <v>439355</v>
      </c>
      <c r="T660" s="43">
        <v>469779</v>
      </c>
      <c r="U660" s="42">
        <v>0</v>
      </c>
      <c r="V660" s="42">
        <v>0.433</v>
      </c>
      <c r="W660" s="42">
        <v>0</v>
      </c>
      <c r="X660" s="42">
        <v>0.433</v>
      </c>
      <c r="Y660" s="43">
        <v>1805</v>
      </c>
      <c r="Z660" s="43">
        <v>2967785985</v>
      </c>
      <c r="AA660" s="43">
        <v>1644202</v>
      </c>
      <c r="AB660" s="43">
        <v>513828</v>
      </c>
      <c r="AC660" s="43">
        <v>563873</v>
      </c>
      <c r="AD660" s="42">
        <v>0</v>
      </c>
      <c r="AE660" s="42">
        <v>0.42499999999999999</v>
      </c>
      <c r="AF660" s="42">
        <v>0</v>
      </c>
      <c r="AG660" s="42">
        <v>0.42499999999999999</v>
      </c>
      <c r="AH660" s="43">
        <v>1747</v>
      </c>
      <c r="AI660" s="43">
        <v>3060857200</v>
      </c>
      <c r="AJ660" s="43">
        <v>1752064</v>
      </c>
      <c r="AK660" s="43">
        <v>616906</v>
      </c>
      <c r="AL660" s="43">
        <v>549663</v>
      </c>
      <c r="AM660" s="42">
        <v>0</v>
      </c>
      <c r="AN660" s="42">
        <v>0.42899999999999999</v>
      </c>
      <c r="AO660" s="42">
        <v>0</v>
      </c>
      <c r="AP660" s="42">
        <v>0.42899999999999999</v>
      </c>
      <c r="AQ660" s="43">
        <v>1732</v>
      </c>
      <c r="AR660" s="43">
        <v>3119595703</v>
      </c>
      <c r="AS660" s="43">
        <v>1801152</v>
      </c>
      <c r="AT660" s="43">
        <v>608017</v>
      </c>
      <c r="AU660" s="43">
        <v>806732</v>
      </c>
      <c r="AV660" s="42">
        <v>0</v>
      </c>
      <c r="AW660" s="42">
        <v>0.42899999999999999</v>
      </c>
      <c r="AX660" s="42">
        <v>0</v>
      </c>
      <c r="AY660" s="42">
        <v>0.42899999999999999</v>
      </c>
      <c r="AZ660" s="43">
        <v>1731</v>
      </c>
      <c r="BA660" s="43">
        <v>3162623829</v>
      </c>
      <c r="BB660" s="43">
        <v>1827050</v>
      </c>
      <c r="BC660" s="43">
        <v>807890</v>
      </c>
      <c r="BD660" s="43">
        <v>626642</v>
      </c>
      <c r="BE660" s="46">
        <v>2.8000000000000001E-2</v>
      </c>
      <c r="BF660" s="46">
        <v>0.437</v>
      </c>
      <c r="BG660" s="46">
        <v>2.8000000000000001E-2</v>
      </c>
      <c r="BH660" s="46">
        <v>0.437</v>
      </c>
      <c r="BI660" s="47">
        <v>1705</v>
      </c>
      <c r="BJ660" s="47">
        <v>3173383707</v>
      </c>
      <c r="BK660" s="47">
        <v>1861222</v>
      </c>
      <c r="BL660" s="47">
        <v>717386</v>
      </c>
      <c r="BM660" s="47">
        <v>695002</v>
      </c>
      <c r="BN660" s="66">
        <v>8.7999999999999995E-2</v>
      </c>
      <c r="BO660" s="66">
        <v>0.46</v>
      </c>
      <c r="BP660" s="66">
        <v>8.7999999999999995E-2</v>
      </c>
      <c r="BQ660" s="66">
        <v>0.46</v>
      </c>
      <c r="BR660" s="67">
        <v>1648</v>
      </c>
      <c r="BS660" s="67">
        <v>3119677524</v>
      </c>
      <c r="BT660" s="67">
        <v>1893008</v>
      </c>
      <c r="BU660" s="67">
        <v>767477</v>
      </c>
      <c r="BV660" s="67">
        <v>764080</v>
      </c>
      <c r="BW660" s="70">
        <v>6.4000000000000001E-2</v>
      </c>
      <c r="BX660" s="70">
        <v>0.47099999999999997</v>
      </c>
      <c r="BY660" s="70">
        <v>6.4000000000000001E-2</v>
      </c>
      <c r="BZ660" s="70">
        <v>0.47099999999999997</v>
      </c>
      <c r="CA660" s="71">
        <v>1640</v>
      </c>
      <c r="CB660" s="71">
        <v>3125917333</v>
      </c>
      <c r="CC660" s="71">
        <v>1906047</v>
      </c>
      <c r="CD660" s="71">
        <v>903107</v>
      </c>
      <c r="CE660" s="71">
        <v>832566</v>
      </c>
    </row>
    <row r="661" spans="1:83" x14ac:dyDescent="0.35">
      <c r="A661" s="10" t="s">
        <v>1993</v>
      </c>
      <c r="B661" s="10" t="s">
        <v>641</v>
      </c>
      <c r="C661" s="42">
        <v>0.441</v>
      </c>
      <c r="D661" s="42">
        <v>0.69399999999999995</v>
      </c>
      <c r="E661" s="42">
        <v>0.441</v>
      </c>
      <c r="F661" s="42">
        <v>0.69399999999999995</v>
      </c>
      <c r="G661" s="43">
        <v>2883</v>
      </c>
      <c r="H661" s="43">
        <v>2159463370</v>
      </c>
      <c r="I661" s="43">
        <v>749033</v>
      </c>
      <c r="J661" s="43">
        <v>712439</v>
      </c>
      <c r="K661" s="43">
        <v>697605</v>
      </c>
      <c r="L661" s="42">
        <v>0.442</v>
      </c>
      <c r="M661" s="42">
        <v>0.68300000000000005</v>
      </c>
      <c r="N661" s="42">
        <v>0.442</v>
      </c>
      <c r="O661" s="42">
        <v>0.68300000000000005</v>
      </c>
      <c r="P661" s="43">
        <v>2922</v>
      </c>
      <c r="Q661" s="43">
        <v>2249183260</v>
      </c>
      <c r="R661" s="43">
        <v>769741</v>
      </c>
      <c r="S661" s="43">
        <v>721511</v>
      </c>
      <c r="T661" s="43">
        <v>778837</v>
      </c>
      <c r="U661" s="42">
        <v>0.40200000000000002</v>
      </c>
      <c r="V661" s="42">
        <v>0.65600000000000003</v>
      </c>
      <c r="W661" s="42">
        <v>0.40200000000000002</v>
      </c>
      <c r="X661" s="42">
        <v>0.65600000000000003</v>
      </c>
      <c r="Y661" s="43">
        <v>2876</v>
      </c>
      <c r="Z661" s="43">
        <v>2492181847</v>
      </c>
      <c r="AA661" s="43">
        <v>866544</v>
      </c>
      <c r="AB661" s="43">
        <v>850380</v>
      </c>
      <c r="AC661" s="43">
        <v>752404</v>
      </c>
      <c r="AD661" s="42">
        <v>0.40600000000000003</v>
      </c>
      <c r="AE661" s="42">
        <v>0.64500000000000002</v>
      </c>
      <c r="AF661" s="42">
        <v>0.40600000000000003</v>
      </c>
      <c r="AG661" s="42">
        <v>0.64500000000000002</v>
      </c>
      <c r="AH661" s="43">
        <v>2849</v>
      </c>
      <c r="AI661" s="43">
        <v>2598803846</v>
      </c>
      <c r="AJ661" s="43">
        <v>912181</v>
      </c>
      <c r="AK661" s="43">
        <v>844934</v>
      </c>
      <c r="AL661" s="43">
        <v>811158</v>
      </c>
      <c r="AM661" s="42">
        <v>0.41799999999999998</v>
      </c>
      <c r="AN661" s="42">
        <v>0.64500000000000002</v>
      </c>
      <c r="AO661" s="42">
        <v>0.41799999999999998</v>
      </c>
      <c r="AP661" s="42">
        <v>0.64500000000000002</v>
      </c>
      <c r="AQ661" s="43">
        <v>2791</v>
      </c>
      <c r="AR661" s="43">
        <v>2654835239</v>
      </c>
      <c r="AS661" s="43">
        <v>951212</v>
      </c>
      <c r="AT661" s="43">
        <v>872414</v>
      </c>
      <c r="AU661" s="43">
        <v>937908</v>
      </c>
      <c r="AV661" s="42">
        <v>0.44500000000000001</v>
      </c>
      <c r="AW661" s="42">
        <v>0.64800000000000002</v>
      </c>
      <c r="AX661" s="42">
        <v>0.44500000000000001</v>
      </c>
      <c r="AY661" s="42">
        <v>0.64800000000000002</v>
      </c>
      <c r="AZ661" s="43">
        <v>2825</v>
      </c>
      <c r="BA661" s="43">
        <v>2732260839</v>
      </c>
      <c r="BB661" s="43">
        <v>967171</v>
      </c>
      <c r="BC661" s="43">
        <v>1031910</v>
      </c>
      <c r="BD661" s="43">
        <v>1158002</v>
      </c>
      <c r="BE661" s="46">
        <v>0.48299999999999998</v>
      </c>
      <c r="BF661" s="46">
        <v>0.65</v>
      </c>
      <c r="BG661" s="46">
        <v>0.48299999999999998</v>
      </c>
      <c r="BH661" s="46">
        <v>0.65</v>
      </c>
      <c r="BI661" s="47">
        <v>2800</v>
      </c>
      <c r="BJ661" s="47">
        <v>2771263882</v>
      </c>
      <c r="BK661" s="47">
        <v>989737</v>
      </c>
      <c r="BL661" s="47">
        <v>1330359</v>
      </c>
      <c r="BM661" s="47">
        <v>1229641</v>
      </c>
      <c r="BN661" s="66">
        <v>0.503</v>
      </c>
      <c r="BO661" s="66">
        <v>0.66</v>
      </c>
      <c r="BP661" s="66">
        <v>0.503</v>
      </c>
      <c r="BQ661" s="66">
        <v>0.66</v>
      </c>
      <c r="BR661" s="67">
        <v>2733</v>
      </c>
      <c r="BS661" s="67">
        <v>2820726570</v>
      </c>
      <c r="BT661" s="67">
        <v>1032099</v>
      </c>
      <c r="BU661" s="67">
        <v>1581952</v>
      </c>
      <c r="BV661" s="67">
        <v>1290918</v>
      </c>
      <c r="BW661" s="70">
        <v>0.45600000000000002</v>
      </c>
      <c r="BX661" s="70">
        <v>0.64700000000000002</v>
      </c>
      <c r="BY661" s="70">
        <v>0.45600000000000002</v>
      </c>
      <c r="BZ661" s="70">
        <v>0.64700000000000002</v>
      </c>
      <c r="CA661" s="71">
        <v>2746</v>
      </c>
      <c r="CB661" s="71">
        <v>3040519517</v>
      </c>
      <c r="CC661" s="71">
        <v>1107254</v>
      </c>
      <c r="CD661" s="71">
        <v>1676255</v>
      </c>
      <c r="CE661" s="71">
        <v>1849816</v>
      </c>
    </row>
    <row r="662" spans="1:83" x14ac:dyDescent="0.35">
      <c r="A662" s="10" t="s">
        <v>1994</v>
      </c>
      <c r="B662" s="10" t="s">
        <v>642</v>
      </c>
      <c r="C662" s="42">
        <v>0.157</v>
      </c>
      <c r="D662" s="42">
        <v>0.66900000000000004</v>
      </c>
      <c r="E662" s="42">
        <v>0.157</v>
      </c>
      <c r="F662" s="42">
        <v>0.66900000000000004</v>
      </c>
      <c r="G662" s="43">
        <v>1891</v>
      </c>
      <c r="H662" s="43">
        <v>2132142934</v>
      </c>
      <c r="I662" s="43">
        <v>1127521</v>
      </c>
      <c r="J662" s="43">
        <v>436977</v>
      </c>
      <c r="K662" s="43">
        <v>405663</v>
      </c>
      <c r="L662" s="42">
        <v>0.15</v>
      </c>
      <c r="M662" s="42">
        <v>0.65600000000000003</v>
      </c>
      <c r="N662" s="42">
        <v>0.15</v>
      </c>
      <c r="O662" s="42">
        <v>0.65600000000000003</v>
      </c>
      <c r="P662" s="43">
        <v>1887</v>
      </c>
      <c r="Q662" s="43">
        <v>2211684804</v>
      </c>
      <c r="R662" s="43">
        <v>1172064</v>
      </c>
      <c r="S662" s="43">
        <v>489301</v>
      </c>
      <c r="T662" s="43">
        <v>361504</v>
      </c>
      <c r="U662" s="42">
        <v>0.16900000000000001</v>
      </c>
      <c r="V662" s="42">
        <v>0.65700000000000003</v>
      </c>
      <c r="W662" s="42">
        <v>0.16900000000000001</v>
      </c>
      <c r="X662" s="42">
        <v>0.65700000000000003</v>
      </c>
      <c r="Y662" s="43">
        <v>1957</v>
      </c>
      <c r="Z662" s="43">
        <v>2356576957</v>
      </c>
      <c r="AA662" s="43">
        <v>1204178</v>
      </c>
      <c r="AB662" s="43">
        <v>513846</v>
      </c>
      <c r="AC662" s="43">
        <v>449602</v>
      </c>
      <c r="AD662" s="42">
        <v>7.5999999999999998E-2</v>
      </c>
      <c r="AE662" s="42">
        <v>0.60199999999999998</v>
      </c>
      <c r="AF662" s="42">
        <v>7.5999999999999998E-2</v>
      </c>
      <c r="AG662" s="42">
        <v>0.60199999999999998</v>
      </c>
      <c r="AH662" s="43">
        <v>1929</v>
      </c>
      <c r="AI662" s="43">
        <v>2738963289</v>
      </c>
      <c r="AJ662" s="43">
        <v>1419887</v>
      </c>
      <c r="AK662" s="43">
        <v>624128</v>
      </c>
      <c r="AL662" s="43">
        <v>438045</v>
      </c>
      <c r="AM662" s="42">
        <v>8.5000000000000006E-2</v>
      </c>
      <c r="AN662" s="42">
        <v>0.60399999999999998</v>
      </c>
      <c r="AO662" s="42">
        <v>8.5000000000000006E-2</v>
      </c>
      <c r="AP662" s="42">
        <v>0.60399999999999998</v>
      </c>
      <c r="AQ662" s="43">
        <v>1882</v>
      </c>
      <c r="AR662" s="43">
        <v>2813559164</v>
      </c>
      <c r="AS662" s="43">
        <v>1494983</v>
      </c>
      <c r="AT662" s="43">
        <v>593503</v>
      </c>
      <c r="AU662" s="43">
        <v>477345</v>
      </c>
      <c r="AV662" s="42">
        <v>0.123</v>
      </c>
      <c r="AW662" s="42">
        <v>0.60799999999999998</v>
      </c>
      <c r="AX662" s="42">
        <v>0.123</v>
      </c>
      <c r="AY662" s="42">
        <v>0.60799999999999998</v>
      </c>
      <c r="AZ662" s="43">
        <v>1898</v>
      </c>
      <c r="BA662" s="43">
        <v>2899594441</v>
      </c>
      <c r="BB662" s="43">
        <v>1527710</v>
      </c>
      <c r="BC662" s="43">
        <v>580102</v>
      </c>
      <c r="BD662" s="43">
        <v>473403</v>
      </c>
      <c r="BE662" s="46">
        <v>0.192</v>
      </c>
      <c r="BF662" s="46">
        <v>0.61799999999999999</v>
      </c>
      <c r="BG662" s="46">
        <v>0.192</v>
      </c>
      <c r="BH662" s="46">
        <v>0.61799999999999999</v>
      </c>
      <c r="BI662" s="47">
        <v>1880</v>
      </c>
      <c r="BJ662" s="47">
        <v>2911332632</v>
      </c>
      <c r="BK662" s="47">
        <v>1548581</v>
      </c>
      <c r="BL662" s="47">
        <v>604342</v>
      </c>
      <c r="BM662" s="47">
        <v>655847</v>
      </c>
      <c r="BN662" s="66">
        <v>0.255</v>
      </c>
      <c r="BO662" s="66">
        <v>0.628</v>
      </c>
      <c r="BP662" s="66">
        <v>0.255</v>
      </c>
      <c r="BQ662" s="66">
        <v>0.628</v>
      </c>
      <c r="BR662" s="67">
        <v>1863</v>
      </c>
      <c r="BS662" s="67">
        <v>2878854367</v>
      </c>
      <c r="BT662" s="67">
        <v>1545278</v>
      </c>
      <c r="BU662" s="67">
        <v>740696</v>
      </c>
      <c r="BV662" s="67">
        <v>624642</v>
      </c>
      <c r="BW662" s="70">
        <v>0.224</v>
      </c>
      <c r="BX662" s="70">
        <v>0.63200000000000001</v>
      </c>
      <c r="BY662" s="70">
        <v>0.224</v>
      </c>
      <c r="BZ662" s="70">
        <v>0.63200000000000001</v>
      </c>
      <c r="CA662" s="71">
        <v>1865</v>
      </c>
      <c r="CB662" s="71">
        <v>2949171215</v>
      </c>
      <c r="CC662" s="71">
        <v>1581325</v>
      </c>
      <c r="CD662" s="71">
        <v>885784</v>
      </c>
      <c r="CE662" s="71">
        <v>831284</v>
      </c>
    </row>
    <row r="663" spans="1:83" x14ac:dyDescent="0.35">
      <c r="A663" s="10" t="s">
        <v>1995</v>
      </c>
      <c r="B663" s="10" t="s">
        <v>643</v>
      </c>
      <c r="C663" s="42">
        <v>0.39</v>
      </c>
      <c r="D663" s="42">
        <v>0.72099999999999997</v>
      </c>
      <c r="E663" s="42">
        <v>0.39</v>
      </c>
      <c r="F663" s="42">
        <v>0.72099999999999997</v>
      </c>
      <c r="G663" s="43">
        <v>1561</v>
      </c>
      <c r="H663" s="43">
        <v>1273846353</v>
      </c>
      <c r="I663" s="43">
        <v>816045</v>
      </c>
      <c r="J663" s="43">
        <v>594734</v>
      </c>
      <c r="K663" s="43">
        <v>512172</v>
      </c>
      <c r="L663" s="42">
        <v>0.38400000000000001</v>
      </c>
      <c r="M663" s="42">
        <v>0.70699999999999996</v>
      </c>
      <c r="N663" s="42">
        <v>0.38400000000000001</v>
      </c>
      <c r="O663" s="42">
        <v>0.70699999999999996</v>
      </c>
      <c r="P663" s="43">
        <v>1575</v>
      </c>
      <c r="Q663" s="43">
        <v>1338311831</v>
      </c>
      <c r="R663" s="43">
        <v>849721</v>
      </c>
      <c r="S663" s="43">
        <v>639474</v>
      </c>
      <c r="T663" s="43">
        <v>487255</v>
      </c>
      <c r="U663" s="42">
        <v>0.375</v>
      </c>
      <c r="V663" s="42">
        <v>0.69299999999999995</v>
      </c>
      <c r="W663" s="42">
        <v>0.375</v>
      </c>
      <c r="X663" s="42">
        <v>0.69299999999999995</v>
      </c>
      <c r="Y663" s="43">
        <v>1590</v>
      </c>
      <c r="Z663" s="43">
        <v>1440173948</v>
      </c>
      <c r="AA663" s="43">
        <v>905769</v>
      </c>
      <c r="AB663" s="43">
        <v>589411</v>
      </c>
      <c r="AC663" s="43">
        <v>594855</v>
      </c>
      <c r="AD663" s="42">
        <v>0.33900000000000002</v>
      </c>
      <c r="AE663" s="42">
        <v>0.65900000000000003</v>
      </c>
      <c r="AF663" s="42">
        <v>0.33900000000000002</v>
      </c>
      <c r="AG663" s="42">
        <v>0.65900000000000003</v>
      </c>
      <c r="AH663" s="43">
        <v>1588</v>
      </c>
      <c r="AI663" s="43">
        <v>1613571870</v>
      </c>
      <c r="AJ663" s="43">
        <v>1016103</v>
      </c>
      <c r="AK663" s="43">
        <v>602513</v>
      </c>
      <c r="AL663" s="43">
        <v>829519</v>
      </c>
      <c r="AM663" s="42">
        <v>0.35199999999999998</v>
      </c>
      <c r="AN663" s="42">
        <v>0.65300000000000002</v>
      </c>
      <c r="AO663" s="42">
        <v>0.35199999999999998</v>
      </c>
      <c r="AP663" s="42">
        <v>0.65300000000000002</v>
      </c>
      <c r="AQ663" s="43">
        <v>1598</v>
      </c>
      <c r="AR663" s="43">
        <v>1692026245</v>
      </c>
      <c r="AS663" s="43">
        <v>1058839</v>
      </c>
      <c r="AT663" s="43">
        <v>939240</v>
      </c>
      <c r="AU663" s="43">
        <v>659125</v>
      </c>
      <c r="AV663" s="42">
        <v>0.38800000000000001</v>
      </c>
      <c r="AW663" s="42">
        <v>0.65100000000000002</v>
      </c>
      <c r="AX663" s="42">
        <v>0.38800000000000001</v>
      </c>
      <c r="AY663" s="42">
        <v>0.65100000000000002</v>
      </c>
      <c r="AZ663" s="43">
        <v>1649</v>
      </c>
      <c r="BA663" s="43">
        <v>1758582933</v>
      </c>
      <c r="BB663" s="43">
        <v>1066454</v>
      </c>
      <c r="BC663" s="43">
        <v>652985</v>
      </c>
      <c r="BD663" s="43">
        <v>653395</v>
      </c>
      <c r="BE663" s="46">
        <v>0.41199999999999998</v>
      </c>
      <c r="BF663" s="46">
        <v>0.65700000000000003</v>
      </c>
      <c r="BG663" s="46">
        <v>0.41199999999999998</v>
      </c>
      <c r="BH663" s="46">
        <v>0.65700000000000003</v>
      </c>
      <c r="BI663" s="47">
        <v>1594</v>
      </c>
      <c r="BJ663" s="47">
        <v>1793835643</v>
      </c>
      <c r="BK663" s="47">
        <v>1125367</v>
      </c>
      <c r="BL663" s="47">
        <v>774421</v>
      </c>
      <c r="BM663" s="47">
        <v>795402</v>
      </c>
      <c r="BN663" s="66">
        <v>0.46200000000000002</v>
      </c>
      <c r="BO663" s="66">
        <v>0.65600000000000003</v>
      </c>
      <c r="BP663" s="66">
        <v>0.46200000000000002</v>
      </c>
      <c r="BQ663" s="66">
        <v>0.65600000000000003</v>
      </c>
      <c r="BR663" s="67">
        <v>1615</v>
      </c>
      <c r="BS663" s="67">
        <v>1804384964</v>
      </c>
      <c r="BT663" s="67">
        <v>1117266</v>
      </c>
      <c r="BU663" s="67">
        <v>839132</v>
      </c>
      <c r="BV663" s="67">
        <v>859420</v>
      </c>
      <c r="BW663" s="70">
        <v>0.41699999999999998</v>
      </c>
      <c r="BX663" s="70">
        <v>0.65100000000000002</v>
      </c>
      <c r="BY663" s="70">
        <v>0.41699999999999998</v>
      </c>
      <c r="BZ663" s="70">
        <v>0.65100000000000002</v>
      </c>
      <c r="CA663" s="71">
        <v>1597</v>
      </c>
      <c r="CB663" s="71">
        <v>1898011867</v>
      </c>
      <c r="CC663" s="71">
        <v>1188485</v>
      </c>
      <c r="CD663" s="71">
        <v>977028</v>
      </c>
      <c r="CE663" s="71">
        <v>934029</v>
      </c>
    </row>
    <row r="664" spans="1:83" x14ac:dyDescent="0.35">
      <c r="A664" s="10" t="s">
        <v>1996</v>
      </c>
      <c r="B664" s="10" t="s">
        <v>644</v>
      </c>
      <c r="C664" s="42">
        <v>0.4</v>
      </c>
      <c r="D664" s="42">
        <v>0.72</v>
      </c>
      <c r="E664" s="42">
        <v>0.4</v>
      </c>
      <c r="F664" s="42">
        <v>0.72</v>
      </c>
      <c r="G664" s="43">
        <v>1668</v>
      </c>
      <c r="H664" s="43">
        <v>1338387663</v>
      </c>
      <c r="I664" s="43">
        <v>802390</v>
      </c>
      <c r="J664" s="43">
        <v>797244</v>
      </c>
      <c r="K664" s="43">
        <v>736955</v>
      </c>
      <c r="L664" s="42">
        <v>0.4</v>
      </c>
      <c r="M664" s="42">
        <v>0.70399999999999996</v>
      </c>
      <c r="N664" s="42">
        <v>0.4</v>
      </c>
      <c r="O664" s="42">
        <v>0.70399999999999996</v>
      </c>
      <c r="P664" s="43">
        <v>1721</v>
      </c>
      <c r="Q664" s="43">
        <v>1424805645</v>
      </c>
      <c r="R664" s="43">
        <v>827894</v>
      </c>
      <c r="S664" s="43">
        <v>917212</v>
      </c>
      <c r="T664" s="43">
        <v>803890</v>
      </c>
      <c r="U664" s="42">
        <v>0.36199999999999999</v>
      </c>
      <c r="V664" s="42">
        <v>0.68300000000000005</v>
      </c>
      <c r="W664" s="42">
        <v>0.36199999999999999</v>
      </c>
      <c r="X664" s="42">
        <v>0.68300000000000005</v>
      </c>
      <c r="Y664" s="43">
        <v>1683</v>
      </c>
      <c r="Z664" s="43">
        <v>1554993203</v>
      </c>
      <c r="AA664" s="43">
        <v>923941</v>
      </c>
      <c r="AB664" s="43">
        <v>947679</v>
      </c>
      <c r="AC664" s="43">
        <v>939198</v>
      </c>
      <c r="AD664" s="42">
        <v>0.30199999999999999</v>
      </c>
      <c r="AE664" s="42">
        <v>0.64200000000000002</v>
      </c>
      <c r="AF664" s="42">
        <v>0.30199999999999999</v>
      </c>
      <c r="AG664" s="42">
        <v>0.64200000000000002</v>
      </c>
      <c r="AH664" s="43">
        <v>1729</v>
      </c>
      <c r="AI664" s="43">
        <v>1854390638</v>
      </c>
      <c r="AJ664" s="43">
        <v>1072522</v>
      </c>
      <c r="AK664" s="43">
        <v>984402</v>
      </c>
      <c r="AL664" s="43">
        <v>835777</v>
      </c>
      <c r="AM664" s="42">
        <v>0.32300000000000001</v>
      </c>
      <c r="AN664" s="42">
        <v>0.64</v>
      </c>
      <c r="AO664" s="42">
        <v>0.32300000000000001</v>
      </c>
      <c r="AP664" s="42">
        <v>0.64</v>
      </c>
      <c r="AQ664" s="43">
        <v>1752</v>
      </c>
      <c r="AR664" s="43">
        <v>1938969763</v>
      </c>
      <c r="AS664" s="43">
        <v>1106717</v>
      </c>
      <c r="AT664" s="43">
        <v>972180</v>
      </c>
      <c r="AU664" s="43">
        <v>848228</v>
      </c>
      <c r="AV664" s="42">
        <v>0.34599999999999997</v>
      </c>
      <c r="AW664" s="42">
        <v>0.63900000000000001</v>
      </c>
      <c r="AX664" s="42">
        <v>0.34599999999999997</v>
      </c>
      <c r="AY664" s="42">
        <v>0.63900000000000001</v>
      </c>
      <c r="AZ664" s="43">
        <v>1766</v>
      </c>
      <c r="BA664" s="43">
        <v>2013240536</v>
      </c>
      <c r="BB664" s="43">
        <v>1140000</v>
      </c>
      <c r="BC664" s="43">
        <v>870059</v>
      </c>
      <c r="BD664" s="43">
        <v>906548</v>
      </c>
      <c r="BE664" s="46">
        <v>0.371</v>
      </c>
      <c r="BF664" s="46">
        <v>0.63700000000000001</v>
      </c>
      <c r="BG664" s="46">
        <v>0.371</v>
      </c>
      <c r="BH664" s="46">
        <v>0.63700000000000001</v>
      </c>
      <c r="BI664" s="47">
        <v>1702</v>
      </c>
      <c r="BJ664" s="47">
        <v>2050664459</v>
      </c>
      <c r="BK664" s="47">
        <v>1204855</v>
      </c>
      <c r="BL664" s="47">
        <v>1204406</v>
      </c>
      <c r="BM664" s="47">
        <v>1045977</v>
      </c>
      <c r="BN664" s="66">
        <v>0.41</v>
      </c>
      <c r="BO664" s="66">
        <v>0.64700000000000002</v>
      </c>
      <c r="BP664" s="66">
        <v>0.41</v>
      </c>
      <c r="BQ664" s="66">
        <v>0.64700000000000002</v>
      </c>
      <c r="BR664" s="67">
        <v>1677</v>
      </c>
      <c r="BS664" s="67">
        <v>2051718310</v>
      </c>
      <c r="BT664" s="67">
        <v>1223445</v>
      </c>
      <c r="BU664" s="67">
        <v>1171465</v>
      </c>
      <c r="BV664" s="67">
        <v>950451</v>
      </c>
      <c r="BW664" s="70">
        <v>0.375</v>
      </c>
      <c r="BX664" s="70">
        <v>0.63900000000000001</v>
      </c>
      <c r="BY664" s="70">
        <v>0.375</v>
      </c>
      <c r="BZ664" s="70">
        <v>0.63900000000000001</v>
      </c>
      <c r="CA664" s="71">
        <v>1687</v>
      </c>
      <c r="CB664" s="71">
        <v>2147194523</v>
      </c>
      <c r="CC664" s="71">
        <v>1272788</v>
      </c>
      <c r="CD664" s="71">
        <v>1415068</v>
      </c>
      <c r="CE664" s="71">
        <v>1146642</v>
      </c>
    </row>
    <row r="665" spans="1:83" x14ac:dyDescent="0.35">
      <c r="A665" s="10" t="s">
        <v>1997</v>
      </c>
      <c r="B665" s="10" t="s">
        <v>645</v>
      </c>
      <c r="C665" s="42">
        <v>0.32600000000000001</v>
      </c>
      <c r="D665" s="42">
        <v>0.70099999999999996</v>
      </c>
      <c r="E665" s="42">
        <v>0.32600000000000001</v>
      </c>
      <c r="F665" s="42">
        <v>0.70099999999999996</v>
      </c>
      <c r="G665" s="43">
        <v>2133</v>
      </c>
      <c r="H665" s="43">
        <v>1923380854</v>
      </c>
      <c r="I665" s="43">
        <v>901725</v>
      </c>
      <c r="J665" s="43">
        <v>431793</v>
      </c>
      <c r="K665" s="43">
        <v>408116</v>
      </c>
      <c r="L665" s="42">
        <v>0.30299999999999999</v>
      </c>
      <c r="M665" s="42">
        <v>0.68700000000000006</v>
      </c>
      <c r="N665" s="42">
        <v>0.30299999999999999</v>
      </c>
      <c r="O665" s="42">
        <v>0.68700000000000006</v>
      </c>
      <c r="P665" s="43">
        <v>2116</v>
      </c>
      <c r="Q665" s="43">
        <v>2033810090</v>
      </c>
      <c r="R665" s="43">
        <v>961157</v>
      </c>
      <c r="S665" s="43">
        <v>484815</v>
      </c>
      <c r="T665" s="43">
        <v>397432</v>
      </c>
      <c r="U665" s="42">
        <v>0.28899999999999998</v>
      </c>
      <c r="V665" s="42">
        <v>0.67100000000000004</v>
      </c>
      <c r="W665" s="42">
        <v>0.28899999999999998</v>
      </c>
      <c r="X665" s="42">
        <v>0.67100000000000004</v>
      </c>
      <c r="Y665" s="43">
        <v>2127</v>
      </c>
      <c r="Z665" s="43">
        <v>2190578220</v>
      </c>
      <c r="AA665" s="43">
        <v>1029891</v>
      </c>
      <c r="AB665" s="43">
        <v>464634</v>
      </c>
      <c r="AC665" s="43">
        <v>505341</v>
      </c>
      <c r="AD665" s="42">
        <v>0.30299999999999999</v>
      </c>
      <c r="AE665" s="42">
        <v>0.66400000000000003</v>
      </c>
      <c r="AF665" s="42">
        <v>0.30299999999999999</v>
      </c>
      <c r="AG665" s="42">
        <v>0.66400000000000003</v>
      </c>
      <c r="AH665" s="43">
        <v>2187</v>
      </c>
      <c r="AI665" s="43">
        <v>2342209969</v>
      </c>
      <c r="AJ665" s="43">
        <v>1070969</v>
      </c>
      <c r="AK665" s="43">
        <v>606507</v>
      </c>
      <c r="AL665" s="43">
        <v>619558</v>
      </c>
      <c r="AM665" s="42">
        <v>0.34799999999999998</v>
      </c>
      <c r="AN665" s="42">
        <v>0.65600000000000003</v>
      </c>
      <c r="AO665" s="42">
        <v>0.34799999999999998</v>
      </c>
      <c r="AP665" s="42">
        <v>0.65600000000000003</v>
      </c>
      <c r="AQ665" s="43">
        <v>2315</v>
      </c>
      <c r="AR665" s="43">
        <v>2466694003</v>
      </c>
      <c r="AS665" s="43">
        <v>1065526</v>
      </c>
      <c r="AT665" s="43">
        <v>721915</v>
      </c>
      <c r="AU665" s="43">
        <v>557610</v>
      </c>
      <c r="AV665" s="42">
        <v>0.378</v>
      </c>
      <c r="AW665" s="42">
        <v>0.65</v>
      </c>
      <c r="AX665" s="42">
        <v>0.378</v>
      </c>
      <c r="AY665" s="42">
        <v>0.65</v>
      </c>
      <c r="AZ665" s="43">
        <v>2374</v>
      </c>
      <c r="BA665" s="43">
        <v>2573411655</v>
      </c>
      <c r="BB665" s="43">
        <v>1083998</v>
      </c>
      <c r="BC665" s="43">
        <v>661563</v>
      </c>
      <c r="BD665" s="43">
        <v>480985</v>
      </c>
      <c r="BE665" s="46">
        <v>0.43099999999999999</v>
      </c>
      <c r="BF665" s="46">
        <v>0.65400000000000003</v>
      </c>
      <c r="BG665" s="46">
        <v>0.43099999999999999</v>
      </c>
      <c r="BH665" s="46">
        <v>0.65400000000000003</v>
      </c>
      <c r="BI665" s="47">
        <v>2409</v>
      </c>
      <c r="BJ665" s="47">
        <v>2625599225</v>
      </c>
      <c r="BK665" s="47">
        <v>1089912</v>
      </c>
      <c r="BL665" s="47">
        <v>620579</v>
      </c>
      <c r="BM665" s="47">
        <v>651542</v>
      </c>
      <c r="BN665" s="66">
        <v>0.47</v>
      </c>
      <c r="BO665" s="66">
        <v>0.65600000000000003</v>
      </c>
      <c r="BP665" s="66">
        <v>0.47</v>
      </c>
      <c r="BQ665" s="66">
        <v>0.65600000000000003</v>
      </c>
      <c r="BR665" s="67">
        <v>2398</v>
      </c>
      <c r="BS665" s="67">
        <v>2641605585</v>
      </c>
      <c r="BT665" s="67">
        <v>1101586</v>
      </c>
      <c r="BU665" s="67">
        <v>740829</v>
      </c>
      <c r="BV665" s="67">
        <v>633019</v>
      </c>
      <c r="BW665" s="70">
        <v>0.42799999999999999</v>
      </c>
      <c r="BX665" s="70">
        <v>0.64300000000000002</v>
      </c>
      <c r="BY665" s="70">
        <v>0.42799999999999999</v>
      </c>
      <c r="BZ665" s="70">
        <v>0.64300000000000002</v>
      </c>
      <c r="CA665" s="71">
        <v>2364</v>
      </c>
      <c r="CB665" s="71">
        <v>2756414475</v>
      </c>
      <c r="CC665" s="71">
        <v>1165995</v>
      </c>
      <c r="CD665" s="71">
        <v>849105</v>
      </c>
      <c r="CE665" s="71">
        <v>815988</v>
      </c>
    </row>
    <row r="666" spans="1:83" x14ac:dyDescent="0.35">
      <c r="A666" s="10" t="s">
        <v>1998</v>
      </c>
      <c r="B666" s="10" t="s">
        <v>646</v>
      </c>
      <c r="C666" s="42">
        <v>0.29499999999999998</v>
      </c>
      <c r="D666" s="42">
        <v>0.66900000000000004</v>
      </c>
      <c r="E666" s="42">
        <v>0.29499999999999998</v>
      </c>
      <c r="F666" s="42">
        <v>0.66900000000000004</v>
      </c>
      <c r="G666" s="43">
        <v>2108</v>
      </c>
      <c r="H666" s="43">
        <v>1990108290</v>
      </c>
      <c r="I666" s="43">
        <v>944074</v>
      </c>
      <c r="J666" s="43">
        <v>556337</v>
      </c>
      <c r="K666" s="43">
        <v>572739</v>
      </c>
      <c r="L666" s="42">
        <v>0.27200000000000002</v>
      </c>
      <c r="M666" s="42">
        <v>0.66200000000000003</v>
      </c>
      <c r="N666" s="42">
        <v>0.27200000000000002</v>
      </c>
      <c r="O666" s="42">
        <v>0.66200000000000003</v>
      </c>
      <c r="P666" s="43">
        <v>2074</v>
      </c>
      <c r="Q666" s="43">
        <v>2082663123</v>
      </c>
      <c r="R666" s="43">
        <v>1004177</v>
      </c>
      <c r="S666" s="43">
        <v>579287</v>
      </c>
      <c r="T666" s="43">
        <v>574497</v>
      </c>
      <c r="U666" s="42">
        <v>0.26800000000000002</v>
      </c>
      <c r="V666" s="42">
        <v>0.64300000000000002</v>
      </c>
      <c r="W666" s="42">
        <v>0.26800000000000002</v>
      </c>
      <c r="X666" s="42">
        <v>0.64300000000000002</v>
      </c>
      <c r="Y666" s="43">
        <v>2111</v>
      </c>
      <c r="Z666" s="43">
        <v>2237425372</v>
      </c>
      <c r="AA666" s="43">
        <v>1059888</v>
      </c>
      <c r="AB666" s="43">
        <v>641540</v>
      </c>
      <c r="AC666" s="43">
        <v>703992</v>
      </c>
      <c r="AD666" s="42">
        <v>0.218</v>
      </c>
      <c r="AE666" s="42">
        <v>0.61</v>
      </c>
      <c r="AF666" s="42">
        <v>0.218</v>
      </c>
      <c r="AG666" s="42">
        <v>0.61</v>
      </c>
      <c r="AH666" s="43">
        <v>2122</v>
      </c>
      <c r="AI666" s="43">
        <v>2549009454</v>
      </c>
      <c r="AJ666" s="43">
        <v>1201229</v>
      </c>
      <c r="AK666" s="43">
        <v>743903</v>
      </c>
      <c r="AL666" s="43">
        <v>743965</v>
      </c>
      <c r="AM666" s="42">
        <v>0.24399999999999999</v>
      </c>
      <c r="AN666" s="42">
        <v>0.61399999999999999</v>
      </c>
      <c r="AO666" s="42">
        <v>0.24399999999999999</v>
      </c>
      <c r="AP666" s="42">
        <v>0.61399999999999999</v>
      </c>
      <c r="AQ666" s="43">
        <v>2119</v>
      </c>
      <c r="AR666" s="43">
        <v>2616587755</v>
      </c>
      <c r="AS666" s="43">
        <v>1234821</v>
      </c>
      <c r="AT666" s="43">
        <v>756345</v>
      </c>
      <c r="AU666" s="43">
        <v>748947</v>
      </c>
      <c r="AV666" s="42">
        <v>0.27500000000000002</v>
      </c>
      <c r="AW666" s="42">
        <v>0.61399999999999999</v>
      </c>
      <c r="AX666" s="42">
        <v>0.27500000000000002</v>
      </c>
      <c r="AY666" s="42">
        <v>0.61399999999999999</v>
      </c>
      <c r="AZ666" s="43">
        <v>2123</v>
      </c>
      <c r="BA666" s="43">
        <v>2680272424</v>
      </c>
      <c r="BB666" s="43">
        <v>1262492</v>
      </c>
      <c r="BC666" s="43">
        <v>693835</v>
      </c>
      <c r="BD666" s="43">
        <v>708427</v>
      </c>
      <c r="BE666" s="46">
        <v>0.36899999999999999</v>
      </c>
      <c r="BF666" s="46">
        <v>0.623</v>
      </c>
      <c r="BG666" s="46">
        <v>0.36899999999999999</v>
      </c>
      <c r="BH666" s="46">
        <v>0.623</v>
      </c>
      <c r="BI666" s="47">
        <v>2207</v>
      </c>
      <c r="BJ666" s="47">
        <v>2666841175</v>
      </c>
      <c r="BK666" s="47">
        <v>1208355</v>
      </c>
      <c r="BL666" s="47">
        <v>811073</v>
      </c>
      <c r="BM666" s="47">
        <v>801017</v>
      </c>
      <c r="BN666" s="66">
        <v>0.39500000000000002</v>
      </c>
      <c r="BO666" s="66">
        <v>0.63200000000000001</v>
      </c>
      <c r="BP666" s="66">
        <v>0.39500000000000002</v>
      </c>
      <c r="BQ666" s="66">
        <v>0.63200000000000001</v>
      </c>
      <c r="BR666" s="67">
        <v>2116</v>
      </c>
      <c r="BS666" s="67">
        <v>2657317360</v>
      </c>
      <c r="BT666" s="67">
        <v>1255821</v>
      </c>
      <c r="BU666" s="67">
        <v>835030</v>
      </c>
      <c r="BV666" s="67">
        <v>908646</v>
      </c>
      <c r="BW666" s="70">
        <v>0.35099999999999998</v>
      </c>
      <c r="BX666" s="70">
        <v>0.65300000000000002</v>
      </c>
      <c r="BY666" s="70">
        <v>0.35099999999999998</v>
      </c>
      <c r="BZ666" s="70">
        <v>0.65300000000000002</v>
      </c>
      <c r="CA666" s="71">
        <v>2004</v>
      </c>
      <c r="CB666" s="71">
        <v>2650837734</v>
      </c>
      <c r="CC666" s="71">
        <v>1322773</v>
      </c>
      <c r="CD666" s="71">
        <v>1064124</v>
      </c>
      <c r="CE666" s="71">
        <v>994926</v>
      </c>
    </row>
    <row r="667" spans="1:83" x14ac:dyDescent="0.35">
      <c r="A667" s="10" t="s">
        <v>1999</v>
      </c>
      <c r="B667" s="10" t="s">
        <v>647</v>
      </c>
      <c r="C667" s="42">
        <v>0</v>
      </c>
      <c r="D667" s="42">
        <v>0.55600000000000005</v>
      </c>
      <c r="E667" s="42">
        <v>0</v>
      </c>
      <c r="F667" s="42">
        <v>0.55600000000000005</v>
      </c>
      <c r="G667" s="43">
        <v>1836</v>
      </c>
      <c r="H667" s="43">
        <v>3196393333</v>
      </c>
      <c r="I667" s="43">
        <v>1740954</v>
      </c>
      <c r="J667" s="43">
        <v>528837</v>
      </c>
      <c r="K667" s="43">
        <v>605729</v>
      </c>
      <c r="L667" s="42">
        <v>0</v>
      </c>
      <c r="M667" s="42">
        <v>0.53500000000000003</v>
      </c>
      <c r="N667" s="42">
        <v>0</v>
      </c>
      <c r="O667" s="42">
        <v>0.53500000000000003</v>
      </c>
      <c r="P667" s="43">
        <v>1832</v>
      </c>
      <c r="Q667" s="43">
        <v>3359611471</v>
      </c>
      <c r="R667" s="43">
        <v>1833849</v>
      </c>
      <c r="S667" s="43">
        <v>619018</v>
      </c>
      <c r="T667" s="43">
        <v>421367</v>
      </c>
      <c r="U667" s="42">
        <v>0</v>
      </c>
      <c r="V667" s="42">
        <v>0.51600000000000001</v>
      </c>
      <c r="W667" s="42">
        <v>0</v>
      </c>
      <c r="X667" s="42">
        <v>0.51600000000000001</v>
      </c>
      <c r="Y667" s="43">
        <v>1855</v>
      </c>
      <c r="Z667" s="43">
        <v>3595171941</v>
      </c>
      <c r="AA667" s="43">
        <v>1938098</v>
      </c>
      <c r="AB667" s="43">
        <v>540805</v>
      </c>
      <c r="AC667" s="43">
        <v>535596</v>
      </c>
      <c r="AD667" s="42">
        <v>0</v>
      </c>
      <c r="AE667" s="42">
        <v>0.52100000000000002</v>
      </c>
      <c r="AF667" s="42">
        <v>0</v>
      </c>
      <c r="AG667" s="42">
        <v>0.52100000000000002</v>
      </c>
      <c r="AH667" s="43">
        <v>1786</v>
      </c>
      <c r="AI667" s="43">
        <v>3630231908</v>
      </c>
      <c r="AJ667" s="43">
        <v>2032604</v>
      </c>
      <c r="AK667" s="43">
        <v>626523</v>
      </c>
      <c r="AL667" s="43">
        <v>783462</v>
      </c>
      <c r="AM667" s="42">
        <v>0</v>
      </c>
      <c r="AN667" s="42">
        <v>0.53300000000000003</v>
      </c>
      <c r="AO667" s="42">
        <v>0</v>
      </c>
      <c r="AP667" s="42">
        <v>0.53300000000000003</v>
      </c>
      <c r="AQ667" s="43">
        <v>1722</v>
      </c>
      <c r="AR667" s="43">
        <v>3685928546</v>
      </c>
      <c r="AS667" s="43">
        <v>2140492</v>
      </c>
      <c r="AT667" s="43">
        <v>763963</v>
      </c>
      <c r="AU667" s="43">
        <v>659039</v>
      </c>
      <c r="AV667" s="42">
        <v>0</v>
      </c>
      <c r="AW667" s="42">
        <v>0.51600000000000001</v>
      </c>
      <c r="AX667" s="42">
        <v>0</v>
      </c>
      <c r="AY667" s="42">
        <v>0.51600000000000001</v>
      </c>
      <c r="AZ667" s="43">
        <v>1634</v>
      </c>
      <c r="BA667" s="43">
        <v>3800215321</v>
      </c>
      <c r="BB667" s="43">
        <v>2325713</v>
      </c>
      <c r="BC667" s="43">
        <v>673151</v>
      </c>
      <c r="BD667" s="43">
        <v>584922</v>
      </c>
      <c r="BE667" s="46">
        <v>0</v>
      </c>
      <c r="BF667" s="46">
        <v>0.51300000000000001</v>
      </c>
      <c r="BG667" s="46">
        <v>0</v>
      </c>
      <c r="BH667" s="46">
        <v>0.51300000000000001</v>
      </c>
      <c r="BI667" s="47">
        <v>1650</v>
      </c>
      <c r="BJ667" s="47">
        <v>3870827028</v>
      </c>
      <c r="BK667" s="47">
        <v>2345955</v>
      </c>
      <c r="BL667" s="47">
        <v>667617</v>
      </c>
      <c r="BM667" s="47">
        <v>856079</v>
      </c>
      <c r="BN667" s="66">
        <v>0</v>
      </c>
      <c r="BO667" s="66">
        <v>0.51900000000000002</v>
      </c>
      <c r="BP667" s="66">
        <v>0</v>
      </c>
      <c r="BQ667" s="66">
        <v>0.51900000000000002</v>
      </c>
      <c r="BR667" s="67">
        <v>1574</v>
      </c>
      <c r="BS667" s="67">
        <v>3909301688</v>
      </c>
      <c r="BT667" s="67">
        <v>2483673</v>
      </c>
      <c r="BU667" s="67">
        <v>1197058</v>
      </c>
      <c r="BV667" s="67">
        <v>989933</v>
      </c>
      <c r="BW667" s="70">
        <v>0</v>
      </c>
      <c r="BX667" s="70">
        <v>0.504</v>
      </c>
      <c r="BY667" s="70">
        <v>0</v>
      </c>
      <c r="BZ667" s="70">
        <v>0.504</v>
      </c>
      <c r="CA667" s="71">
        <v>1574</v>
      </c>
      <c r="CB667" s="71">
        <v>4178979941</v>
      </c>
      <c r="CC667" s="71">
        <v>2655006</v>
      </c>
      <c r="CD667" s="71">
        <v>1269648</v>
      </c>
      <c r="CE667" s="71">
        <v>1050711</v>
      </c>
    </row>
    <row r="668" spans="1:83" x14ac:dyDescent="0.35">
      <c r="A668" s="10" t="s">
        <v>2000</v>
      </c>
      <c r="B668" s="10" t="s">
        <v>648</v>
      </c>
      <c r="C668" s="42">
        <v>2.5000000000000001E-2</v>
      </c>
      <c r="D668" s="42">
        <v>0.623</v>
      </c>
      <c r="E668" s="42">
        <v>2.5000000000000001E-2</v>
      </c>
      <c r="F668" s="42">
        <v>0.623</v>
      </c>
      <c r="G668" s="43">
        <v>1052</v>
      </c>
      <c r="H668" s="43">
        <v>1372176353</v>
      </c>
      <c r="I668" s="43">
        <v>1304350</v>
      </c>
      <c r="J668" s="43">
        <v>192779</v>
      </c>
      <c r="K668" s="43">
        <v>185813</v>
      </c>
      <c r="L668" s="42">
        <v>0</v>
      </c>
      <c r="M668" s="42">
        <v>0.61199999999999999</v>
      </c>
      <c r="N668" s="42">
        <v>0</v>
      </c>
      <c r="O668" s="42">
        <v>0.61199999999999999</v>
      </c>
      <c r="P668" s="43">
        <v>1012</v>
      </c>
      <c r="Q668" s="43">
        <v>1432943903</v>
      </c>
      <c r="R668" s="43">
        <v>1415952</v>
      </c>
      <c r="S668" s="43">
        <v>210822</v>
      </c>
      <c r="T668" s="43">
        <v>201160</v>
      </c>
      <c r="U668" s="42">
        <v>0</v>
      </c>
      <c r="V668" s="42">
        <v>0.59199999999999997</v>
      </c>
      <c r="W668" s="42">
        <v>0</v>
      </c>
      <c r="X668" s="42">
        <v>0.59199999999999997</v>
      </c>
      <c r="Y668" s="43">
        <v>1048</v>
      </c>
      <c r="Z668" s="43">
        <v>1538662847</v>
      </c>
      <c r="AA668" s="43">
        <v>1468189</v>
      </c>
      <c r="AB668" s="43">
        <v>265529</v>
      </c>
      <c r="AC668" s="43">
        <v>272363</v>
      </c>
      <c r="AD668" s="42">
        <v>0.123</v>
      </c>
      <c r="AE668" s="42">
        <v>0.61399999999999999</v>
      </c>
      <c r="AF668" s="42">
        <v>0.123</v>
      </c>
      <c r="AG668" s="42">
        <v>0.61399999999999999</v>
      </c>
      <c r="AH668" s="43">
        <v>1111</v>
      </c>
      <c r="AI668" s="43">
        <v>1497645507</v>
      </c>
      <c r="AJ668" s="43">
        <v>1348015</v>
      </c>
      <c r="AK668" s="43">
        <v>320819</v>
      </c>
      <c r="AL668" s="43">
        <v>251347</v>
      </c>
      <c r="AM668" s="42">
        <v>0.14299999999999999</v>
      </c>
      <c r="AN668" s="42">
        <v>0.61399999999999999</v>
      </c>
      <c r="AO668" s="42">
        <v>0.14299999999999999</v>
      </c>
      <c r="AP668" s="42">
        <v>0.61399999999999999</v>
      </c>
      <c r="AQ668" s="43">
        <v>1097</v>
      </c>
      <c r="AR668" s="43">
        <v>1535590188</v>
      </c>
      <c r="AS668" s="43">
        <v>1399808</v>
      </c>
      <c r="AT668" s="43">
        <v>264629</v>
      </c>
      <c r="AU668" s="43">
        <v>266461</v>
      </c>
      <c r="AV668" s="42">
        <v>0.17299999999999999</v>
      </c>
      <c r="AW668" s="42">
        <v>0.623</v>
      </c>
      <c r="AX668" s="42">
        <v>0.17299999999999999</v>
      </c>
      <c r="AY668" s="42">
        <v>0.623</v>
      </c>
      <c r="AZ668" s="43">
        <v>1070</v>
      </c>
      <c r="BA668" s="43">
        <v>1542089555</v>
      </c>
      <c r="BB668" s="43">
        <v>1441205</v>
      </c>
      <c r="BC668" s="43">
        <v>266708</v>
      </c>
      <c r="BD668" s="43">
        <v>227357</v>
      </c>
      <c r="BE668" s="46">
        <v>0.19900000000000001</v>
      </c>
      <c r="BF668" s="46">
        <v>0.621</v>
      </c>
      <c r="BG668" s="46">
        <v>0.19900000000000001</v>
      </c>
      <c r="BH668" s="46">
        <v>0.621</v>
      </c>
      <c r="BI668" s="47">
        <v>1035</v>
      </c>
      <c r="BJ668" s="47">
        <v>1588065570</v>
      </c>
      <c r="BK668" s="47">
        <v>1534362</v>
      </c>
      <c r="BL668" s="47">
        <v>275564</v>
      </c>
      <c r="BM668" s="47">
        <v>256765</v>
      </c>
      <c r="BN668" s="66">
        <v>0.23899999999999999</v>
      </c>
      <c r="BO668" s="66">
        <v>0.625</v>
      </c>
      <c r="BP668" s="66">
        <v>0.23899999999999999</v>
      </c>
      <c r="BQ668" s="66">
        <v>0.625</v>
      </c>
      <c r="BR668" s="67">
        <v>1030</v>
      </c>
      <c r="BS668" s="67">
        <v>1627818760</v>
      </c>
      <c r="BT668" s="67">
        <v>1580406</v>
      </c>
      <c r="BU668" s="67">
        <v>319622</v>
      </c>
      <c r="BV668" s="67">
        <v>302925</v>
      </c>
      <c r="BW668" s="70">
        <v>0.218</v>
      </c>
      <c r="BX668" s="70">
        <v>0.59799999999999998</v>
      </c>
      <c r="BY668" s="70">
        <v>0.218</v>
      </c>
      <c r="BZ668" s="70">
        <v>0.59799999999999998</v>
      </c>
      <c r="CA668" s="71">
        <v>1102</v>
      </c>
      <c r="CB668" s="71">
        <v>1754875865</v>
      </c>
      <c r="CC668" s="71">
        <v>1592446</v>
      </c>
      <c r="CD668" s="71">
        <v>420196</v>
      </c>
      <c r="CE668" s="71">
        <v>502461</v>
      </c>
    </row>
    <row r="669" spans="1:83" x14ac:dyDescent="0.35">
      <c r="A669" s="10" t="s">
        <v>2001</v>
      </c>
      <c r="B669" s="10" t="s">
        <v>2062</v>
      </c>
      <c r="C669" s="42">
        <v>0</v>
      </c>
      <c r="D669" s="42">
        <v>0</v>
      </c>
      <c r="E669" s="42">
        <v>0</v>
      </c>
      <c r="F669" s="42">
        <v>0</v>
      </c>
      <c r="G669" s="43">
        <v>0</v>
      </c>
      <c r="H669" s="43">
        <v>0</v>
      </c>
      <c r="I669" s="43">
        <v>0</v>
      </c>
      <c r="J669" s="43">
        <v>0</v>
      </c>
      <c r="K669" s="43">
        <v>0</v>
      </c>
      <c r="L669" s="42">
        <v>0</v>
      </c>
      <c r="M669" s="42">
        <v>0</v>
      </c>
      <c r="N669" s="42">
        <v>0</v>
      </c>
      <c r="O669" s="42">
        <v>0</v>
      </c>
      <c r="P669" s="43">
        <v>0</v>
      </c>
      <c r="Q669" s="43">
        <v>0</v>
      </c>
      <c r="R669" s="43">
        <v>0</v>
      </c>
      <c r="S669" s="43">
        <v>0</v>
      </c>
      <c r="T669" s="43">
        <v>0</v>
      </c>
      <c r="U669" s="42">
        <v>0</v>
      </c>
      <c r="V669" s="42">
        <v>0</v>
      </c>
      <c r="W669" s="42">
        <v>0</v>
      </c>
      <c r="X669" s="42">
        <v>0</v>
      </c>
      <c r="Y669" s="43">
        <v>0</v>
      </c>
      <c r="Z669" s="43">
        <v>0</v>
      </c>
      <c r="AA669" s="43">
        <v>0</v>
      </c>
      <c r="AB669" s="43">
        <v>0</v>
      </c>
      <c r="AC669" s="43">
        <v>0</v>
      </c>
      <c r="AD669" s="42">
        <v>0</v>
      </c>
      <c r="AE669" s="42">
        <v>0</v>
      </c>
      <c r="AF669" s="42">
        <v>0</v>
      </c>
      <c r="AG669" s="42">
        <v>0</v>
      </c>
      <c r="AH669" s="43">
        <v>0</v>
      </c>
      <c r="AI669" s="43">
        <v>0</v>
      </c>
      <c r="AJ669" s="43">
        <v>0</v>
      </c>
      <c r="AK669" s="43">
        <v>0</v>
      </c>
      <c r="AL669" s="43">
        <v>0</v>
      </c>
      <c r="AM669" s="42">
        <v>0</v>
      </c>
      <c r="AN669" s="42">
        <v>0</v>
      </c>
      <c r="AO669" s="42">
        <v>0</v>
      </c>
      <c r="AP669" s="42">
        <v>0</v>
      </c>
      <c r="AQ669" s="43">
        <v>0</v>
      </c>
      <c r="AR669" s="43">
        <v>0</v>
      </c>
      <c r="AS669" s="43">
        <v>0</v>
      </c>
      <c r="AT669" s="43">
        <v>0</v>
      </c>
      <c r="AU669" s="43">
        <v>0</v>
      </c>
      <c r="AV669" s="42">
        <v>0</v>
      </c>
      <c r="AW669" s="42">
        <v>0</v>
      </c>
      <c r="AX669" s="42">
        <v>0</v>
      </c>
      <c r="AY669" s="42">
        <v>0</v>
      </c>
      <c r="AZ669" s="43">
        <v>0</v>
      </c>
      <c r="BA669" s="43">
        <v>0</v>
      </c>
      <c r="BB669" s="43">
        <v>0</v>
      </c>
      <c r="BC669" s="43">
        <v>0</v>
      </c>
      <c r="BD669" s="43">
        <v>0</v>
      </c>
      <c r="BE669" s="46">
        <v>0</v>
      </c>
      <c r="BF669" s="46">
        <v>0</v>
      </c>
      <c r="BG669" s="46">
        <v>0</v>
      </c>
      <c r="BH669" s="46">
        <v>0</v>
      </c>
      <c r="BI669" s="47">
        <v>0</v>
      </c>
      <c r="BJ669" s="47">
        <v>0</v>
      </c>
      <c r="BK669" s="47">
        <v>0</v>
      </c>
      <c r="BL669" s="47">
        <v>0</v>
      </c>
      <c r="BM669" s="47">
        <v>0</v>
      </c>
      <c r="BN669" s="66">
        <v>0</v>
      </c>
      <c r="BO669" s="66">
        <v>0</v>
      </c>
      <c r="BP669" s="66">
        <v>0</v>
      </c>
      <c r="BQ669" s="66">
        <v>0</v>
      </c>
      <c r="BR669" s="67">
        <v>0</v>
      </c>
      <c r="BS669" s="67">
        <v>0</v>
      </c>
      <c r="BT669" s="67">
        <v>0</v>
      </c>
      <c r="BU669" s="67">
        <v>0</v>
      </c>
      <c r="BV669" s="67">
        <v>0</v>
      </c>
      <c r="BW669" s="70">
        <v>0</v>
      </c>
      <c r="BX669" s="70">
        <v>0</v>
      </c>
      <c r="BY669" s="70">
        <v>0</v>
      </c>
      <c r="BZ669" s="70">
        <v>0</v>
      </c>
      <c r="CA669" s="71">
        <v>0</v>
      </c>
      <c r="CB669" s="71">
        <v>0</v>
      </c>
      <c r="CC669" s="71">
        <v>0</v>
      </c>
      <c r="CD669" s="71">
        <v>0</v>
      </c>
      <c r="CE669" s="71">
        <v>0</v>
      </c>
    </row>
    <row r="670" spans="1:83" x14ac:dyDescent="0.35">
      <c r="A670" s="10" t="s">
        <v>2002</v>
      </c>
      <c r="B670" s="10" t="s">
        <v>2063</v>
      </c>
      <c r="C670" s="42">
        <v>0</v>
      </c>
      <c r="D670" s="42">
        <v>0</v>
      </c>
      <c r="E670" s="42">
        <v>0</v>
      </c>
      <c r="F670" s="42">
        <v>0</v>
      </c>
      <c r="G670" s="43">
        <v>0</v>
      </c>
      <c r="H670" s="43">
        <v>0</v>
      </c>
      <c r="I670" s="43">
        <v>0</v>
      </c>
      <c r="J670" s="43">
        <v>0</v>
      </c>
      <c r="K670" s="43">
        <v>0</v>
      </c>
      <c r="L670" s="42">
        <v>0</v>
      </c>
      <c r="M670" s="42">
        <v>0</v>
      </c>
      <c r="N670" s="42">
        <v>0</v>
      </c>
      <c r="O670" s="42">
        <v>0</v>
      </c>
      <c r="P670" s="43">
        <v>0</v>
      </c>
      <c r="Q670" s="43">
        <v>0</v>
      </c>
      <c r="R670" s="43">
        <v>0</v>
      </c>
      <c r="S670" s="43">
        <v>0</v>
      </c>
      <c r="T670" s="43">
        <v>0</v>
      </c>
      <c r="U670" s="42">
        <v>0</v>
      </c>
      <c r="V670" s="42">
        <v>0</v>
      </c>
      <c r="W670" s="42">
        <v>0</v>
      </c>
      <c r="X670" s="42">
        <v>0</v>
      </c>
      <c r="Y670" s="43">
        <v>0</v>
      </c>
      <c r="Z670" s="43">
        <v>0</v>
      </c>
      <c r="AA670" s="43">
        <v>0</v>
      </c>
      <c r="AB670" s="43">
        <v>0</v>
      </c>
      <c r="AC670" s="43">
        <v>0</v>
      </c>
      <c r="AD670" s="42">
        <v>0</v>
      </c>
      <c r="AE670" s="42">
        <v>0</v>
      </c>
      <c r="AF670" s="42">
        <v>0</v>
      </c>
      <c r="AG670" s="42">
        <v>0</v>
      </c>
      <c r="AH670" s="43">
        <v>0</v>
      </c>
      <c r="AI670" s="43">
        <v>0</v>
      </c>
      <c r="AJ670" s="43">
        <v>0</v>
      </c>
      <c r="AK670" s="43">
        <v>0</v>
      </c>
      <c r="AL670" s="43">
        <v>0</v>
      </c>
      <c r="AM670" s="42">
        <v>0</v>
      </c>
      <c r="AN670" s="42">
        <v>0</v>
      </c>
      <c r="AO670" s="42">
        <v>0</v>
      </c>
      <c r="AP670" s="42">
        <v>0</v>
      </c>
      <c r="AQ670" s="43">
        <v>0</v>
      </c>
      <c r="AR670" s="43">
        <v>0</v>
      </c>
      <c r="AS670" s="43">
        <v>0</v>
      </c>
      <c r="AT670" s="43">
        <v>0</v>
      </c>
      <c r="AU670" s="43">
        <v>0</v>
      </c>
      <c r="AV670" s="42">
        <v>0</v>
      </c>
      <c r="AW670" s="42">
        <v>0</v>
      </c>
      <c r="AX670" s="42">
        <v>0</v>
      </c>
      <c r="AY670" s="42">
        <v>0</v>
      </c>
      <c r="AZ670" s="43">
        <v>0</v>
      </c>
      <c r="BA670" s="43">
        <v>0</v>
      </c>
      <c r="BB670" s="43">
        <v>0</v>
      </c>
      <c r="BC670" s="43">
        <v>0</v>
      </c>
      <c r="BD670" s="43">
        <v>0</v>
      </c>
      <c r="BE670" s="46">
        <v>0</v>
      </c>
      <c r="BF670" s="46">
        <v>0</v>
      </c>
      <c r="BG670" s="46">
        <v>0</v>
      </c>
      <c r="BH670" s="46">
        <v>0</v>
      </c>
      <c r="BI670" s="47">
        <v>0</v>
      </c>
      <c r="BJ670" s="47">
        <v>0</v>
      </c>
      <c r="BK670" s="47">
        <v>0</v>
      </c>
      <c r="BL670" s="47">
        <v>0</v>
      </c>
      <c r="BM670" s="47">
        <v>0</v>
      </c>
      <c r="BN670" s="66">
        <v>0</v>
      </c>
      <c r="BO670" s="66">
        <v>0</v>
      </c>
      <c r="BP670" s="66">
        <v>0</v>
      </c>
      <c r="BQ670" s="66">
        <v>0</v>
      </c>
      <c r="BR670" s="67">
        <v>0</v>
      </c>
      <c r="BS670" s="67">
        <v>0</v>
      </c>
      <c r="BT670" s="67">
        <v>0</v>
      </c>
      <c r="BU670" s="67">
        <v>0</v>
      </c>
      <c r="BV670" s="67">
        <v>0</v>
      </c>
      <c r="BW670" s="70">
        <v>0</v>
      </c>
      <c r="BX670" s="70">
        <v>0</v>
      </c>
      <c r="BY670" s="70">
        <v>0</v>
      </c>
      <c r="BZ670" s="70">
        <v>0</v>
      </c>
      <c r="CA670" s="71">
        <v>0</v>
      </c>
      <c r="CB670" s="71">
        <v>0</v>
      </c>
      <c r="CC670" s="71">
        <v>0</v>
      </c>
      <c r="CD670" s="71">
        <v>0</v>
      </c>
      <c r="CE670" s="71">
        <v>0</v>
      </c>
    </row>
    <row r="671" spans="1:83" x14ac:dyDescent="0.35">
      <c r="A671" s="10" t="s">
        <v>2003</v>
      </c>
      <c r="B671" s="10" t="s">
        <v>2064</v>
      </c>
      <c r="C671" s="42">
        <v>0</v>
      </c>
      <c r="D671" s="42">
        <v>0</v>
      </c>
      <c r="E671" s="42">
        <v>0</v>
      </c>
      <c r="F671" s="42">
        <v>0</v>
      </c>
      <c r="G671" s="43">
        <v>0</v>
      </c>
      <c r="H671" s="43">
        <v>0</v>
      </c>
      <c r="I671" s="43">
        <v>0</v>
      </c>
      <c r="J671" s="43">
        <v>0</v>
      </c>
      <c r="K671" s="43">
        <v>0</v>
      </c>
      <c r="L671" s="42">
        <v>0</v>
      </c>
      <c r="M671" s="42">
        <v>0</v>
      </c>
      <c r="N671" s="42">
        <v>0</v>
      </c>
      <c r="O671" s="42">
        <v>0</v>
      </c>
      <c r="P671" s="43">
        <v>0</v>
      </c>
      <c r="Q671" s="43">
        <v>0</v>
      </c>
      <c r="R671" s="43">
        <v>0</v>
      </c>
      <c r="S671" s="43">
        <v>0</v>
      </c>
      <c r="T671" s="43">
        <v>0</v>
      </c>
      <c r="U671" s="42">
        <v>0</v>
      </c>
      <c r="V671" s="42">
        <v>0</v>
      </c>
      <c r="W671" s="42">
        <v>0</v>
      </c>
      <c r="X671" s="42">
        <v>0</v>
      </c>
      <c r="Y671" s="43">
        <v>0</v>
      </c>
      <c r="Z671" s="43">
        <v>0</v>
      </c>
      <c r="AA671" s="43">
        <v>0</v>
      </c>
      <c r="AB671" s="43">
        <v>0</v>
      </c>
      <c r="AC671" s="43">
        <v>0</v>
      </c>
      <c r="AD671" s="42">
        <v>0</v>
      </c>
      <c r="AE671" s="42">
        <v>0</v>
      </c>
      <c r="AF671" s="42">
        <v>0</v>
      </c>
      <c r="AG671" s="42">
        <v>0</v>
      </c>
      <c r="AH671" s="43">
        <v>0</v>
      </c>
      <c r="AI671" s="43">
        <v>0</v>
      </c>
      <c r="AJ671" s="43">
        <v>0</v>
      </c>
      <c r="AK671" s="43">
        <v>0</v>
      </c>
      <c r="AL671" s="43">
        <v>0</v>
      </c>
      <c r="AM671" s="42">
        <v>0</v>
      </c>
      <c r="AN671" s="42">
        <v>0</v>
      </c>
      <c r="AO671" s="42">
        <v>0</v>
      </c>
      <c r="AP671" s="42">
        <v>0</v>
      </c>
      <c r="AQ671" s="43">
        <v>0</v>
      </c>
      <c r="AR671" s="43">
        <v>0</v>
      </c>
      <c r="AS671" s="43">
        <v>0</v>
      </c>
      <c r="AT671" s="43">
        <v>0</v>
      </c>
      <c r="AU671" s="43">
        <v>0</v>
      </c>
      <c r="AV671" s="42">
        <v>0</v>
      </c>
      <c r="AW671" s="42">
        <v>0</v>
      </c>
      <c r="AX671" s="42">
        <v>0</v>
      </c>
      <c r="AY671" s="42">
        <v>0</v>
      </c>
      <c r="AZ671" s="43">
        <v>0</v>
      </c>
      <c r="BA671" s="43">
        <v>0</v>
      </c>
      <c r="BB671" s="43">
        <v>0</v>
      </c>
      <c r="BC671" s="43">
        <v>0</v>
      </c>
      <c r="BD671" s="43">
        <v>0</v>
      </c>
      <c r="BE671" s="46">
        <v>0</v>
      </c>
      <c r="BF671" s="46">
        <v>0</v>
      </c>
      <c r="BG671" s="46">
        <v>0</v>
      </c>
      <c r="BH671" s="46">
        <v>0</v>
      </c>
      <c r="BI671" s="47">
        <v>0</v>
      </c>
      <c r="BJ671" s="47">
        <v>0</v>
      </c>
      <c r="BK671" s="47">
        <v>0</v>
      </c>
      <c r="BL671" s="47">
        <v>0</v>
      </c>
      <c r="BM671" s="47">
        <v>0</v>
      </c>
      <c r="BN671" s="66">
        <v>0</v>
      </c>
      <c r="BO671" s="66">
        <v>0</v>
      </c>
      <c r="BP671" s="66">
        <v>0</v>
      </c>
      <c r="BQ671" s="66">
        <v>0</v>
      </c>
      <c r="BR671" s="67">
        <v>0</v>
      </c>
      <c r="BS671" s="67">
        <v>0</v>
      </c>
      <c r="BT671" s="67">
        <v>0</v>
      </c>
      <c r="BU671" s="67">
        <v>0</v>
      </c>
      <c r="BV671" s="67">
        <v>0</v>
      </c>
      <c r="BW671" s="70">
        <v>0</v>
      </c>
      <c r="BX671" s="70">
        <v>0</v>
      </c>
      <c r="BY671" s="70">
        <v>0</v>
      </c>
      <c r="BZ671" s="70">
        <v>0</v>
      </c>
      <c r="CA671" s="71">
        <v>0</v>
      </c>
      <c r="CB671" s="71">
        <v>0</v>
      </c>
      <c r="CC671" s="71">
        <v>0</v>
      </c>
      <c r="CD671" s="71">
        <v>0</v>
      </c>
      <c r="CE671" s="71">
        <v>0</v>
      </c>
    </row>
    <row r="672" spans="1:83" x14ac:dyDescent="0.35">
      <c r="A672" s="10" t="s">
        <v>2004</v>
      </c>
      <c r="B672" s="10" t="s">
        <v>2065</v>
      </c>
      <c r="C672" s="42">
        <v>0</v>
      </c>
      <c r="D672" s="42">
        <v>0</v>
      </c>
      <c r="E672" s="42">
        <v>0</v>
      </c>
      <c r="F672" s="42">
        <v>0</v>
      </c>
      <c r="G672" s="43">
        <v>0</v>
      </c>
      <c r="H672" s="43">
        <v>0</v>
      </c>
      <c r="I672" s="43">
        <v>0</v>
      </c>
      <c r="J672" s="43">
        <v>0</v>
      </c>
      <c r="K672" s="43">
        <v>0</v>
      </c>
      <c r="L672" s="42">
        <v>0</v>
      </c>
      <c r="M672" s="42">
        <v>0</v>
      </c>
      <c r="N672" s="42">
        <v>0</v>
      </c>
      <c r="O672" s="42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2">
        <v>0</v>
      </c>
      <c r="V672" s="42">
        <v>0</v>
      </c>
      <c r="W672" s="42">
        <v>0</v>
      </c>
      <c r="X672" s="42">
        <v>0</v>
      </c>
      <c r="Y672" s="43">
        <v>0</v>
      </c>
      <c r="Z672" s="43">
        <v>0</v>
      </c>
      <c r="AA672" s="43">
        <v>0</v>
      </c>
      <c r="AB672" s="43">
        <v>0</v>
      </c>
      <c r="AC672" s="43">
        <v>0</v>
      </c>
      <c r="AD672" s="42">
        <v>0</v>
      </c>
      <c r="AE672" s="42">
        <v>0</v>
      </c>
      <c r="AF672" s="42">
        <v>0</v>
      </c>
      <c r="AG672" s="42">
        <v>0</v>
      </c>
      <c r="AH672" s="43">
        <v>0</v>
      </c>
      <c r="AI672" s="43">
        <v>0</v>
      </c>
      <c r="AJ672" s="43">
        <v>0</v>
      </c>
      <c r="AK672" s="43">
        <v>0</v>
      </c>
      <c r="AL672" s="43">
        <v>0</v>
      </c>
      <c r="AM672" s="42">
        <v>0</v>
      </c>
      <c r="AN672" s="42">
        <v>0</v>
      </c>
      <c r="AO672" s="42">
        <v>0</v>
      </c>
      <c r="AP672" s="42">
        <v>0</v>
      </c>
      <c r="AQ672" s="43">
        <v>0</v>
      </c>
      <c r="AR672" s="43">
        <v>0</v>
      </c>
      <c r="AS672" s="43">
        <v>0</v>
      </c>
      <c r="AT672" s="43">
        <v>0</v>
      </c>
      <c r="AU672" s="43">
        <v>0</v>
      </c>
      <c r="AV672" s="42">
        <v>0</v>
      </c>
      <c r="AW672" s="42">
        <v>0</v>
      </c>
      <c r="AX672" s="42">
        <v>0</v>
      </c>
      <c r="AY672" s="42">
        <v>0</v>
      </c>
      <c r="AZ672" s="43">
        <v>0</v>
      </c>
      <c r="BA672" s="43">
        <v>0</v>
      </c>
      <c r="BB672" s="43">
        <v>0</v>
      </c>
      <c r="BC672" s="43">
        <v>0</v>
      </c>
      <c r="BD672" s="43">
        <v>0</v>
      </c>
      <c r="BE672" s="46">
        <v>0</v>
      </c>
      <c r="BF672" s="46">
        <v>0</v>
      </c>
      <c r="BG672" s="46">
        <v>0</v>
      </c>
      <c r="BH672" s="46">
        <v>0</v>
      </c>
      <c r="BI672" s="47">
        <v>0</v>
      </c>
      <c r="BJ672" s="47">
        <v>0</v>
      </c>
      <c r="BK672" s="47">
        <v>0</v>
      </c>
      <c r="BL672" s="47">
        <v>0</v>
      </c>
      <c r="BM672" s="47">
        <v>0</v>
      </c>
      <c r="BN672" s="66">
        <v>0</v>
      </c>
      <c r="BO672" s="66">
        <v>0</v>
      </c>
      <c r="BP672" s="66">
        <v>0</v>
      </c>
      <c r="BQ672" s="66">
        <v>0</v>
      </c>
      <c r="BR672" s="67">
        <v>0</v>
      </c>
      <c r="BS672" s="67">
        <v>0</v>
      </c>
      <c r="BT672" s="67">
        <v>0</v>
      </c>
      <c r="BU672" s="67">
        <v>0</v>
      </c>
      <c r="BV672" s="67">
        <v>0</v>
      </c>
      <c r="BW672" s="70">
        <v>0</v>
      </c>
      <c r="BX672" s="70">
        <v>0</v>
      </c>
      <c r="BY672" s="70">
        <v>0</v>
      </c>
      <c r="BZ672" s="70">
        <v>0</v>
      </c>
      <c r="CA672" s="71">
        <v>0</v>
      </c>
      <c r="CB672" s="71">
        <v>0</v>
      </c>
      <c r="CC672" s="71">
        <v>0</v>
      </c>
      <c r="CD672" s="71">
        <v>0</v>
      </c>
      <c r="CE672" s="71">
        <v>0</v>
      </c>
    </row>
    <row r="673" spans="1:83" x14ac:dyDescent="0.35">
      <c r="A673" s="10" t="s">
        <v>2005</v>
      </c>
      <c r="B673" s="10" t="s">
        <v>649</v>
      </c>
      <c r="C673" s="42">
        <v>0</v>
      </c>
      <c r="D673" s="42">
        <v>0.39</v>
      </c>
      <c r="E673" s="42">
        <v>0</v>
      </c>
      <c r="F673" s="42">
        <v>0.39</v>
      </c>
      <c r="G673" s="43">
        <v>3785</v>
      </c>
      <c r="H673" s="43">
        <v>7772434192</v>
      </c>
      <c r="I673" s="43">
        <v>2053483</v>
      </c>
      <c r="J673" s="43">
        <v>276104</v>
      </c>
      <c r="K673" s="43">
        <v>255774</v>
      </c>
      <c r="L673" s="42">
        <v>0</v>
      </c>
      <c r="M673" s="42">
        <v>0.39900000000000002</v>
      </c>
      <c r="N673" s="42">
        <v>0</v>
      </c>
      <c r="O673" s="42">
        <v>0.39900000000000002</v>
      </c>
      <c r="P673" s="43">
        <v>3785</v>
      </c>
      <c r="Q673" s="43">
        <v>7697693882</v>
      </c>
      <c r="R673" s="43">
        <v>2033736</v>
      </c>
      <c r="S673" s="43">
        <v>287069</v>
      </c>
      <c r="T673" s="43">
        <v>285771</v>
      </c>
      <c r="U673" s="42">
        <v>0</v>
      </c>
      <c r="V673" s="42">
        <v>0.36</v>
      </c>
      <c r="W673" s="42">
        <v>0</v>
      </c>
      <c r="X673" s="42">
        <v>0.36</v>
      </c>
      <c r="Y673" s="43">
        <v>3891</v>
      </c>
      <c r="Z673" s="43">
        <v>8320913192</v>
      </c>
      <c r="AA673" s="43">
        <v>2138502</v>
      </c>
      <c r="AB673" s="43">
        <v>286018</v>
      </c>
      <c r="AC673" s="43">
        <v>267258</v>
      </c>
      <c r="AD673" s="42">
        <v>0</v>
      </c>
      <c r="AE673" s="42">
        <v>0.39</v>
      </c>
      <c r="AF673" s="42">
        <v>0</v>
      </c>
      <c r="AG673" s="42">
        <v>0.39</v>
      </c>
      <c r="AH673" s="43">
        <v>3637</v>
      </c>
      <c r="AI673" s="43">
        <v>8252448563</v>
      </c>
      <c r="AJ673" s="43">
        <v>2269026</v>
      </c>
      <c r="AK673" s="43">
        <v>300769</v>
      </c>
      <c r="AL673" s="43">
        <v>334071</v>
      </c>
      <c r="AM673" s="42">
        <v>0</v>
      </c>
      <c r="AN673" s="42">
        <v>0.39400000000000002</v>
      </c>
      <c r="AO673" s="42">
        <v>0</v>
      </c>
      <c r="AP673" s="42">
        <v>0.39400000000000002</v>
      </c>
      <c r="AQ673" s="43">
        <v>3949</v>
      </c>
      <c r="AR673" s="43">
        <v>8358584056</v>
      </c>
      <c r="AS673" s="43">
        <v>2116633</v>
      </c>
      <c r="AT673" s="43">
        <v>366288</v>
      </c>
      <c r="AU673" s="43">
        <v>391981</v>
      </c>
      <c r="AV673" s="42">
        <v>0</v>
      </c>
      <c r="AW673" s="42">
        <v>0.40300000000000002</v>
      </c>
      <c r="AX673" s="42">
        <v>0</v>
      </c>
      <c r="AY673" s="42">
        <v>0.40300000000000002</v>
      </c>
      <c r="AZ673" s="43">
        <v>3928</v>
      </c>
      <c r="BA673" s="43">
        <v>8415754874</v>
      </c>
      <c r="BB673" s="43">
        <v>2142503</v>
      </c>
      <c r="BC673" s="43">
        <v>403210</v>
      </c>
      <c r="BD673" s="43">
        <v>437787</v>
      </c>
      <c r="BE673" s="46">
        <v>0</v>
      </c>
      <c r="BF673" s="46">
        <v>0.39</v>
      </c>
      <c r="BG673" s="46">
        <v>0</v>
      </c>
      <c r="BH673" s="46">
        <v>0.39</v>
      </c>
      <c r="BI673" s="47">
        <v>3901</v>
      </c>
      <c r="BJ673" s="47">
        <v>8779378284</v>
      </c>
      <c r="BK673" s="47">
        <v>2250545</v>
      </c>
      <c r="BL673" s="47">
        <v>457983</v>
      </c>
      <c r="BM673" s="47">
        <v>543363</v>
      </c>
      <c r="BN673" s="66">
        <v>0</v>
      </c>
      <c r="BO673" s="66">
        <v>0.42099999999999999</v>
      </c>
      <c r="BP673" s="66">
        <v>0</v>
      </c>
      <c r="BQ673" s="66">
        <v>0.42099999999999999</v>
      </c>
      <c r="BR673" s="67">
        <v>3883</v>
      </c>
      <c r="BS673" s="67">
        <v>8589873466</v>
      </c>
      <c r="BT673" s="67">
        <v>2212174</v>
      </c>
      <c r="BU673" s="67">
        <v>599322</v>
      </c>
      <c r="BV673" s="67">
        <v>867716</v>
      </c>
      <c r="BW673" s="70">
        <v>0</v>
      </c>
      <c r="BX673" s="70">
        <v>0.41199999999999998</v>
      </c>
      <c r="BY673" s="70">
        <v>0</v>
      </c>
      <c r="BZ673" s="70">
        <v>0.41199999999999998</v>
      </c>
      <c r="CA673" s="71">
        <v>3763</v>
      </c>
      <c r="CB673" s="71">
        <v>8917389707</v>
      </c>
      <c r="CC673" s="71">
        <v>2369755</v>
      </c>
      <c r="CD673" s="71">
        <v>1062438</v>
      </c>
      <c r="CE673" s="71">
        <v>1011251</v>
      </c>
    </row>
    <row r="674" spans="1:83" x14ac:dyDescent="0.35">
      <c r="A674" s="10" t="s">
        <v>2006</v>
      </c>
      <c r="B674" s="10" t="s">
        <v>650</v>
      </c>
      <c r="C674" s="42">
        <v>0</v>
      </c>
      <c r="D674" s="42">
        <v>0.437</v>
      </c>
      <c r="E674" s="42">
        <v>0</v>
      </c>
      <c r="F674" s="42">
        <v>0</v>
      </c>
      <c r="G674" s="43">
        <v>5429</v>
      </c>
      <c r="H674" s="43">
        <v>8379655708</v>
      </c>
      <c r="I674" s="43">
        <v>1543498</v>
      </c>
      <c r="J674" s="43">
        <v>0</v>
      </c>
      <c r="K674" s="43">
        <v>0</v>
      </c>
      <c r="L674" s="42">
        <v>0</v>
      </c>
      <c r="M674" s="42">
        <v>0.441</v>
      </c>
      <c r="N674" s="42">
        <v>0</v>
      </c>
      <c r="O674" s="42">
        <v>0</v>
      </c>
      <c r="P674" s="43">
        <v>5585</v>
      </c>
      <c r="Q674" s="43">
        <v>8359922478</v>
      </c>
      <c r="R674" s="43">
        <v>1496852</v>
      </c>
      <c r="S674" s="43">
        <v>0</v>
      </c>
      <c r="T674" s="43">
        <v>0</v>
      </c>
      <c r="U674" s="42">
        <v>0</v>
      </c>
      <c r="V674" s="42">
        <v>0.42499999999999999</v>
      </c>
      <c r="W674" s="42">
        <v>0</v>
      </c>
      <c r="X674" s="42">
        <v>0</v>
      </c>
      <c r="Y674" s="43">
        <v>5693</v>
      </c>
      <c r="Z674" s="43">
        <v>8793365271</v>
      </c>
      <c r="AA674" s="43">
        <v>1544592</v>
      </c>
      <c r="AB674" s="43">
        <v>0</v>
      </c>
      <c r="AC674" s="43">
        <v>0</v>
      </c>
      <c r="AD674" s="42">
        <v>0</v>
      </c>
      <c r="AE674" s="42">
        <v>0.42899999999999999</v>
      </c>
      <c r="AF674" s="42">
        <v>0</v>
      </c>
      <c r="AG674" s="42">
        <v>0</v>
      </c>
      <c r="AH674" s="43">
        <v>5682</v>
      </c>
      <c r="AI674" s="43">
        <v>9069905458</v>
      </c>
      <c r="AJ674" s="43">
        <v>1596252</v>
      </c>
      <c r="AK674" s="43">
        <v>0</v>
      </c>
      <c r="AL674" s="43">
        <v>0</v>
      </c>
      <c r="AM674" s="42">
        <v>1.7999999999999999E-2</v>
      </c>
      <c r="AN674" s="42">
        <v>0.41699999999999998</v>
      </c>
      <c r="AO674" s="42">
        <v>1.7999999999999999E-2</v>
      </c>
      <c r="AP674" s="42">
        <v>0</v>
      </c>
      <c r="AQ674" s="43">
        <v>5833</v>
      </c>
      <c r="AR674" s="43">
        <v>9356769171</v>
      </c>
      <c r="AS674" s="43">
        <v>1604109</v>
      </c>
      <c r="AT674" s="43">
        <v>0</v>
      </c>
      <c r="AU674" s="43">
        <v>0</v>
      </c>
      <c r="AV674" s="42">
        <v>6.4000000000000001E-2</v>
      </c>
      <c r="AW674" s="42">
        <v>0.42499999999999999</v>
      </c>
      <c r="AX674" s="42">
        <v>6.4000000000000001E-2</v>
      </c>
      <c r="AY674" s="42">
        <v>0</v>
      </c>
      <c r="AZ674" s="43">
        <v>5733</v>
      </c>
      <c r="BA674" s="43">
        <v>9353594612</v>
      </c>
      <c r="BB674" s="43">
        <v>1631535</v>
      </c>
      <c r="BC674" s="43">
        <v>0</v>
      </c>
      <c r="BD674" s="43">
        <v>0</v>
      </c>
      <c r="BE674" s="46">
        <v>0.154</v>
      </c>
      <c r="BF674" s="46">
        <v>0.441</v>
      </c>
      <c r="BG674" s="46">
        <v>0.154</v>
      </c>
      <c r="BH674" s="46">
        <v>0</v>
      </c>
      <c r="BI674" s="47">
        <v>5779</v>
      </c>
      <c r="BJ674" s="47">
        <v>9358608694</v>
      </c>
      <c r="BK674" s="47">
        <v>1619416</v>
      </c>
      <c r="BL674" s="47">
        <v>0</v>
      </c>
      <c r="BM674" s="47">
        <v>0</v>
      </c>
      <c r="BN674" s="66">
        <v>0.19600000000000001</v>
      </c>
      <c r="BO674" s="66">
        <v>0.45300000000000001</v>
      </c>
      <c r="BP674" s="66">
        <v>0.19600000000000001</v>
      </c>
      <c r="BQ674" s="66">
        <v>0</v>
      </c>
      <c r="BR674" s="67">
        <v>5612</v>
      </c>
      <c r="BS674" s="67">
        <v>9364823665</v>
      </c>
      <c r="BT674" s="67">
        <v>1668714</v>
      </c>
      <c r="BU674" s="67">
        <v>0</v>
      </c>
      <c r="BV674" s="67">
        <v>0</v>
      </c>
      <c r="BW674" s="70">
        <v>0.153</v>
      </c>
      <c r="BX674" s="70">
        <v>0.44500000000000001</v>
      </c>
      <c r="BY674" s="70">
        <v>0.153</v>
      </c>
      <c r="BZ674" s="70">
        <v>0</v>
      </c>
      <c r="CA674" s="71">
        <v>5654</v>
      </c>
      <c r="CB674" s="71">
        <v>9746632595</v>
      </c>
      <c r="CC674" s="71">
        <v>1723847</v>
      </c>
      <c r="CD674" s="71">
        <v>0</v>
      </c>
      <c r="CE674" s="71">
        <v>0</v>
      </c>
    </row>
    <row r="675" spans="1:83" x14ac:dyDescent="0.35">
      <c r="A675" s="10" t="s">
        <v>2007</v>
      </c>
      <c r="B675" s="10" t="s">
        <v>1269</v>
      </c>
      <c r="C675" s="42">
        <v>5.6000000000000001E-2</v>
      </c>
      <c r="D675" s="42">
        <v>0.59199999999999997</v>
      </c>
      <c r="E675" s="42">
        <v>5.6000000000000001E-2</v>
      </c>
      <c r="F675" s="42">
        <v>0.59199999999999997</v>
      </c>
      <c r="G675" s="43">
        <v>2030</v>
      </c>
      <c r="H675" s="43">
        <v>2562138998</v>
      </c>
      <c r="I675" s="43">
        <v>1262137</v>
      </c>
      <c r="J675" s="43">
        <v>853210</v>
      </c>
      <c r="K675" s="43">
        <v>964665</v>
      </c>
      <c r="L675" s="42">
        <v>6.4000000000000001E-2</v>
      </c>
      <c r="M675" s="42">
        <v>0.59599999999999997</v>
      </c>
      <c r="N675" s="42">
        <v>6.4000000000000001E-2</v>
      </c>
      <c r="O675" s="42">
        <v>0.59599999999999997</v>
      </c>
      <c r="P675" s="43">
        <v>2014</v>
      </c>
      <c r="Q675" s="43">
        <v>2597400674</v>
      </c>
      <c r="R675" s="43">
        <v>1289672</v>
      </c>
      <c r="S675" s="43">
        <v>994833</v>
      </c>
      <c r="T675" s="43">
        <v>917226</v>
      </c>
      <c r="U675" s="42">
        <v>2.5000000000000001E-2</v>
      </c>
      <c r="V675" s="42">
        <v>0.56799999999999995</v>
      </c>
      <c r="W675" s="42">
        <v>2.5000000000000001E-2</v>
      </c>
      <c r="X675" s="42">
        <v>0.56799999999999995</v>
      </c>
      <c r="Y675" s="43">
        <v>1994</v>
      </c>
      <c r="Z675" s="43">
        <v>2813803995</v>
      </c>
      <c r="AA675" s="43">
        <v>1411135</v>
      </c>
      <c r="AB675" s="43">
        <v>1069106</v>
      </c>
      <c r="AC675" s="43">
        <v>1077712</v>
      </c>
      <c r="AD675" s="42">
        <v>0.11899999999999999</v>
      </c>
      <c r="AE675" s="42">
        <v>0.59799999999999998</v>
      </c>
      <c r="AF675" s="42">
        <v>0.11899999999999999</v>
      </c>
      <c r="AG675" s="42">
        <v>0.59799999999999998</v>
      </c>
      <c r="AH675" s="43">
        <v>2025</v>
      </c>
      <c r="AI675" s="43">
        <v>2740574428</v>
      </c>
      <c r="AJ675" s="43">
        <v>1353370</v>
      </c>
      <c r="AK675" s="43">
        <v>1122346</v>
      </c>
      <c r="AL675" s="43">
        <v>1042404</v>
      </c>
      <c r="AM675" s="42">
        <v>0.124</v>
      </c>
      <c r="AN675" s="42">
        <v>0.59799999999999998</v>
      </c>
      <c r="AO675" s="42">
        <v>0.124</v>
      </c>
      <c r="AP675" s="42">
        <v>0.59799999999999998</v>
      </c>
      <c r="AQ675" s="43">
        <v>1995</v>
      </c>
      <c r="AR675" s="43">
        <v>2854829567</v>
      </c>
      <c r="AS675" s="43">
        <v>1430992</v>
      </c>
      <c r="AT675" s="43">
        <v>1070350</v>
      </c>
      <c r="AU675" s="43">
        <v>1076964</v>
      </c>
      <c r="AV675" s="42">
        <v>0.19</v>
      </c>
      <c r="AW675" s="42">
        <v>0.6</v>
      </c>
      <c r="AX675" s="42">
        <v>0.19</v>
      </c>
      <c r="AY675" s="42">
        <v>0.6</v>
      </c>
      <c r="AZ675" s="43">
        <v>2047</v>
      </c>
      <c r="BA675" s="43">
        <v>2888505772</v>
      </c>
      <c r="BB675" s="43">
        <v>1411092</v>
      </c>
      <c r="BC675" s="43">
        <v>1025933</v>
      </c>
      <c r="BD675" s="43">
        <v>1041033</v>
      </c>
      <c r="BE675" s="46">
        <v>0.24199999999999999</v>
      </c>
      <c r="BF675" s="46">
        <v>0.60199999999999998</v>
      </c>
      <c r="BG675" s="46">
        <v>0.24199999999999999</v>
      </c>
      <c r="BH675" s="46">
        <v>0.60199999999999998</v>
      </c>
      <c r="BI675" s="47">
        <v>2028</v>
      </c>
      <c r="BJ675" s="47">
        <v>2943078190</v>
      </c>
      <c r="BK675" s="47">
        <v>1451221</v>
      </c>
      <c r="BL675" s="47">
        <v>1174183</v>
      </c>
      <c r="BM675" s="47">
        <v>1132792</v>
      </c>
      <c r="BN675" s="66">
        <v>0.26700000000000002</v>
      </c>
      <c r="BO675" s="66">
        <v>0.60199999999999998</v>
      </c>
      <c r="BP675" s="66">
        <v>0.26700000000000002</v>
      </c>
      <c r="BQ675" s="66">
        <v>0.60199999999999998</v>
      </c>
      <c r="BR675" s="67">
        <v>1979</v>
      </c>
      <c r="BS675" s="67">
        <v>3011872334</v>
      </c>
      <c r="BT675" s="67">
        <v>1521916</v>
      </c>
      <c r="BU675" s="67">
        <v>1220298</v>
      </c>
      <c r="BV675" s="67">
        <v>1095594</v>
      </c>
      <c r="BW675" s="70">
        <v>0.22500000000000001</v>
      </c>
      <c r="BX675" s="70">
        <v>0.59199999999999997</v>
      </c>
      <c r="BY675" s="70">
        <v>0.22500000000000001</v>
      </c>
      <c r="BZ675" s="70">
        <v>0.59199999999999997</v>
      </c>
      <c r="CA675" s="71">
        <v>2007</v>
      </c>
      <c r="CB675" s="71">
        <v>3167147801</v>
      </c>
      <c r="CC675" s="71">
        <v>1578050</v>
      </c>
      <c r="CD675" s="71">
        <v>1415902</v>
      </c>
      <c r="CE675" s="71">
        <v>1283532</v>
      </c>
    </row>
    <row r="676" spans="1:83" x14ac:dyDescent="0.35">
      <c r="A676" s="10" t="s">
        <v>2008</v>
      </c>
      <c r="B676" s="10" t="s">
        <v>652</v>
      </c>
      <c r="C676" s="42">
        <v>0</v>
      </c>
      <c r="D676" s="42">
        <v>0.20799999999999999</v>
      </c>
      <c r="E676" s="42">
        <v>0</v>
      </c>
      <c r="F676" s="42">
        <v>0.36</v>
      </c>
      <c r="G676" s="43">
        <v>437</v>
      </c>
      <c r="H676" s="43">
        <v>2443958464</v>
      </c>
      <c r="I676" s="43">
        <v>5592582</v>
      </c>
      <c r="J676" s="43">
        <v>251359</v>
      </c>
      <c r="K676" s="43">
        <v>173944</v>
      </c>
      <c r="L676" s="42">
        <v>0</v>
      </c>
      <c r="M676" s="42">
        <v>0.192</v>
      </c>
      <c r="N676" s="42">
        <v>0</v>
      </c>
      <c r="O676" s="42">
        <v>0.36</v>
      </c>
      <c r="P676" s="43">
        <v>465</v>
      </c>
      <c r="Q676" s="43">
        <v>2476609852</v>
      </c>
      <c r="R676" s="43">
        <v>5326042</v>
      </c>
      <c r="S676" s="43">
        <v>232352</v>
      </c>
      <c r="T676" s="43">
        <v>208701</v>
      </c>
      <c r="U676" s="42">
        <v>0</v>
      </c>
      <c r="V676" s="42">
        <v>0.14899999999999999</v>
      </c>
      <c r="W676" s="42">
        <v>0</v>
      </c>
      <c r="X676" s="42">
        <v>0.36</v>
      </c>
      <c r="Y676" s="43">
        <v>485</v>
      </c>
      <c r="Z676" s="43">
        <v>2664104018</v>
      </c>
      <c r="AA676" s="43">
        <v>5492997</v>
      </c>
      <c r="AB676" s="43">
        <v>245495</v>
      </c>
      <c r="AC676" s="43">
        <v>273268</v>
      </c>
      <c r="AD676" s="42">
        <v>0</v>
      </c>
      <c r="AE676" s="42">
        <v>0.17599999999999999</v>
      </c>
      <c r="AF676" s="42">
        <v>0</v>
      </c>
      <c r="AG676" s="42">
        <v>0.36</v>
      </c>
      <c r="AH676" s="43">
        <v>492</v>
      </c>
      <c r="AI676" s="43">
        <v>2664566207</v>
      </c>
      <c r="AJ676" s="43">
        <v>5415784</v>
      </c>
      <c r="AK676" s="43">
        <v>303180</v>
      </c>
      <c r="AL676" s="43">
        <v>263650</v>
      </c>
      <c r="AM676" s="42">
        <v>0</v>
      </c>
      <c r="AN676" s="42">
        <v>0.121</v>
      </c>
      <c r="AO676" s="42">
        <v>0</v>
      </c>
      <c r="AP676" s="42">
        <v>0.36</v>
      </c>
      <c r="AQ676" s="43">
        <v>480</v>
      </c>
      <c r="AR676" s="43">
        <v>2817830664</v>
      </c>
      <c r="AS676" s="43">
        <v>5870480</v>
      </c>
      <c r="AT676" s="43">
        <v>314677</v>
      </c>
      <c r="AU676" s="43">
        <v>303376</v>
      </c>
      <c r="AV676" s="42">
        <v>0</v>
      </c>
      <c r="AW676" s="42">
        <v>0.14000000000000001</v>
      </c>
      <c r="AX676" s="42">
        <v>0</v>
      </c>
      <c r="AY676" s="42">
        <v>0.36</v>
      </c>
      <c r="AZ676" s="43">
        <v>483</v>
      </c>
      <c r="BA676" s="43">
        <v>2763394182</v>
      </c>
      <c r="BB676" s="43">
        <v>5721313</v>
      </c>
      <c r="BC676" s="43">
        <v>325084</v>
      </c>
      <c r="BD676" s="43">
        <v>265636</v>
      </c>
      <c r="BE676" s="46">
        <v>0</v>
      </c>
      <c r="BF676" s="46">
        <v>0.14899999999999999</v>
      </c>
      <c r="BG676" s="46">
        <v>0</v>
      </c>
      <c r="BH676" s="46">
        <v>0.36</v>
      </c>
      <c r="BI676" s="47">
        <v>479</v>
      </c>
      <c r="BJ676" s="47">
        <v>2755844751</v>
      </c>
      <c r="BK676" s="47">
        <v>5753329</v>
      </c>
      <c r="BL676" s="47">
        <v>407865</v>
      </c>
      <c r="BM676" s="47">
        <v>273226</v>
      </c>
      <c r="BN676" s="66">
        <v>0</v>
      </c>
      <c r="BO676" s="66">
        <v>0.14000000000000001</v>
      </c>
      <c r="BP676" s="66">
        <v>0</v>
      </c>
      <c r="BQ676" s="66">
        <v>0.36</v>
      </c>
      <c r="BR676" s="67">
        <v>428</v>
      </c>
      <c r="BS676" s="67">
        <v>2764229672</v>
      </c>
      <c r="BT676" s="67">
        <v>6458480</v>
      </c>
      <c r="BU676" s="67">
        <v>442531</v>
      </c>
      <c r="BV676" s="67">
        <v>264922</v>
      </c>
      <c r="BW676" s="70">
        <v>0</v>
      </c>
      <c r="BX676" s="70">
        <v>0.121</v>
      </c>
      <c r="BY676" s="70">
        <v>0</v>
      </c>
      <c r="BZ676" s="70">
        <v>0.36</v>
      </c>
      <c r="CA676" s="71">
        <v>428</v>
      </c>
      <c r="CB676" s="71">
        <v>2819704881</v>
      </c>
      <c r="CC676" s="71">
        <v>6588095</v>
      </c>
      <c r="CD676" s="71">
        <v>479401</v>
      </c>
      <c r="CE676" s="71">
        <v>336275</v>
      </c>
    </row>
    <row r="677" spans="1:83" x14ac:dyDescent="0.35">
      <c r="A677" s="10" t="s">
        <v>2009</v>
      </c>
      <c r="B677" s="10" t="s">
        <v>2066</v>
      </c>
      <c r="C677" s="42">
        <v>0</v>
      </c>
      <c r="D677" s="42">
        <v>0</v>
      </c>
      <c r="E677" s="42">
        <v>0</v>
      </c>
      <c r="F677" s="42">
        <v>0</v>
      </c>
      <c r="G677" s="43">
        <v>0</v>
      </c>
      <c r="H677" s="43">
        <v>0</v>
      </c>
      <c r="I677" s="43">
        <v>0</v>
      </c>
      <c r="J677" s="43">
        <v>0</v>
      </c>
      <c r="K677" s="43">
        <v>0</v>
      </c>
      <c r="L677" s="42">
        <v>0</v>
      </c>
      <c r="M677" s="42">
        <v>0</v>
      </c>
      <c r="N677" s="42">
        <v>0</v>
      </c>
      <c r="O677" s="42">
        <v>0</v>
      </c>
      <c r="P677" s="43">
        <v>0</v>
      </c>
      <c r="Q677" s="43">
        <v>0</v>
      </c>
      <c r="R677" s="43">
        <v>0</v>
      </c>
      <c r="S677" s="43">
        <v>0</v>
      </c>
      <c r="T677" s="43">
        <v>0</v>
      </c>
      <c r="U677" s="42">
        <v>0</v>
      </c>
      <c r="V677" s="42">
        <v>0</v>
      </c>
      <c r="W677" s="42">
        <v>0</v>
      </c>
      <c r="X677" s="42">
        <v>0</v>
      </c>
      <c r="Y677" s="43">
        <v>0</v>
      </c>
      <c r="Z677" s="43">
        <v>0</v>
      </c>
      <c r="AA677" s="43">
        <v>0</v>
      </c>
      <c r="AB677" s="43">
        <v>0</v>
      </c>
      <c r="AC677" s="43">
        <v>0</v>
      </c>
      <c r="AD677" s="42">
        <v>0</v>
      </c>
      <c r="AE677" s="42">
        <v>0</v>
      </c>
      <c r="AF677" s="42">
        <v>0</v>
      </c>
      <c r="AG677" s="42">
        <v>0</v>
      </c>
      <c r="AH677" s="43">
        <v>0</v>
      </c>
      <c r="AI677" s="43">
        <v>0</v>
      </c>
      <c r="AJ677" s="43">
        <v>0</v>
      </c>
      <c r="AK677" s="43">
        <v>0</v>
      </c>
      <c r="AL677" s="43">
        <v>0</v>
      </c>
      <c r="AM677" s="42">
        <v>0</v>
      </c>
      <c r="AN677" s="42">
        <v>0</v>
      </c>
      <c r="AO677" s="42">
        <v>0</v>
      </c>
      <c r="AP677" s="42">
        <v>0</v>
      </c>
      <c r="AQ677" s="43">
        <v>0</v>
      </c>
      <c r="AR677" s="43">
        <v>0</v>
      </c>
      <c r="AS677" s="43">
        <v>0</v>
      </c>
      <c r="AT677" s="43">
        <v>0</v>
      </c>
      <c r="AU677" s="43">
        <v>0</v>
      </c>
      <c r="AV677" s="42">
        <v>0</v>
      </c>
      <c r="AW677" s="42">
        <v>0</v>
      </c>
      <c r="AX677" s="42">
        <v>0</v>
      </c>
      <c r="AY677" s="42">
        <v>0</v>
      </c>
      <c r="AZ677" s="43">
        <v>0</v>
      </c>
      <c r="BA677" s="43">
        <v>0</v>
      </c>
      <c r="BB677" s="43">
        <v>0</v>
      </c>
      <c r="BC677" s="43">
        <v>0</v>
      </c>
      <c r="BD677" s="43">
        <v>0</v>
      </c>
      <c r="BE677" s="46">
        <v>0</v>
      </c>
      <c r="BF677" s="46">
        <v>0</v>
      </c>
      <c r="BG677" s="46">
        <v>0</v>
      </c>
      <c r="BH677" s="46">
        <v>0</v>
      </c>
      <c r="BI677" s="47">
        <v>0</v>
      </c>
      <c r="BJ677" s="47">
        <v>0</v>
      </c>
      <c r="BK677" s="47">
        <v>0</v>
      </c>
      <c r="BL677" s="47">
        <v>0</v>
      </c>
      <c r="BM677" s="47">
        <v>0</v>
      </c>
      <c r="BN677" s="66">
        <v>0</v>
      </c>
      <c r="BO677" s="66">
        <v>0</v>
      </c>
      <c r="BP677" s="66">
        <v>0</v>
      </c>
      <c r="BQ677" s="66">
        <v>0</v>
      </c>
      <c r="BR677" s="67">
        <v>0</v>
      </c>
      <c r="BS677" s="67">
        <v>0</v>
      </c>
      <c r="BT677" s="67">
        <v>0</v>
      </c>
      <c r="BU677" s="67">
        <v>0</v>
      </c>
      <c r="BV677" s="67">
        <v>0</v>
      </c>
      <c r="BW677" s="70">
        <v>0</v>
      </c>
      <c r="BX677" s="70">
        <v>0</v>
      </c>
      <c r="BY677" s="70">
        <v>0</v>
      </c>
      <c r="BZ677" s="70">
        <v>0</v>
      </c>
      <c r="CA677" s="71">
        <v>0</v>
      </c>
      <c r="CB677" s="71">
        <v>0</v>
      </c>
      <c r="CC677" s="71">
        <v>0</v>
      </c>
      <c r="CD677" s="71">
        <v>0</v>
      </c>
      <c r="CE677" s="71">
        <v>0</v>
      </c>
    </row>
    <row r="678" spans="1:83" x14ac:dyDescent="0.35">
      <c r="A678" s="10" t="s">
        <v>2010</v>
      </c>
      <c r="B678" s="10" t="s">
        <v>2067</v>
      </c>
      <c r="C678" s="42">
        <v>0</v>
      </c>
      <c r="D678" s="42">
        <v>0</v>
      </c>
      <c r="E678" s="42">
        <v>0</v>
      </c>
      <c r="F678" s="42">
        <v>0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2">
        <v>0</v>
      </c>
      <c r="M678" s="42">
        <v>0</v>
      </c>
      <c r="N678" s="42">
        <v>0</v>
      </c>
      <c r="O678" s="42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2">
        <v>0</v>
      </c>
      <c r="V678" s="42">
        <v>0</v>
      </c>
      <c r="W678" s="42">
        <v>0</v>
      </c>
      <c r="X678" s="42">
        <v>0</v>
      </c>
      <c r="Y678" s="43">
        <v>0</v>
      </c>
      <c r="Z678" s="43">
        <v>0</v>
      </c>
      <c r="AA678" s="43">
        <v>0</v>
      </c>
      <c r="AB678" s="43">
        <v>0</v>
      </c>
      <c r="AC678" s="43">
        <v>0</v>
      </c>
      <c r="AD678" s="42">
        <v>0</v>
      </c>
      <c r="AE678" s="42">
        <v>0</v>
      </c>
      <c r="AF678" s="42">
        <v>0</v>
      </c>
      <c r="AG678" s="42">
        <v>0</v>
      </c>
      <c r="AH678" s="43">
        <v>0</v>
      </c>
      <c r="AI678" s="43">
        <v>0</v>
      </c>
      <c r="AJ678" s="43">
        <v>0</v>
      </c>
      <c r="AK678" s="43">
        <v>0</v>
      </c>
      <c r="AL678" s="43">
        <v>0</v>
      </c>
      <c r="AM678" s="42">
        <v>0</v>
      </c>
      <c r="AN678" s="42">
        <v>0</v>
      </c>
      <c r="AO678" s="42">
        <v>0</v>
      </c>
      <c r="AP678" s="42">
        <v>0</v>
      </c>
      <c r="AQ678" s="43">
        <v>0</v>
      </c>
      <c r="AR678" s="43">
        <v>0</v>
      </c>
      <c r="AS678" s="43">
        <v>0</v>
      </c>
      <c r="AT678" s="43">
        <v>0</v>
      </c>
      <c r="AU678" s="43">
        <v>0</v>
      </c>
      <c r="AV678" s="42">
        <v>0</v>
      </c>
      <c r="AW678" s="42">
        <v>0</v>
      </c>
      <c r="AX678" s="42">
        <v>0</v>
      </c>
      <c r="AY678" s="42">
        <v>0</v>
      </c>
      <c r="AZ678" s="43">
        <v>0</v>
      </c>
      <c r="BA678" s="43">
        <v>0</v>
      </c>
      <c r="BB678" s="43">
        <v>0</v>
      </c>
      <c r="BC678" s="43">
        <v>0</v>
      </c>
      <c r="BD678" s="43">
        <v>0</v>
      </c>
      <c r="BE678" s="46">
        <v>0</v>
      </c>
      <c r="BF678" s="46">
        <v>0</v>
      </c>
      <c r="BG678" s="46">
        <v>0</v>
      </c>
      <c r="BH678" s="46">
        <v>0</v>
      </c>
      <c r="BI678" s="47">
        <v>0</v>
      </c>
      <c r="BJ678" s="47">
        <v>0</v>
      </c>
      <c r="BK678" s="47">
        <v>0</v>
      </c>
      <c r="BL678" s="47">
        <v>0</v>
      </c>
      <c r="BM678" s="47">
        <v>0</v>
      </c>
      <c r="BN678" s="66">
        <v>0</v>
      </c>
      <c r="BO678" s="66">
        <v>0</v>
      </c>
      <c r="BP678" s="66">
        <v>0</v>
      </c>
      <c r="BQ678" s="66">
        <v>0</v>
      </c>
      <c r="BR678" s="67">
        <v>0</v>
      </c>
      <c r="BS678" s="67">
        <v>0</v>
      </c>
      <c r="BT678" s="67">
        <v>0</v>
      </c>
      <c r="BU678" s="67">
        <v>0</v>
      </c>
      <c r="BV678" s="67">
        <v>0</v>
      </c>
      <c r="BW678" s="70">
        <v>0</v>
      </c>
      <c r="BX678" s="70">
        <v>0</v>
      </c>
      <c r="BY678" s="70">
        <v>0</v>
      </c>
      <c r="BZ678" s="70">
        <v>0</v>
      </c>
      <c r="CA678" s="71">
        <v>0</v>
      </c>
      <c r="CB678" s="71">
        <v>0</v>
      </c>
      <c r="CC678" s="71">
        <v>0</v>
      </c>
      <c r="CD678" s="71">
        <v>0</v>
      </c>
      <c r="CE678" s="71">
        <v>0</v>
      </c>
    </row>
    <row r="679" spans="1:83" x14ac:dyDescent="0.35">
      <c r="A679" s="10" t="s">
        <v>2011</v>
      </c>
      <c r="B679" s="10" t="s">
        <v>653</v>
      </c>
      <c r="C679" s="42">
        <v>0.13800000000000001</v>
      </c>
      <c r="D679" s="42">
        <v>0.623</v>
      </c>
      <c r="E679" s="42">
        <v>0.13800000000000001</v>
      </c>
      <c r="F679" s="42">
        <v>0.623</v>
      </c>
      <c r="G679" s="43">
        <v>1682</v>
      </c>
      <c r="H679" s="43">
        <v>1940150493</v>
      </c>
      <c r="I679" s="43">
        <v>1153478</v>
      </c>
      <c r="J679" s="43">
        <v>932238</v>
      </c>
      <c r="K679" s="43">
        <v>632801</v>
      </c>
      <c r="L679" s="42">
        <v>0.11600000000000001</v>
      </c>
      <c r="M679" s="42">
        <v>0.621</v>
      </c>
      <c r="N679" s="42">
        <v>0.11600000000000001</v>
      </c>
      <c r="O679" s="42">
        <v>0.621</v>
      </c>
      <c r="P679" s="43">
        <v>1613</v>
      </c>
      <c r="Q679" s="43">
        <v>1966703297</v>
      </c>
      <c r="R679" s="43">
        <v>1219282</v>
      </c>
      <c r="S679" s="43">
        <v>1108867</v>
      </c>
      <c r="T679" s="43">
        <v>782313</v>
      </c>
      <c r="U679" s="42">
        <v>8.8999999999999996E-2</v>
      </c>
      <c r="V679" s="42">
        <v>0.60399999999999998</v>
      </c>
      <c r="W679" s="42">
        <v>8.8999999999999996E-2</v>
      </c>
      <c r="X679" s="42">
        <v>0.60399999999999998</v>
      </c>
      <c r="Y679" s="43">
        <v>1595</v>
      </c>
      <c r="Z679" s="43">
        <v>2105141280</v>
      </c>
      <c r="AA679" s="43">
        <v>1319837</v>
      </c>
      <c r="AB679" s="43">
        <v>975634</v>
      </c>
      <c r="AC679" s="43">
        <v>637328</v>
      </c>
      <c r="AD679" s="42">
        <v>0.125</v>
      </c>
      <c r="AE679" s="42">
        <v>0.61399999999999999</v>
      </c>
      <c r="AF679" s="42">
        <v>0.125</v>
      </c>
      <c r="AG679" s="42">
        <v>0.61399999999999999</v>
      </c>
      <c r="AH679" s="43">
        <v>1566</v>
      </c>
      <c r="AI679" s="43">
        <v>2104705442</v>
      </c>
      <c r="AJ679" s="43">
        <v>1344000</v>
      </c>
      <c r="AK679" s="43">
        <v>752438</v>
      </c>
      <c r="AL679" s="43">
        <v>815753</v>
      </c>
      <c r="AM679" s="42">
        <v>0.113</v>
      </c>
      <c r="AN679" s="42">
        <v>0.60399999999999998</v>
      </c>
      <c r="AO679" s="42">
        <v>0.113</v>
      </c>
      <c r="AP679" s="42">
        <v>0.60399999999999998</v>
      </c>
      <c r="AQ679" s="43">
        <v>1514</v>
      </c>
      <c r="AR679" s="43">
        <v>2193063745</v>
      </c>
      <c r="AS679" s="43">
        <v>1448522</v>
      </c>
      <c r="AT679" s="43">
        <v>1204791</v>
      </c>
      <c r="AU679" s="43">
        <v>966712</v>
      </c>
      <c r="AV679" s="42">
        <v>0.17100000000000001</v>
      </c>
      <c r="AW679" s="42">
        <v>0.61399999999999999</v>
      </c>
      <c r="AX679" s="42">
        <v>0.17100000000000001</v>
      </c>
      <c r="AY679" s="42">
        <v>0.61399999999999999</v>
      </c>
      <c r="AZ679" s="43">
        <v>1504</v>
      </c>
      <c r="BA679" s="43">
        <v>2173134079</v>
      </c>
      <c r="BB679" s="43">
        <v>1444902</v>
      </c>
      <c r="BC679" s="43">
        <v>1158372</v>
      </c>
      <c r="BD679" s="43">
        <v>1083646</v>
      </c>
      <c r="BE679" s="46">
        <v>0.24299999999999999</v>
      </c>
      <c r="BF679" s="46">
        <v>0.61399999999999999</v>
      </c>
      <c r="BG679" s="46">
        <v>0.24299999999999999</v>
      </c>
      <c r="BH679" s="46">
        <v>0.61399999999999999</v>
      </c>
      <c r="BI679" s="47">
        <v>1517</v>
      </c>
      <c r="BJ679" s="47">
        <v>2199358030</v>
      </c>
      <c r="BK679" s="47">
        <v>1449807</v>
      </c>
      <c r="BL679" s="47">
        <v>1304677</v>
      </c>
      <c r="BM679" s="47">
        <v>1071458</v>
      </c>
      <c r="BN679" s="66">
        <v>0.27200000000000002</v>
      </c>
      <c r="BO679" s="66">
        <v>0.623</v>
      </c>
      <c r="BP679" s="66">
        <v>0.27200000000000002</v>
      </c>
      <c r="BQ679" s="66">
        <v>0.623</v>
      </c>
      <c r="BR679" s="67">
        <v>1448</v>
      </c>
      <c r="BS679" s="67">
        <v>2186071486</v>
      </c>
      <c r="BT679" s="67">
        <v>1509717</v>
      </c>
      <c r="BU679" s="67">
        <v>1276234</v>
      </c>
      <c r="BV679" s="67">
        <v>984278</v>
      </c>
      <c r="BW679" s="70">
        <v>0.222</v>
      </c>
      <c r="BX679" s="70">
        <v>0.61199999999999999</v>
      </c>
      <c r="BY679" s="70">
        <v>0.222</v>
      </c>
      <c r="BZ679" s="70">
        <v>0.61199999999999999</v>
      </c>
      <c r="CA679" s="71">
        <v>1445</v>
      </c>
      <c r="CB679" s="71">
        <v>2290722196</v>
      </c>
      <c r="CC679" s="71">
        <v>1585274</v>
      </c>
      <c r="CD679" s="71">
        <v>1375805</v>
      </c>
      <c r="CE679" s="71">
        <v>1191696</v>
      </c>
    </row>
    <row r="680" spans="1:83" x14ac:dyDescent="0.35">
      <c r="A680" s="10" t="s">
        <v>2012</v>
      </c>
      <c r="B680" s="10" t="s">
        <v>2068</v>
      </c>
      <c r="C680" s="42">
        <v>0</v>
      </c>
      <c r="D680" s="42">
        <v>0</v>
      </c>
      <c r="E680" s="42">
        <v>0</v>
      </c>
      <c r="F680" s="42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0</v>
      </c>
      <c r="L680" s="42">
        <v>0</v>
      </c>
      <c r="M680" s="42">
        <v>0</v>
      </c>
      <c r="N680" s="42">
        <v>0</v>
      </c>
      <c r="O680" s="42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2">
        <v>0</v>
      </c>
      <c r="V680" s="42">
        <v>0</v>
      </c>
      <c r="W680" s="42">
        <v>0</v>
      </c>
      <c r="X680" s="42">
        <v>0</v>
      </c>
      <c r="Y680" s="43">
        <v>0</v>
      </c>
      <c r="Z680" s="43">
        <v>0</v>
      </c>
      <c r="AA680" s="43">
        <v>0</v>
      </c>
      <c r="AB680" s="43">
        <v>0</v>
      </c>
      <c r="AC680" s="43">
        <v>0</v>
      </c>
      <c r="AD680" s="42">
        <v>0</v>
      </c>
      <c r="AE680" s="42">
        <v>0</v>
      </c>
      <c r="AF680" s="42">
        <v>0</v>
      </c>
      <c r="AG680" s="42">
        <v>0</v>
      </c>
      <c r="AH680" s="43">
        <v>0</v>
      </c>
      <c r="AI680" s="43">
        <v>0</v>
      </c>
      <c r="AJ680" s="43">
        <v>0</v>
      </c>
      <c r="AK680" s="43">
        <v>0</v>
      </c>
      <c r="AL680" s="43">
        <v>0</v>
      </c>
      <c r="AM680" s="42">
        <v>0</v>
      </c>
      <c r="AN680" s="42">
        <v>0</v>
      </c>
      <c r="AO680" s="42">
        <v>0</v>
      </c>
      <c r="AP680" s="42">
        <v>0</v>
      </c>
      <c r="AQ680" s="43">
        <v>0</v>
      </c>
      <c r="AR680" s="43">
        <v>0</v>
      </c>
      <c r="AS680" s="43">
        <v>0</v>
      </c>
      <c r="AT680" s="43">
        <v>0</v>
      </c>
      <c r="AU680" s="43">
        <v>0</v>
      </c>
      <c r="AV680" s="42">
        <v>0</v>
      </c>
      <c r="AW680" s="42">
        <v>0</v>
      </c>
      <c r="AX680" s="42">
        <v>0</v>
      </c>
      <c r="AY680" s="42">
        <v>0</v>
      </c>
      <c r="AZ680" s="43">
        <v>0</v>
      </c>
      <c r="BA680" s="43">
        <v>0</v>
      </c>
      <c r="BB680" s="43">
        <v>0</v>
      </c>
      <c r="BC680" s="43">
        <v>0</v>
      </c>
      <c r="BD680" s="43">
        <v>0</v>
      </c>
      <c r="BE680" s="46">
        <v>0</v>
      </c>
      <c r="BF680" s="46">
        <v>0</v>
      </c>
      <c r="BG680" s="46">
        <v>0</v>
      </c>
      <c r="BH680" s="46">
        <v>0</v>
      </c>
      <c r="BI680" s="47">
        <v>0</v>
      </c>
      <c r="BJ680" s="47">
        <v>0</v>
      </c>
      <c r="BK680" s="47">
        <v>0</v>
      </c>
      <c r="BL680" s="47">
        <v>0</v>
      </c>
      <c r="BM680" s="47">
        <v>0</v>
      </c>
      <c r="BN680" s="66">
        <v>0</v>
      </c>
      <c r="BO680" s="66">
        <v>0</v>
      </c>
      <c r="BP680" s="66">
        <v>0</v>
      </c>
      <c r="BQ680" s="66">
        <v>0</v>
      </c>
      <c r="BR680" s="67">
        <v>0</v>
      </c>
      <c r="BS680" s="67">
        <v>0</v>
      </c>
      <c r="BT680" s="67">
        <v>0</v>
      </c>
      <c r="BU680" s="67">
        <v>0</v>
      </c>
      <c r="BV680" s="67">
        <v>0</v>
      </c>
      <c r="BW680" s="70">
        <v>0</v>
      </c>
      <c r="BX680" s="70">
        <v>0</v>
      </c>
      <c r="BY680" s="70">
        <v>0</v>
      </c>
      <c r="BZ680" s="70">
        <v>0</v>
      </c>
      <c r="CA680" s="71">
        <v>0</v>
      </c>
      <c r="CB680" s="71">
        <v>0</v>
      </c>
      <c r="CC680" s="71">
        <v>0</v>
      </c>
      <c r="CD680" s="71">
        <v>0</v>
      </c>
      <c r="CE680" s="71">
        <v>0</v>
      </c>
    </row>
    <row r="681" spans="1:83" x14ac:dyDescent="0.35">
      <c r="A681" s="10" t="s">
        <v>2013</v>
      </c>
      <c r="B681" s="10" t="s">
        <v>1271</v>
      </c>
      <c r="C681" s="42">
        <v>0.37</v>
      </c>
      <c r="D681" s="42">
        <v>0.66200000000000003</v>
      </c>
      <c r="E681" s="42">
        <v>0.37</v>
      </c>
      <c r="F681" s="42">
        <v>0.66200000000000003</v>
      </c>
      <c r="G681" s="43">
        <v>1782</v>
      </c>
      <c r="H681" s="43">
        <v>1503901923</v>
      </c>
      <c r="I681" s="43">
        <v>843940</v>
      </c>
      <c r="J681" s="43">
        <v>632349</v>
      </c>
      <c r="K681" s="43">
        <v>690657</v>
      </c>
      <c r="L681" s="42">
        <v>0.38500000000000001</v>
      </c>
      <c r="M681" s="42">
        <v>0.66700000000000004</v>
      </c>
      <c r="N681" s="42">
        <v>0.38500000000000001</v>
      </c>
      <c r="O681" s="42">
        <v>0.66700000000000004</v>
      </c>
      <c r="P681" s="43">
        <v>1774</v>
      </c>
      <c r="Q681" s="43">
        <v>1503349529</v>
      </c>
      <c r="R681" s="43">
        <v>847434</v>
      </c>
      <c r="S681" s="43">
        <v>721363</v>
      </c>
      <c r="T681" s="43">
        <v>811358</v>
      </c>
      <c r="U681" s="42">
        <v>0.34599999999999997</v>
      </c>
      <c r="V681" s="42">
        <v>0.64</v>
      </c>
      <c r="W681" s="42">
        <v>0.34599999999999997</v>
      </c>
      <c r="X681" s="42">
        <v>0.64</v>
      </c>
      <c r="Y681" s="43">
        <v>1733</v>
      </c>
      <c r="Z681" s="43">
        <v>1641033417</v>
      </c>
      <c r="AA681" s="43">
        <v>946932</v>
      </c>
      <c r="AB681" s="43">
        <v>876824</v>
      </c>
      <c r="AC681" s="43">
        <v>776546</v>
      </c>
      <c r="AD681" s="42">
        <v>0.40200000000000002</v>
      </c>
      <c r="AE681" s="42">
        <v>0.66</v>
      </c>
      <c r="AF681" s="42">
        <v>0.40200000000000002</v>
      </c>
      <c r="AG681" s="42">
        <v>0.66</v>
      </c>
      <c r="AH681" s="43">
        <v>1740</v>
      </c>
      <c r="AI681" s="43">
        <v>1598632223</v>
      </c>
      <c r="AJ681" s="43">
        <v>918754</v>
      </c>
      <c r="AK681" s="43">
        <v>929552</v>
      </c>
      <c r="AL681" s="43">
        <v>848304</v>
      </c>
      <c r="AM681" s="42">
        <v>0.39500000000000002</v>
      </c>
      <c r="AN681" s="42">
        <v>0.64300000000000002</v>
      </c>
      <c r="AO681" s="42">
        <v>0.39500000000000002</v>
      </c>
      <c r="AP681" s="42">
        <v>0.64300000000000002</v>
      </c>
      <c r="AQ681" s="43">
        <v>1738</v>
      </c>
      <c r="AR681" s="43">
        <v>1718551040</v>
      </c>
      <c r="AS681" s="43">
        <v>988809</v>
      </c>
      <c r="AT681" s="43">
        <v>1069807</v>
      </c>
      <c r="AU681" s="43">
        <v>851496</v>
      </c>
      <c r="AV681" s="42">
        <v>0.41599999999999998</v>
      </c>
      <c r="AW681" s="42">
        <v>0.63900000000000001</v>
      </c>
      <c r="AX681" s="42">
        <v>0.41599999999999998</v>
      </c>
      <c r="AY681" s="42">
        <v>0.63900000000000001</v>
      </c>
      <c r="AZ681" s="43">
        <v>1730</v>
      </c>
      <c r="BA681" s="43">
        <v>1761550424</v>
      </c>
      <c r="BB681" s="43">
        <v>1018237</v>
      </c>
      <c r="BC681" s="43">
        <v>1040750</v>
      </c>
      <c r="BD681" s="43">
        <v>1077038</v>
      </c>
      <c r="BE681" s="46">
        <v>0.45400000000000001</v>
      </c>
      <c r="BF681" s="46">
        <v>0.63400000000000001</v>
      </c>
      <c r="BG681" s="46">
        <v>0.45400000000000001</v>
      </c>
      <c r="BH681" s="46">
        <v>0.63400000000000001</v>
      </c>
      <c r="BI681" s="47">
        <v>1719</v>
      </c>
      <c r="BJ681" s="47">
        <v>1798631102</v>
      </c>
      <c r="BK681" s="47">
        <v>1046324</v>
      </c>
      <c r="BL681" s="47">
        <v>1261345</v>
      </c>
      <c r="BM681" s="47">
        <v>936797</v>
      </c>
      <c r="BN681" s="66">
        <v>0.45900000000000002</v>
      </c>
      <c r="BO681" s="66">
        <v>0.63200000000000001</v>
      </c>
      <c r="BP681" s="66">
        <v>0.45900000000000002</v>
      </c>
      <c r="BQ681" s="66">
        <v>0.63200000000000001</v>
      </c>
      <c r="BR681" s="67">
        <v>1644</v>
      </c>
      <c r="BS681" s="67">
        <v>1847337646</v>
      </c>
      <c r="BT681" s="67">
        <v>1123684</v>
      </c>
      <c r="BU681" s="67">
        <v>1132659</v>
      </c>
      <c r="BV681" s="67">
        <v>879237</v>
      </c>
      <c r="BW681" s="70">
        <v>0.432</v>
      </c>
      <c r="BX681" s="70">
        <v>0.625</v>
      </c>
      <c r="BY681" s="70">
        <v>0.432</v>
      </c>
      <c r="BZ681" s="70">
        <v>0.625</v>
      </c>
      <c r="CA681" s="71">
        <v>1667</v>
      </c>
      <c r="CB681" s="71">
        <v>1927815401</v>
      </c>
      <c r="CC681" s="71">
        <v>1156457</v>
      </c>
      <c r="CD681" s="71">
        <v>1253106</v>
      </c>
      <c r="CE681" s="71">
        <v>1082209</v>
      </c>
    </row>
    <row r="682" spans="1:83" x14ac:dyDescent="0.35">
      <c r="A682" s="10" t="s">
        <v>2014</v>
      </c>
      <c r="B682" s="10" t="s">
        <v>655</v>
      </c>
      <c r="C682" s="42">
        <v>0.65400000000000003</v>
      </c>
      <c r="D682" s="42">
        <v>0.76700000000000002</v>
      </c>
      <c r="E682" s="42">
        <v>0.65400000000000003</v>
      </c>
      <c r="F682" s="42">
        <v>0.76700000000000002</v>
      </c>
      <c r="G682" s="43">
        <v>8594</v>
      </c>
      <c r="H682" s="43">
        <v>3987842486</v>
      </c>
      <c r="I682" s="43">
        <v>464026</v>
      </c>
      <c r="J682" s="43">
        <v>2521100</v>
      </c>
      <c r="K682" s="43">
        <v>3094119</v>
      </c>
      <c r="L682" s="42">
        <v>0.63800000000000001</v>
      </c>
      <c r="M682" s="42">
        <v>0.753</v>
      </c>
      <c r="N682" s="42">
        <v>0.63800000000000001</v>
      </c>
      <c r="O682" s="42">
        <v>0.753</v>
      </c>
      <c r="P682" s="43">
        <v>8475</v>
      </c>
      <c r="Q682" s="43">
        <v>4226992513</v>
      </c>
      <c r="R682" s="43">
        <v>498760</v>
      </c>
      <c r="S682" s="43">
        <v>3163998</v>
      </c>
      <c r="T682" s="43">
        <v>3367707</v>
      </c>
      <c r="U682" s="42">
        <v>0.60299999999999998</v>
      </c>
      <c r="V682" s="42">
        <v>0.72199999999999998</v>
      </c>
      <c r="W682" s="42">
        <v>0.60299999999999998</v>
      </c>
      <c r="X682" s="42">
        <v>0.72199999999999998</v>
      </c>
      <c r="Y682" s="43">
        <v>8260</v>
      </c>
      <c r="Z682" s="43">
        <v>4755330062</v>
      </c>
      <c r="AA682" s="43">
        <v>575705</v>
      </c>
      <c r="AB682" s="43">
        <v>4571198</v>
      </c>
      <c r="AC682" s="43">
        <v>4119580</v>
      </c>
      <c r="AD682" s="42">
        <v>0.63800000000000001</v>
      </c>
      <c r="AE682" s="42">
        <v>0.73699999999999999</v>
      </c>
      <c r="AF682" s="42">
        <v>0.63800000000000001</v>
      </c>
      <c r="AG682" s="42">
        <v>0.73699999999999999</v>
      </c>
      <c r="AH682" s="43">
        <v>8144</v>
      </c>
      <c r="AI682" s="43">
        <v>4537037470</v>
      </c>
      <c r="AJ682" s="43">
        <v>557101</v>
      </c>
      <c r="AK682" s="43">
        <v>4261199</v>
      </c>
      <c r="AL682" s="43">
        <v>5168467</v>
      </c>
      <c r="AM682" s="42">
        <v>0.61799999999999999</v>
      </c>
      <c r="AN682" s="42">
        <v>0.71099999999999997</v>
      </c>
      <c r="AO682" s="42">
        <v>0.61799999999999999</v>
      </c>
      <c r="AP682" s="42">
        <v>0.71099999999999997</v>
      </c>
      <c r="AQ682" s="43">
        <v>8006</v>
      </c>
      <c r="AR682" s="43">
        <v>5001779570</v>
      </c>
      <c r="AS682" s="43">
        <v>624753</v>
      </c>
      <c r="AT682" s="43">
        <v>5610769</v>
      </c>
      <c r="AU682" s="43">
        <v>5350915</v>
      </c>
      <c r="AV682" s="42">
        <v>0.61399999999999999</v>
      </c>
      <c r="AW682" s="42">
        <v>0.69</v>
      </c>
      <c r="AX682" s="42">
        <v>0.61399999999999999</v>
      </c>
      <c r="AY682" s="42">
        <v>0.69</v>
      </c>
      <c r="AZ682" s="43">
        <v>7961</v>
      </c>
      <c r="BA682" s="43">
        <v>5352510645</v>
      </c>
      <c r="BB682" s="43">
        <v>672341</v>
      </c>
      <c r="BC682" s="43">
        <v>5274908</v>
      </c>
      <c r="BD682" s="43">
        <v>5623887</v>
      </c>
      <c r="BE682" s="46">
        <v>0.61299999999999999</v>
      </c>
      <c r="BF682" s="46">
        <v>0.63700000000000001</v>
      </c>
      <c r="BG682" s="46">
        <v>0.61299999999999999</v>
      </c>
      <c r="BH682" s="46">
        <v>0.63700000000000001</v>
      </c>
      <c r="BI682" s="47">
        <v>7700</v>
      </c>
      <c r="BJ682" s="47">
        <v>5713216654</v>
      </c>
      <c r="BK682" s="47">
        <v>741976</v>
      </c>
      <c r="BL682" s="47">
        <v>6052992</v>
      </c>
      <c r="BM682" s="47">
        <v>5639479</v>
      </c>
      <c r="BN682" s="66">
        <v>0.57899999999999996</v>
      </c>
      <c r="BO682" s="66">
        <v>0.57699999999999996</v>
      </c>
      <c r="BP682" s="66">
        <v>0.57899999999999996</v>
      </c>
      <c r="BQ682" s="66">
        <v>0.57899999999999996</v>
      </c>
      <c r="BR682" s="67">
        <v>7195</v>
      </c>
      <c r="BS682" s="67">
        <v>6289511111</v>
      </c>
      <c r="BT682" s="67">
        <v>874150</v>
      </c>
      <c r="BU682" s="67">
        <v>5697471</v>
      </c>
      <c r="BV682" s="67">
        <v>5293782</v>
      </c>
      <c r="BW682" s="70">
        <v>0.56299999999999994</v>
      </c>
      <c r="BX682" s="70">
        <v>0.59599999999999997</v>
      </c>
      <c r="BY682" s="70">
        <v>0.56299999999999994</v>
      </c>
      <c r="BZ682" s="70">
        <v>0.59599999999999997</v>
      </c>
      <c r="CA682" s="71">
        <v>7473</v>
      </c>
      <c r="CB682" s="71">
        <v>6646674545</v>
      </c>
      <c r="CC682" s="71">
        <v>889425</v>
      </c>
      <c r="CD682" s="71">
        <v>6315065</v>
      </c>
      <c r="CE682" s="71">
        <v>5435111</v>
      </c>
    </row>
    <row r="683" spans="1:83" x14ac:dyDescent="0.35">
      <c r="A683" s="10" t="s">
        <v>2015</v>
      </c>
      <c r="B683" s="10" t="s">
        <v>656</v>
      </c>
      <c r="C683" s="42">
        <v>0.17299999999999999</v>
      </c>
      <c r="D683" s="42">
        <v>0.64200000000000002</v>
      </c>
      <c r="E683" s="42">
        <v>0.17299999999999999</v>
      </c>
      <c r="F683" s="42">
        <v>0.64200000000000002</v>
      </c>
      <c r="G683" s="43">
        <v>4325</v>
      </c>
      <c r="H683" s="43">
        <v>4782986172</v>
      </c>
      <c r="I683" s="43">
        <v>1105892</v>
      </c>
      <c r="J683" s="43">
        <v>1026402</v>
      </c>
      <c r="K683" s="43">
        <v>925003</v>
      </c>
      <c r="L683" s="42">
        <v>0.16700000000000001</v>
      </c>
      <c r="M683" s="42">
        <v>0.63700000000000001</v>
      </c>
      <c r="N683" s="42">
        <v>0.16700000000000001</v>
      </c>
      <c r="O683" s="42">
        <v>0.63700000000000001</v>
      </c>
      <c r="P683" s="43">
        <v>4225</v>
      </c>
      <c r="Q683" s="43">
        <v>4849449084</v>
      </c>
      <c r="R683" s="43">
        <v>1147798</v>
      </c>
      <c r="S683" s="43">
        <v>997352</v>
      </c>
      <c r="T683" s="43">
        <v>1040970</v>
      </c>
      <c r="U683" s="42">
        <v>0.154</v>
      </c>
      <c r="V683" s="42">
        <v>0.61599999999999999</v>
      </c>
      <c r="W683" s="42">
        <v>0.154</v>
      </c>
      <c r="X683" s="42">
        <v>0.61599999999999999</v>
      </c>
      <c r="Y683" s="43">
        <v>4224</v>
      </c>
      <c r="Z683" s="43">
        <v>5172510962</v>
      </c>
      <c r="AA683" s="43">
        <v>1224552</v>
      </c>
      <c r="AB683" s="43">
        <v>1094351</v>
      </c>
      <c r="AC683" s="43">
        <v>869648</v>
      </c>
      <c r="AD683" s="42">
        <v>0.20799999999999999</v>
      </c>
      <c r="AE683" s="42">
        <v>0.627</v>
      </c>
      <c r="AF683" s="42">
        <v>0.20799999999999999</v>
      </c>
      <c r="AG683" s="42">
        <v>0.627</v>
      </c>
      <c r="AH683" s="43">
        <v>4208</v>
      </c>
      <c r="AI683" s="43">
        <v>5122698746</v>
      </c>
      <c r="AJ683" s="43">
        <v>1217371</v>
      </c>
      <c r="AK683" s="43">
        <v>1120213</v>
      </c>
      <c r="AL683" s="43">
        <v>976649</v>
      </c>
      <c r="AM683" s="42">
        <v>0.21099999999999999</v>
      </c>
      <c r="AN683" s="42">
        <v>0.621</v>
      </c>
      <c r="AO683" s="42">
        <v>0.21099999999999999</v>
      </c>
      <c r="AP683" s="42">
        <v>0.621</v>
      </c>
      <c r="AQ683" s="43">
        <v>4077</v>
      </c>
      <c r="AR683" s="43">
        <v>5253092182</v>
      </c>
      <c r="AS683" s="43">
        <v>1288469</v>
      </c>
      <c r="AT683" s="43">
        <v>1290899</v>
      </c>
      <c r="AU683" s="43">
        <v>997242</v>
      </c>
      <c r="AV683" s="42">
        <v>0.246</v>
      </c>
      <c r="AW683" s="42">
        <v>0.628</v>
      </c>
      <c r="AX683" s="42">
        <v>0.246</v>
      </c>
      <c r="AY683" s="42">
        <v>0.628</v>
      </c>
      <c r="AZ683" s="43">
        <v>3997</v>
      </c>
      <c r="BA683" s="43">
        <v>5254415217</v>
      </c>
      <c r="BB683" s="43">
        <v>1314589</v>
      </c>
      <c r="BC683" s="43">
        <v>1199924</v>
      </c>
      <c r="BD683" s="43">
        <v>1053004</v>
      </c>
      <c r="BE683" s="46">
        <v>0.29699999999999999</v>
      </c>
      <c r="BF683" s="46">
        <v>0.63500000000000001</v>
      </c>
      <c r="BG683" s="46">
        <v>0.29699999999999999</v>
      </c>
      <c r="BH683" s="46">
        <v>0.63500000000000001</v>
      </c>
      <c r="BI683" s="47">
        <v>3904</v>
      </c>
      <c r="BJ683" s="47">
        <v>5256731315</v>
      </c>
      <c r="BK683" s="47">
        <v>1346498</v>
      </c>
      <c r="BL683" s="47">
        <v>1129753</v>
      </c>
      <c r="BM683" s="47">
        <v>1064325</v>
      </c>
      <c r="BN683" s="66">
        <v>0.33400000000000002</v>
      </c>
      <c r="BO683" s="66">
        <v>0.64700000000000002</v>
      </c>
      <c r="BP683" s="66">
        <v>0.33400000000000002</v>
      </c>
      <c r="BQ683" s="66">
        <v>0.64700000000000002</v>
      </c>
      <c r="BR683" s="67">
        <v>3800</v>
      </c>
      <c r="BS683" s="67">
        <v>5246954822</v>
      </c>
      <c r="BT683" s="67">
        <v>1380777</v>
      </c>
      <c r="BU683" s="67">
        <v>1491196</v>
      </c>
      <c r="BV683" s="67">
        <v>1132621</v>
      </c>
      <c r="BW683" s="70">
        <v>0.32500000000000001</v>
      </c>
      <c r="BX683" s="70">
        <v>0.65700000000000003</v>
      </c>
      <c r="BY683" s="70">
        <v>0.32500000000000001</v>
      </c>
      <c r="BZ683" s="70">
        <v>0.65700000000000003</v>
      </c>
      <c r="CA683" s="71">
        <v>3791</v>
      </c>
      <c r="CB683" s="71">
        <v>5210615631</v>
      </c>
      <c r="CC683" s="71">
        <v>1374469</v>
      </c>
      <c r="CD683" s="71">
        <v>1792882</v>
      </c>
      <c r="CE683" s="71">
        <v>1533567</v>
      </c>
    </row>
    <row r="684" spans="1:83" x14ac:dyDescent="0.35">
      <c r="A684" s="10" t="s">
        <v>2016</v>
      </c>
      <c r="B684" s="10" t="s">
        <v>657</v>
      </c>
      <c r="C684" s="42">
        <v>0.38700000000000001</v>
      </c>
      <c r="D684" s="42">
        <v>0.64200000000000002</v>
      </c>
      <c r="E684" s="42">
        <v>0.38700000000000001</v>
      </c>
      <c r="F684" s="42">
        <v>0.64200000000000002</v>
      </c>
      <c r="G684" s="43">
        <v>11045</v>
      </c>
      <c r="H684" s="43">
        <v>9064119732</v>
      </c>
      <c r="I684" s="43">
        <v>820653</v>
      </c>
      <c r="J684" s="43">
        <v>4310959</v>
      </c>
      <c r="K684" s="43">
        <v>4235565</v>
      </c>
      <c r="L684" s="42">
        <v>0.4</v>
      </c>
      <c r="M684" s="42">
        <v>0.64300000000000002</v>
      </c>
      <c r="N684" s="42">
        <v>0.4</v>
      </c>
      <c r="O684" s="42">
        <v>0.64300000000000002</v>
      </c>
      <c r="P684" s="43">
        <v>10999</v>
      </c>
      <c r="Q684" s="43">
        <v>9103758566</v>
      </c>
      <c r="R684" s="43">
        <v>827689</v>
      </c>
      <c r="S684" s="43">
        <v>4341491</v>
      </c>
      <c r="T684" s="43">
        <v>4532569</v>
      </c>
      <c r="U684" s="42">
        <v>0.42799999999999999</v>
      </c>
      <c r="V684" s="42">
        <v>0.65100000000000002</v>
      </c>
      <c r="W684" s="42">
        <v>0.42799999999999999</v>
      </c>
      <c r="X684" s="42">
        <v>0.65100000000000002</v>
      </c>
      <c r="Y684" s="43">
        <v>10944</v>
      </c>
      <c r="Z684" s="43">
        <v>9064571228</v>
      </c>
      <c r="AA684" s="43">
        <v>828268</v>
      </c>
      <c r="AB684" s="43">
        <v>5003403</v>
      </c>
      <c r="AC684" s="43">
        <v>5183350</v>
      </c>
      <c r="AD684" s="42">
        <v>0.46300000000000002</v>
      </c>
      <c r="AE684" s="42">
        <v>0.65400000000000003</v>
      </c>
      <c r="AF684" s="42">
        <v>0.46300000000000002</v>
      </c>
      <c r="AG684" s="42">
        <v>0.65400000000000003</v>
      </c>
      <c r="AH684" s="43">
        <v>11118</v>
      </c>
      <c r="AI684" s="43">
        <v>9174622440</v>
      </c>
      <c r="AJ684" s="43">
        <v>825204</v>
      </c>
      <c r="AK684" s="43">
        <v>6105040</v>
      </c>
      <c r="AL684" s="43">
        <v>5245463</v>
      </c>
      <c r="AM684" s="42">
        <v>0.47799999999999998</v>
      </c>
      <c r="AN684" s="42">
        <v>0.65600000000000003</v>
      </c>
      <c r="AO684" s="42">
        <v>0.47799999999999998</v>
      </c>
      <c r="AP684" s="42">
        <v>0.65600000000000003</v>
      </c>
      <c r="AQ684" s="43">
        <v>10953</v>
      </c>
      <c r="AR684" s="43">
        <v>9345047622</v>
      </c>
      <c r="AS684" s="43">
        <v>853195</v>
      </c>
      <c r="AT684" s="43">
        <v>5221896</v>
      </c>
      <c r="AU684" s="43">
        <v>5479316</v>
      </c>
      <c r="AV684" s="42">
        <v>0.44700000000000001</v>
      </c>
      <c r="AW684" s="42">
        <v>0.60599999999999998</v>
      </c>
      <c r="AX684" s="42">
        <v>0.44700000000000001</v>
      </c>
      <c r="AY684" s="42">
        <v>0.60599999999999998</v>
      </c>
      <c r="AZ684" s="43">
        <v>11094</v>
      </c>
      <c r="BA684" s="43">
        <v>10699745502</v>
      </c>
      <c r="BB684" s="43">
        <v>964462</v>
      </c>
      <c r="BC684" s="43">
        <v>5783753</v>
      </c>
      <c r="BD684" s="43">
        <v>5316709</v>
      </c>
      <c r="BE684" s="46">
        <v>0.45400000000000001</v>
      </c>
      <c r="BF684" s="46">
        <v>0.60799999999999998</v>
      </c>
      <c r="BG684" s="46">
        <v>0.45400000000000001</v>
      </c>
      <c r="BH684" s="46">
        <v>0.60799999999999998</v>
      </c>
      <c r="BI684" s="47">
        <v>10385</v>
      </c>
      <c r="BJ684" s="47">
        <v>10853917623</v>
      </c>
      <c r="BK684" s="47">
        <v>1045153</v>
      </c>
      <c r="BL684" s="47">
        <v>5487481</v>
      </c>
      <c r="BM684" s="47">
        <v>5537044</v>
      </c>
      <c r="BN684" s="66">
        <v>0.45800000000000002</v>
      </c>
      <c r="BO684" s="66">
        <v>0.59599999999999997</v>
      </c>
      <c r="BP684" s="66">
        <v>0.45800000000000002</v>
      </c>
      <c r="BQ684" s="66">
        <v>0.59599999999999997</v>
      </c>
      <c r="BR684" s="67">
        <v>10070</v>
      </c>
      <c r="BS684" s="67">
        <v>11318556197</v>
      </c>
      <c r="BT684" s="67">
        <v>1123987</v>
      </c>
      <c r="BU684" s="67">
        <v>6240904</v>
      </c>
      <c r="BV684" s="67">
        <v>5390682</v>
      </c>
      <c r="BW684" s="70">
        <v>0.47899999999999998</v>
      </c>
      <c r="BX684" s="70">
        <v>0.6</v>
      </c>
      <c r="BY684" s="70">
        <v>0.47899999999999998</v>
      </c>
      <c r="BZ684" s="70">
        <v>0.6</v>
      </c>
      <c r="CA684" s="71">
        <v>10666</v>
      </c>
      <c r="CB684" s="71">
        <v>11316103419</v>
      </c>
      <c r="CC684" s="71">
        <v>1060951</v>
      </c>
      <c r="CD684" s="71">
        <v>6415089</v>
      </c>
      <c r="CE684" s="71">
        <v>6306128</v>
      </c>
    </row>
    <row r="685" spans="1:83" x14ac:dyDescent="0.35">
      <c r="A685" s="10" t="s">
        <v>2017</v>
      </c>
      <c r="B685" s="10" t="s">
        <v>658</v>
      </c>
      <c r="C685" s="42">
        <v>0</v>
      </c>
      <c r="D685" s="42">
        <v>0.51300000000000001</v>
      </c>
      <c r="E685" s="42">
        <v>0</v>
      </c>
      <c r="F685" s="42">
        <v>0.51300000000000001</v>
      </c>
      <c r="G685" s="43">
        <v>2783</v>
      </c>
      <c r="H685" s="43">
        <v>4761790248</v>
      </c>
      <c r="I685" s="43">
        <v>1711027</v>
      </c>
      <c r="J685" s="43">
        <v>944227</v>
      </c>
      <c r="K685" s="43">
        <v>890223</v>
      </c>
      <c r="L685" s="42">
        <v>0</v>
      </c>
      <c r="M685" s="42">
        <v>0.51300000000000001</v>
      </c>
      <c r="N685" s="42">
        <v>0</v>
      </c>
      <c r="O685" s="42">
        <v>0.51300000000000001</v>
      </c>
      <c r="P685" s="43">
        <v>2723</v>
      </c>
      <c r="Q685" s="43">
        <v>4769150254</v>
      </c>
      <c r="R685" s="43">
        <v>1751432</v>
      </c>
      <c r="S685" s="43">
        <v>968705</v>
      </c>
      <c r="T685" s="43">
        <v>896088</v>
      </c>
      <c r="U685" s="42">
        <v>0</v>
      </c>
      <c r="V685" s="42">
        <v>0.48799999999999999</v>
      </c>
      <c r="W685" s="42">
        <v>0</v>
      </c>
      <c r="X685" s="42">
        <v>0.48799999999999999</v>
      </c>
      <c r="Y685" s="43">
        <v>2622</v>
      </c>
      <c r="Z685" s="43">
        <v>5081213248</v>
      </c>
      <c r="AA685" s="43">
        <v>1937915</v>
      </c>
      <c r="AB685" s="43">
        <v>1096526</v>
      </c>
      <c r="AC685" s="43">
        <v>1103580</v>
      </c>
      <c r="AD685" s="42">
        <v>0</v>
      </c>
      <c r="AE685" s="42">
        <v>0.51900000000000002</v>
      </c>
      <c r="AF685" s="42">
        <v>0</v>
      </c>
      <c r="AG685" s="42">
        <v>0.51900000000000002</v>
      </c>
      <c r="AH685" s="43">
        <v>2551</v>
      </c>
      <c r="AI685" s="43">
        <v>4938320080</v>
      </c>
      <c r="AJ685" s="43">
        <v>1935836</v>
      </c>
      <c r="AK685" s="43">
        <v>1196032</v>
      </c>
      <c r="AL685" s="43">
        <v>1318056</v>
      </c>
      <c r="AM685" s="42">
        <v>0</v>
      </c>
      <c r="AN685" s="42">
        <v>0.48399999999999999</v>
      </c>
      <c r="AO685" s="42">
        <v>0</v>
      </c>
      <c r="AP685" s="42">
        <v>0.48399999999999999</v>
      </c>
      <c r="AQ685" s="43">
        <v>2503</v>
      </c>
      <c r="AR685" s="43">
        <v>5373446634</v>
      </c>
      <c r="AS685" s="43">
        <v>2146802</v>
      </c>
      <c r="AT685" s="43">
        <v>1394075</v>
      </c>
      <c r="AU685" s="43">
        <v>1220389</v>
      </c>
      <c r="AV685" s="42">
        <v>0</v>
      </c>
      <c r="AW685" s="42">
        <v>0.504</v>
      </c>
      <c r="AX685" s="42">
        <v>0</v>
      </c>
      <c r="AY685" s="42">
        <v>0.504</v>
      </c>
      <c r="AZ685" s="43">
        <v>2486</v>
      </c>
      <c r="BA685" s="43">
        <v>5230330476</v>
      </c>
      <c r="BB685" s="43">
        <v>2103914</v>
      </c>
      <c r="BC685" s="43">
        <v>1266376</v>
      </c>
      <c r="BD685" s="43">
        <v>1348103</v>
      </c>
      <c r="BE685" s="46">
        <v>0</v>
      </c>
      <c r="BF685" s="46">
        <v>0.51300000000000001</v>
      </c>
      <c r="BG685" s="46">
        <v>0</v>
      </c>
      <c r="BH685" s="46">
        <v>0.51300000000000001</v>
      </c>
      <c r="BI685" s="47">
        <v>2490</v>
      </c>
      <c r="BJ685" s="47">
        <v>5172034548</v>
      </c>
      <c r="BK685" s="47">
        <v>2077122</v>
      </c>
      <c r="BL685" s="47">
        <v>1502300</v>
      </c>
      <c r="BM685" s="47">
        <v>1274020</v>
      </c>
      <c r="BN685" s="66">
        <v>8.0000000000000002E-3</v>
      </c>
      <c r="BO685" s="66">
        <v>0.53500000000000003</v>
      </c>
      <c r="BP685" s="66">
        <v>8.0000000000000002E-3</v>
      </c>
      <c r="BQ685" s="66">
        <v>0.53500000000000003</v>
      </c>
      <c r="BR685" s="67">
        <v>2449</v>
      </c>
      <c r="BS685" s="67">
        <v>5041191784</v>
      </c>
      <c r="BT685" s="67">
        <v>2058469</v>
      </c>
      <c r="BU685" s="67">
        <v>1410148</v>
      </c>
      <c r="BV685" s="67">
        <v>1341101</v>
      </c>
      <c r="BW685" s="70">
        <v>0</v>
      </c>
      <c r="BX685" s="70">
        <v>0.51900000000000002</v>
      </c>
      <c r="BY685" s="70">
        <v>0</v>
      </c>
      <c r="BZ685" s="70">
        <v>0.51900000000000002</v>
      </c>
      <c r="CA685" s="71">
        <v>2473</v>
      </c>
      <c r="CB685" s="71">
        <v>5340528168</v>
      </c>
      <c r="CC685" s="71">
        <v>2159534</v>
      </c>
      <c r="CD685" s="71">
        <v>1700474</v>
      </c>
      <c r="CE685" s="71">
        <v>1482653</v>
      </c>
    </row>
    <row r="686" spans="1:83" x14ac:dyDescent="0.35">
      <c r="A686" s="10" t="s">
        <v>2018</v>
      </c>
      <c r="B686" s="10" t="s">
        <v>659</v>
      </c>
      <c r="C686" s="42">
        <v>0</v>
      </c>
      <c r="D686" s="42">
        <v>0.61399999999999999</v>
      </c>
      <c r="E686" s="42">
        <v>0</v>
      </c>
      <c r="F686" s="42">
        <v>0.61399999999999999</v>
      </c>
      <c r="G686" s="43">
        <v>1278</v>
      </c>
      <c r="H686" s="43">
        <v>1782342462</v>
      </c>
      <c r="I686" s="43">
        <v>1394634</v>
      </c>
      <c r="J686" s="43">
        <v>460377</v>
      </c>
      <c r="K686" s="43">
        <v>408206</v>
      </c>
      <c r="L686" s="42">
        <v>0</v>
      </c>
      <c r="M686" s="42">
        <v>0.61</v>
      </c>
      <c r="N686" s="42">
        <v>0</v>
      </c>
      <c r="O686" s="42">
        <v>0.61</v>
      </c>
      <c r="P686" s="43">
        <v>1232</v>
      </c>
      <c r="Q686" s="43">
        <v>1816513731</v>
      </c>
      <c r="R686" s="43">
        <v>1474442</v>
      </c>
      <c r="S686" s="43">
        <v>424345</v>
      </c>
      <c r="T686" s="43">
        <v>442868</v>
      </c>
      <c r="U686" s="42">
        <v>1.4E-2</v>
      </c>
      <c r="V686" s="42">
        <v>0.628</v>
      </c>
      <c r="W686" s="42">
        <v>1.4E-2</v>
      </c>
      <c r="X686" s="42">
        <v>0.628</v>
      </c>
      <c r="Y686" s="43">
        <v>1226</v>
      </c>
      <c r="Z686" s="43">
        <v>1750689578</v>
      </c>
      <c r="AA686" s="43">
        <v>1427968</v>
      </c>
      <c r="AB686" s="43">
        <v>439607</v>
      </c>
      <c r="AC686" s="43">
        <v>449988</v>
      </c>
      <c r="AD686" s="42">
        <v>3.4000000000000002E-2</v>
      </c>
      <c r="AE686" s="42">
        <v>0.63200000000000001</v>
      </c>
      <c r="AF686" s="42">
        <v>3.4000000000000002E-2</v>
      </c>
      <c r="AG686" s="42">
        <v>0.63200000000000001</v>
      </c>
      <c r="AH686" s="43">
        <v>1199</v>
      </c>
      <c r="AI686" s="43">
        <v>1779135079</v>
      </c>
      <c r="AJ686" s="43">
        <v>1483849</v>
      </c>
      <c r="AK686" s="43">
        <v>537732</v>
      </c>
      <c r="AL686" s="43">
        <v>462881</v>
      </c>
      <c r="AM686" s="42">
        <v>1.9E-2</v>
      </c>
      <c r="AN686" s="42">
        <v>0.623</v>
      </c>
      <c r="AO686" s="42">
        <v>1.9E-2</v>
      </c>
      <c r="AP686" s="42">
        <v>0.623</v>
      </c>
      <c r="AQ686" s="43">
        <v>1157</v>
      </c>
      <c r="AR686" s="43">
        <v>1854321801</v>
      </c>
      <c r="AS686" s="43">
        <v>1602698</v>
      </c>
      <c r="AT686" s="43">
        <v>575328</v>
      </c>
      <c r="AU686" s="43">
        <v>487404</v>
      </c>
      <c r="AV686" s="42">
        <v>4.5999999999999999E-2</v>
      </c>
      <c r="AW686" s="42">
        <v>0.625</v>
      </c>
      <c r="AX686" s="42">
        <v>4.5999999999999999E-2</v>
      </c>
      <c r="AY686" s="42">
        <v>0.625</v>
      </c>
      <c r="AZ686" s="43">
        <v>1134</v>
      </c>
      <c r="BA686" s="43">
        <v>1884100208</v>
      </c>
      <c r="BB686" s="43">
        <v>1661464</v>
      </c>
      <c r="BC686" s="43">
        <v>580339</v>
      </c>
      <c r="BD686" s="43">
        <v>533518</v>
      </c>
      <c r="BE686" s="46">
        <v>0.113</v>
      </c>
      <c r="BF686" s="46">
        <v>0.625</v>
      </c>
      <c r="BG686" s="46">
        <v>0.113</v>
      </c>
      <c r="BH686" s="46">
        <v>0.625</v>
      </c>
      <c r="BI686" s="47">
        <v>1122</v>
      </c>
      <c r="BJ686" s="47">
        <v>1905291733</v>
      </c>
      <c r="BK686" s="47">
        <v>1698120</v>
      </c>
      <c r="BL686" s="47">
        <v>623336</v>
      </c>
      <c r="BM686" s="47">
        <v>579549</v>
      </c>
      <c r="BN686" s="66">
        <v>0.122</v>
      </c>
      <c r="BO686" s="66">
        <v>0.621</v>
      </c>
      <c r="BP686" s="66">
        <v>0.122</v>
      </c>
      <c r="BQ686" s="66">
        <v>0.621</v>
      </c>
      <c r="BR686" s="67">
        <v>1084</v>
      </c>
      <c r="BS686" s="67">
        <v>1974437667</v>
      </c>
      <c r="BT686" s="67">
        <v>1821436</v>
      </c>
      <c r="BU686" s="67">
        <v>734101</v>
      </c>
      <c r="BV686" s="67">
        <v>583212</v>
      </c>
      <c r="BW686" s="70">
        <v>4.9000000000000002E-2</v>
      </c>
      <c r="BX686" s="70">
        <v>0.623</v>
      </c>
      <c r="BY686" s="70">
        <v>4.9000000000000002E-2</v>
      </c>
      <c r="BZ686" s="70">
        <v>0.623</v>
      </c>
      <c r="CA686" s="71">
        <v>1040</v>
      </c>
      <c r="CB686" s="71">
        <v>2013495131</v>
      </c>
      <c r="CC686" s="71">
        <v>1936053</v>
      </c>
      <c r="CD686" s="71">
        <v>704306</v>
      </c>
      <c r="CE686" s="71">
        <v>628874</v>
      </c>
    </row>
    <row r="687" spans="1:83" x14ac:dyDescent="0.35">
      <c r="A687" s="10" t="s">
        <v>2019</v>
      </c>
      <c r="B687" s="10" t="s">
        <v>660</v>
      </c>
      <c r="C687" s="42">
        <v>0.47</v>
      </c>
      <c r="D687" s="42">
        <v>0.71499999999999997</v>
      </c>
      <c r="E687" s="42">
        <v>0.47</v>
      </c>
      <c r="F687" s="42">
        <v>0.71499999999999997</v>
      </c>
      <c r="G687" s="43">
        <v>4934</v>
      </c>
      <c r="H687" s="43">
        <v>3499189247</v>
      </c>
      <c r="I687" s="43">
        <v>709199</v>
      </c>
      <c r="J687" s="43">
        <v>2642831</v>
      </c>
      <c r="K687" s="43">
        <v>2556663</v>
      </c>
      <c r="L687" s="42">
        <v>0.47499999999999998</v>
      </c>
      <c r="M687" s="42">
        <v>0.70499999999999996</v>
      </c>
      <c r="N687" s="42">
        <v>0.47499999999999998</v>
      </c>
      <c r="O687" s="42">
        <v>0.70499999999999996</v>
      </c>
      <c r="P687" s="43">
        <v>5089</v>
      </c>
      <c r="Q687" s="43">
        <v>3687665364</v>
      </c>
      <c r="R687" s="43">
        <v>724634</v>
      </c>
      <c r="S687" s="43">
        <v>2398193</v>
      </c>
      <c r="T687" s="43">
        <v>2260307</v>
      </c>
      <c r="U687" s="42">
        <v>0.47899999999999998</v>
      </c>
      <c r="V687" s="42">
        <v>0.69</v>
      </c>
      <c r="W687" s="42">
        <v>0.47899999999999998</v>
      </c>
      <c r="X687" s="42">
        <v>0.69</v>
      </c>
      <c r="Y687" s="43">
        <v>5109</v>
      </c>
      <c r="Z687" s="43">
        <v>3859892858</v>
      </c>
      <c r="AA687" s="43">
        <v>755508</v>
      </c>
      <c r="AB687" s="43">
        <v>2687818</v>
      </c>
      <c r="AC687" s="43">
        <v>2317794</v>
      </c>
      <c r="AD687" s="42">
        <v>0.505</v>
      </c>
      <c r="AE687" s="42">
        <v>0.69199999999999995</v>
      </c>
      <c r="AF687" s="42">
        <v>0.505</v>
      </c>
      <c r="AG687" s="42">
        <v>0.69199999999999995</v>
      </c>
      <c r="AH687" s="43">
        <v>5153</v>
      </c>
      <c r="AI687" s="43">
        <v>3919688224</v>
      </c>
      <c r="AJ687" s="43">
        <v>760661</v>
      </c>
      <c r="AK687" s="43">
        <v>2483659</v>
      </c>
      <c r="AL687" s="43">
        <v>2411170</v>
      </c>
      <c r="AM687" s="42">
        <v>0.52700000000000002</v>
      </c>
      <c r="AN687" s="42">
        <v>0.69499999999999995</v>
      </c>
      <c r="AO687" s="42">
        <v>0.52700000000000002</v>
      </c>
      <c r="AP687" s="42">
        <v>0.69499999999999995</v>
      </c>
      <c r="AQ687" s="43">
        <v>5144</v>
      </c>
      <c r="AR687" s="43">
        <v>3980838400</v>
      </c>
      <c r="AS687" s="43">
        <v>773879</v>
      </c>
      <c r="AT687" s="43">
        <v>2654336</v>
      </c>
      <c r="AU687" s="43">
        <v>2233873</v>
      </c>
      <c r="AV687" s="42">
        <v>0.54</v>
      </c>
      <c r="AW687" s="42">
        <v>0.69299999999999995</v>
      </c>
      <c r="AX687" s="42">
        <v>0.54</v>
      </c>
      <c r="AY687" s="42">
        <v>0.69299999999999995</v>
      </c>
      <c r="AZ687" s="43">
        <v>5072</v>
      </c>
      <c r="BA687" s="43">
        <v>4062932421</v>
      </c>
      <c r="BB687" s="43">
        <v>801051</v>
      </c>
      <c r="BC687" s="43">
        <v>2962896</v>
      </c>
      <c r="BD687" s="43">
        <v>2205118</v>
      </c>
      <c r="BE687" s="46">
        <v>0.57599999999999996</v>
      </c>
      <c r="BF687" s="46">
        <v>0.69</v>
      </c>
      <c r="BG687" s="46">
        <v>0.57599999999999996</v>
      </c>
      <c r="BH687" s="46">
        <v>0.69</v>
      </c>
      <c r="BI687" s="47">
        <v>5048</v>
      </c>
      <c r="BJ687" s="47">
        <v>4101848442</v>
      </c>
      <c r="BK687" s="47">
        <v>812569</v>
      </c>
      <c r="BL687" s="47">
        <v>2787969</v>
      </c>
      <c r="BM687" s="47">
        <v>2643334</v>
      </c>
      <c r="BN687" s="66">
        <v>0.59</v>
      </c>
      <c r="BO687" s="66">
        <v>0.67800000000000005</v>
      </c>
      <c r="BP687" s="66">
        <v>0.59</v>
      </c>
      <c r="BQ687" s="66">
        <v>0.67800000000000005</v>
      </c>
      <c r="BR687" s="67">
        <v>5000</v>
      </c>
      <c r="BS687" s="67">
        <v>4253541500</v>
      </c>
      <c r="BT687" s="67">
        <v>850708</v>
      </c>
      <c r="BU687" s="67">
        <v>2972928</v>
      </c>
      <c r="BV687" s="67">
        <v>2496194</v>
      </c>
      <c r="BW687" s="70">
        <v>0.57499999999999996</v>
      </c>
      <c r="BX687" s="70">
        <v>0.67500000000000004</v>
      </c>
      <c r="BY687" s="70">
        <v>0.57499999999999996</v>
      </c>
      <c r="BZ687" s="70">
        <v>0.67500000000000004</v>
      </c>
      <c r="CA687" s="71">
        <v>4961</v>
      </c>
      <c r="CB687" s="71">
        <v>4297055932</v>
      </c>
      <c r="CC687" s="71">
        <v>866167</v>
      </c>
      <c r="CD687" s="71">
        <v>3037227</v>
      </c>
      <c r="CE687" s="71">
        <v>2758487</v>
      </c>
    </row>
    <row r="688" spans="1:83" x14ac:dyDescent="0.35">
      <c r="A688" s="10" t="s">
        <v>2020</v>
      </c>
      <c r="B688" s="10" t="s">
        <v>661</v>
      </c>
      <c r="C688" s="42">
        <v>0.26200000000000001</v>
      </c>
      <c r="D688" s="42">
        <v>0.67800000000000005</v>
      </c>
      <c r="E688" s="42">
        <v>0.26200000000000001</v>
      </c>
      <c r="F688" s="42">
        <v>0.67800000000000005</v>
      </c>
      <c r="G688" s="43">
        <v>1622</v>
      </c>
      <c r="H688" s="43">
        <v>1603010957</v>
      </c>
      <c r="I688" s="43">
        <v>988292</v>
      </c>
      <c r="J688" s="43">
        <v>1305998</v>
      </c>
      <c r="K688" s="43">
        <v>1725688</v>
      </c>
      <c r="L688" s="42">
        <v>0.21099999999999999</v>
      </c>
      <c r="M688" s="42">
        <v>0.66700000000000004</v>
      </c>
      <c r="N688" s="42">
        <v>0.21099999999999999</v>
      </c>
      <c r="O688" s="42">
        <v>0.66700000000000004</v>
      </c>
      <c r="P688" s="43">
        <v>1538</v>
      </c>
      <c r="Q688" s="43">
        <v>1673359062</v>
      </c>
      <c r="R688" s="43">
        <v>1088009</v>
      </c>
      <c r="S688" s="43">
        <v>1559467</v>
      </c>
      <c r="T688" s="43">
        <v>1654516</v>
      </c>
      <c r="U688" s="42">
        <v>0.19600000000000001</v>
      </c>
      <c r="V688" s="42">
        <v>0.64800000000000002</v>
      </c>
      <c r="W688" s="42">
        <v>0.19600000000000001</v>
      </c>
      <c r="X688" s="42">
        <v>0.64800000000000002</v>
      </c>
      <c r="Y688" s="43">
        <v>1531</v>
      </c>
      <c r="Z688" s="43">
        <v>1783971328</v>
      </c>
      <c r="AA688" s="43">
        <v>1165232</v>
      </c>
      <c r="AB688" s="43">
        <v>1697303</v>
      </c>
      <c r="AC688" s="43">
        <v>1264819</v>
      </c>
      <c r="AD688" s="42">
        <v>0.17599999999999999</v>
      </c>
      <c r="AE688" s="42">
        <v>0.64300000000000002</v>
      </c>
      <c r="AF688" s="42">
        <v>0.17599999999999999</v>
      </c>
      <c r="AG688" s="42">
        <v>0.64300000000000002</v>
      </c>
      <c r="AH688" s="43">
        <v>1454</v>
      </c>
      <c r="AI688" s="43">
        <v>1840527265</v>
      </c>
      <c r="AJ688" s="43">
        <v>1265837</v>
      </c>
      <c r="AK688" s="43">
        <v>1507486</v>
      </c>
      <c r="AL688" s="43">
        <v>1143222</v>
      </c>
      <c r="AM688" s="42">
        <v>0.18</v>
      </c>
      <c r="AN688" s="42">
        <v>0.64200000000000002</v>
      </c>
      <c r="AO688" s="42">
        <v>0.18</v>
      </c>
      <c r="AP688" s="42">
        <v>0.64200000000000002</v>
      </c>
      <c r="AQ688" s="43">
        <v>1422</v>
      </c>
      <c r="AR688" s="43">
        <v>1904871712</v>
      </c>
      <c r="AS688" s="43">
        <v>1339572</v>
      </c>
      <c r="AT688" s="43">
        <v>1307506</v>
      </c>
      <c r="AU688" s="43">
        <v>920413</v>
      </c>
      <c r="AV688" s="42">
        <v>0.223</v>
      </c>
      <c r="AW688" s="42">
        <v>0.64500000000000002</v>
      </c>
      <c r="AX688" s="42">
        <v>0.223</v>
      </c>
      <c r="AY688" s="42">
        <v>0.64500000000000002</v>
      </c>
      <c r="AZ688" s="43">
        <v>1434</v>
      </c>
      <c r="BA688" s="43">
        <v>1940262183</v>
      </c>
      <c r="BB688" s="43">
        <v>1353041</v>
      </c>
      <c r="BC688" s="43">
        <v>1128635</v>
      </c>
      <c r="BD688" s="43">
        <v>896379</v>
      </c>
      <c r="BE688" s="46">
        <v>0.248</v>
      </c>
      <c r="BF688" s="46">
        <v>0.63700000000000001</v>
      </c>
      <c r="BG688" s="46">
        <v>0.248</v>
      </c>
      <c r="BH688" s="46">
        <v>0.63700000000000001</v>
      </c>
      <c r="BI688" s="47">
        <v>1396</v>
      </c>
      <c r="BJ688" s="47">
        <v>2011479046</v>
      </c>
      <c r="BK688" s="47">
        <v>1440887</v>
      </c>
      <c r="BL688" s="47">
        <v>950367</v>
      </c>
      <c r="BM688" s="47">
        <v>732879</v>
      </c>
      <c r="BN688" s="66">
        <v>0.25700000000000001</v>
      </c>
      <c r="BO688" s="66">
        <v>0.63700000000000001</v>
      </c>
      <c r="BP688" s="66">
        <v>0.25700000000000001</v>
      </c>
      <c r="BQ688" s="66">
        <v>0.63700000000000001</v>
      </c>
      <c r="BR688" s="67">
        <v>1345</v>
      </c>
      <c r="BS688" s="67">
        <v>2072930287</v>
      </c>
      <c r="BT688" s="67">
        <v>1541212</v>
      </c>
      <c r="BU688" s="67">
        <v>810592</v>
      </c>
      <c r="BV688" s="67">
        <v>651784</v>
      </c>
      <c r="BW688" s="70">
        <v>0.23499999999999999</v>
      </c>
      <c r="BX688" s="70">
        <v>0.64200000000000002</v>
      </c>
      <c r="BY688" s="70">
        <v>0.23499999999999999</v>
      </c>
      <c r="BZ688" s="70">
        <v>0.64200000000000002</v>
      </c>
      <c r="CA688" s="71">
        <v>1317</v>
      </c>
      <c r="CB688" s="71">
        <v>2052333648</v>
      </c>
      <c r="CC688" s="71">
        <v>1558339</v>
      </c>
      <c r="CD688" s="71">
        <v>978995</v>
      </c>
      <c r="CE688" s="71">
        <v>862586</v>
      </c>
    </row>
    <row r="689" spans="1:83" x14ac:dyDescent="0.35">
      <c r="A689" s="10" t="s">
        <v>2021</v>
      </c>
      <c r="B689" s="10" t="s">
        <v>662</v>
      </c>
      <c r="C689" s="42">
        <v>0.70099999999999996</v>
      </c>
      <c r="D689" s="42">
        <v>0.74</v>
      </c>
      <c r="E689" s="42">
        <v>0.70099999999999996</v>
      </c>
      <c r="F689" s="42">
        <v>0.74</v>
      </c>
      <c r="G689" s="43">
        <v>3314</v>
      </c>
      <c r="H689" s="43">
        <v>1328173948</v>
      </c>
      <c r="I689" s="43">
        <v>400776</v>
      </c>
      <c r="J689" s="43">
        <v>1439992</v>
      </c>
      <c r="K689" s="43">
        <v>1412474</v>
      </c>
      <c r="L689" s="42">
        <v>0.69699999999999995</v>
      </c>
      <c r="M689" s="42">
        <v>0.72399999999999998</v>
      </c>
      <c r="N689" s="42">
        <v>0.69699999999999995</v>
      </c>
      <c r="O689" s="42">
        <v>0.72399999999999998</v>
      </c>
      <c r="P689" s="43">
        <v>3409</v>
      </c>
      <c r="Q689" s="43">
        <v>1427280000</v>
      </c>
      <c r="R689" s="43">
        <v>418679</v>
      </c>
      <c r="S689" s="43">
        <v>1364411</v>
      </c>
      <c r="T689" s="43">
        <v>1448635</v>
      </c>
      <c r="U689" s="42">
        <v>0.70099999999999996</v>
      </c>
      <c r="V689" s="42">
        <v>0.70299999999999996</v>
      </c>
      <c r="W689" s="42">
        <v>0.70099999999999996</v>
      </c>
      <c r="X689" s="42">
        <v>0.70299999999999996</v>
      </c>
      <c r="Y689" s="43">
        <v>3489</v>
      </c>
      <c r="Z689" s="43">
        <v>1513338793</v>
      </c>
      <c r="AA689" s="43">
        <v>433745</v>
      </c>
      <c r="AB689" s="43">
        <v>1599991</v>
      </c>
      <c r="AC689" s="43">
        <v>1690020</v>
      </c>
      <c r="AD689" s="42">
        <v>0.71399999999999997</v>
      </c>
      <c r="AE689" s="42">
        <v>0.70899999999999996</v>
      </c>
      <c r="AF689" s="42">
        <v>0.71399999999999997</v>
      </c>
      <c r="AG689" s="42">
        <v>0.71399999999999997</v>
      </c>
      <c r="AH689" s="43">
        <v>3528</v>
      </c>
      <c r="AI689" s="43">
        <v>1551389014</v>
      </c>
      <c r="AJ689" s="43">
        <v>439736</v>
      </c>
      <c r="AK689" s="43">
        <v>1750099</v>
      </c>
      <c r="AL689" s="43">
        <v>1895126</v>
      </c>
      <c r="AM689" s="42">
        <v>0.71399999999999997</v>
      </c>
      <c r="AN689" s="42">
        <v>0.69699999999999995</v>
      </c>
      <c r="AO689" s="42">
        <v>0.71399999999999997</v>
      </c>
      <c r="AP689" s="42">
        <v>0.71399999999999997</v>
      </c>
      <c r="AQ689" s="43">
        <v>3516</v>
      </c>
      <c r="AR689" s="43">
        <v>1642387902</v>
      </c>
      <c r="AS689" s="43">
        <v>467118</v>
      </c>
      <c r="AT689" s="43">
        <v>2265392</v>
      </c>
      <c r="AU689" s="43">
        <v>2024084</v>
      </c>
      <c r="AV689" s="42">
        <v>0.74</v>
      </c>
      <c r="AW689" s="42">
        <v>0.70899999999999996</v>
      </c>
      <c r="AX689" s="42">
        <v>0.74</v>
      </c>
      <c r="AY689" s="42">
        <v>0.74</v>
      </c>
      <c r="AZ689" s="43">
        <v>3545</v>
      </c>
      <c r="BA689" s="43">
        <v>1610451601</v>
      </c>
      <c r="BB689" s="43">
        <v>454288</v>
      </c>
      <c r="BC689" s="43">
        <v>2347526</v>
      </c>
      <c r="BD689" s="43">
        <v>1880279</v>
      </c>
      <c r="BE689" s="46">
        <v>0.72899999999999998</v>
      </c>
      <c r="BF689" s="46">
        <v>0.67900000000000005</v>
      </c>
      <c r="BG689" s="46">
        <v>0.72899999999999998</v>
      </c>
      <c r="BH689" s="46">
        <v>0.72899999999999998</v>
      </c>
      <c r="BI689" s="47">
        <v>3489</v>
      </c>
      <c r="BJ689" s="47">
        <v>1811785157</v>
      </c>
      <c r="BK689" s="47">
        <v>519284</v>
      </c>
      <c r="BL689" s="47">
        <v>2239991</v>
      </c>
      <c r="BM689" s="47">
        <v>1752419</v>
      </c>
      <c r="BN689" s="66">
        <v>0.72399999999999998</v>
      </c>
      <c r="BO689" s="66">
        <v>0.64</v>
      </c>
      <c r="BP689" s="66">
        <v>0.72399999999999998</v>
      </c>
      <c r="BQ689" s="66">
        <v>0.72399999999999998</v>
      </c>
      <c r="BR689" s="67">
        <v>3562</v>
      </c>
      <c r="BS689" s="67">
        <v>2045737420</v>
      </c>
      <c r="BT689" s="67">
        <v>574322</v>
      </c>
      <c r="BU689" s="67">
        <v>2228671</v>
      </c>
      <c r="BV689" s="67">
        <v>2045659</v>
      </c>
      <c r="BW689" s="70">
        <v>0.72699999999999998</v>
      </c>
      <c r="BX689" s="70">
        <v>0.65900000000000003</v>
      </c>
      <c r="BY689" s="70">
        <v>0.72699999999999998</v>
      </c>
      <c r="BZ689" s="70">
        <v>0.72699999999999998</v>
      </c>
      <c r="CA689" s="71">
        <v>3618</v>
      </c>
      <c r="CB689" s="71">
        <v>2015106608</v>
      </c>
      <c r="CC689" s="71">
        <v>556967</v>
      </c>
      <c r="CD689" s="71">
        <v>2381766</v>
      </c>
      <c r="CE689" s="71">
        <v>2176309</v>
      </c>
    </row>
    <row r="690" spans="1:83" x14ac:dyDescent="0.35">
      <c r="A690" s="10" t="s">
        <v>2022</v>
      </c>
      <c r="B690" s="10" t="s">
        <v>663</v>
      </c>
      <c r="C690" s="42">
        <v>0.29699999999999999</v>
      </c>
      <c r="D690" s="42">
        <v>0.63200000000000001</v>
      </c>
      <c r="E690" s="42">
        <v>0.29699999999999999</v>
      </c>
      <c r="F690" s="42">
        <v>0.63200000000000001</v>
      </c>
      <c r="G690" s="43">
        <v>2922</v>
      </c>
      <c r="H690" s="43">
        <v>2749383160</v>
      </c>
      <c r="I690" s="43">
        <v>940925</v>
      </c>
      <c r="J690" s="43">
        <v>1265099</v>
      </c>
      <c r="K690" s="43">
        <v>996084</v>
      </c>
      <c r="L690" s="42">
        <v>0.308</v>
      </c>
      <c r="M690" s="42">
        <v>0.625</v>
      </c>
      <c r="N690" s="42">
        <v>0.308</v>
      </c>
      <c r="O690" s="42">
        <v>0.625</v>
      </c>
      <c r="P690" s="43">
        <v>2948</v>
      </c>
      <c r="Q690" s="43">
        <v>2813303790</v>
      </c>
      <c r="R690" s="43">
        <v>954309</v>
      </c>
      <c r="S690" s="43">
        <v>1308073</v>
      </c>
      <c r="T690" s="43">
        <v>1013222</v>
      </c>
      <c r="U690" s="42">
        <v>0.33900000000000002</v>
      </c>
      <c r="V690" s="42">
        <v>0.61799999999999999</v>
      </c>
      <c r="W690" s="42">
        <v>0.33900000000000002</v>
      </c>
      <c r="X690" s="42">
        <v>0.61799999999999999</v>
      </c>
      <c r="Y690" s="43">
        <v>3043</v>
      </c>
      <c r="Z690" s="43">
        <v>2916755689</v>
      </c>
      <c r="AA690" s="43">
        <v>958513</v>
      </c>
      <c r="AB690" s="43">
        <v>1319475</v>
      </c>
      <c r="AC690" s="43">
        <v>1227764</v>
      </c>
      <c r="AD690" s="42">
        <v>0.34899999999999998</v>
      </c>
      <c r="AE690" s="42">
        <v>0.61</v>
      </c>
      <c r="AF690" s="42">
        <v>0.34899999999999998</v>
      </c>
      <c r="AG690" s="42">
        <v>0.61</v>
      </c>
      <c r="AH690" s="43">
        <v>3037</v>
      </c>
      <c r="AI690" s="43">
        <v>3041015749</v>
      </c>
      <c r="AJ690" s="43">
        <v>1001322</v>
      </c>
      <c r="AK690" s="43">
        <v>1336864</v>
      </c>
      <c r="AL690" s="43">
        <v>1398505</v>
      </c>
      <c r="AM690" s="42">
        <v>0.35399999999999998</v>
      </c>
      <c r="AN690" s="42">
        <v>0.60399999999999998</v>
      </c>
      <c r="AO690" s="42">
        <v>0.35399999999999998</v>
      </c>
      <c r="AP690" s="42">
        <v>0.60399999999999998</v>
      </c>
      <c r="AQ690" s="43">
        <v>3011</v>
      </c>
      <c r="AR690" s="43">
        <v>3178902797</v>
      </c>
      <c r="AS690" s="43">
        <v>1055763</v>
      </c>
      <c r="AT690" s="43">
        <v>1551296</v>
      </c>
      <c r="AU690" s="43">
        <v>1328947</v>
      </c>
      <c r="AV690" s="42">
        <v>0.36099999999999999</v>
      </c>
      <c r="AW690" s="42">
        <v>0.60199999999999998</v>
      </c>
      <c r="AX690" s="42">
        <v>0.36099999999999999</v>
      </c>
      <c r="AY690" s="42">
        <v>0.60199999999999998</v>
      </c>
      <c r="AZ690" s="43">
        <v>2973</v>
      </c>
      <c r="BA690" s="43">
        <v>3307950130</v>
      </c>
      <c r="BB690" s="43">
        <v>1112664</v>
      </c>
      <c r="BC690" s="43">
        <v>1630580</v>
      </c>
      <c r="BD690" s="43">
        <v>1382440</v>
      </c>
      <c r="BE690" s="46">
        <v>0.39700000000000002</v>
      </c>
      <c r="BF690" s="46">
        <v>0.59599999999999997</v>
      </c>
      <c r="BG690" s="46">
        <v>0.39700000000000002</v>
      </c>
      <c r="BH690" s="46">
        <v>0.59599999999999997</v>
      </c>
      <c r="BI690" s="47">
        <v>2980</v>
      </c>
      <c r="BJ690" s="47">
        <v>3440802275</v>
      </c>
      <c r="BK690" s="47">
        <v>1154631</v>
      </c>
      <c r="BL690" s="47">
        <v>1726882</v>
      </c>
      <c r="BM690" s="47">
        <v>1647632</v>
      </c>
      <c r="BN690" s="66">
        <v>0.40899999999999997</v>
      </c>
      <c r="BO690" s="66">
        <v>0.59599999999999997</v>
      </c>
      <c r="BP690" s="66">
        <v>0.40899999999999997</v>
      </c>
      <c r="BQ690" s="66">
        <v>0.59599999999999997</v>
      </c>
      <c r="BR690" s="67">
        <v>2879</v>
      </c>
      <c r="BS690" s="67">
        <v>3528971598</v>
      </c>
      <c r="BT690" s="67">
        <v>1225762</v>
      </c>
      <c r="BU690" s="67">
        <v>1794946</v>
      </c>
      <c r="BV690" s="67">
        <v>1637057</v>
      </c>
      <c r="BW690" s="70">
        <v>0.39400000000000002</v>
      </c>
      <c r="BX690" s="70">
        <v>0.6</v>
      </c>
      <c r="BY690" s="70">
        <v>0.39400000000000002</v>
      </c>
      <c r="BZ690" s="70">
        <v>0.6</v>
      </c>
      <c r="CA690" s="71">
        <v>2886</v>
      </c>
      <c r="CB690" s="71">
        <v>3564334160</v>
      </c>
      <c r="CC690" s="71">
        <v>1235043</v>
      </c>
      <c r="CD690" s="71">
        <v>2143656</v>
      </c>
      <c r="CE690" s="71">
        <v>2121952</v>
      </c>
    </row>
    <row r="691" spans="1:83" x14ac:dyDescent="0.35">
      <c r="A691" s="10" t="s">
        <v>2023</v>
      </c>
      <c r="B691" s="10" t="s">
        <v>664</v>
      </c>
      <c r="C691" s="42">
        <v>0</v>
      </c>
      <c r="D691" s="42">
        <v>0.33400000000000002</v>
      </c>
      <c r="E691" s="42">
        <v>0</v>
      </c>
      <c r="F691" s="42">
        <v>0.36</v>
      </c>
      <c r="G691" s="43">
        <v>3707</v>
      </c>
      <c r="H691" s="43">
        <v>6361345408</v>
      </c>
      <c r="I691" s="43">
        <v>1716035</v>
      </c>
      <c r="J691" s="43">
        <v>223204</v>
      </c>
      <c r="K691" s="43">
        <v>192007</v>
      </c>
      <c r="L691" s="42">
        <v>0</v>
      </c>
      <c r="M691" s="42">
        <v>0.317</v>
      </c>
      <c r="N691" s="42">
        <v>0</v>
      </c>
      <c r="O691" s="42">
        <v>0.36</v>
      </c>
      <c r="P691" s="43">
        <v>3606</v>
      </c>
      <c r="Q691" s="43">
        <v>6573751989</v>
      </c>
      <c r="R691" s="43">
        <v>1823003</v>
      </c>
      <c r="S691" s="43">
        <v>230198</v>
      </c>
      <c r="T691" s="43">
        <v>216970</v>
      </c>
      <c r="U691" s="42">
        <v>0</v>
      </c>
      <c r="V691" s="42">
        <v>0.246</v>
      </c>
      <c r="W691" s="42">
        <v>0</v>
      </c>
      <c r="X691" s="42">
        <v>0.36</v>
      </c>
      <c r="Y691" s="43">
        <v>3685</v>
      </c>
      <c r="Z691" s="43">
        <v>7421048128</v>
      </c>
      <c r="AA691" s="43">
        <v>2013852</v>
      </c>
      <c r="AB691" s="43">
        <v>233908</v>
      </c>
      <c r="AC691" s="43">
        <v>250623</v>
      </c>
      <c r="AD691" s="42">
        <v>0</v>
      </c>
      <c r="AE691" s="42">
        <v>0.23899999999999999</v>
      </c>
      <c r="AF691" s="42">
        <v>0</v>
      </c>
      <c r="AG691" s="42">
        <v>0.36</v>
      </c>
      <c r="AH691" s="43">
        <v>3599</v>
      </c>
      <c r="AI691" s="43">
        <v>7782290183</v>
      </c>
      <c r="AJ691" s="43">
        <v>2162347</v>
      </c>
      <c r="AK691" s="43">
        <v>328537</v>
      </c>
      <c r="AL691" s="43">
        <v>361526</v>
      </c>
      <c r="AM691" s="42">
        <v>0</v>
      </c>
      <c r="AN691" s="42">
        <v>0.23100000000000001</v>
      </c>
      <c r="AO691" s="42">
        <v>0</v>
      </c>
      <c r="AP691" s="42">
        <v>0.36</v>
      </c>
      <c r="AQ691" s="43">
        <v>3507</v>
      </c>
      <c r="AR691" s="43">
        <v>8075612532</v>
      </c>
      <c r="AS691" s="43">
        <v>2302712</v>
      </c>
      <c r="AT691" s="43">
        <v>424116</v>
      </c>
      <c r="AU691" s="43">
        <v>341909</v>
      </c>
      <c r="AV691" s="42">
        <v>0</v>
      </c>
      <c r="AW691" s="42">
        <v>0.216</v>
      </c>
      <c r="AX691" s="42">
        <v>0</v>
      </c>
      <c r="AY691" s="42">
        <v>0.36</v>
      </c>
      <c r="AZ691" s="43">
        <v>3489</v>
      </c>
      <c r="BA691" s="43">
        <v>8393414641</v>
      </c>
      <c r="BB691" s="43">
        <v>2405679</v>
      </c>
      <c r="BC691" s="43">
        <v>371204</v>
      </c>
      <c r="BD691" s="43">
        <v>242562</v>
      </c>
      <c r="BE691" s="46">
        <v>0</v>
      </c>
      <c r="BF691" s="46">
        <v>0.253</v>
      </c>
      <c r="BG691" s="46">
        <v>0</v>
      </c>
      <c r="BH691" s="46">
        <v>0.36</v>
      </c>
      <c r="BI691" s="47">
        <v>3326</v>
      </c>
      <c r="BJ691" s="47">
        <v>8257109872</v>
      </c>
      <c r="BK691" s="47">
        <v>2482594</v>
      </c>
      <c r="BL691" s="47">
        <v>342200</v>
      </c>
      <c r="BM691" s="47">
        <v>283943</v>
      </c>
      <c r="BN691" s="66">
        <v>0</v>
      </c>
      <c r="BO691" s="66">
        <v>0.29899999999999999</v>
      </c>
      <c r="BP691" s="66">
        <v>0</v>
      </c>
      <c r="BQ691" s="66">
        <v>0.36</v>
      </c>
      <c r="BR691" s="67">
        <v>3152</v>
      </c>
      <c r="BS691" s="67">
        <v>8071129500</v>
      </c>
      <c r="BT691" s="67">
        <v>2560637</v>
      </c>
      <c r="BU691" s="67">
        <v>396409</v>
      </c>
      <c r="BV691" s="67">
        <v>270475</v>
      </c>
      <c r="BW691" s="70">
        <v>0</v>
      </c>
      <c r="BX691" s="70">
        <v>0.33900000000000002</v>
      </c>
      <c r="BY691" s="70">
        <v>0</v>
      </c>
      <c r="BZ691" s="70">
        <v>0.36</v>
      </c>
      <c r="CA691" s="71">
        <v>3075</v>
      </c>
      <c r="CB691" s="71">
        <v>7877036145</v>
      </c>
      <c r="CC691" s="71">
        <v>2561637</v>
      </c>
      <c r="CD691" s="71">
        <v>456564</v>
      </c>
      <c r="CE691" s="71">
        <v>365656</v>
      </c>
    </row>
    <row r="692" spans="1:83" x14ac:dyDescent="0.35">
      <c r="A692" s="10" t="s">
        <v>2024</v>
      </c>
      <c r="B692" s="10" t="s">
        <v>665</v>
      </c>
      <c r="C692" s="42">
        <v>7.5999999999999998E-2</v>
      </c>
      <c r="D692" s="42">
        <v>0.54300000000000004</v>
      </c>
      <c r="E692" s="42">
        <v>7.5999999999999998E-2</v>
      </c>
      <c r="F692" s="42">
        <v>0.54300000000000004</v>
      </c>
      <c r="G692" s="43">
        <v>1674</v>
      </c>
      <c r="H692" s="43">
        <v>2068239530</v>
      </c>
      <c r="I692" s="43">
        <v>1235507</v>
      </c>
      <c r="J692" s="43">
        <v>250704</v>
      </c>
      <c r="K692" s="43">
        <v>276483</v>
      </c>
      <c r="L692" s="42">
        <v>0.11799999999999999</v>
      </c>
      <c r="M692" s="42">
        <v>0.54600000000000004</v>
      </c>
      <c r="N692" s="42">
        <v>0.11799999999999999</v>
      </c>
      <c r="O692" s="42">
        <v>0.54600000000000004</v>
      </c>
      <c r="P692" s="43">
        <v>1696</v>
      </c>
      <c r="Q692" s="43">
        <v>2061205178</v>
      </c>
      <c r="R692" s="43">
        <v>1215333</v>
      </c>
      <c r="S692" s="43">
        <v>267659</v>
      </c>
      <c r="T692" s="43">
        <v>252121</v>
      </c>
      <c r="U692" s="42">
        <v>7.8E-2</v>
      </c>
      <c r="V692" s="42">
        <v>0.497</v>
      </c>
      <c r="W692" s="42">
        <v>7.8E-2</v>
      </c>
      <c r="X692" s="42">
        <v>0.497</v>
      </c>
      <c r="Y692" s="43">
        <v>1721</v>
      </c>
      <c r="Z692" s="43">
        <v>2297949270</v>
      </c>
      <c r="AA692" s="43">
        <v>1335240</v>
      </c>
      <c r="AB692" s="43">
        <v>270748</v>
      </c>
      <c r="AC692" s="43">
        <v>265660</v>
      </c>
      <c r="AD692" s="42">
        <v>0.14000000000000001</v>
      </c>
      <c r="AE692" s="42">
        <v>0.51300000000000001</v>
      </c>
      <c r="AF692" s="42">
        <v>0.14000000000000001</v>
      </c>
      <c r="AG692" s="42">
        <v>0.51300000000000001</v>
      </c>
      <c r="AH692" s="43">
        <v>1740</v>
      </c>
      <c r="AI692" s="43">
        <v>2298325107</v>
      </c>
      <c r="AJ692" s="43">
        <v>1320876</v>
      </c>
      <c r="AK692" s="43">
        <v>266314</v>
      </c>
      <c r="AL692" s="43">
        <v>284781</v>
      </c>
      <c r="AM692" s="42">
        <v>0.14099999999999999</v>
      </c>
      <c r="AN692" s="42">
        <v>0.50700000000000001</v>
      </c>
      <c r="AO692" s="42">
        <v>0.14099999999999999</v>
      </c>
      <c r="AP692" s="42">
        <v>0.50700000000000001</v>
      </c>
      <c r="AQ692" s="43">
        <v>1722</v>
      </c>
      <c r="AR692" s="43">
        <v>2417151927</v>
      </c>
      <c r="AS692" s="43">
        <v>1403688</v>
      </c>
      <c r="AT692" s="43">
        <v>305487</v>
      </c>
      <c r="AU692" s="43">
        <v>269446</v>
      </c>
      <c r="AV692" s="42">
        <v>0.187</v>
      </c>
      <c r="AW692" s="42">
        <v>0.51600000000000001</v>
      </c>
      <c r="AX692" s="42">
        <v>0.187</v>
      </c>
      <c r="AY692" s="42">
        <v>0.51600000000000001</v>
      </c>
      <c r="AZ692" s="43">
        <v>1727</v>
      </c>
      <c r="BA692" s="43">
        <v>2447443581</v>
      </c>
      <c r="BB692" s="43">
        <v>1417164</v>
      </c>
      <c r="BC692" s="43">
        <v>266931</v>
      </c>
      <c r="BD692" s="43">
        <v>283394</v>
      </c>
      <c r="BE692" s="46">
        <v>0.23699999999999999</v>
      </c>
      <c r="BF692" s="46">
        <v>0.52700000000000002</v>
      </c>
      <c r="BG692" s="46">
        <v>0.23699999999999999</v>
      </c>
      <c r="BH692" s="46">
        <v>0.52700000000000002</v>
      </c>
      <c r="BI692" s="47">
        <v>1678</v>
      </c>
      <c r="BJ692" s="47">
        <v>2451348559</v>
      </c>
      <c r="BK692" s="47">
        <v>1460875</v>
      </c>
      <c r="BL692" s="47">
        <v>310400</v>
      </c>
      <c r="BM692" s="47">
        <v>346696</v>
      </c>
      <c r="BN692" s="66">
        <v>0.253</v>
      </c>
      <c r="BO692" s="66">
        <v>0.51900000000000002</v>
      </c>
      <c r="BP692" s="66">
        <v>0.253</v>
      </c>
      <c r="BQ692" s="66">
        <v>0.51900000000000002</v>
      </c>
      <c r="BR692" s="67">
        <v>1644</v>
      </c>
      <c r="BS692" s="67">
        <v>2547269532</v>
      </c>
      <c r="BT692" s="67">
        <v>1549434</v>
      </c>
      <c r="BU692" s="67">
        <v>382512</v>
      </c>
      <c r="BV692" s="67">
        <v>347178</v>
      </c>
      <c r="BW692" s="70">
        <v>0.253</v>
      </c>
      <c r="BX692" s="70">
        <v>0.53500000000000003</v>
      </c>
      <c r="BY692" s="70">
        <v>0.253</v>
      </c>
      <c r="BZ692" s="70">
        <v>0.53500000000000003</v>
      </c>
      <c r="CA692" s="71">
        <v>1653</v>
      </c>
      <c r="CB692" s="71">
        <v>2513289604</v>
      </c>
      <c r="CC692" s="71">
        <v>1520441</v>
      </c>
      <c r="CD692" s="71">
        <v>382413</v>
      </c>
      <c r="CE692" s="71">
        <v>411068</v>
      </c>
    </row>
    <row r="693" spans="1:83" x14ac:dyDescent="0.35">
      <c r="A693" s="10" t="s">
        <v>2025</v>
      </c>
      <c r="B693" s="10" t="s">
        <v>666</v>
      </c>
      <c r="C693" s="42">
        <v>0.53800000000000003</v>
      </c>
      <c r="D693" s="42">
        <v>0.621</v>
      </c>
      <c r="E693" s="42">
        <v>0.53800000000000003</v>
      </c>
      <c r="F693" s="42">
        <v>0.621</v>
      </c>
      <c r="G693" s="43">
        <v>4823</v>
      </c>
      <c r="H693" s="43">
        <v>2981218715</v>
      </c>
      <c r="I693" s="43">
        <v>618125</v>
      </c>
      <c r="J693" s="43">
        <v>1512833</v>
      </c>
      <c r="K693" s="43">
        <v>1378342</v>
      </c>
      <c r="L693" s="42">
        <v>0.56699999999999995</v>
      </c>
      <c r="M693" s="42">
        <v>0.621</v>
      </c>
      <c r="N693" s="42">
        <v>0.56699999999999995</v>
      </c>
      <c r="O693" s="42">
        <v>0.621</v>
      </c>
      <c r="P693" s="43">
        <v>5004</v>
      </c>
      <c r="Q693" s="43">
        <v>2988637811</v>
      </c>
      <c r="R693" s="43">
        <v>597249</v>
      </c>
      <c r="S693" s="43">
        <v>2092718</v>
      </c>
      <c r="T693" s="43">
        <v>1248111</v>
      </c>
      <c r="U693" s="42">
        <v>0.55700000000000005</v>
      </c>
      <c r="V693" s="42">
        <v>0.59599999999999997</v>
      </c>
      <c r="W693" s="42">
        <v>0.55700000000000005</v>
      </c>
      <c r="X693" s="42">
        <v>0.59599999999999997</v>
      </c>
      <c r="Y693" s="43">
        <v>5000</v>
      </c>
      <c r="Z693" s="43">
        <v>3208457418</v>
      </c>
      <c r="AA693" s="43">
        <v>641691</v>
      </c>
      <c r="AB693" s="43">
        <v>1302854</v>
      </c>
      <c r="AC693" s="43">
        <v>1614155</v>
      </c>
      <c r="AD693" s="42">
        <v>0.56599999999999995</v>
      </c>
      <c r="AE693" s="42">
        <v>0.59399999999999997</v>
      </c>
      <c r="AF693" s="42">
        <v>0.56599999999999995</v>
      </c>
      <c r="AG693" s="42">
        <v>0.59399999999999997</v>
      </c>
      <c r="AH693" s="43">
        <v>4944</v>
      </c>
      <c r="AI693" s="43">
        <v>3300047862</v>
      </c>
      <c r="AJ693" s="43">
        <v>667485</v>
      </c>
      <c r="AK693" s="43">
        <v>1563331</v>
      </c>
      <c r="AL693" s="43">
        <v>1543108</v>
      </c>
      <c r="AM693" s="42">
        <v>0.58199999999999996</v>
      </c>
      <c r="AN693" s="42">
        <v>0.6</v>
      </c>
      <c r="AO693" s="42">
        <v>0.58199999999999996</v>
      </c>
      <c r="AP693" s="42">
        <v>0.6</v>
      </c>
      <c r="AQ693" s="43">
        <v>5010</v>
      </c>
      <c r="AR693" s="43">
        <v>3419086983</v>
      </c>
      <c r="AS693" s="43">
        <v>682452</v>
      </c>
      <c r="AT693" s="43">
        <v>1616443</v>
      </c>
      <c r="AU693" s="43">
        <v>1524474</v>
      </c>
      <c r="AV693" s="42">
        <v>0.60899999999999999</v>
      </c>
      <c r="AW693" s="42">
        <v>0.60399999999999998</v>
      </c>
      <c r="AX693" s="42">
        <v>0.60899999999999999</v>
      </c>
      <c r="AY693" s="42">
        <v>0.60899999999999999</v>
      </c>
      <c r="AZ693" s="43">
        <v>5131</v>
      </c>
      <c r="BA693" s="43">
        <v>3493756303</v>
      </c>
      <c r="BB693" s="43">
        <v>680911</v>
      </c>
      <c r="BC693" s="43">
        <v>1661824</v>
      </c>
      <c r="BD693" s="43">
        <v>1758744</v>
      </c>
      <c r="BE693" s="46">
        <v>0.61099999999999999</v>
      </c>
      <c r="BF693" s="46">
        <v>0.59799999999999998</v>
      </c>
      <c r="BG693" s="46">
        <v>0.61099999999999999</v>
      </c>
      <c r="BH693" s="46">
        <v>0.61099999999999999</v>
      </c>
      <c r="BI693" s="47">
        <v>4871</v>
      </c>
      <c r="BJ693" s="47">
        <v>3629817713</v>
      </c>
      <c r="BK693" s="47">
        <v>745189</v>
      </c>
      <c r="BL693" s="47">
        <v>2118330</v>
      </c>
      <c r="BM693" s="47">
        <v>1691068</v>
      </c>
      <c r="BN693" s="66">
        <v>0.57399999999999995</v>
      </c>
      <c r="BO693" s="66">
        <v>0.53800000000000003</v>
      </c>
      <c r="BP693" s="66">
        <v>0.57399999999999995</v>
      </c>
      <c r="BQ693" s="66">
        <v>0.57399999999999995</v>
      </c>
      <c r="BR693" s="67">
        <v>4726</v>
      </c>
      <c r="BS693" s="67">
        <v>4186786246</v>
      </c>
      <c r="BT693" s="67">
        <v>885904</v>
      </c>
      <c r="BU693" s="67">
        <v>1989433</v>
      </c>
      <c r="BV693" s="67">
        <v>1662040</v>
      </c>
      <c r="BW693" s="70">
        <v>0.56299999999999994</v>
      </c>
      <c r="BX693" s="70">
        <v>0.55100000000000005</v>
      </c>
      <c r="BY693" s="70">
        <v>0.56299999999999994</v>
      </c>
      <c r="BZ693" s="70">
        <v>0.56299999999999994</v>
      </c>
      <c r="CA693" s="71">
        <v>4727</v>
      </c>
      <c r="CB693" s="71">
        <v>4206359446</v>
      </c>
      <c r="CC693" s="71">
        <v>889858</v>
      </c>
      <c r="CD693" s="71">
        <v>2093596</v>
      </c>
      <c r="CE693" s="71">
        <v>1841195</v>
      </c>
    </row>
    <row r="694" spans="1:83" x14ac:dyDescent="0.35">
      <c r="A694" s="10" t="s">
        <v>2026</v>
      </c>
      <c r="B694" s="10" t="s">
        <v>667</v>
      </c>
      <c r="C694" s="42">
        <v>0.14199999999999999</v>
      </c>
      <c r="D694" s="42">
        <v>0.59399999999999997</v>
      </c>
      <c r="E694" s="42">
        <v>0.14199999999999999</v>
      </c>
      <c r="F694" s="42">
        <v>0.59399999999999997</v>
      </c>
      <c r="G694" s="43">
        <v>1664</v>
      </c>
      <c r="H694" s="43">
        <v>1910481659</v>
      </c>
      <c r="I694" s="43">
        <v>1148125</v>
      </c>
      <c r="J694" s="43">
        <v>167058</v>
      </c>
      <c r="K694" s="43">
        <v>167092</v>
      </c>
      <c r="L694" s="42">
        <v>0.113</v>
      </c>
      <c r="M694" s="42">
        <v>0.57499999999999996</v>
      </c>
      <c r="N694" s="42">
        <v>0.113</v>
      </c>
      <c r="O694" s="42">
        <v>0.57499999999999996</v>
      </c>
      <c r="P694" s="43">
        <v>1644</v>
      </c>
      <c r="Q694" s="43">
        <v>2011252369</v>
      </c>
      <c r="R694" s="43">
        <v>1223389</v>
      </c>
      <c r="S694" s="43">
        <v>166126</v>
      </c>
      <c r="T694" s="43">
        <v>174181</v>
      </c>
      <c r="U694" s="42">
        <v>7.5999999999999998E-2</v>
      </c>
      <c r="V694" s="42">
        <v>0.54600000000000004</v>
      </c>
      <c r="W694" s="42">
        <v>7.5999999999999998E-2</v>
      </c>
      <c r="X694" s="42">
        <v>0.54600000000000004</v>
      </c>
      <c r="Y694" s="43">
        <v>1624</v>
      </c>
      <c r="Z694" s="43">
        <v>2172992897</v>
      </c>
      <c r="AA694" s="43">
        <v>1338049</v>
      </c>
      <c r="AB694" s="43">
        <v>176727</v>
      </c>
      <c r="AC694" s="43">
        <v>299891</v>
      </c>
      <c r="AD694" s="42">
        <v>9.6000000000000002E-2</v>
      </c>
      <c r="AE694" s="42">
        <v>0.55400000000000005</v>
      </c>
      <c r="AF694" s="42">
        <v>9.6000000000000002E-2</v>
      </c>
      <c r="AG694" s="42">
        <v>0.55400000000000005</v>
      </c>
      <c r="AH694" s="43">
        <v>1578</v>
      </c>
      <c r="AI694" s="43">
        <v>2190441713</v>
      </c>
      <c r="AJ694" s="43">
        <v>1388112</v>
      </c>
      <c r="AK694" s="43">
        <v>301055</v>
      </c>
      <c r="AL694" s="43">
        <v>325095</v>
      </c>
      <c r="AM694" s="42">
        <v>0.157</v>
      </c>
      <c r="AN694" s="42">
        <v>0.56299999999999994</v>
      </c>
      <c r="AO694" s="42">
        <v>0.157</v>
      </c>
      <c r="AP694" s="42">
        <v>0.56299999999999994</v>
      </c>
      <c r="AQ694" s="43">
        <v>1604</v>
      </c>
      <c r="AR694" s="43">
        <v>2208143412</v>
      </c>
      <c r="AS694" s="43">
        <v>1376648</v>
      </c>
      <c r="AT694" s="43">
        <v>339416</v>
      </c>
      <c r="AU694" s="43">
        <v>447780</v>
      </c>
      <c r="AV694" s="42">
        <v>0.16300000000000001</v>
      </c>
      <c r="AW694" s="42">
        <v>0.59799999999999998</v>
      </c>
      <c r="AX694" s="42">
        <v>0.16300000000000001</v>
      </c>
      <c r="AY694" s="42">
        <v>0.59799999999999998</v>
      </c>
      <c r="AZ694" s="43">
        <v>1536</v>
      </c>
      <c r="BA694" s="43">
        <v>2240268681</v>
      </c>
      <c r="BB694" s="43">
        <v>1458508</v>
      </c>
      <c r="BC694" s="43">
        <v>409115</v>
      </c>
      <c r="BD694" s="43">
        <v>506979</v>
      </c>
      <c r="BE694" s="46">
        <v>0.18</v>
      </c>
      <c r="BF694" s="46">
        <v>0.58599999999999997</v>
      </c>
      <c r="BG694" s="46">
        <v>0.18</v>
      </c>
      <c r="BH694" s="46">
        <v>0.58599999999999997</v>
      </c>
      <c r="BI694" s="47">
        <v>1465</v>
      </c>
      <c r="BJ694" s="47">
        <v>2301477683</v>
      </c>
      <c r="BK694" s="47">
        <v>1570974</v>
      </c>
      <c r="BL694" s="47">
        <v>607684</v>
      </c>
      <c r="BM694" s="47">
        <v>749612</v>
      </c>
      <c r="BN694" s="66">
        <v>0.17799999999999999</v>
      </c>
      <c r="BO694" s="66">
        <v>0.59</v>
      </c>
      <c r="BP694" s="66">
        <v>0.17799999999999999</v>
      </c>
      <c r="BQ694" s="66">
        <v>0.59</v>
      </c>
      <c r="BR694" s="67">
        <v>1394</v>
      </c>
      <c r="BS694" s="67">
        <v>2376544042</v>
      </c>
      <c r="BT694" s="67">
        <v>1704837</v>
      </c>
      <c r="BU694" s="67">
        <v>803718</v>
      </c>
      <c r="BV694" s="67">
        <v>811712</v>
      </c>
      <c r="BW694" s="70">
        <v>0.16800000000000001</v>
      </c>
      <c r="BX694" s="70">
        <v>0.623</v>
      </c>
      <c r="BY694" s="70">
        <v>0.16800000000000001</v>
      </c>
      <c r="BZ694" s="70">
        <v>0.623</v>
      </c>
      <c r="CA694" s="71">
        <v>1400</v>
      </c>
      <c r="CB694" s="71">
        <v>2373594777</v>
      </c>
      <c r="CC694" s="71">
        <v>1695424</v>
      </c>
      <c r="CD694" s="71">
        <v>1110774</v>
      </c>
      <c r="CE694" s="71">
        <v>1268663</v>
      </c>
    </row>
    <row r="695" spans="1:83" x14ac:dyDescent="0.35">
      <c r="A695" s="10" t="s">
        <v>2027</v>
      </c>
      <c r="B695" s="10" t="s">
        <v>668</v>
      </c>
      <c r="C695" s="42">
        <v>0</v>
      </c>
      <c r="D695" s="42">
        <v>0.51600000000000001</v>
      </c>
      <c r="E695" s="42">
        <v>0</v>
      </c>
      <c r="F695" s="42">
        <v>0.51600000000000001</v>
      </c>
      <c r="G695" s="43">
        <v>5179</v>
      </c>
      <c r="H695" s="43">
        <v>8474173305</v>
      </c>
      <c r="I695" s="43">
        <v>1636256</v>
      </c>
      <c r="J695" s="43">
        <v>274115</v>
      </c>
      <c r="K695" s="43">
        <v>256813</v>
      </c>
      <c r="L695" s="42">
        <v>0</v>
      </c>
      <c r="M695" s="42">
        <v>0.46700000000000003</v>
      </c>
      <c r="N695" s="42">
        <v>0</v>
      </c>
      <c r="O695" s="42">
        <v>0.46700000000000003</v>
      </c>
      <c r="P695" s="43">
        <v>5232</v>
      </c>
      <c r="Q695" s="43">
        <v>9392402287</v>
      </c>
      <c r="R695" s="43">
        <v>1795183</v>
      </c>
      <c r="S695" s="43">
        <v>297875</v>
      </c>
      <c r="T695" s="43">
        <v>284668</v>
      </c>
      <c r="U695" s="42">
        <v>0</v>
      </c>
      <c r="V695" s="42">
        <v>0.47099999999999997</v>
      </c>
      <c r="W695" s="42">
        <v>0</v>
      </c>
      <c r="X695" s="42">
        <v>0.47099999999999997</v>
      </c>
      <c r="Y695" s="43">
        <v>5240</v>
      </c>
      <c r="Z695" s="43">
        <v>9458199232</v>
      </c>
      <c r="AA695" s="43">
        <v>1804999</v>
      </c>
      <c r="AB695" s="43">
        <v>372747</v>
      </c>
      <c r="AC695" s="43">
        <v>317837</v>
      </c>
      <c r="AD695" s="42">
        <v>0</v>
      </c>
      <c r="AE695" s="42">
        <v>0.433</v>
      </c>
      <c r="AF695" s="42">
        <v>0</v>
      </c>
      <c r="AG695" s="42">
        <v>0.433</v>
      </c>
      <c r="AH695" s="43">
        <v>5220</v>
      </c>
      <c r="AI695" s="43">
        <v>10401155327</v>
      </c>
      <c r="AJ695" s="43">
        <v>1992558</v>
      </c>
      <c r="AK695" s="43">
        <v>437527</v>
      </c>
      <c r="AL695" s="43">
        <v>383191</v>
      </c>
      <c r="AM695" s="42">
        <v>0</v>
      </c>
      <c r="AN695" s="42">
        <v>0.45300000000000001</v>
      </c>
      <c r="AO695" s="42">
        <v>0</v>
      </c>
      <c r="AP695" s="42">
        <v>0.45300000000000001</v>
      </c>
      <c r="AQ695" s="43">
        <v>5182</v>
      </c>
      <c r="AR695" s="43">
        <v>10236369383</v>
      </c>
      <c r="AS695" s="43">
        <v>1975370</v>
      </c>
      <c r="AT695" s="43">
        <v>525794</v>
      </c>
      <c r="AU695" s="43">
        <v>455604</v>
      </c>
      <c r="AV695" s="42">
        <v>0</v>
      </c>
      <c r="AW695" s="42">
        <v>0.48099999999999998</v>
      </c>
      <c r="AX695" s="42">
        <v>0</v>
      </c>
      <c r="AY695" s="42">
        <v>0.48099999999999998</v>
      </c>
      <c r="AZ695" s="43">
        <v>5151</v>
      </c>
      <c r="BA695" s="43">
        <v>9899365589</v>
      </c>
      <c r="BB695" s="43">
        <v>1921833</v>
      </c>
      <c r="BC695" s="43">
        <v>544001</v>
      </c>
      <c r="BD695" s="43">
        <v>507652</v>
      </c>
      <c r="BE695" s="46">
        <v>0</v>
      </c>
      <c r="BF695" s="46">
        <v>0.497</v>
      </c>
      <c r="BG695" s="46">
        <v>0</v>
      </c>
      <c r="BH695" s="46">
        <v>0.497</v>
      </c>
      <c r="BI695" s="47">
        <v>5037</v>
      </c>
      <c r="BJ695" s="47">
        <v>9832026478</v>
      </c>
      <c r="BK695" s="47">
        <v>1951960</v>
      </c>
      <c r="BL695" s="47">
        <v>697571</v>
      </c>
      <c r="BM695" s="47">
        <v>582907</v>
      </c>
      <c r="BN695" s="66">
        <v>8.1000000000000003E-2</v>
      </c>
      <c r="BO695" s="66">
        <v>0.53300000000000003</v>
      </c>
      <c r="BP695" s="66">
        <v>8.1000000000000003E-2</v>
      </c>
      <c r="BQ695" s="66">
        <v>0.53300000000000003</v>
      </c>
      <c r="BR695" s="67">
        <v>4965</v>
      </c>
      <c r="BS695" s="67">
        <v>9467887366</v>
      </c>
      <c r="BT695" s="67">
        <v>1906925</v>
      </c>
      <c r="BU695" s="67">
        <v>955780</v>
      </c>
      <c r="BV695" s="67">
        <v>628285</v>
      </c>
      <c r="BW695" s="70">
        <v>7.6999999999999999E-2</v>
      </c>
      <c r="BX695" s="70">
        <v>0.54100000000000004</v>
      </c>
      <c r="BY695" s="70">
        <v>7.6999999999999999E-2</v>
      </c>
      <c r="BZ695" s="70">
        <v>0.54100000000000004</v>
      </c>
      <c r="CA695" s="71">
        <v>5031</v>
      </c>
      <c r="CB695" s="71">
        <v>9456424290</v>
      </c>
      <c r="CC695" s="71">
        <v>1879631</v>
      </c>
      <c r="CD695" s="71">
        <v>984412</v>
      </c>
      <c r="CE695" s="71">
        <v>800943</v>
      </c>
    </row>
    <row r="696" spans="1:83" x14ac:dyDescent="0.35">
      <c r="A696" s="10" t="s">
        <v>2028</v>
      </c>
      <c r="B696" s="10" t="s">
        <v>669</v>
      </c>
      <c r="C696" s="42">
        <v>0.27300000000000002</v>
      </c>
      <c r="D696" s="42">
        <v>0.63400000000000001</v>
      </c>
      <c r="E696" s="42">
        <v>0.27300000000000002</v>
      </c>
      <c r="F696" s="42">
        <v>0.63400000000000001</v>
      </c>
      <c r="G696" s="43">
        <v>3568</v>
      </c>
      <c r="H696" s="43">
        <v>3471824115</v>
      </c>
      <c r="I696" s="43">
        <v>973044</v>
      </c>
      <c r="J696" s="43">
        <v>893226</v>
      </c>
      <c r="K696" s="43">
        <v>984248</v>
      </c>
      <c r="L696" s="42">
        <v>0.25</v>
      </c>
      <c r="M696" s="42">
        <v>0.61599999999999999</v>
      </c>
      <c r="N696" s="42">
        <v>0.25</v>
      </c>
      <c r="O696" s="42">
        <v>0.61599999999999999</v>
      </c>
      <c r="P696" s="43">
        <v>3515</v>
      </c>
      <c r="Q696" s="43">
        <v>3635513876</v>
      </c>
      <c r="R696" s="43">
        <v>1034285</v>
      </c>
      <c r="S696" s="43">
        <v>989479</v>
      </c>
      <c r="T696" s="43">
        <v>983940</v>
      </c>
      <c r="U696" s="42">
        <v>0.255</v>
      </c>
      <c r="V696" s="42">
        <v>0.621</v>
      </c>
      <c r="W696" s="42">
        <v>0.255</v>
      </c>
      <c r="X696" s="42">
        <v>0.621</v>
      </c>
      <c r="Y696" s="43">
        <v>3384</v>
      </c>
      <c r="Z696" s="43">
        <v>3653025459</v>
      </c>
      <c r="AA696" s="43">
        <v>1079499</v>
      </c>
      <c r="AB696" s="43">
        <v>936604</v>
      </c>
      <c r="AC696" s="43">
        <v>868289</v>
      </c>
      <c r="AD696" s="42">
        <v>0.28499999999999998</v>
      </c>
      <c r="AE696" s="42">
        <v>0.63700000000000001</v>
      </c>
      <c r="AF696" s="42">
        <v>0.28499999999999998</v>
      </c>
      <c r="AG696" s="42">
        <v>0.63700000000000001</v>
      </c>
      <c r="AH696" s="43">
        <v>3265</v>
      </c>
      <c r="AI696" s="43">
        <v>3585996460</v>
      </c>
      <c r="AJ696" s="43">
        <v>1098314</v>
      </c>
      <c r="AK696" s="43">
        <v>982060</v>
      </c>
      <c r="AL696" s="43">
        <v>889076</v>
      </c>
      <c r="AM696" s="42">
        <v>0.28999999999999998</v>
      </c>
      <c r="AN696" s="42">
        <v>0.628</v>
      </c>
      <c r="AO696" s="42">
        <v>0.28999999999999998</v>
      </c>
      <c r="AP696" s="42">
        <v>0.628</v>
      </c>
      <c r="AQ696" s="43">
        <v>3247</v>
      </c>
      <c r="AR696" s="43">
        <v>3767802707</v>
      </c>
      <c r="AS696" s="43">
        <v>1160395</v>
      </c>
      <c r="AT696" s="43">
        <v>1034955</v>
      </c>
      <c r="AU696" s="43">
        <v>810646</v>
      </c>
      <c r="AV696" s="42">
        <v>0.28499999999999998</v>
      </c>
      <c r="AW696" s="42">
        <v>0.621</v>
      </c>
      <c r="AX696" s="42">
        <v>0.28499999999999998</v>
      </c>
      <c r="AY696" s="42">
        <v>0.621</v>
      </c>
      <c r="AZ696" s="43">
        <v>3140</v>
      </c>
      <c r="BA696" s="43">
        <v>3913360663</v>
      </c>
      <c r="BB696" s="43">
        <v>1246293</v>
      </c>
      <c r="BC696" s="43">
        <v>1014637</v>
      </c>
      <c r="BD696" s="43">
        <v>906747</v>
      </c>
      <c r="BE696" s="46">
        <v>0.32400000000000001</v>
      </c>
      <c r="BF696" s="46">
        <v>0.62</v>
      </c>
      <c r="BG696" s="46">
        <v>0.32400000000000001</v>
      </c>
      <c r="BH696" s="46">
        <v>0.62</v>
      </c>
      <c r="BI696" s="47">
        <v>3083</v>
      </c>
      <c r="BJ696" s="47">
        <v>3993490326</v>
      </c>
      <c r="BK696" s="47">
        <v>1295326</v>
      </c>
      <c r="BL696" s="47">
        <v>927590</v>
      </c>
      <c r="BM696" s="47">
        <v>903910</v>
      </c>
      <c r="BN696" s="66">
        <v>0.32700000000000001</v>
      </c>
      <c r="BO696" s="66">
        <v>0.61599999999999999</v>
      </c>
      <c r="BP696" s="66">
        <v>0.32700000000000001</v>
      </c>
      <c r="BQ696" s="66">
        <v>0.61599999999999999</v>
      </c>
      <c r="BR696" s="67">
        <v>2952</v>
      </c>
      <c r="BS696" s="67">
        <v>4123725642</v>
      </c>
      <c r="BT696" s="67">
        <v>1396926</v>
      </c>
      <c r="BU696" s="67">
        <v>1087544</v>
      </c>
      <c r="BV696" s="67">
        <v>1011955</v>
      </c>
      <c r="BW696" s="70">
        <v>0.31</v>
      </c>
      <c r="BX696" s="70">
        <v>0.63900000000000001</v>
      </c>
      <c r="BY696" s="70">
        <v>0.31</v>
      </c>
      <c r="BZ696" s="70">
        <v>0.63900000000000001</v>
      </c>
      <c r="CA696" s="71">
        <v>2856</v>
      </c>
      <c r="CB696" s="71">
        <v>4013935485</v>
      </c>
      <c r="CC696" s="71">
        <v>1405439</v>
      </c>
      <c r="CD696" s="71">
        <v>1266876</v>
      </c>
      <c r="CE696" s="71">
        <v>1230719</v>
      </c>
    </row>
    <row r="697" spans="1:83" x14ac:dyDescent="0.35">
      <c r="A697" s="10" t="s">
        <v>2029</v>
      </c>
      <c r="B697" s="10" t="s">
        <v>670</v>
      </c>
      <c r="C697" s="42">
        <v>0.26600000000000001</v>
      </c>
      <c r="D697" s="42">
        <v>0.66</v>
      </c>
      <c r="E697" s="42">
        <v>0.26600000000000001</v>
      </c>
      <c r="F697" s="42">
        <v>0.66</v>
      </c>
      <c r="G697" s="43">
        <v>7539</v>
      </c>
      <c r="H697" s="43">
        <v>7409619867</v>
      </c>
      <c r="I697" s="43">
        <v>982838</v>
      </c>
      <c r="J697" s="43">
        <v>2973172</v>
      </c>
      <c r="K697" s="43">
        <v>2678591</v>
      </c>
      <c r="L697" s="42">
        <v>0.23300000000000001</v>
      </c>
      <c r="M697" s="42">
        <v>0.63200000000000001</v>
      </c>
      <c r="N697" s="42">
        <v>0.23300000000000001</v>
      </c>
      <c r="O697" s="42">
        <v>0.63200000000000001</v>
      </c>
      <c r="P697" s="43">
        <v>7571</v>
      </c>
      <c r="Q697" s="43">
        <v>7998157931</v>
      </c>
      <c r="R697" s="43">
        <v>1056420</v>
      </c>
      <c r="S697" s="43">
        <v>3447684</v>
      </c>
      <c r="T697" s="43">
        <v>2710011</v>
      </c>
      <c r="U697" s="42">
        <v>0.23100000000000001</v>
      </c>
      <c r="V697" s="42">
        <v>0.627</v>
      </c>
      <c r="W697" s="42">
        <v>0.23100000000000001</v>
      </c>
      <c r="X697" s="42">
        <v>0.627</v>
      </c>
      <c r="Y697" s="43">
        <v>7567</v>
      </c>
      <c r="Z697" s="43">
        <v>8421518636</v>
      </c>
      <c r="AA697" s="43">
        <v>1112927</v>
      </c>
      <c r="AB697" s="43">
        <v>3476010</v>
      </c>
      <c r="AC697" s="43">
        <v>3442150</v>
      </c>
      <c r="AD697" s="42">
        <v>0.27800000000000002</v>
      </c>
      <c r="AE697" s="42">
        <v>0.63</v>
      </c>
      <c r="AF697" s="42">
        <v>0.27800000000000002</v>
      </c>
      <c r="AG697" s="42">
        <v>0.63</v>
      </c>
      <c r="AH697" s="43">
        <v>7740</v>
      </c>
      <c r="AI697" s="43">
        <v>8588843813</v>
      </c>
      <c r="AJ697" s="43">
        <v>1109669</v>
      </c>
      <c r="AK697" s="43">
        <v>3637874</v>
      </c>
      <c r="AL697" s="43">
        <v>3508744</v>
      </c>
      <c r="AM697" s="42">
        <v>0.28899999999999998</v>
      </c>
      <c r="AN697" s="42">
        <v>0.63200000000000001</v>
      </c>
      <c r="AO697" s="42">
        <v>0.28899999999999998</v>
      </c>
      <c r="AP697" s="42">
        <v>0.63200000000000001</v>
      </c>
      <c r="AQ697" s="43">
        <v>7595</v>
      </c>
      <c r="AR697" s="43">
        <v>8825392713</v>
      </c>
      <c r="AS697" s="43">
        <v>1162000</v>
      </c>
      <c r="AT697" s="43">
        <v>3946186</v>
      </c>
      <c r="AU697" s="43">
        <v>4078524</v>
      </c>
      <c r="AV697" s="42">
        <v>0.22800000000000001</v>
      </c>
      <c r="AW697" s="42">
        <v>0.58599999999999997</v>
      </c>
      <c r="AX697" s="42">
        <v>0.22800000000000001</v>
      </c>
      <c r="AY697" s="42">
        <v>0.58599999999999997</v>
      </c>
      <c r="AZ697" s="43">
        <v>7583</v>
      </c>
      <c r="BA697" s="43">
        <v>10192438509</v>
      </c>
      <c r="BB697" s="43">
        <v>1344116</v>
      </c>
      <c r="BC697" s="43">
        <v>4277470</v>
      </c>
      <c r="BD697" s="43">
        <v>3603077</v>
      </c>
      <c r="BE697" s="46">
        <v>0.27500000000000002</v>
      </c>
      <c r="BF697" s="46">
        <v>0.57899999999999996</v>
      </c>
      <c r="BG697" s="46">
        <v>0.27500000000000002</v>
      </c>
      <c r="BH697" s="46">
        <v>0.57899999999999996</v>
      </c>
      <c r="BI697" s="47">
        <v>7554</v>
      </c>
      <c r="BJ697" s="47">
        <v>10489683160</v>
      </c>
      <c r="BK697" s="47">
        <v>1388626</v>
      </c>
      <c r="BL697" s="47">
        <v>4282494</v>
      </c>
      <c r="BM697" s="47">
        <v>4243097</v>
      </c>
      <c r="BN697" s="66">
        <v>0.28599999999999998</v>
      </c>
      <c r="BO697" s="66">
        <v>0.56999999999999995</v>
      </c>
      <c r="BP697" s="66">
        <v>0.28599999999999998</v>
      </c>
      <c r="BQ697" s="66">
        <v>0.56999999999999995</v>
      </c>
      <c r="BR697" s="67">
        <v>7228</v>
      </c>
      <c r="BS697" s="67">
        <v>10707713434</v>
      </c>
      <c r="BT697" s="67">
        <v>1481421</v>
      </c>
      <c r="BU697" s="67">
        <v>5310236</v>
      </c>
      <c r="BV697" s="67">
        <v>3929789</v>
      </c>
      <c r="BW697" s="70">
        <v>0.27200000000000002</v>
      </c>
      <c r="BX697" s="70">
        <v>0.57899999999999996</v>
      </c>
      <c r="BY697" s="70">
        <v>0.27200000000000002</v>
      </c>
      <c r="BZ697" s="70">
        <v>0.57899999999999996</v>
      </c>
      <c r="CA697" s="71">
        <v>7187</v>
      </c>
      <c r="CB697" s="71">
        <v>10657395940</v>
      </c>
      <c r="CC697" s="71">
        <v>1482871</v>
      </c>
      <c r="CD697" s="71">
        <v>5242943</v>
      </c>
      <c r="CE697" s="71">
        <v>4681850</v>
      </c>
    </row>
    <row r="698" spans="1:83" x14ac:dyDescent="0.35">
      <c r="A698" s="10" t="s">
        <v>2030</v>
      </c>
      <c r="B698" s="10" t="s">
        <v>671</v>
      </c>
      <c r="C698" s="42">
        <v>0.57699999999999996</v>
      </c>
      <c r="D698" s="42">
        <v>0.497</v>
      </c>
      <c r="E698" s="42">
        <v>0.57699999999999996</v>
      </c>
      <c r="F698" s="42">
        <v>0</v>
      </c>
      <c r="G698" s="43">
        <v>26888</v>
      </c>
      <c r="H698" s="43">
        <v>15221401419</v>
      </c>
      <c r="I698" s="43">
        <v>566103</v>
      </c>
      <c r="J698" s="43">
        <v>0</v>
      </c>
      <c r="K698" s="43">
        <v>0</v>
      </c>
      <c r="L698" s="42">
        <v>0.57999999999999996</v>
      </c>
      <c r="M698" s="42">
        <v>0.48799999999999999</v>
      </c>
      <c r="N698" s="42">
        <v>0.57999999999999996</v>
      </c>
      <c r="O698" s="42">
        <v>0</v>
      </c>
      <c r="P698" s="43">
        <v>27167</v>
      </c>
      <c r="Q698" s="43">
        <v>15753528524</v>
      </c>
      <c r="R698" s="43">
        <v>579877</v>
      </c>
      <c r="S698" s="43">
        <v>0</v>
      </c>
      <c r="T698" s="43">
        <v>0</v>
      </c>
      <c r="U698" s="42">
        <v>0.60099999999999998</v>
      </c>
      <c r="V698" s="42">
        <v>0.54900000000000004</v>
      </c>
      <c r="W698" s="42">
        <v>0.60099999999999998</v>
      </c>
      <c r="X698" s="42">
        <v>0</v>
      </c>
      <c r="Y698" s="43">
        <v>27165</v>
      </c>
      <c r="Z698" s="43">
        <v>15732598433</v>
      </c>
      <c r="AA698" s="43">
        <v>579149</v>
      </c>
      <c r="AB698" s="43">
        <v>0</v>
      </c>
      <c r="AC698" s="43">
        <v>0</v>
      </c>
      <c r="AD698" s="42">
        <v>0.625</v>
      </c>
      <c r="AE698" s="42">
        <v>0.6</v>
      </c>
      <c r="AF698" s="42">
        <v>0.625</v>
      </c>
      <c r="AG698" s="42">
        <v>0</v>
      </c>
      <c r="AH698" s="43">
        <v>27374</v>
      </c>
      <c r="AI698" s="43">
        <v>15780574500</v>
      </c>
      <c r="AJ698" s="43">
        <v>576480</v>
      </c>
      <c r="AK698" s="43">
        <v>0</v>
      </c>
      <c r="AL698" s="43">
        <v>0</v>
      </c>
      <c r="AM698" s="42">
        <v>0.61399999999999999</v>
      </c>
      <c r="AN698" s="42">
        <v>0.53500000000000003</v>
      </c>
      <c r="AO698" s="42">
        <v>0.61399999999999999</v>
      </c>
      <c r="AP698" s="42">
        <v>0</v>
      </c>
      <c r="AQ698" s="43">
        <v>27659</v>
      </c>
      <c r="AR698" s="43">
        <v>17431885000</v>
      </c>
      <c r="AS698" s="43">
        <v>630242</v>
      </c>
      <c r="AT698" s="43">
        <v>0</v>
      </c>
      <c r="AU698" s="43">
        <v>0</v>
      </c>
      <c r="AV698" s="42">
        <v>0.60699999999999998</v>
      </c>
      <c r="AW698" s="42">
        <v>0.433</v>
      </c>
      <c r="AX698" s="42">
        <v>0.60699999999999998</v>
      </c>
      <c r="AY698" s="42">
        <v>0</v>
      </c>
      <c r="AZ698" s="43">
        <v>27899</v>
      </c>
      <c r="BA698" s="43">
        <v>19098869102</v>
      </c>
      <c r="BB698" s="43">
        <v>684571</v>
      </c>
      <c r="BC698" s="43">
        <v>0</v>
      </c>
      <c r="BD698" s="43">
        <v>0</v>
      </c>
      <c r="BE698" s="46">
        <v>0.60399999999999998</v>
      </c>
      <c r="BF698" s="46">
        <v>0.42499999999999999</v>
      </c>
      <c r="BG698" s="46">
        <v>0.60399999999999998</v>
      </c>
      <c r="BH698" s="46">
        <v>0</v>
      </c>
      <c r="BI698" s="47">
        <v>26602</v>
      </c>
      <c r="BJ698" s="47">
        <v>20207557817</v>
      </c>
      <c r="BK698" s="47">
        <v>759625</v>
      </c>
      <c r="BL698" s="47">
        <v>0</v>
      </c>
      <c r="BM698" s="47">
        <v>0</v>
      </c>
      <c r="BN698" s="66">
        <v>0.56399999999999995</v>
      </c>
      <c r="BO698" s="66">
        <v>0.40799999999999997</v>
      </c>
      <c r="BP698" s="66">
        <v>0.56399999999999995</v>
      </c>
      <c r="BQ698" s="66">
        <v>0</v>
      </c>
      <c r="BR698" s="67">
        <v>23615</v>
      </c>
      <c r="BS698" s="67">
        <v>21385295047</v>
      </c>
      <c r="BT698" s="67">
        <v>905580</v>
      </c>
      <c r="BU698" s="67">
        <v>0</v>
      </c>
      <c r="BV698" s="67">
        <v>0</v>
      </c>
      <c r="BW698" s="70">
        <v>0.56200000000000006</v>
      </c>
      <c r="BX698" s="70">
        <v>0.40300000000000002</v>
      </c>
      <c r="BY698" s="70">
        <v>0.56200000000000006</v>
      </c>
      <c r="BZ698" s="70">
        <v>0</v>
      </c>
      <c r="CA698" s="71">
        <v>24597</v>
      </c>
      <c r="CB698" s="71">
        <v>21944881627</v>
      </c>
      <c r="CC698" s="71">
        <v>892177</v>
      </c>
      <c r="CD698" s="71">
        <v>0</v>
      </c>
      <c r="CE698" s="71">
        <v>0</v>
      </c>
    </row>
    <row r="699" spans="1:83" x14ac:dyDescent="0.35">
      <c r="A699" s="10" t="s">
        <v>2031</v>
      </c>
      <c r="B699" s="10" t="s">
        <v>672</v>
      </c>
      <c r="C699" s="42">
        <v>0.52900000000000003</v>
      </c>
      <c r="D699" s="42">
        <v>0.72299999999999998</v>
      </c>
      <c r="E699" s="42">
        <v>0.52900000000000003</v>
      </c>
      <c r="F699" s="42">
        <v>0.72299999999999998</v>
      </c>
      <c r="G699" s="43">
        <v>6280</v>
      </c>
      <c r="H699" s="43">
        <v>3960216181</v>
      </c>
      <c r="I699" s="43">
        <v>630607</v>
      </c>
      <c r="J699" s="43">
        <v>3084077</v>
      </c>
      <c r="K699" s="43">
        <v>2866768</v>
      </c>
      <c r="L699" s="42">
        <v>0.495</v>
      </c>
      <c r="M699" s="42">
        <v>0.70099999999999996</v>
      </c>
      <c r="N699" s="42">
        <v>0.495</v>
      </c>
      <c r="O699" s="42">
        <v>0.70099999999999996</v>
      </c>
      <c r="P699" s="43">
        <v>6158</v>
      </c>
      <c r="Q699" s="43">
        <v>4293938424</v>
      </c>
      <c r="R699" s="43">
        <v>697294</v>
      </c>
      <c r="S699" s="43">
        <v>2966519</v>
      </c>
      <c r="T699" s="43">
        <v>2510917</v>
      </c>
      <c r="U699" s="42">
        <v>0.51800000000000002</v>
      </c>
      <c r="V699" s="42">
        <v>0.70199999999999996</v>
      </c>
      <c r="W699" s="42">
        <v>0.51800000000000002</v>
      </c>
      <c r="X699" s="42">
        <v>0.70199999999999996</v>
      </c>
      <c r="Y699" s="43">
        <v>6159</v>
      </c>
      <c r="Z699" s="43">
        <v>4308310207</v>
      </c>
      <c r="AA699" s="43">
        <v>699514</v>
      </c>
      <c r="AB699" s="43">
        <v>2932830</v>
      </c>
      <c r="AC699" s="43">
        <v>2589888</v>
      </c>
      <c r="AD699" s="42">
        <v>0.51500000000000001</v>
      </c>
      <c r="AE699" s="42">
        <v>0.69</v>
      </c>
      <c r="AF699" s="42">
        <v>0.51500000000000001</v>
      </c>
      <c r="AG699" s="42">
        <v>0.69</v>
      </c>
      <c r="AH699" s="43">
        <v>6057</v>
      </c>
      <c r="AI699" s="43">
        <v>4512644755</v>
      </c>
      <c r="AJ699" s="43">
        <v>745029</v>
      </c>
      <c r="AK699" s="43">
        <v>2995113</v>
      </c>
      <c r="AL699" s="43">
        <v>2718148</v>
      </c>
      <c r="AM699" s="42">
        <v>0.54</v>
      </c>
      <c r="AN699" s="42">
        <v>0.68899999999999995</v>
      </c>
      <c r="AO699" s="42">
        <v>0.54</v>
      </c>
      <c r="AP699" s="42">
        <v>0.68899999999999995</v>
      </c>
      <c r="AQ699" s="43">
        <v>6123</v>
      </c>
      <c r="AR699" s="43">
        <v>4599103392</v>
      </c>
      <c r="AS699" s="43">
        <v>751119</v>
      </c>
      <c r="AT699" s="43">
        <v>3334294</v>
      </c>
      <c r="AU699" s="43">
        <v>2817958</v>
      </c>
      <c r="AV699" s="42">
        <v>0.54800000000000004</v>
      </c>
      <c r="AW699" s="42">
        <v>0.67900000000000005</v>
      </c>
      <c r="AX699" s="42">
        <v>0.54800000000000004</v>
      </c>
      <c r="AY699" s="42">
        <v>0.67900000000000005</v>
      </c>
      <c r="AZ699" s="43">
        <v>6037</v>
      </c>
      <c r="BA699" s="43">
        <v>4754504239</v>
      </c>
      <c r="BB699" s="43">
        <v>787560</v>
      </c>
      <c r="BC699" s="43">
        <v>3286009</v>
      </c>
      <c r="BD699" s="43">
        <v>3003342</v>
      </c>
      <c r="BE699" s="46">
        <v>0.56499999999999995</v>
      </c>
      <c r="BF699" s="46">
        <v>0.66300000000000003</v>
      </c>
      <c r="BG699" s="46">
        <v>0.56499999999999995</v>
      </c>
      <c r="BH699" s="46">
        <v>0.66300000000000003</v>
      </c>
      <c r="BI699" s="47">
        <v>6021</v>
      </c>
      <c r="BJ699" s="47">
        <v>5013281503</v>
      </c>
      <c r="BK699" s="47">
        <v>832632</v>
      </c>
      <c r="BL699" s="47">
        <v>3381110</v>
      </c>
      <c r="BM699" s="47">
        <v>3021195</v>
      </c>
      <c r="BN699" s="66">
        <v>0.57399999999999995</v>
      </c>
      <c r="BO699" s="66">
        <v>0.66600000000000004</v>
      </c>
      <c r="BP699" s="66">
        <v>0.57399999999999995</v>
      </c>
      <c r="BQ699" s="66">
        <v>0.66600000000000004</v>
      </c>
      <c r="BR699" s="67">
        <v>5753</v>
      </c>
      <c r="BS699" s="67">
        <v>5087411877</v>
      </c>
      <c r="BT699" s="67">
        <v>884305</v>
      </c>
      <c r="BU699" s="67">
        <v>3754703</v>
      </c>
      <c r="BV699" s="67">
        <v>3368178</v>
      </c>
      <c r="BW699" s="70">
        <v>0.54800000000000004</v>
      </c>
      <c r="BX699" s="70">
        <v>0.66</v>
      </c>
      <c r="BY699" s="70">
        <v>0.54800000000000004</v>
      </c>
      <c r="BZ699" s="70">
        <v>0.66</v>
      </c>
      <c r="CA699" s="71">
        <v>5718</v>
      </c>
      <c r="CB699" s="71">
        <v>5271541142</v>
      </c>
      <c r="CC699" s="71">
        <v>921920</v>
      </c>
      <c r="CD699" s="71">
        <v>4114154</v>
      </c>
      <c r="CE699" s="71">
        <v>3669825</v>
      </c>
    </row>
    <row r="700" spans="1:83" x14ac:dyDescent="0.35">
      <c r="A700" s="10" t="s">
        <v>2032</v>
      </c>
      <c r="B700" s="10" t="s">
        <v>673</v>
      </c>
      <c r="C700" s="42">
        <v>0.436</v>
      </c>
      <c r="D700" s="42">
        <v>0.71</v>
      </c>
      <c r="E700" s="42">
        <v>0.436</v>
      </c>
      <c r="F700" s="42">
        <v>0.71</v>
      </c>
      <c r="G700" s="43">
        <v>3777</v>
      </c>
      <c r="H700" s="43">
        <v>2852017141</v>
      </c>
      <c r="I700" s="43">
        <v>755101</v>
      </c>
      <c r="J700" s="43">
        <v>1102375</v>
      </c>
      <c r="K700" s="43">
        <v>955665</v>
      </c>
      <c r="L700" s="42">
        <v>0.39800000000000002</v>
      </c>
      <c r="M700" s="42">
        <v>0.68</v>
      </c>
      <c r="N700" s="42">
        <v>0.39800000000000002</v>
      </c>
      <c r="O700" s="42">
        <v>0.68</v>
      </c>
      <c r="P700" s="43">
        <v>3781</v>
      </c>
      <c r="Q700" s="43">
        <v>3141722192</v>
      </c>
      <c r="R700" s="43">
        <v>830923</v>
      </c>
      <c r="S700" s="43">
        <v>959159</v>
      </c>
      <c r="T700" s="43">
        <v>872327</v>
      </c>
      <c r="U700" s="42">
        <v>0.43099999999999999</v>
      </c>
      <c r="V700" s="42">
        <v>0.68799999999999994</v>
      </c>
      <c r="W700" s="42">
        <v>0.43099999999999999</v>
      </c>
      <c r="X700" s="42">
        <v>0.68799999999999994</v>
      </c>
      <c r="Y700" s="43">
        <v>3738</v>
      </c>
      <c r="Z700" s="43">
        <v>3080811561</v>
      </c>
      <c r="AA700" s="43">
        <v>824187</v>
      </c>
      <c r="AB700" s="43">
        <v>948356</v>
      </c>
      <c r="AC700" s="43">
        <v>865911</v>
      </c>
      <c r="AD700" s="42">
        <v>0.443</v>
      </c>
      <c r="AE700" s="42">
        <v>0.67400000000000004</v>
      </c>
      <c r="AF700" s="42">
        <v>0.443</v>
      </c>
      <c r="AG700" s="42">
        <v>0.67400000000000004</v>
      </c>
      <c r="AH700" s="43">
        <v>3753</v>
      </c>
      <c r="AI700" s="43">
        <v>3217052101</v>
      </c>
      <c r="AJ700" s="43">
        <v>857194</v>
      </c>
      <c r="AK700" s="43">
        <v>911896</v>
      </c>
      <c r="AL700" s="43">
        <v>814680</v>
      </c>
      <c r="AM700" s="42">
        <v>0.44400000000000001</v>
      </c>
      <c r="AN700" s="42">
        <v>0.66300000000000003</v>
      </c>
      <c r="AO700" s="42">
        <v>0.44400000000000001</v>
      </c>
      <c r="AP700" s="42">
        <v>0.66300000000000003</v>
      </c>
      <c r="AQ700" s="43">
        <v>3690</v>
      </c>
      <c r="AR700" s="43">
        <v>3355307693</v>
      </c>
      <c r="AS700" s="43">
        <v>909297</v>
      </c>
      <c r="AT700" s="43">
        <v>970803</v>
      </c>
      <c r="AU700" s="43">
        <v>830643</v>
      </c>
      <c r="AV700" s="42">
        <v>0.47599999999999998</v>
      </c>
      <c r="AW700" s="42">
        <v>0.66400000000000003</v>
      </c>
      <c r="AX700" s="42">
        <v>0.47599999999999998</v>
      </c>
      <c r="AY700" s="42">
        <v>0.66400000000000003</v>
      </c>
      <c r="AZ700" s="43">
        <v>3727</v>
      </c>
      <c r="BA700" s="43">
        <v>3405270560</v>
      </c>
      <c r="BB700" s="43">
        <v>913676</v>
      </c>
      <c r="BC700" s="43">
        <v>976468</v>
      </c>
      <c r="BD700" s="43">
        <v>920391</v>
      </c>
      <c r="BE700" s="46">
        <v>0.49299999999999999</v>
      </c>
      <c r="BF700" s="46">
        <v>0.65</v>
      </c>
      <c r="BG700" s="46">
        <v>0.49299999999999999</v>
      </c>
      <c r="BH700" s="46">
        <v>0.65</v>
      </c>
      <c r="BI700" s="47">
        <v>3700</v>
      </c>
      <c r="BJ700" s="47">
        <v>3598296923</v>
      </c>
      <c r="BK700" s="47">
        <v>972512</v>
      </c>
      <c r="BL700" s="47">
        <v>917828</v>
      </c>
      <c r="BM700" s="47">
        <v>822826</v>
      </c>
      <c r="BN700" s="66">
        <v>0.52</v>
      </c>
      <c r="BO700" s="66">
        <v>0.65700000000000003</v>
      </c>
      <c r="BP700" s="66">
        <v>0.52</v>
      </c>
      <c r="BQ700" s="66">
        <v>0.65700000000000003</v>
      </c>
      <c r="BR700" s="67">
        <v>3634</v>
      </c>
      <c r="BS700" s="67">
        <v>3622110451</v>
      </c>
      <c r="BT700" s="67">
        <v>996728</v>
      </c>
      <c r="BU700" s="67">
        <v>1001882</v>
      </c>
      <c r="BV700" s="67">
        <v>937913</v>
      </c>
      <c r="BW700" s="70">
        <v>0.48799999999999999</v>
      </c>
      <c r="BX700" s="70">
        <v>0.64800000000000002</v>
      </c>
      <c r="BY700" s="70">
        <v>0.48799999999999999</v>
      </c>
      <c r="BZ700" s="70">
        <v>0.64800000000000002</v>
      </c>
      <c r="CA700" s="71">
        <v>3659</v>
      </c>
      <c r="CB700" s="71">
        <v>3813064011</v>
      </c>
      <c r="CC700" s="71">
        <v>1042105</v>
      </c>
      <c r="CD700" s="71">
        <v>1138168</v>
      </c>
      <c r="CE700" s="71">
        <v>1199308</v>
      </c>
    </row>
    <row r="701" spans="1:83" x14ac:dyDescent="0.35">
      <c r="A701" s="10" t="s">
        <v>2033</v>
      </c>
      <c r="B701" s="10" t="s">
        <v>674</v>
      </c>
      <c r="C701" s="42">
        <v>0.69799999999999995</v>
      </c>
      <c r="D701" s="42">
        <v>0.54100000000000004</v>
      </c>
      <c r="E701" s="42">
        <v>0.69799999999999995</v>
      </c>
      <c r="F701" s="42">
        <v>0.69799999999999995</v>
      </c>
      <c r="G701" s="43">
        <v>1427</v>
      </c>
      <c r="H701" s="43">
        <v>577721852</v>
      </c>
      <c r="I701" s="43">
        <v>404850</v>
      </c>
      <c r="J701" s="43">
        <v>1393980</v>
      </c>
      <c r="K701" s="43">
        <v>1273214</v>
      </c>
      <c r="L701" s="42">
        <v>0.69199999999999995</v>
      </c>
      <c r="M701" s="42">
        <v>0.53500000000000003</v>
      </c>
      <c r="N701" s="42">
        <v>0.69199999999999995</v>
      </c>
      <c r="O701" s="42">
        <v>0.69199999999999995</v>
      </c>
      <c r="P701" s="43">
        <v>1375</v>
      </c>
      <c r="Q701" s="43">
        <v>585137263</v>
      </c>
      <c r="R701" s="43">
        <v>425554</v>
      </c>
      <c r="S701" s="43">
        <v>1311627</v>
      </c>
      <c r="T701" s="43">
        <v>1460470</v>
      </c>
      <c r="U701" s="42">
        <v>0.70099999999999996</v>
      </c>
      <c r="V701" s="42">
        <v>0.52400000000000002</v>
      </c>
      <c r="W701" s="42">
        <v>0.70099999999999996</v>
      </c>
      <c r="X701" s="42">
        <v>0.70099999999999996</v>
      </c>
      <c r="Y701" s="43">
        <v>1382</v>
      </c>
      <c r="Z701" s="43">
        <v>600231778</v>
      </c>
      <c r="AA701" s="43">
        <v>434321</v>
      </c>
      <c r="AB701" s="43">
        <v>1402949</v>
      </c>
      <c r="AC701" s="43">
        <v>1603989</v>
      </c>
      <c r="AD701" s="42">
        <v>0.69399999999999995</v>
      </c>
      <c r="AE701" s="42">
        <v>0.51900000000000002</v>
      </c>
      <c r="AF701" s="42">
        <v>0.69399999999999995</v>
      </c>
      <c r="AG701" s="42">
        <v>0.69399999999999995</v>
      </c>
      <c r="AH701" s="43">
        <v>1302</v>
      </c>
      <c r="AI701" s="43">
        <v>612907717</v>
      </c>
      <c r="AJ701" s="43">
        <v>470743</v>
      </c>
      <c r="AK701" s="43">
        <v>1560228</v>
      </c>
      <c r="AL701" s="43">
        <v>1519162</v>
      </c>
      <c r="AM701" s="42">
        <v>0.70199999999999996</v>
      </c>
      <c r="AN701" s="42">
        <v>0.51</v>
      </c>
      <c r="AO701" s="42">
        <v>0.70199999999999996</v>
      </c>
      <c r="AP701" s="42">
        <v>0.70199999999999996</v>
      </c>
      <c r="AQ701" s="43">
        <v>1291</v>
      </c>
      <c r="AR701" s="43">
        <v>629898506</v>
      </c>
      <c r="AS701" s="43">
        <v>487915</v>
      </c>
      <c r="AT701" s="43">
        <v>1471538</v>
      </c>
      <c r="AU701" s="43">
        <v>1531354</v>
      </c>
      <c r="AV701" s="42">
        <v>0.70699999999999996</v>
      </c>
      <c r="AW701" s="42">
        <v>0.50700000000000001</v>
      </c>
      <c r="AX701" s="42">
        <v>0.70699999999999996</v>
      </c>
      <c r="AY701" s="42">
        <v>0.70699999999999996</v>
      </c>
      <c r="AZ701" s="43">
        <v>1260</v>
      </c>
      <c r="BA701" s="43">
        <v>643746614</v>
      </c>
      <c r="BB701" s="43">
        <v>510910</v>
      </c>
      <c r="BC701" s="43">
        <v>1468086</v>
      </c>
      <c r="BD701" s="43">
        <v>1704535</v>
      </c>
      <c r="BE701" s="46">
        <v>0.71599999999999997</v>
      </c>
      <c r="BF701" s="46">
        <v>0.5</v>
      </c>
      <c r="BG701" s="46">
        <v>0.71599999999999997</v>
      </c>
      <c r="BH701" s="46">
        <v>0.71599999999999997</v>
      </c>
      <c r="BI701" s="47">
        <v>1222</v>
      </c>
      <c r="BJ701" s="47">
        <v>666330124</v>
      </c>
      <c r="BK701" s="47">
        <v>545278</v>
      </c>
      <c r="BL701" s="47">
        <v>1532906</v>
      </c>
      <c r="BM701" s="47">
        <v>1686500</v>
      </c>
      <c r="BN701" s="66">
        <v>0.70499999999999996</v>
      </c>
      <c r="BO701" s="66">
        <v>0.47799999999999998</v>
      </c>
      <c r="BP701" s="66">
        <v>0.70499999999999996</v>
      </c>
      <c r="BQ701" s="66">
        <v>0.70499999999999996</v>
      </c>
      <c r="BR701" s="67">
        <v>1144</v>
      </c>
      <c r="BS701" s="67">
        <v>701062542</v>
      </c>
      <c r="BT701" s="67">
        <v>612816</v>
      </c>
      <c r="BU701" s="67">
        <v>1595598</v>
      </c>
      <c r="BV701" s="67">
        <v>1553268</v>
      </c>
      <c r="BW701" s="70">
        <v>0.68200000000000005</v>
      </c>
      <c r="BX701" s="70">
        <v>0.45600000000000002</v>
      </c>
      <c r="BY701" s="70">
        <v>0.68200000000000005</v>
      </c>
      <c r="BZ701" s="70">
        <v>0.68200000000000005</v>
      </c>
      <c r="CA701" s="71">
        <v>1152</v>
      </c>
      <c r="CB701" s="71">
        <v>747833407</v>
      </c>
      <c r="CC701" s="71">
        <v>649160</v>
      </c>
      <c r="CD701" s="71">
        <v>1530477</v>
      </c>
      <c r="CE701" s="71">
        <v>1766223</v>
      </c>
    </row>
    <row r="702" spans="1:83" x14ac:dyDescent="0.35">
      <c r="A702" s="10" t="s">
        <v>2034</v>
      </c>
      <c r="B702" s="10" t="s">
        <v>675</v>
      </c>
      <c r="C702" s="42">
        <v>0.76800000000000002</v>
      </c>
      <c r="D702" s="42">
        <v>0.46</v>
      </c>
      <c r="E702" s="42">
        <v>0.76800000000000002</v>
      </c>
      <c r="F702" s="42">
        <v>0.76800000000000002</v>
      </c>
      <c r="G702" s="43">
        <v>950</v>
      </c>
      <c r="H702" s="43">
        <v>294777847</v>
      </c>
      <c r="I702" s="43">
        <v>310292</v>
      </c>
      <c r="J702" s="43">
        <v>565587</v>
      </c>
      <c r="K702" s="43">
        <v>743313</v>
      </c>
      <c r="L702" s="42">
        <v>0.75600000000000001</v>
      </c>
      <c r="M702" s="42">
        <v>0.45600000000000002</v>
      </c>
      <c r="N702" s="42">
        <v>0.75600000000000001</v>
      </c>
      <c r="O702" s="42">
        <v>0.75600000000000001</v>
      </c>
      <c r="P702" s="43">
        <v>886</v>
      </c>
      <c r="Q702" s="43">
        <v>298592798</v>
      </c>
      <c r="R702" s="43">
        <v>337012</v>
      </c>
      <c r="S702" s="43">
        <v>728379</v>
      </c>
      <c r="T702" s="43">
        <v>679180</v>
      </c>
      <c r="U702" s="42">
        <v>0.76700000000000002</v>
      </c>
      <c r="V702" s="42">
        <v>0.44500000000000001</v>
      </c>
      <c r="W702" s="42">
        <v>0.76700000000000002</v>
      </c>
      <c r="X702" s="42">
        <v>0.76700000000000002</v>
      </c>
      <c r="Y702" s="43">
        <v>922</v>
      </c>
      <c r="Z702" s="43">
        <v>311770829</v>
      </c>
      <c r="AA702" s="43">
        <v>338146</v>
      </c>
      <c r="AB702" s="43">
        <v>656995</v>
      </c>
      <c r="AC702" s="43">
        <v>684150</v>
      </c>
      <c r="AD702" s="42">
        <v>0.755</v>
      </c>
      <c r="AE702" s="42">
        <v>0.39900000000000002</v>
      </c>
      <c r="AF702" s="42">
        <v>0.755</v>
      </c>
      <c r="AG702" s="42">
        <v>0.755</v>
      </c>
      <c r="AH702" s="43">
        <v>892</v>
      </c>
      <c r="AI702" s="43">
        <v>337162556</v>
      </c>
      <c r="AJ702" s="43">
        <v>377984</v>
      </c>
      <c r="AK702" s="43">
        <v>686139</v>
      </c>
      <c r="AL702" s="43">
        <v>834129</v>
      </c>
      <c r="AM702" s="42">
        <v>0.77800000000000002</v>
      </c>
      <c r="AN702" s="42">
        <v>0.42899999999999999</v>
      </c>
      <c r="AO702" s="42">
        <v>0.77800000000000002</v>
      </c>
      <c r="AP702" s="42">
        <v>0.77800000000000002</v>
      </c>
      <c r="AQ702" s="43">
        <v>902</v>
      </c>
      <c r="AR702" s="43">
        <v>328174365</v>
      </c>
      <c r="AS702" s="43">
        <v>363829</v>
      </c>
      <c r="AT702" s="43">
        <v>809756</v>
      </c>
      <c r="AU702" s="43">
        <v>1069634</v>
      </c>
      <c r="AV702" s="42">
        <v>0.79</v>
      </c>
      <c r="AW702" s="42">
        <v>0.42499999999999999</v>
      </c>
      <c r="AX702" s="42">
        <v>0.79</v>
      </c>
      <c r="AY702" s="42">
        <v>0.79</v>
      </c>
      <c r="AZ702" s="43">
        <v>904</v>
      </c>
      <c r="BA702" s="43">
        <v>330880734</v>
      </c>
      <c r="BB702" s="43">
        <v>366018</v>
      </c>
      <c r="BC702" s="43">
        <v>943652</v>
      </c>
      <c r="BD702" s="43">
        <v>1001431</v>
      </c>
      <c r="BE702" s="46">
        <v>0.78900000000000003</v>
      </c>
      <c r="BF702" s="46">
        <v>0.39</v>
      </c>
      <c r="BG702" s="46">
        <v>0.78900000000000003</v>
      </c>
      <c r="BH702" s="46">
        <v>0.78900000000000003</v>
      </c>
      <c r="BI702" s="47">
        <v>862</v>
      </c>
      <c r="BJ702" s="47">
        <v>349288406</v>
      </c>
      <c r="BK702" s="47">
        <v>405206</v>
      </c>
      <c r="BL702" s="47">
        <v>1021447</v>
      </c>
      <c r="BM702" s="47">
        <v>1075034</v>
      </c>
      <c r="BN702" s="66">
        <v>0.80400000000000005</v>
      </c>
      <c r="BO702" s="66">
        <v>0.39</v>
      </c>
      <c r="BP702" s="66">
        <v>0.80400000000000005</v>
      </c>
      <c r="BQ702" s="66">
        <v>0.80400000000000005</v>
      </c>
      <c r="BR702" s="67">
        <v>873</v>
      </c>
      <c r="BS702" s="67">
        <v>356577133</v>
      </c>
      <c r="BT702" s="67">
        <v>408450</v>
      </c>
      <c r="BU702" s="67">
        <v>1010378</v>
      </c>
      <c r="BV702" s="67">
        <v>1047016</v>
      </c>
      <c r="BW702" s="70">
        <v>0.78400000000000003</v>
      </c>
      <c r="BX702" s="70">
        <v>0.34499999999999997</v>
      </c>
      <c r="BY702" s="70">
        <v>0.78400000000000003</v>
      </c>
      <c r="BZ702" s="70">
        <v>0.78400000000000003</v>
      </c>
      <c r="CA702" s="71">
        <v>865</v>
      </c>
      <c r="CB702" s="71">
        <v>382226437</v>
      </c>
      <c r="CC702" s="71">
        <v>441880</v>
      </c>
      <c r="CD702" s="71">
        <v>1168359</v>
      </c>
      <c r="CE702" s="71">
        <v>1139622</v>
      </c>
    </row>
    <row r="703" spans="1:83" x14ac:dyDescent="0.35">
      <c r="A703" s="10" t="s">
        <v>2035</v>
      </c>
      <c r="B703" s="10" t="s">
        <v>676</v>
      </c>
      <c r="C703" s="42">
        <v>0.63900000000000001</v>
      </c>
      <c r="D703" s="42">
        <v>0.56599999999999995</v>
      </c>
      <c r="E703" s="42">
        <v>0.63900000000000001</v>
      </c>
      <c r="F703" s="42">
        <v>0.63900000000000001</v>
      </c>
      <c r="G703" s="43">
        <v>231</v>
      </c>
      <c r="H703" s="43">
        <v>111719143</v>
      </c>
      <c r="I703" s="43">
        <v>483632</v>
      </c>
      <c r="J703" s="43">
        <v>362553</v>
      </c>
      <c r="K703" s="43">
        <v>368524</v>
      </c>
      <c r="L703" s="42">
        <v>0.58799999999999997</v>
      </c>
      <c r="M703" s="42">
        <v>0.56100000000000005</v>
      </c>
      <c r="N703" s="42">
        <v>0.58799999999999997</v>
      </c>
      <c r="O703" s="42">
        <v>0.58799999999999997</v>
      </c>
      <c r="P703" s="43">
        <v>198</v>
      </c>
      <c r="Q703" s="43">
        <v>112498635</v>
      </c>
      <c r="R703" s="43">
        <v>568174</v>
      </c>
      <c r="S703" s="43">
        <v>371935</v>
      </c>
      <c r="T703" s="43">
        <v>341590</v>
      </c>
      <c r="U703" s="42">
        <v>0.624</v>
      </c>
      <c r="V703" s="42">
        <v>0.56799999999999995</v>
      </c>
      <c r="W703" s="42">
        <v>0.624</v>
      </c>
      <c r="X703" s="42">
        <v>0.624</v>
      </c>
      <c r="Y703" s="43">
        <v>212</v>
      </c>
      <c r="Z703" s="43">
        <v>115672129</v>
      </c>
      <c r="AA703" s="43">
        <v>545623</v>
      </c>
      <c r="AB703" s="43">
        <v>321952</v>
      </c>
      <c r="AC703" s="43">
        <v>343399</v>
      </c>
      <c r="AD703" s="42">
        <v>0.54300000000000004</v>
      </c>
      <c r="AE703" s="42">
        <v>0.504</v>
      </c>
      <c r="AF703" s="42">
        <v>0.54300000000000004</v>
      </c>
      <c r="AG703" s="42">
        <v>0.54300000000000004</v>
      </c>
      <c r="AH703" s="43">
        <v>193</v>
      </c>
      <c r="AI703" s="43">
        <v>135726782</v>
      </c>
      <c r="AJ703" s="43">
        <v>703247</v>
      </c>
      <c r="AK703" s="43">
        <v>321902</v>
      </c>
      <c r="AL703" s="43">
        <v>296478</v>
      </c>
      <c r="AM703" s="42">
        <v>0.499</v>
      </c>
      <c r="AN703" s="42">
        <v>0.437</v>
      </c>
      <c r="AO703" s="42">
        <v>0.499</v>
      </c>
      <c r="AP703" s="42">
        <v>0.499</v>
      </c>
      <c r="AQ703" s="43">
        <v>174</v>
      </c>
      <c r="AR703" s="43">
        <v>142620200</v>
      </c>
      <c r="AS703" s="43">
        <v>819656</v>
      </c>
      <c r="AT703" s="43">
        <v>258554</v>
      </c>
      <c r="AU703" s="43">
        <v>270924</v>
      </c>
      <c r="AV703" s="42">
        <v>0.57599999999999996</v>
      </c>
      <c r="AW703" s="42">
        <v>0.5</v>
      </c>
      <c r="AX703" s="42">
        <v>0.57599999999999996</v>
      </c>
      <c r="AY703" s="42">
        <v>0.57599999999999996</v>
      </c>
      <c r="AZ703" s="43">
        <v>171</v>
      </c>
      <c r="BA703" s="43">
        <v>126436109</v>
      </c>
      <c r="BB703" s="43">
        <v>739392</v>
      </c>
      <c r="BC703" s="43">
        <v>208002</v>
      </c>
      <c r="BD703" s="43">
        <v>295702</v>
      </c>
      <c r="BE703" s="46">
        <v>0.65300000000000002</v>
      </c>
      <c r="BF703" s="46">
        <v>0.53500000000000003</v>
      </c>
      <c r="BG703" s="46">
        <v>0.65300000000000002</v>
      </c>
      <c r="BH703" s="46">
        <v>0.65300000000000002</v>
      </c>
      <c r="BI703" s="47">
        <v>182</v>
      </c>
      <c r="BJ703" s="47">
        <v>121066617</v>
      </c>
      <c r="BK703" s="47">
        <v>665201</v>
      </c>
      <c r="BL703" s="47">
        <v>284642</v>
      </c>
      <c r="BM703" s="47">
        <v>408156</v>
      </c>
      <c r="BN703" s="66">
        <v>0.68600000000000005</v>
      </c>
      <c r="BO703" s="66">
        <v>0.51300000000000001</v>
      </c>
      <c r="BP703" s="66">
        <v>0.68600000000000005</v>
      </c>
      <c r="BQ703" s="66">
        <v>0.68600000000000005</v>
      </c>
      <c r="BR703" s="67">
        <v>199</v>
      </c>
      <c r="BS703" s="67">
        <v>129796613</v>
      </c>
      <c r="BT703" s="67">
        <v>652244</v>
      </c>
      <c r="BU703" s="67">
        <v>371721</v>
      </c>
      <c r="BV703" s="67">
        <v>359392</v>
      </c>
      <c r="BW703" s="70">
        <v>0.64300000000000002</v>
      </c>
      <c r="BX703" s="70">
        <v>0.48099999999999998</v>
      </c>
      <c r="BY703" s="70">
        <v>0.64300000000000002</v>
      </c>
      <c r="BZ703" s="70">
        <v>0.64300000000000002</v>
      </c>
      <c r="CA703" s="71">
        <v>194</v>
      </c>
      <c r="CB703" s="71">
        <v>141283660</v>
      </c>
      <c r="CC703" s="71">
        <v>728266</v>
      </c>
      <c r="CD703" s="71">
        <v>382270</v>
      </c>
      <c r="CE703" s="71">
        <v>354090</v>
      </c>
    </row>
    <row r="704" spans="1:83" x14ac:dyDescent="0.35">
      <c r="A704" s="10" t="s">
        <v>2036</v>
      </c>
      <c r="B704" s="10" t="s">
        <v>677</v>
      </c>
      <c r="C704" s="42">
        <v>0.70699999999999996</v>
      </c>
      <c r="D704" s="42">
        <v>0.54300000000000004</v>
      </c>
      <c r="E704" s="42">
        <v>0.70699999999999996</v>
      </c>
      <c r="F704" s="42">
        <v>0.70699999999999996</v>
      </c>
      <c r="G704" s="43">
        <v>902</v>
      </c>
      <c r="H704" s="43">
        <v>354587620</v>
      </c>
      <c r="I704" s="43">
        <v>393112</v>
      </c>
      <c r="J704" s="43">
        <v>844677</v>
      </c>
      <c r="K704" s="43">
        <v>894164</v>
      </c>
      <c r="L704" s="42">
        <v>0.70799999999999996</v>
      </c>
      <c r="M704" s="42">
        <v>0.54600000000000004</v>
      </c>
      <c r="N704" s="42">
        <v>0.70799999999999996</v>
      </c>
      <c r="O704" s="42">
        <v>0.70799999999999996</v>
      </c>
      <c r="P704" s="43">
        <v>875</v>
      </c>
      <c r="Q704" s="43">
        <v>353148023</v>
      </c>
      <c r="R704" s="43">
        <v>403597</v>
      </c>
      <c r="S704" s="43">
        <v>816502</v>
      </c>
      <c r="T704" s="43">
        <v>904990</v>
      </c>
      <c r="U704" s="42">
        <v>0.71799999999999997</v>
      </c>
      <c r="V704" s="42">
        <v>0.53300000000000003</v>
      </c>
      <c r="W704" s="42">
        <v>0.71799999999999997</v>
      </c>
      <c r="X704" s="42">
        <v>0.71799999999999997</v>
      </c>
      <c r="Y704" s="43">
        <v>889</v>
      </c>
      <c r="Z704" s="43">
        <v>363391905</v>
      </c>
      <c r="AA704" s="43">
        <v>408764</v>
      </c>
      <c r="AB704" s="43">
        <v>912138</v>
      </c>
      <c r="AC704" s="43">
        <v>1154612</v>
      </c>
      <c r="AD704" s="42">
        <v>0.71699999999999997</v>
      </c>
      <c r="AE704" s="42">
        <v>0.51900000000000002</v>
      </c>
      <c r="AF704" s="42">
        <v>0.71699999999999997</v>
      </c>
      <c r="AG704" s="42">
        <v>0.71699999999999997</v>
      </c>
      <c r="AH704" s="43">
        <v>862</v>
      </c>
      <c r="AI704" s="43">
        <v>374688183</v>
      </c>
      <c r="AJ704" s="43">
        <v>434673</v>
      </c>
      <c r="AK704" s="43">
        <v>1243342</v>
      </c>
      <c r="AL704" s="43">
        <v>1018595</v>
      </c>
      <c r="AM704" s="42">
        <v>0.72399999999999998</v>
      </c>
      <c r="AN704" s="42">
        <v>0.51600000000000001</v>
      </c>
      <c r="AO704" s="42">
        <v>0.72399999999999998</v>
      </c>
      <c r="AP704" s="42">
        <v>0.72399999999999998</v>
      </c>
      <c r="AQ704" s="43">
        <v>835</v>
      </c>
      <c r="AR704" s="43">
        <v>377432811</v>
      </c>
      <c r="AS704" s="43">
        <v>452015</v>
      </c>
      <c r="AT704" s="43">
        <v>944118</v>
      </c>
      <c r="AU704" s="43">
        <v>1112771</v>
      </c>
      <c r="AV704" s="42">
        <v>0.71899999999999997</v>
      </c>
      <c r="AW704" s="42">
        <v>0.48399999999999999</v>
      </c>
      <c r="AX704" s="42">
        <v>0.71899999999999997</v>
      </c>
      <c r="AY704" s="42">
        <v>0.71899999999999997</v>
      </c>
      <c r="AZ704" s="43">
        <v>819</v>
      </c>
      <c r="BA704" s="43">
        <v>401815164</v>
      </c>
      <c r="BB704" s="43">
        <v>490616</v>
      </c>
      <c r="BC704" s="43">
        <v>953358</v>
      </c>
      <c r="BD704" s="43">
        <v>1054035</v>
      </c>
      <c r="BE704" s="46">
        <v>0.70499999999999996</v>
      </c>
      <c r="BF704" s="46">
        <v>0.44900000000000001</v>
      </c>
      <c r="BG704" s="46">
        <v>0.70499999999999996</v>
      </c>
      <c r="BH704" s="46">
        <v>0.70499999999999996</v>
      </c>
      <c r="BI704" s="47">
        <v>768</v>
      </c>
      <c r="BJ704" s="47">
        <v>433929962</v>
      </c>
      <c r="BK704" s="47">
        <v>565012</v>
      </c>
      <c r="BL704" s="47">
        <v>984838</v>
      </c>
      <c r="BM704" s="47">
        <v>1049299</v>
      </c>
      <c r="BN704" s="66">
        <v>0.72099999999999997</v>
      </c>
      <c r="BO704" s="66">
        <v>0.46</v>
      </c>
      <c r="BP704" s="66">
        <v>0.72099999999999997</v>
      </c>
      <c r="BQ704" s="66">
        <v>0.72099999999999997</v>
      </c>
      <c r="BR704" s="67">
        <v>748</v>
      </c>
      <c r="BS704" s="67">
        <v>434415577</v>
      </c>
      <c r="BT704" s="67">
        <v>580769</v>
      </c>
      <c r="BU704" s="67">
        <v>974881</v>
      </c>
      <c r="BV704" s="67">
        <v>1136613</v>
      </c>
      <c r="BW704" s="70">
        <v>0.7</v>
      </c>
      <c r="BX704" s="70">
        <v>0.437</v>
      </c>
      <c r="BY704" s="70">
        <v>0.7</v>
      </c>
      <c r="BZ704" s="70">
        <v>0.7</v>
      </c>
      <c r="CA704" s="71">
        <v>754</v>
      </c>
      <c r="CB704" s="71">
        <v>461007380</v>
      </c>
      <c r="CC704" s="71">
        <v>611415</v>
      </c>
      <c r="CD704" s="71">
        <v>1016054</v>
      </c>
      <c r="CE704" s="71">
        <v>1065963</v>
      </c>
    </row>
    <row r="705" spans="1:83" x14ac:dyDescent="0.35">
      <c r="A705" s="10" t="s">
        <v>2037</v>
      </c>
      <c r="B705" s="10" t="s">
        <v>678</v>
      </c>
      <c r="C705" s="42">
        <v>0.747</v>
      </c>
      <c r="D705" s="42">
        <v>0.64</v>
      </c>
      <c r="E705" s="42">
        <v>0.747</v>
      </c>
      <c r="F705" s="42">
        <v>0.747</v>
      </c>
      <c r="G705" s="43">
        <v>947</v>
      </c>
      <c r="H705" s="43">
        <v>321030404</v>
      </c>
      <c r="I705" s="43">
        <v>338997</v>
      </c>
      <c r="J705" s="43">
        <v>1237122</v>
      </c>
      <c r="K705" s="43">
        <v>1195857</v>
      </c>
      <c r="L705" s="42">
        <v>0.754</v>
      </c>
      <c r="M705" s="42">
        <v>0.64</v>
      </c>
      <c r="N705" s="42">
        <v>0.754</v>
      </c>
      <c r="O705" s="42">
        <v>0.754</v>
      </c>
      <c r="P705" s="43">
        <v>951</v>
      </c>
      <c r="Q705" s="43">
        <v>322769387</v>
      </c>
      <c r="R705" s="43">
        <v>339399</v>
      </c>
      <c r="S705" s="43">
        <v>1111596</v>
      </c>
      <c r="T705" s="43">
        <v>1199940</v>
      </c>
      <c r="U705" s="42">
        <v>0.755</v>
      </c>
      <c r="V705" s="42">
        <v>0.628</v>
      </c>
      <c r="W705" s="42">
        <v>0.755</v>
      </c>
      <c r="X705" s="42">
        <v>0.755</v>
      </c>
      <c r="Y705" s="43">
        <v>943</v>
      </c>
      <c r="Z705" s="43">
        <v>334921485</v>
      </c>
      <c r="AA705" s="43">
        <v>355165</v>
      </c>
      <c r="AB705" s="43">
        <v>1494514</v>
      </c>
      <c r="AC705" s="43">
        <v>1293348</v>
      </c>
      <c r="AD705" s="42">
        <v>0.75600000000000001</v>
      </c>
      <c r="AE705" s="42">
        <v>0.61199999999999999</v>
      </c>
      <c r="AF705" s="42">
        <v>0.75600000000000001</v>
      </c>
      <c r="AG705" s="42">
        <v>0.75600000000000001</v>
      </c>
      <c r="AH705" s="43">
        <v>933</v>
      </c>
      <c r="AI705" s="43">
        <v>351077546</v>
      </c>
      <c r="AJ705" s="43">
        <v>376288</v>
      </c>
      <c r="AK705" s="43">
        <v>1382271</v>
      </c>
      <c r="AL705" s="43">
        <v>1335178</v>
      </c>
      <c r="AM705" s="42">
        <v>0.76700000000000002</v>
      </c>
      <c r="AN705" s="42">
        <v>0.61399999999999999</v>
      </c>
      <c r="AO705" s="42">
        <v>0.76700000000000002</v>
      </c>
      <c r="AP705" s="42">
        <v>0.76700000000000002</v>
      </c>
      <c r="AQ705" s="43">
        <v>928</v>
      </c>
      <c r="AR705" s="43">
        <v>353046242</v>
      </c>
      <c r="AS705" s="43">
        <v>380437</v>
      </c>
      <c r="AT705" s="43">
        <v>1194487</v>
      </c>
      <c r="AU705" s="43">
        <v>1331265</v>
      </c>
      <c r="AV705" s="42">
        <v>0.77300000000000002</v>
      </c>
      <c r="AW705" s="42">
        <v>0.61399999999999999</v>
      </c>
      <c r="AX705" s="42">
        <v>0.77300000000000002</v>
      </c>
      <c r="AY705" s="42">
        <v>0.77300000000000002</v>
      </c>
      <c r="AZ705" s="43">
        <v>890</v>
      </c>
      <c r="BA705" s="43">
        <v>353080710</v>
      </c>
      <c r="BB705" s="43">
        <v>396719</v>
      </c>
      <c r="BC705" s="43">
        <v>1236595</v>
      </c>
      <c r="BD705" s="43">
        <v>1511924</v>
      </c>
      <c r="BE705" s="46">
        <v>0.78200000000000003</v>
      </c>
      <c r="BF705" s="46">
        <v>0.61399999999999999</v>
      </c>
      <c r="BG705" s="46">
        <v>0.78200000000000003</v>
      </c>
      <c r="BH705" s="46">
        <v>0.78200000000000003</v>
      </c>
      <c r="BI705" s="47">
        <v>853</v>
      </c>
      <c r="BJ705" s="47">
        <v>356306627</v>
      </c>
      <c r="BK705" s="47">
        <v>417709</v>
      </c>
      <c r="BL705" s="47">
        <v>1367619</v>
      </c>
      <c r="BM705" s="47">
        <v>1631594</v>
      </c>
      <c r="BN705" s="66">
        <v>0.78500000000000003</v>
      </c>
      <c r="BO705" s="66">
        <v>0.60199999999999998</v>
      </c>
      <c r="BP705" s="66">
        <v>0.78500000000000003</v>
      </c>
      <c r="BQ705" s="66">
        <v>0.78500000000000003</v>
      </c>
      <c r="BR705" s="67">
        <v>823</v>
      </c>
      <c r="BS705" s="67">
        <v>367835659</v>
      </c>
      <c r="BT705" s="67">
        <v>446944</v>
      </c>
      <c r="BU705" s="67">
        <v>1269277</v>
      </c>
      <c r="BV705" s="67">
        <v>1372841</v>
      </c>
      <c r="BW705" s="70">
        <v>0.755</v>
      </c>
      <c r="BX705" s="70">
        <v>0.55900000000000005</v>
      </c>
      <c r="BY705" s="70">
        <v>0.755</v>
      </c>
      <c r="BZ705" s="70">
        <v>0.755</v>
      </c>
      <c r="CA705" s="71">
        <v>814</v>
      </c>
      <c r="CB705" s="71">
        <v>407849737</v>
      </c>
      <c r="CC705" s="71">
        <v>501043</v>
      </c>
      <c r="CD705" s="71">
        <v>1315058</v>
      </c>
      <c r="CE705" s="71">
        <v>1320086</v>
      </c>
    </row>
    <row r="706" spans="1:83" x14ac:dyDescent="0.35">
      <c r="A706" s="10" t="s">
        <v>2038</v>
      </c>
      <c r="B706" s="10" t="s">
        <v>679</v>
      </c>
      <c r="C706" s="42">
        <v>0.27900000000000003</v>
      </c>
      <c r="D706" s="42">
        <v>0.27300000000000002</v>
      </c>
      <c r="E706" s="42">
        <v>0.27900000000000003</v>
      </c>
      <c r="F706" s="42">
        <v>0.36</v>
      </c>
      <c r="G706" s="43">
        <v>1649</v>
      </c>
      <c r="H706" s="43">
        <v>1589782382</v>
      </c>
      <c r="I706" s="43">
        <v>964088</v>
      </c>
      <c r="J706" s="43">
        <v>722897</v>
      </c>
      <c r="K706" s="43">
        <v>526671</v>
      </c>
      <c r="L706" s="42">
        <v>0.26700000000000002</v>
      </c>
      <c r="M706" s="42">
        <v>0.28000000000000003</v>
      </c>
      <c r="N706" s="42">
        <v>0.26700000000000002</v>
      </c>
      <c r="O706" s="42">
        <v>0.36</v>
      </c>
      <c r="P706" s="43">
        <v>1589</v>
      </c>
      <c r="Q706" s="43">
        <v>1606914143</v>
      </c>
      <c r="R706" s="43">
        <v>1011273</v>
      </c>
      <c r="S706" s="43">
        <v>538642</v>
      </c>
      <c r="T706" s="43">
        <v>501146</v>
      </c>
      <c r="U706" s="42">
        <v>0.26300000000000001</v>
      </c>
      <c r="V706" s="42">
        <v>0.26</v>
      </c>
      <c r="W706" s="42">
        <v>0.26300000000000001</v>
      </c>
      <c r="X706" s="42">
        <v>0.36</v>
      </c>
      <c r="Y706" s="43">
        <v>1569</v>
      </c>
      <c r="Z706" s="43">
        <v>1675722149</v>
      </c>
      <c r="AA706" s="43">
        <v>1068019</v>
      </c>
      <c r="AB706" s="43">
        <v>528445</v>
      </c>
      <c r="AC706" s="43">
        <v>522659</v>
      </c>
      <c r="AD706" s="42">
        <v>0.217</v>
      </c>
      <c r="AE706" s="42">
        <v>0.253</v>
      </c>
      <c r="AF706" s="42">
        <v>0.217</v>
      </c>
      <c r="AG706" s="42">
        <v>0.36</v>
      </c>
      <c r="AH706" s="43">
        <v>1444</v>
      </c>
      <c r="AI706" s="43">
        <v>1737225889</v>
      </c>
      <c r="AJ706" s="43">
        <v>1203065</v>
      </c>
      <c r="AK706" s="43">
        <v>583280</v>
      </c>
      <c r="AL706" s="43">
        <v>525248</v>
      </c>
      <c r="AM706" s="42">
        <v>0.24</v>
      </c>
      <c r="AN706" s="42">
        <v>0.26</v>
      </c>
      <c r="AO706" s="42">
        <v>0.24</v>
      </c>
      <c r="AP706" s="42">
        <v>0.36</v>
      </c>
      <c r="AQ706" s="43">
        <v>1422</v>
      </c>
      <c r="AR706" s="43">
        <v>1765069597</v>
      </c>
      <c r="AS706" s="43">
        <v>1241258</v>
      </c>
      <c r="AT706" s="43">
        <v>567146</v>
      </c>
      <c r="AU706" s="43">
        <v>490269</v>
      </c>
      <c r="AV706" s="42">
        <v>0.26400000000000001</v>
      </c>
      <c r="AW706" s="42">
        <v>0.23100000000000001</v>
      </c>
      <c r="AX706" s="42">
        <v>0.26400000000000001</v>
      </c>
      <c r="AY706" s="42">
        <v>0.36</v>
      </c>
      <c r="AZ706" s="43">
        <v>1453</v>
      </c>
      <c r="BA706" s="43">
        <v>1863324401</v>
      </c>
      <c r="BB706" s="43">
        <v>1282398</v>
      </c>
      <c r="BC706" s="43">
        <v>535351</v>
      </c>
      <c r="BD706" s="43">
        <v>531809</v>
      </c>
      <c r="BE706" s="46">
        <v>0.27100000000000002</v>
      </c>
      <c r="BF706" s="46">
        <v>0.216</v>
      </c>
      <c r="BG706" s="46">
        <v>0.27100000000000002</v>
      </c>
      <c r="BH706" s="46">
        <v>0.36</v>
      </c>
      <c r="BI706" s="47">
        <v>1387</v>
      </c>
      <c r="BJ706" s="47">
        <v>1935644689</v>
      </c>
      <c r="BK706" s="47">
        <v>1395562</v>
      </c>
      <c r="BL706" s="47">
        <v>513217</v>
      </c>
      <c r="BM706" s="47">
        <v>674706</v>
      </c>
      <c r="BN706" s="66">
        <v>0.29399999999999998</v>
      </c>
      <c r="BO706" s="66">
        <v>0.216</v>
      </c>
      <c r="BP706" s="66">
        <v>0.29399999999999998</v>
      </c>
      <c r="BQ706" s="66">
        <v>0.36</v>
      </c>
      <c r="BR706" s="67">
        <v>1335</v>
      </c>
      <c r="BS706" s="67">
        <v>1957332940</v>
      </c>
      <c r="BT706" s="67">
        <v>1466166</v>
      </c>
      <c r="BU706" s="67">
        <v>469600</v>
      </c>
      <c r="BV706" s="67">
        <v>488483</v>
      </c>
      <c r="BW706" s="70">
        <v>0.17899999999999999</v>
      </c>
      <c r="BX706" s="70">
        <v>0.192</v>
      </c>
      <c r="BY706" s="70">
        <v>0.17899999999999999</v>
      </c>
      <c r="BZ706" s="70">
        <v>0.36</v>
      </c>
      <c r="CA706" s="71">
        <v>1251</v>
      </c>
      <c r="CB706" s="71">
        <v>2090138589</v>
      </c>
      <c r="CC706" s="71">
        <v>1670774</v>
      </c>
      <c r="CD706" s="71">
        <v>504572</v>
      </c>
      <c r="CE706" s="71">
        <v>534654</v>
      </c>
    </row>
    <row r="707" spans="1:83" x14ac:dyDescent="0.35">
      <c r="A707" s="10" t="s">
        <v>2039</v>
      </c>
      <c r="B707" s="10" t="s">
        <v>680</v>
      </c>
      <c r="C707" s="42">
        <v>0.59399999999999997</v>
      </c>
      <c r="D707" s="42">
        <v>0.29299999999999998</v>
      </c>
      <c r="E707" s="42">
        <v>0.59399999999999997</v>
      </c>
      <c r="F707" s="42">
        <v>0.59399999999999997</v>
      </c>
      <c r="G707" s="43">
        <v>818</v>
      </c>
      <c r="H707" s="43">
        <v>444693158</v>
      </c>
      <c r="I707" s="43">
        <v>543634</v>
      </c>
      <c r="J707" s="43">
        <v>338313</v>
      </c>
      <c r="K707" s="43">
        <v>405433</v>
      </c>
      <c r="L707" s="42">
        <v>0.56299999999999994</v>
      </c>
      <c r="M707" s="42">
        <v>0.28599999999999998</v>
      </c>
      <c r="N707" s="42">
        <v>0.56299999999999994</v>
      </c>
      <c r="O707" s="42">
        <v>0.56299999999999994</v>
      </c>
      <c r="P707" s="43">
        <v>745</v>
      </c>
      <c r="Q707" s="43">
        <v>448812047</v>
      </c>
      <c r="R707" s="43">
        <v>602432</v>
      </c>
      <c r="S707" s="43">
        <v>480224</v>
      </c>
      <c r="T707" s="43">
        <v>459009</v>
      </c>
      <c r="U707" s="42">
        <v>0.53500000000000003</v>
      </c>
      <c r="V707" s="42">
        <v>0.28000000000000003</v>
      </c>
      <c r="W707" s="42">
        <v>0.53500000000000003</v>
      </c>
      <c r="X707" s="42">
        <v>0.53500000000000003</v>
      </c>
      <c r="Y707" s="43">
        <v>689</v>
      </c>
      <c r="Z707" s="43">
        <v>463953601</v>
      </c>
      <c r="AA707" s="43">
        <v>673372</v>
      </c>
      <c r="AB707" s="43">
        <v>418647</v>
      </c>
      <c r="AC707" s="43">
        <v>463820</v>
      </c>
      <c r="AD707" s="42">
        <v>0.52400000000000002</v>
      </c>
      <c r="AE707" s="42">
        <v>0.27300000000000002</v>
      </c>
      <c r="AF707" s="42">
        <v>0.52400000000000002</v>
      </c>
      <c r="AG707" s="42">
        <v>0.52400000000000002</v>
      </c>
      <c r="AH707" s="43">
        <v>655</v>
      </c>
      <c r="AI707" s="43">
        <v>479569885</v>
      </c>
      <c r="AJ707" s="43">
        <v>732167</v>
      </c>
      <c r="AK707" s="43">
        <v>466674</v>
      </c>
      <c r="AL707" s="43">
        <v>487572</v>
      </c>
      <c r="AM707" s="42">
        <v>0.57499999999999996</v>
      </c>
      <c r="AN707" s="42">
        <v>0.29899999999999999</v>
      </c>
      <c r="AO707" s="42">
        <v>0.57499999999999996</v>
      </c>
      <c r="AP707" s="42">
        <v>0.57499999999999996</v>
      </c>
      <c r="AQ707" s="43">
        <v>692</v>
      </c>
      <c r="AR707" s="43">
        <v>481134153</v>
      </c>
      <c r="AS707" s="43">
        <v>695280</v>
      </c>
      <c r="AT707" s="43">
        <v>421056</v>
      </c>
      <c r="AU707" s="43">
        <v>475476</v>
      </c>
      <c r="AV707" s="42">
        <v>0.55500000000000005</v>
      </c>
      <c r="AW707" s="42">
        <v>0.28599999999999998</v>
      </c>
      <c r="AX707" s="42">
        <v>0.55500000000000005</v>
      </c>
      <c r="AY707" s="42">
        <v>0.55500000000000005</v>
      </c>
      <c r="AZ707" s="43">
        <v>642</v>
      </c>
      <c r="BA707" s="43">
        <v>498469840</v>
      </c>
      <c r="BB707" s="43">
        <v>776432</v>
      </c>
      <c r="BC707" s="43">
        <v>531346</v>
      </c>
      <c r="BD707" s="43">
        <v>639434</v>
      </c>
      <c r="BE707" s="46">
        <v>0.52700000000000002</v>
      </c>
      <c r="BF707" s="46">
        <v>0.26700000000000002</v>
      </c>
      <c r="BG707" s="46">
        <v>0.52700000000000002</v>
      </c>
      <c r="BH707" s="46">
        <v>0.52700000000000002</v>
      </c>
      <c r="BI707" s="47">
        <v>584</v>
      </c>
      <c r="BJ707" s="47">
        <v>529300460</v>
      </c>
      <c r="BK707" s="47">
        <v>906336</v>
      </c>
      <c r="BL707" s="47">
        <v>562134</v>
      </c>
      <c r="BM707" s="47">
        <v>710130</v>
      </c>
      <c r="BN707" s="66">
        <v>0.57799999999999996</v>
      </c>
      <c r="BO707" s="66">
        <v>0.26</v>
      </c>
      <c r="BP707" s="66">
        <v>0.57799999999999996</v>
      </c>
      <c r="BQ707" s="66">
        <v>0.57799999999999996</v>
      </c>
      <c r="BR707" s="67">
        <v>617</v>
      </c>
      <c r="BS707" s="67">
        <v>540422770</v>
      </c>
      <c r="BT707" s="67">
        <v>875887</v>
      </c>
      <c r="BU707" s="67">
        <v>476320</v>
      </c>
      <c r="BV707" s="67">
        <v>558411</v>
      </c>
      <c r="BW707" s="70">
        <v>0.52900000000000003</v>
      </c>
      <c r="BX707" s="70">
        <v>0.216</v>
      </c>
      <c r="BY707" s="70">
        <v>0.52900000000000003</v>
      </c>
      <c r="BZ707" s="70">
        <v>0.52900000000000003</v>
      </c>
      <c r="CA707" s="71">
        <v>616</v>
      </c>
      <c r="CB707" s="71">
        <v>591397452</v>
      </c>
      <c r="CC707" s="71">
        <v>960060</v>
      </c>
      <c r="CD707" s="71">
        <v>559044</v>
      </c>
      <c r="CE707" s="71">
        <v>636498</v>
      </c>
    </row>
    <row r="708" spans="1:83" x14ac:dyDescent="0.35">
      <c r="AT708" s="49"/>
      <c r="AU708" s="49"/>
      <c r="BC708" s="49"/>
      <c r="BD708" s="49"/>
      <c r="BL708" s="49"/>
      <c r="BM708" s="49"/>
      <c r="BU708" s="49"/>
      <c r="BV708" s="49"/>
      <c r="CD708" s="49"/>
      <c r="CE708" s="49"/>
    </row>
  </sheetData>
  <sheetProtection algorithmName="SHA-512" hashValue="3o6cZn3AjW06+lhJJSNDz836Kul979UOkINcAyZxBuxQzhehmEOu7/OrucB+t4Q/uBgXOTvxxUuXmbO+HBk3Hw==" saltValue="gL80mxHKhP/NtXbcOMR73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686"/>
  <sheetViews>
    <sheetView topLeftCell="A163" workbookViewId="0">
      <selection activeCell="A182" sqref="A182:B182"/>
    </sheetView>
  </sheetViews>
  <sheetFormatPr defaultRowHeight="14.5" x14ac:dyDescent="0.35"/>
  <cols>
    <col min="2" max="2" width="20" bestFit="1" customWidth="1"/>
    <col min="3" max="3" width="16.54296875" style="1" bestFit="1" customWidth="1"/>
    <col min="4" max="4" width="24.7265625" style="1" bestFit="1" customWidth="1"/>
    <col min="5" max="5" width="10.54296875" bestFit="1" customWidth="1"/>
    <col min="6" max="6" width="30" bestFit="1" customWidth="1"/>
    <col min="7" max="7" width="10" bestFit="1" customWidth="1"/>
    <col min="8" max="8" width="16.453125" bestFit="1" customWidth="1"/>
    <col min="9" max="9" width="19" style="1" bestFit="1" customWidth="1"/>
    <col min="10" max="10" width="19.7265625" style="1" bestFit="1" customWidth="1"/>
    <col min="11" max="11" width="24" style="1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</row>
    <row r="2" spans="1:12" x14ac:dyDescent="0.35">
      <c r="A2" t="s">
        <v>721</v>
      </c>
      <c r="B2" t="s">
        <v>722</v>
      </c>
      <c r="C2" s="1" t="s">
        <v>725</v>
      </c>
      <c r="D2" s="1" t="s">
        <v>726</v>
      </c>
      <c r="E2" t="s">
        <v>682</v>
      </c>
      <c r="F2" t="s">
        <v>683</v>
      </c>
      <c r="G2" t="s">
        <v>718</v>
      </c>
      <c r="H2" t="s">
        <v>719</v>
      </c>
      <c r="I2" s="1" t="s">
        <v>724</v>
      </c>
      <c r="J2" s="1" t="s">
        <v>727</v>
      </c>
      <c r="K2" s="1" t="s">
        <v>723</v>
      </c>
    </row>
    <row r="3" spans="1:12" x14ac:dyDescent="0.35">
      <c r="A3">
        <v>10100</v>
      </c>
      <c r="B3" t="s">
        <v>2</v>
      </c>
      <c r="C3" s="1">
        <v>10055</v>
      </c>
      <c r="D3" s="1">
        <v>508064</v>
      </c>
      <c r="E3">
        <v>0.63400000000000001</v>
      </c>
      <c r="F3">
        <v>0.64100000000000001</v>
      </c>
      <c r="G3">
        <f>F3</f>
        <v>0.64100000000000001</v>
      </c>
      <c r="H3">
        <f>MAX(IF(E3&gt;F3,E3,F3),0.36)</f>
        <v>0.64100000000000001</v>
      </c>
      <c r="I3" s="1">
        <v>5108588082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1072</v>
      </c>
      <c r="D4" s="1">
        <v>560889</v>
      </c>
      <c r="E4">
        <v>0.51300000000000001</v>
      </c>
      <c r="F4">
        <v>0.60399999999999998</v>
      </c>
      <c r="G4">
        <f t="shared" ref="G4:G67" si="0">F4</f>
        <v>0.60399999999999998</v>
      </c>
      <c r="H4">
        <f t="shared" ref="H4:H67" si="1">MAX(IF(E4&gt;F4,E4,F4),0.36)</f>
        <v>0.60399999999999998</v>
      </c>
      <c r="I4" s="1">
        <v>601273802</v>
      </c>
      <c r="J4" s="1">
        <v>657821</v>
      </c>
      <c r="K4" s="1">
        <v>640795</v>
      </c>
    </row>
    <row r="5" spans="1:12" x14ac:dyDescent="0.35">
      <c r="A5">
        <v>10306</v>
      </c>
      <c r="B5" t="s">
        <v>4</v>
      </c>
      <c r="C5" s="1">
        <v>5342</v>
      </c>
      <c r="D5" s="1">
        <v>568259</v>
      </c>
      <c r="E5">
        <v>0.55100000000000005</v>
      </c>
      <c r="F5">
        <v>0.59899999999999998</v>
      </c>
      <c r="G5">
        <f t="shared" si="0"/>
        <v>0.59899999999999998</v>
      </c>
      <c r="H5">
        <f t="shared" si="1"/>
        <v>0.59899999999999998</v>
      </c>
      <c r="I5" s="1">
        <v>3035640159</v>
      </c>
      <c r="J5" s="1">
        <v>861215</v>
      </c>
      <c r="K5" s="1">
        <v>744521</v>
      </c>
    </row>
    <row r="6" spans="1:12" x14ac:dyDescent="0.35">
      <c r="A6">
        <v>10402</v>
      </c>
      <c r="B6" t="s">
        <v>5</v>
      </c>
      <c r="C6" s="1">
        <v>2216</v>
      </c>
      <c r="D6" s="1">
        <v>560586</v>
      </c>
      <c r="E6">
        <v>0.54900000000000004</v>
      </c>
      <c r="F6">
        <v>0.60399999999999998</v>
      </c>
      <c r="G6">
        <f t="shared" si="0"/>
        <v>0.60399999999999998</v>
      </c>
      <c r="H6">
        <f t="shared" si="1"/>
        <v>0.60399999999999998</v>
      </c>
      <c r="I6" s="1">
        <v>1242260709</v>
      </c>
      <c r="J6" s="1">
        <v>957667</v>
      </c>
      <c r="K6" s="1">
        <v>905781</v>
      </c>
    </row>
    <row r="7" spans="1:12" x14ac:dyDescent="0.35">
      <c r="A7">
        <v>10500</v>
      </c>
      <c r="B7" t="s">
        <v>6</v>
      </c>
      <c r="C7" s="1">
        <v>2154</v>
      </c>
      <c r="D7" s="1">
        <v>305781</v>
      </c>
      <c r="E7">
        <v>0.61</v>
      </c>
      <c r="F7">
        <v>0.78400000000000003</v>
      </c>
      <c r="G7">
        <f t="shared" si="0"/>
        <v>0.78400000000000003</v>
      </c>
      <c r="H7">
        <f t="shared" si="1"/>
        <v>0.78400000000000003</v>
      </c>
      <c r="I7" s="1">
        <v>658653388</v>
      </c>
      <c r="J7" s="1">
        <v>921363</v>
      </c>
      <c r="K7" s="1">
        <v>913938</v>
      </c>
    </row>
    <row r="8" spans="1:12" x14ac:dyDescent="0.35">
      <c r="A8">
        <v>10601</v>
      </c>
      <c r="B8" t="s">
        <v>7</v>
      </c>
      <c r="C8" s="1">
        <v>5699</v>
      </c>
      <c r="D8" s="1">
        <v>727231</v>
      </c>
      <c r="E8">
        <v>0.46400000000000002</v>
      </c>
      <c r="F8">
        <v>0.48599999999999999</v>
      </c>
      <c r="G8">
        <f t="shared" si="0"/>
        <v>0.48599999999999999</v>
      </c>
      <c r="H8">
        <f t="shared" si="1"/>
        <v>0.48599999999999999</v>
      </c>
      <c r="I8" s="1">
        <v>4144491872</v>
      </c>
      <c r="J8" s="1">
        <v>669033</v>
      </c>
      <c r="K8" s="1">
        <v>597977</v>
      </c>
    </row>
    <row r="9" spans="1:12" x14ac:dyDescent="0.35">
      <c r="A9">
        <v>10615</v>
      </c>
      <c r="B9" t="s">
        <v>8</v>
      </c>
      <c r="C9" s="1">
        <v>387</v>
      </c>
      <c r="D9" s="1">
        <v>1077850</v>
      </c>
      <c r="E9">
        <v>0.46700000000000003</v>
      </c>
      <c r="F9">
        <v>0.23799999999999999</v>
      </c>
      <c r="G9">
        <f t="shared" si="0"/>
        <v>0.23799999999999999</v>
      </c>
      <c r="H9">
        <f t="shared" si="1"/>
        <v>0.46700000000000003</v>
      </c>
      <c r="I9" s="1">
        <v>417128229</v>
      </c>
      <c r="J9" s="1">
        <v>49244</v>
      </c>
      <c r="K9" s="1">
        <v>45841</v>
      </c>
    </row>
    <row r="10" spans="1:12" x14ac:dyDescent="0.35">
      <c r="A10">
        <v>10623</v>
      </c>
      <c r="B10" t="s">
        <v>9</v>
      </c>
      <c r="C10" s="1">
        <v>6092</v>
      </c>
      <c r="D10" s="1">
        <v>805952</v>
      </c>
      <c r="E10">
        <v>0.38</v>
      </c>
      <c r="F10">
        <v>0.43</v>
      </c>
      <c r="G10">
        <f t="shared" si="0"/>
        <v>0.43</v>
      </c>
      <c r="H10">
        <f t="shared" si="1"/>
        <v>0.43</v>
      </c>
      <c r="I10" s="1">
        <v>4909863941</v>
      </c>
      <c r="J10" s="1">
        <v>504925</v>
      </c>
      <c r="K10" s="1">
        <v>329744</v>
      </c>
    </row>
    <row r="11" spans="1:12" x14ac:dyDescent="0.35">
      <c r="A11">
        <v>10701</v>
      </c>
      <c r="B11" t="s">
        <v>10</v>
      </c>
      <c r="C11" s="1">
        <v>368</v>
      </c>
      <c r="D11" s="1">
        <v>397356</v>
      </c>
      <c r="E11">
        <v>0.56100000000000005</v>
      </c>
      <c r="F11">
        <v>0.71899999999999997</v>
      </c>
      <c r="G11">
        <f t="shared" si="0"/>
        <v>0.71899999999999997</v>
      </c>
      <c r="H11">
        <f t="shared" si="1"/>
        <v>0.71899999999999997</v>
      </c>
      <c r="I11" s="1">
        <v>146227360</v>
      </c>
      <c r="J11" s="1">
        <v>326260</v>
      </c>
      <c r="K11" s="1">
        <v>244574</v>
      </c>
    </row>
    <row r="12" spans="1:12" x14ac:dyDescent="0.35">
      <c r="A12">
        <v>10802</v>
      </c>
      <c r="B12" t="s">
        <v>11</v>
      </c>
      <c r="C12" s="1">
        <v>5681</v>
      </c>
      <c r="D12" s="1">
        <v>638995</v>
      </c>
      <c r="E12">
        <v>0.49399999999999999</v>
      </c>
      <c r="F12">
        <v>0.54900000000000004</v>
      </c>
      <c r="G12">
        <f t="shared" si="0"/>
        <v>0.54900000000000004</v>
      </c>
      <c r="H12">
        <f t="shared" si="1"/>
        <v>0.54900000000000004</v>
      </c>
      <c r="I12" s="1">
        <v>3630130736</v>
      </c>
      <c r="J12" s="1">
        <v>1266784</v>
      </c>
      <c r="K12" s="1">
        <v>1094948</v>
      </c>
    </row>
    <row r="13" spans="1:12" x14ac:dyDescent="0.35">
      <c r="A13">
        <v>11003</v>
      </c>
      <c r="B13" t="s">
        <v>12</v>
      </c>
      <c r="C13" s="1">
        <v>1280</v>
      </c>
      <c r="D13" s="1">
        <v>688358</v>
      </c>
      <c r="E13">
        <v>0.52100000000000002</v>
      </c>
      <c r="F13">
        <v>0.51400000000000001</v>
      </c>
      <c r="G13">
        <f t="shared" si="0"/>
        <v>0.51400000000000001</v>
      </c>
      <c r="H13">
        <f t="shared" si="1"/>
        <v>0.52100000000000002</v>
      </c>
      <c r="I13" s="1">
        <v>881099334</v>
      </c>
      <c r="J13" s="1">
        <v>423080</v>
      </c>
      <c r="K13" s="1">
        <v>386081</v>
      </c>
    </row>
    <row r="14" spans="1:12" x14ac:dyDescent="0.35">
      <c r="A14">
        <v>11200</v>
      </c>
      <c r="B14" t="s">
        <v>13</v>
      </c>
      <c r="C14" s="1">
        <v>1526</v>
      </c>
      <c r="D14" s="1">
        <v>289102</v>
      </c>
      <c r="E14">
        <v>0.437</v>
      </c>
      <c r="F14">
        <v>0.79600000000000004</v>
      </c>
      <c r="G14">
        <f t="shared" si="0"/>
        <v>0.79600000000000004</v>
      </c>
      <c r="H14">
        <f t="shared" si="1"/>
        <v>0.79600000000000004</v>
      </c>
      <c r="I14" s="1">
        <v>441170893</v>
      </c>
      <c r="J14" s="1">
        <v>759904</v>
      </c>
      <c r="K14" s="1">
        <v>752093</v>
      </c>
    </row>
    <row r="15" spans="1:12" x14ac:dyDescent="0.35">
      <c r="A15">
        <v>20101</v>
      </c>
      <c r="B15" t="s">
        <v>14</v>
      </c>
      <c r="C15" s="1">
        <v>674</v>
      </c>
      <c r="D15" s="1">
        <v>283760</v>
      </c>
      <c r="E15">
        <v>0.63900000000000001</v>
      </c>
      <c r="F15">
        <v>0.8</v>
      </c>
      <c r="G15">
        <f t="shared" si="0"/>
        <v>0.8</v>
      </c>
      <c r="H15">
        <f t="shared" si="1"/>
        <v>0.8</v>
      </c>
      <c r="I15" s="1">
        <v>191254858</v>
      </c>
      <c r="J15" s="1">
        <v>550477</v>
      </c>
      <c r="K15" s="1">
        <v>796877</v>
      </c>
    </row>
    <row r="16" spans="1:12" x14ac:dyDescent="0.35">
      <c r="A16">
        <v>20601</v>
      </c>
      <c r="B16" t="s">
        <v>15</v>
      </c>
      <c r="C16" s="1">
        <v>424</v>
      </c>
      <c r="D16" s="1">
        <v>198913</v>
      </c>
      <c r="E16">
        <v>0.70899999999999996</v>
      </c>
      <c r="F16">
        <v>0.86</v>
      </c>
      <c r="G16">
        <f t="shared" si="0"/>
        <v>0.86</v>
      </c>
      <c r="H16">
        <f t="shared" si="1"/>
        <v>0.86</v>
      </c>
      <c r="I16" s="1">
        <v>84339256</v>
      </c>
      <c r="J16" s="1">
        <v>572391</v>
      </c>
      <c r="K16" s="1">
        <v>511981</v>
      </c>
    </row>
    <row r="17" spans="1:11" x14ac:dyDescent="0.35">
      <c r="A17">
        <v>20702</v>
      </c>
      <c r="B17" t="s">
        <v>16</v>
      </c>
      <c r="C17" s="1">
        <v>695</v>
      </c>
      <c r="D17" s="1">
        <v>216045</v>
      </c>
      <c r="E17">
        <v>0.52100000000000002</v>
      </c>
      <c r="F17">
        <v>0.84799999999999998</v>
      </c>
      <c r="G17">
        <f t="shared" si="0"/>
        <v>0.84799999999999998</v>
      </c>
      <c r="H17">
        <f t="shared" si="1"/>
        <v>0.84799999999999998</v>
      </c>
      <c r="I17" s="1">
        <v>150151548</v>
      </c>
      <c r="J17" s="1">
        <v>804985</v>
      </c>
      <c r="K17" s="1">
        <v>726433</v>
      </c>
    </row>
    <row r="18" spans="1:11" x14ac:dyDescent="0.35">
      <c r="A18">
        <v>20801</v>
      </c>
      <c r="B18" t="s">
        <v>17</v>
      </c>
      <c r="C18" s="1">
        <v>429</v>
      </c>
      <c r="D18" s="1">
        <v>207440</v>
      </c>
      <c r="E18">
        <v>0.52100000000000002</v>
      </c>
      <c r="F18">
        <v>0.85399999999999998</v>
      </c>
      <c r="G18">
        <f t="shared" si="0"/>
        <v>0.85399999999999998</v>
      </c>
      <c r="H18">
        <f t="shared" si="1"/>
        <v>0.85399999999999998</v>
      </c>
      <c r="I18" s="1">
        <v>88991889</v>
      </c>
      <c r="J18" s="1">
        <v>860093</v>
      </c>
      <c r="K18" s="1">
        <v>805363</v>
      </c>
    </row>
    <row r="19" spans="1:11" x14ac:dyDescent="0.35">
      <c r="A19">
        <v>21102</v>
      </c>
      <c r="B19" t="s">
        <v>18</v>
      </c>
      <c r="C19" s="1">
        <v>313</v>
      </c>
      <c r="D19" s="1">
        <v>260889</v>
      </c>
      <c r="E19">
        <v>0.627</v>
      </c>
      <c r="F19">
        <v>0.81599999999999995</v>
      </c>
      <c r="G19">
        <f t="shared" si="0"/>
        <v>0.81599999999999995</v>
      </c>
      <c r="H19">
        <f t="shared" si="1"/>
        <v>0.81599999999999995</v>
      </c>
      <c r="I19" s="1">
        <v>81658542</v>
      </c>
      <c r="J19" s="1">
        <v>535304</v>
      </c>
      <c r="K19" s="1">
        <v>469030</v>
      </c>
    </row>
    <row r="20" spans="1:11" x14ac:dyDescent="0.35">
      <c r="A20">
        <v>21601</v>
      </c>
      <c r="B20" t="s">
        <v>19</v>
      </c>
      <c r="C20" s="1">
        <v>380</v>
      </c>
      <c r="D20" s="1">
        <v>156612</v>
      </c>
      <c r="E20">
        <v>0.68</v>
      </c>
      <c r="F20">
        <v>0.89</v>
      </c>
      <c r="G20">
        <f t="shared" si="0"/>
        <v>0.89</v>
      </c>
      <c r="H20">
        <f t="shared" si="1"/>
        <v>0.89</v>
      </c>
      <c r="I20" s="1">
        <v>59512709</v>
      </c>
      <c r="J20" s="1">
        <v>1076701</v>
      </c>
      <c r="K20" s="1">
        <v>960640</v>
      </c>
    </row>
    <row r="21" spans="1:11" x14ac:dyDescent="0.35">
      <c r="A21">
        <v>22001</v>
      </c>
      <c r="B21" t="s">
        <v>20</v>
      </c>
      <c r="C21" s="1">
        <v>748</v>
      </c>
      <c r="D21" s="1">
        <v>193549</v>
      </c>
      <c r="E21">
        <v>0.44900000000000001</v>
      </c>
      <c r="F21">
        <v>0.86399999999999999</v>
      </c>
      <c r="G21">
        <f t="shared" si="0"/>
        <v>0.86399999999999999</v>
      </c>
      <c r="H21">
        <f t="shared" si="1"/>
        <v>0.86399999999999999</v>
      </c>
      <c r="I21" s="1">
        <v>144775132</v>
      </c>
      <c r="J21" s="1">
        <v>1298521</v>
      </c>
      <c r="K21" s="1">
        <v>1184010</v>
      </c>
    </row>
    <row r="22" spans="1:11" x14ac:dyDescent="0.35">
      <c r="A22">
        <v>22101</v>
      </c>
      <c r="B22" t="s">
        <v>21</v>
      </c>
      <c r="C22" s="1">
        <v>272</v>
      </c>
      <c r="D22" s="1">
        <v>195876</v>
      </c>
      <c r="E22">
        <v>0.65700000000000003</v>
      </c>
      <c r="F22">
        <v>0.86199999999999999</v>
      </c>
      <c r="G22">
        <f t="shared" si="0"/>
        <v>0.86199999999999999</v>
      </c>
      <c r="H22">
        <f t="shared" si="1"/>
        <v>0.86199999999999999</v>
      </c>
      <c r="I22" s="1">
        <v>53278540</v>
      </c>
      <c r="J22" s="1">
        <v>634568</v>
      </c>
      <c r="K22" s="1">
        <v>570220</v>
      </c>
    </row>
    <row r="23" spans="1:11" x14ac:dyDescent="0.35">
      <c r="A23">
        <v>22302</v>
      </c>
      <c r="B23" t="s">
        <v>22</v>
      </c>
      <c r="C23" s="1">
        <v>1021</v>
      </c>
      <c r="D23" s="1">
        <v>323702</v>
      </c>
      <c r="E23">
        <v>0.51</v>
      </c>
      <c r="F23">
        <v>0.77200000000000002</v>
      </c>
      <c r="G23">
        <f t="shared" si="0"/>
        <v>0.77200000000000002</v>
      </c>
      <c r="H23">
        <f t="shared" si="1"/>
        <v>0.77200000000000002</v>
      </c>
      <c r="I23" s="1">
        <v>330500415</v>
      </c>
      <c r="J23" s="1">
        <v>1605912</v>
      </c>
      <c r="K23" s="1">
        <v>1433208</v>
      </c>
    </row>
    <row r="24" spans="1:11" x14ac:dyDescent="0.35">
      <c r="A24">
        <v>22401</v>
      </c>
      <c r="B24" t="s">
        <v>23</v>
      </c>
      <c r="C24" s="1">
        <v>445</v>
      </c>
      <c r="D24" s="1">
        <v>170868</v>
      </c>
      <c r="E24">
        <v>0.67700000000000005</v>
      </c>
      <c r="F24">
        <v>0.88</v>
      </c>
      <c r="G24">
        <f t="shared" si="0"/>
        <v>0.88</v>
      </c>
      <c r="H24">
        <f t="shared" si="1"/>
        <v>0.88</v>
      </c>
      <c r="I24" s="1">
        <v>76036519</v>
      </c>
      <c r="J24" s="1">
        <v>1107662</v>
      </c>
      <c r="K24" s="1">
        <v>988632</v>
      </c>
    </row>
    <row r="25" spans="1:11" x14ac:dyDescent="0.35">
      <c r="A25">
        <v>22601</v>
      </c>
      <c r="B25" t="s">
        <v>24</v>
      </c>
      <c r="C25" s="1">
        <v>1340</v>
      </c>
      <c r="D25" s="1">
        <v>232253</v>
      </c>
      <c r="E25">
        <v>0.67700000000000005</v>
      </c>
      <c r="F25">
        <v>0.83599999999999997</v>
      </c>
      <c r="G25">
        <f t="shared" si="0"/>
        <v>0.83599999999999997</v>
      </c>
      <c r="H25">
        <f t="shared" si="1"/>
        <v>0.83599999999999997</v>
      </c>
      <c r="I25" s="1">
        <v>311220226</v>
      </c>
      <c r="J25" s="1">
        <v>1744465</v>
      </c>
      <c r="K25" s="1">
        <v>1565005</v>
      </c>
    </row>
    <row r="26" spans="1:11" x14ac:dyDescent="0.35">
      <c r="A26">
        <v>22902</v>
      </c>
      <c r="B26" t="s">
        <v>25</v>
      </c>
      <c r="C26" s="1">
        <v>868</v>
      </c>
      <c r="D26" s="1">
        <v>158793</v>
      </c>
      <c r="E26">
        <v>0.55900000000000005</v>
      </c>
      <c r="F26">
        <v>0.88800000000000001</v>
      </c>
      <c r="G26">
        <f t="shared" si="0"/>
        <v>0.88800000000000001</v>
      </c>
      <c r="H26">
        <f t="shared" si="1"/>
        <v>0.88800000000000001</v>
      </c>
      <c r="I26" s="1">
        <v>137832583</v>
      </c>
      <c r="J26" s="1">
        <v>1647035</v>
      </c>
      <c r="K26" s="1">
        <v>1442226</v>
      </c>
    </row>
    <row r="27" spans="1:11" x14ac:dyDescent="0.35">
      <c r="A27">
        <v>30101</v>
      </c>
      <c r="B27" t="s">
        <v>26</v>
      </c>
      <c r="C27" s="1">
        <v>1897</v>
      </c>
      <c r="D27" s="1">
        <v>213345</v>
      </c>
      <c r="E27">
        <v>0.65400000000000003</v>
      </c>
      <c r="F27">
        <v>0.85</v>
      </c>
      <c r="G27">
        <f t="shared" si="0"/>
        <v>0.85</v>
      </c>
      <c r="H27">
        <f t="shared" si="1"/>
        <v>0.85</v>
      </c>
      <c r="I27" s="1">
        <v>404716157</v>
      </c>
      <c r="J27" s="1">
        <v>1451817</v>
      </c>
      <c r="K27" s="1">
        <v>1320184</v>
      </c>
    </row>
    <row r="28" spans="1:11" x14ac:dyDescent="0.35">
      <c r="A28">
        <v>30200</v>
      </c>
      <c r="B28" t="s">
        <v>27</v>
      </c>
      <c r="C28" s="1">
        <v>6042</v>
      </c>
      <c r="D28" s="1">
        <v>238789</v>
      </c>
      <c r="E28">
        <v>0.67900000000000005</v>
      </c>
      <c r="F28">
        <v>0.83199999999999996</v>
      </c>
      <c r="G28">
        <f t="shared" si="0"/>
        <v>0.83199999999999996</v>
      </c>
      <c r="H28">
        <f t="shared" si="1"/>
        <v>0.83199999999999996</v>
      </c>
      <c r="I28" s="1">
        <v>1442768979</v>
      </c>
      <c r="J28" s="1">
        <v>5622392</v>
      </c>
      <c r="K28" s="1">
        <v>5226538</v>
      </c>
    </row>
    <row r="29" spans="1:11" x14ac:dyDescent="0.35">
      <c r="A29">
        <v>30501</v>
      </c>
      <c r="B29" t="s">
        <v>28</v>
      </c>
      <c r="C29" s="1">
        <v>1010</v>
      </c>
      <c r="D29" s="1">
        <v>213580</v>
      </c>
      <c r="E29">
        <v>0.47799999999999998</v>
      </c>
      <c r="F29">
        <v>0.85</v>
      </c>
      <c r="G29">
        <f t="shared" si="0"/>
        <v>0.85</v>
      </c>
      <c r="H29">
        <f t="shared" si="1"/>
        <v>0.85</v>
      </c>
      <c r="I29" s="1">
        <v>215716592</v>
      </c>
      <c r="J29" s="1">
        <v>991093</v>
      </c>
      <c r="K29" s="1">
        <v>1301333</v>
      </c>
    </row>
    <row r="30" spans="1:11" x14ac:dyDescent="0.35">
      <c r="A30">
        <v>30601</v>
      </c>
      <c r="B30" t="s">
        <v>29</v>
      </c>
      <c r="C30" s="1">
        <v>1966</v>
      </c>
      <c r="D30" s="1">
        <v>250302</v>
      </c>
      <c r="E30">
        <v>0.71899999999999997</v>
      </c>
      <c r="F30">
        <v>0.82399999999999995</v>
      </c>
      <c r="G30">
        <f t="shared" si="0"/>
        <v>0.82399999999999995</v>
      </c>
      <c r="H30">
        <f t="shared" si="1"/>
        <v>0.82399999999999995</v>
      </c>
      <c r="I30" s="1">
        <v>492094611</v>
      </c>
      <c r="J30" s="1">
        <v>2360751</v>
      </c>
      <c r="K30" s="1">
        <v>1889348</v>
      </c>
    </row>
    <row r="31" spans="1:11" x14ac:dyDescent="0.35">
      <c r="A31">
        <v>30701</v>
      </c>
      <c r="B31" t="s">
        <v>30</v>
      </c>
      <c r="C31" s="1">
        <v>1986</v>
      </c>
      <c r="D31" s="1">
        <v>293097</v>
      </c>
      <c r="E31">
        <v>0.71899999999999997</v>
      </c>
      <c r="F31">
        <v>0.79300000000000004</v>
      </c>
      <c r="G31">
        <f t="shared" si="0"/>
        <v>0.79300000000000004</v>
      </c>
      <c r="H31">
        <f t="shared" si="1"/>
        <v>0.79300000000000004</v>
      </c>
      <c r="I31" s="1">
        <v>582091788</v>
      </c>
      <c r="J31" s="1">
        <v>1224125</v>
      </c>
      <c r="K31" s="1">
        <v>1191199</v>
      </c>
    </row>
    <row r="32" spans="1:11" x14ac:dyDescent="0.35">
      <c r="A32">
        <v>31101</v>
      </c>
      <c r="B32" t="s">
        <v>31</v>
      </c>
      <c r="C32" s="1">
        <v>2753</v>
      </c>
      <c r="D32" s="1">
        <v>260447</v>
      </c>
      <c r="E32">
        <v>0.70699999999999996</v>
      </c>
      <c r="F32">
        <v>0.81599999999999995</v>
      </c>
      <c r="G32">
        <f t="shared" si="0"/>
        <v>0.81599999999999995</v>
      </c>
      <c r="H32">
        <f t="shared" si="1"/>
        <v>0.81599999999999995</v>
      </c>
      <c r="I32" s="1">
        <v>717012513</v>
      </c>
      <c r="J32" s="1">
        <v>2382354</v>
      </c>
      <c r="K32" s="1">
        <v>2105825</v>
      </c>
    </row>
    <row r="33" spans="1:11" x14ac:dyDescent="0.35">
      <c r="A33">
        <v>31301</v>
      </c>
      <c r="B33" t="s">
        <v>32</v>
      </c>
      <c r="C33" s="1">
        <v>693</v>
      </c>
      <c r="D33" s="1">
        <v>649088</v>
      </c>
      <c r="E33">
        <v>0.47799999999999998</v>
      </c>
      <c r="F33">
        <v>0.54100000000000004</v>
      </c>
      <c r="G33">
        <f t="shared" si="0"/>
        <v>0.54100000000000004</v>
      </c>
      <c r="H33">
        <f t="shared" si="1"/>
        <v>0.54100000000000004</v>
      </c>
      <c r="I33" s="1">
        <v>449818175</v>
      </c>
      <c r="J33" s="1">
        <v>740996</v>
      </c>
      <c r="K33" s="1">
        <v>527058</v>
      </c>
    </row>
    <row r="34" spans="1:11" x14ac:dyDescent="0.35">
      <c r="A34">
        <v>31401</v>
      </c>
      <c r="B34" t="s">
        <v>33</v>
      </c>
      <c r="C34" s="1">
        <v>1590</v>
      </c>
      <c r="D34" s="1">
        <v>210170</v>
      </c>
      <c r="E34">
        <v>0.59799999999999998</v>
      </c>
      <c r="F34">
        <v>0.85199999999999998</v>
      </c>
      <c r="G34">
        <f t="shared" si="0"/>
        <v>0.85199999999999998</v>
      </c>
      <c r="H34">
        <f t="shared" si="1"/>
        <v>0.85199999999999998</v>
      </c>
      <c r="I34" s="1">
        <v>334170948</v>
      </c>
      <c r="J34" s="1">
        <v>1541521</v>
      </c>
      <c r="K34" s="1">
        <v>1543691</v>
      </c>
    </row>
    <row r="35" spans="1:11" x14ac:dyDescent="0.35">
      <c r="A35">
        <v>31501</v>
      </c>
      <c r="B35" t="s">
        <v>34</v>
      </c>
      <c r="C35" s="1">
        <v>4763</v>
      </c>
      <c r="D35" s="1">
        <v>266359</v>
      </c>
      <c r="E35">
        <v>0.7</v>
      </c>
      <c r="F35">
        <v>0.81200000000000006</v>
      </c>
      <c r="G35">
        <f t="shared" si="0"/>
        <v>0.81200000000000006</v>
      </c>
      <c r="H35">
        <f t="shared" si="1"/>
        <v>0.81200000000000006</v>
      </c>
      <c r="I35" s="1">
        <v>1268671133</v>
      </c>
      <c r="J35" s="1">
        <v>4493761</v>
      </c>
      <c r="K35" s="1">
        <v>3597360</v>
      </c>
    </row>
    <row r="36" spans="1:11" x14ac:dyDescent="0.35">
      <c r="A36">
        <v>31502</v>
      </c>
      <c r="B36" t="s">
        <v>35</v>
      </c>
      <c r="C36" s="1">
        <v>2733</v>
      </c>
      <c r="D36" s="1">
        <v>344052</v>
      </c>
      <c r="E36">
        <v>0.64500000000000002</v>
      </c>
      <c r="F36">
        <v>0.75700000000000001</v>
      </c>
      <c r="G36">
        <f t="shared" si="0"/>
        <v>0.75700000000000001</v>
      </c>
      <c r="H36">
        <f t="shared" si="1"/>
        <v>0.75700000000000001</v>
      </c>
      <c r="I36" s="1">
        <v>940294565</v>
      </c>
      <c r="J36" s="1">
        <v>1441814</v>
      </c>
      <c r="K36" s="1">
        <v>1372071</v>
      </c>
    </row>
    <row r="37" spans="1:11" x14ac:dyDescent="0.35">
      <c r="A37">
        <v>31601</v>
      </c>
      <c r="B37" t="s">
        <v>36</v>
      </c>
      <c r="C37" s="1">
        <v>4276</v>
      </c>
      <c r="D37" s="1">
        <v>405335</v>
      </c>
      <c r="E37">
        <v>0.65100000000000002</v>
      </c>
      <c r="F37">
        <v>0.71399999999999997</v>
      </c>
      <c r="G37">
        <f t="shared" si="0"/>
        <v>0.71399999999999997</v>
      </c>
      <c r="H37">
        <f t="shared" si="1"/>
        <v>0.71399999999999997</v>
      </c>
      <c r="I37" s="1">
        <v>1733212850</v>
      </c>
      <c r="J37" s="1">
        <v>3793902</v>
      </c>
      <c r="K37" s="1">
        <v>3409848</v>
      </c>
    </row>
    <row r="38" spans="1:11" x14ac:dyDescent="0.35">
      <c r="A38">
        <v>31701</v>
      </c>
      <c r="B38" t="s">
        <v>37</v>
      </c>
      <c r="C38" s="1">
        <v>2062</v>
      </c>
      <c r="D38" s="1">
        <v>263983</v>
      </c>
      <c r="E38">
        <v>0.59599999999999997</v>
      </c>
      <c r="F38">
        <v>0.81399999999999995</v>
      </c>
      <c r="G38">
        <f t="shared" si="0"/>
        <v>0.81399999999999995</v>
      </c>
      <c r="H38">
        <f t="shared" si="1"/>
        <v>0.81399999999999995</v>
      </c>
      <c r="I38" s="1">
        <v>544333856</v>
      </c>
      <c r="J38" s="1">
        <v>2186721</v>
      </c>
      <c r="K38" s="1">
        <v>2234378</v>
      </c>
    </row>
    <row r="39" spans="1:11" x14ac:dyDescent="0.35">
      <c r="A39">
        <v>40204</v>
      </c>
      <c r="B39" t="s">
        <v>38</v>
      </c>
      <c r="C39" s="1">
        <v>407</v>
      </c>
      <c r="D39" s="1">
        <v>299541</v>
      </c>
      <c r="E39">
        <v>0.65700000000000003</v>
      </c>
      <c r="F39">
        <v>0.78900000000000003</v>
      </c>
      <c r="G39">
        <f t="shared" si="0"/>
        <v>0.78900000000000003</v>
      </c>
      <c r="H39">
        <f t="shared" si="1"/>
        <v>0.78900000000000003</v>
      </c>
      <c r="I39" s="1">
        <v>121913302</v>
      </c>
      <c r="J39" s="1">
        <v>631432</v>
      </c>
      <c r="K39" s="1">
        <v>558429</v>
      </c>
    </row>
    <row r="40" spans="1:11" x14ac:dyDescent="0.35">
      <c r="A40">
        <v>40302</v>
      </c>
      <c r="B40" t="s">
        <v>39</v>
      </c>
      <c r="C40" s="1">
        <v>1403</v>
      </c>
      <c r="D40" s="1">
        <v>271063</v>
      </c>
      <c r="E40">
        <v>0.55400000000000005</v>
      </c>
      <c r="F40">
        <v>0.80900000000000005</v>
      </c>
      <c r="G40">
        <f t="shared" si="0"/>
        <v>0.80900000000000005</v>
      </c>
      <c r="H40">
        <f t="shared" si="1"/>
        <v>0.80900000000000005</v>
      </c>
      <c r="I40" s="1">
        <v>380302628</v>
      </c>
      <c r="J40" s="1">
        <v>1352744</v>
      </c>
      <c r="K40" s="1">
        <v>1510948</v>
      </c>
    </row>
    <row r="41" spans="1:11" x14ac:dyDescent="0.35">
      <c r="A41">
        <v>40901</v>
      </c>
      <c r="B41" t="s">
        <v>40</v>
      </c>
      <c r="C41" s="1">
        <v>549</v>
      </c>
      <c r="D41" s="1">
        <v>1292907</v>
      </c>
      <c r="E41">
        <v>0</v>
      </c>
      <c r="F41">
        <v>8.5999999999999993E-2</v>
      </c>
      <c r="G41">
        <f t="shared" si="0"/>
        <v>8.5999999999999993E-2</v>
      </c>
      <c r="H41">
        <f t="shared" si="1"/>
        <v>0.36</v>
      </c>
      <c r="I41" s="1">
        <v>709806213</v>
      </c>
      <c r="J41" s="1">
        <v>448838</v>
      </c>
      <c r="K41" s="1">
        <v>425841</v>
      </c>
    </row>
    <row r="42" spans="1:11" x14ac:dyDescent="0.35">
      <c r="A42">
        <v>41101</v>
      </c>
      <c r="B42" t="s">
        <v>41</v>
      </c>
      <c r="C42" s="1">
        <v>824</v>
      </c>
      <c r="D42" s="1">
        <v>240057</v>
      </c>
      <c r="E42">
        <v>0.58599999999999997</v>
      </c>
      <c r="F42">
        <v>0.83099999999999996</v>
      </c>
      <c r="G42">
        <f t="shared" si="0"/>
        <v>0.83099999999999996</v>
      </c>
      <c r="H42">
        <f t="shared" si="1"/>
        <v>0.83099999999999996</v>
      </c>
      <c r="I42" s="1">
        <v>197807206</v>
      </c>
      <c r="J42" s="1">
        <v>1453446</v>
      </c>
      <c r="K42" s="1">
        <v>1336868</v>
      </c>
    </row>
    <row r="43" spans="1:11" x14ac:dyDescent="0.35">
      <c r="A43">
        <v>41401</v>
      </c>
      <c r="B43" t="s">
        <v>42</v>
      </c>
      <c r="C43" s="1">
        <v>465</v>
      </c>
      <c r="D43" s="1">
        <v>221884</v>
      </c>
      <c r="E43">
        <v>0.53500000000000003</v>
      </c>
      <c r="F43">
        <v>0.84399999999999997</v>
      </c>
      <c r="G43">
        <f t="shared" si="0"/>
        <v>0.84399999999999997</v>
      </c>
      <c r="H43">
        <f t="shared" si="1"/>
        <v>0.84399999999999997</v>
      </c>
      <c r="I43" s="1">
        <v>103176501</v>
      </c>
      <c r="J43" s="1">
        <v>1032930</v>
      </c>
      <c r="K43" s="1">
        <v>922211</v>
      </c>
    </row>
    <row r="44" spans="1:11" x14ac:dyDescent="0.35">
      <c r="A44">
        <v>42302</v>
      </c>
      <c r="B44" t="s">
        <v>43</v>
      </c>
      <c r="C44" s="1">
        <v>1059</v>
      </c>
      <c r="D44" s="1">
        <v>267549</v>
      </c>
      <c r="E44">
        <v>0.55400000000000005</v>
      </c>
      <c r="F44">
        <v>0.81100000000000005</v>
      </c>
      <c r="G44">
        <f t="shared" si="0"/>
        <v>0.81100000000000005</v>
      </c>
      <c r="H44">
        <f t="shared" si="1"/>
        <v>0.81100000000000005</v>
      </c>
      <c r="I44" s="1">
        <v>283334759</v>
      </c>
      <c r="J44" s="1">
        <v>1529395</v>
      </c>
      <c r="K44" s="1">
        <v>1389153</v>
      </c>
    </row>
    <row r="45" spans="1:11" x14ac:dyDescent="0.35">
      <c r="A45">
        <v>42400</v>
      </c>
      <c r="B45" t="s">
        <v>44</v>
      </c>
      <c r="C45" s="1">
        <v>2309</v>
      </c>
      <c r="D45" s="1">
        <v>248268</v>
      </c>
      <c r="E45">
        <v>0.625</v>
      </c>
      <c r="F45">
        <v>0.82499999999999996</v>
      </c>
      <c r="G45">
        <f t="shared" si="0"/>
        <v>0.82499999999999996</v>
      </c>
      <c r="H45">
        <f t="shared" si="1"/>
        <v>0.82499999999999996</v>
      </c>
      <c r="I45" s="1">
        <v>573252194</v>
      </c>
      <c r="J45" s="1">
        <v>2145809</v>
      </c>
      <c r="K45" s="1">
        <v>1981103</v>
      </c>
    </row>
    <row r="46" spans="1:11" x14ac:dyDescent="0.35">
      <c r="A46">
        <v>42801</v>
      </c>
      <c r="B46" t="s">
        <v>45</v>
      </c>
      <c r="C46" s="1">
        <v>1502</v>
      </c>
      <c r="D46" s="1">
        <v>189261</v>
      </c>
      <c r="E46">
        <v>0.56100000000000005</v>
      </c>
      <c r="F46">
        <v>0.86699999999999999</v>
      </c>
      <c r="G46">
        <f t="shared" si="0"/>
        <v>0.86699999999999999</v>
      </c>
      <c r="H46">
        <f t="shared" si="1"/>
        <v>0.86699999999999999</v>
      </c>
      <c r="I46" s="1">
        <v>284271508</v>
      </c>
      <c r="J46" s="1">
        <v>911216</v>
      </c>
      <c r="K46" s="1">
        <v>1194965</v>
      </c>
    </row>
    <row r="47" spans="1:11" x14ac:dyDescent="0.35">
      <c r="A47">
        <v>42901</v>
      </c>
      <c r="B47" t="s">
        <v>46</v>
      </c>
      <c r="C47" s="1">
        <v>918</v>
      </c>
      <c r="D47" s="1">
        <v>211716</v>
      </c>
      <c r="E47">
        <v>0.60199999999999998</v>
      </c>
      <c r="F47">
        <v>0.85099999999999998</v>
      </c>
      <c r="G47">
        <f t="shared" si="0"/>
        <v>0.85099999999999998</v>
      </c>
      <c r="H47">
        <f t="shared" si="1"/>
        <v>0.85099999999999998</v>
      </c>
      <c r="I47" s="1">
        <v>194355660</v>
      </c>
      <c r="J47" s="1">
        <v>1272918</v>
      </c>
      <c r="K47" s="1">
        <v>1300897</v>
      </c>
    </row>
    <row r="48" spans="1:11" x14ac:dyDescent="0.35">
      <c r="A48">
        <v>43001</v>
      </c>
      <c r="B48" t="s">
        <v>47</v>
      </c>
      <c r="C48" s="1">
        <v>970</v>
      </c>
      <c r="D48" s="1">
        <v>357382</v>
      </c>
      <c r="E48">
        <v>0.433</v>
      </c>
      <c r="F48">
        <v>0.748</v>
      </c>
      <c r="G48">
        <f t="shared" si="0"/>
        <v>0.748</v>
      </c>
      <c r="H48">
        <f t="shared" si="1"/>
        <v>0.748</v>
      </c>
      <c r="I48" s="1">
        <v>346660687</v>
      </c>
      <c r="J48" s="1">
        <v>1082715</v>
      </c>
      <c r="K48" s="1">
        <v>1063599</v>
      </c>
    </row>
    <row r="49" spans="1:11" x14ac:dyDescent="0.35">
      <c r="A49">
        <v>43200</v>
      </c>
      <c r="B49" t="s">
        <v>48</v>
      </c>
      <c r="C49" s="1">
        <v>1416</v>
      </c>
      <c r="D49" s="1">
        <v>133048</v>
      </c>
      <c r="E49">
        <v>0.57499999999999996</v>
      </c>
      <c r="F49">
        <v>0.90700000000000003</v>
      </c>
      <c r="G49">
        <f t="shared" si="0"/>
        <v>0.90700000000000003</v>
      </c>
      <c r="H49">
        <f t="shared" si="1"/>
        <v>0.90700000000000003</v>
      </c>
      <c r="I49" s="1">
        <v>188397357</v>
      </c>
      <c r="J49" s="1">
        <v>1590080</v>
      </c>
      <c r="K49" s="1">
        <v>1530335</v>
      </c>
    </row>
    <row r="50" spans="1:11" x14ac:dyDescent="0.35">
      <c r="A50">
        <v>43501</v>
      </c>
      <c r="B50" t="s">
        <v>49</v>
      </c>
      <c r="C50" s="1">
        <v>2728</v>
      </c>
      <c r="D50" s="1">
        <v>283315</v>
      </c>
      <c r="E50">
        <v>0.44500000000000001</v>
      </c>
      <c r="F50">
        <v>0.8</v>
      </c>
      <c r="G50">
        <f t="shared" si="0"/>
        <v>0.8</v>
      </c>
      <c r="H50">
        <f t="shared" si="1"/>
        <v>0.8</v>
      </c>
      <c r="I50" s="1">
        <v>772885120</v>
      </c>
      <c r="J50" s="1">
        <v>2680873</v>
      </c>
      <c r="K50" s="1">
        <v>2723597</v>
      </c>
    </row>
    <row r="51" spans="1:11" x14ac:dyDescent="0.35">
      <c r="A51">
        <v>50100</v>
      </c>
      <c r="B51" t="s">
        <v>50</v>
      </c>
      <c r="C51" s="1">
        <v>4638</v>
      </c>
      <c r="D51" s="1">
        <v>304132</v>
      </c>
      <c r="E51">
        <v>0.56299999999999994</v>
      </c>
      <c r="F51">
        <v>0.78600000000000003</v>
      </c>
      <c r="G51">
        <f t="shared" si="0"/>
        <v>0.78600000000000003</v>
      </c>
      <c r="H51">
        <f t="shared" si="1"/>
        <v>0.78600000000000003</v>
      </c>
      <c r="I51" s="1">
        <v>1410564682</v>
      </c>
      <c r="J51" s="1">
        <v>3695126</v>
      </c>
      <c r="K51" s="1">
        <v>3578944</v>
      </c>
    </row>
    <row r="52" spans="1:11" x14ac:dyDescent="0.35">
      <c r="A52">
        <v>50301</v>
      </c>
      <c r="B52" t="s">
        <v>51</v>
      </c>
      <c r="C52" s="1">
        <v>958</v>
      </c>
      <c r="D52" s="1">
        <v>304874</v>
      </c>
      <c r="E52">
        <v>0.64700000000000002</v>
      </c>
      <c r="F52">
        <v>0.78500000000000003</v>
      </c>
      <c r="G52">
        <f t="shared" si="0"/>
        <v>0.78500000000000003</v>
      </c>
      <c r="H52">
        <f t="shared" si="1"/>
        <v>0.78500000000000003</v>
      </c>
      <c r="I52" s="1">
        <v>292069787</v>
      </c>
      <c r="J52" s="1">
        <v>920570</v>
      </c>
      <c r="K52" s="1">
        <v>887337</v>
      </c>
    </row>
    <row r="53" spans="1:11" x14ac:dyDescent="0.35">
      <c r="A53">
        <v>50401</v>
      </c>
      <c r="B53" t="s">
        <v>52</v>
      </c>
      <c r="C53" s="1">
        <v>1137</v>
      </c>
      <c r="D53" s="1">
        <v>241850</v>
      </c>
      <c r="E53">
        <v>0.57499999999999996</v>
      </c>
      <c r="F53">
        <v>0.83</v>
      </c>
      <c r="G53">
        <f t="shared" si="0"/>
        <v>0.83</v>
      </c>
      <c r="H53">
        <f t="shared" si="1"/>
        <v>0.83</v>
      </c>
      <c r="I53" s="1">
        <v>274983544</v>
      </c>
      <c r="J53" s="1">
        <v>1117187</v>
      </c>
      <c r="K53" s="1">
        <v>1158209</v>
      </c>
    </row>
    <row r="54" spans="1:11" x14ac:dyDescent="0.35">
      <c r="A54">
        <v>50701</v>
      </c>
      <c r="B54" t="s">
        <v>53</v>
      </c>
      <c r="C54" s="1">
        <v>844</v>
      </c>
      <c r="D54" s="1">
        <v>522302</v>
      </c>
      <c r="E54">
        <v>0.5</v>
      </c>
      <c r="F54">
        <v>0.63100000000000001</v>
      </c>
      <c r="G54">
        <f t="shared" si="0"/>
        <v>0.63100000000000001</v>
      </c>
      <c r="H54">
        <f t="shared" si="1"/>
        <v>0.63100000000000001</v>
      </c>
      <c r="I54" s="1">
        <v>440823659</v>
      </c>
      <c r="J54" s="1">
        <v>845537</v>
      </c>
      <c r="K54" s="1">
        <v>775161</v>
      </c>
    </row>
    <row r="55" spans="1:11" x14ac:dyDescent="0.35">
      <c r="A55">
        <v>51101</v>
      </c>
      <c r="B55" t="s">
        <v>54</v>
      </c>
      <c r="C55" s="1">
        <v>1151</v>
      </c>
      <c r="D55" s="1">
        <v>221813</v>
      </c>
      <c r="E55">
        <v>0.63500000000000001</v>
      </c>
      <c r="F55">
        <v>0.84399999999999997</v>
      </c>
      <c r="G55">
        <f t="shared" si="0"/>
        <v>0.84399999999999997</v>
      </c>
      <c r="H55">
        <f t="shared" si="1"/>
        <v>0.84399999999999997</v>
      </c>
      <c r="I55" s="1">
        <v>255307867</v>
      </c>
      <c r="J55" s="1">
        <v>1275807</v>
      </c>
      <c r="K55" s="1">
        <v>1349098</v>
      </c>
    </row>
    <row r="56" spans="1:11" x14ac:dyDescent="0.35">
      <c r="A56">
        <v>51301</v>
      </c>
      <c r="B56" t="s">
        <v>55</v>
      </c>
      <c r="C56" s="1">
        <v>1100</v>
      </c>
      <c r="D56" s="1">
        <v>371910</v>
      </c>
      <c r="E56">
        <v>0.49399999999999999</v>
      </c>
      <c r="F56">
        <v>0.73799999999999999</v>
      </c>
      <c r="G56">
        <f t="shared" si="0"/>
        <v>0.73799999999999999</v>
      </c>
      <c r="H56">
        <f t="shared" si="1"/>
        <v>0.73799999999999999</v>
      </c>
      <c r="I56" s="1">
        <v>409101825</v>
      </c>
      <c r="J56" s="1">
        <v>1045933</v>
      </c>
      <c r="K56" s="1">
        <v>953235</v>
      </c>
    </row>
    <row r="57" spans="1:11" x14ac:dyDescent="0.35">
      <c r="A57">
        <v>51901</v>
      </c>
      <c r="B57" t="s">
        <v>56</v>
      </c>
      <c r="C57" s="1">
        <v>1019</v>
      </c>
      <c r="D57" s="1">
        <v>402749</v>
      </c>
      <c r="E57">
        <v>0.54300000000000004</v>
      </c>
      <c r="F57">
        <v>0.71599999999999997</v>
      </c>
      <c r="G57">
        <f t="shared" si="0"/>
        <v>0.71599999999999997</v>
      </c>
      <c r="H57">
        <f t="shared" si="1"/>
        <v>0.71599999999999997</v>
      </c>
      <c r="I57" s="1">
        <v>410401276</v>
      </c>
      <c r="J57" s="1">
        <v>1088701</v>
      </c>
      <c r="K57" s="1">
        <v>1072384</v>
      </c>
    </row>
    <row r="58" spans="1:11" x14ac:dyDescent="0.35">
      <c r="A58">
        <v>60201</v>
      </c>
      <c r="B58" t="s">
        <v>57</v>
      </c>
      <c r="C58" s="1">
        <v>1624</v>
      </c>
      <c r="D58" s="1">
        <v>336554</v>
      </c>
      <c r="E58">
        <v>0.623</v>
      </c>
      <c r="F58">
        <v>0.76300000000000001</v>
      </c>
      <c r="G58">
        <f t="shared" si="0"/>
        <v>0.76300000000000001</v>
      </c>
      <c r="H58">
        <f t="shared" si="1"/>
        <v>0.76300000000000001</v>
      </c>
      <c r="I58" s="1">
        <v>546564647</v>
      </c>
      <c r="J58" s="1">
        <v>924779</v>
      </c>
      <c r="K58" s="1">
        <v>919861</v>
      </c>
    </row>
    <row r="59" spans="1:11" x14ac:dyDescent="0.35">
      <c r="A59">
        <v>60301</v>
      </c>
      <c r="B59" t="s">
        <v>58</v>
      </c>
      <c r="C59" s="1">
        <v>946</v>
      </c>
      <c r="D59" s="1">
        <v>195632</v>
      </c>
      <c r="E59">
        <v>0.66600000000000004</v>
      </c>
      <c r="F59">
        <v>0.86199999999999999</v>
      </c>
      <c r="G59">
        <f t="shared" si="0"/>
        <v>0.86199999999999999</v>
      </c>
      <c r="H59">
        <f t="shared" si="1"/>
        <v>0.86199999999999999</v>
      </c>
      <c r="I59" s="1">
        <v>185068765</v>
      </c>
      <c r="J59" s="1">
        <v>616545</v>
      </c>
      <c r="K59" s="1">
        <v>898395</v>
      </c>
    </row>
    <row r="60" spans="1:11" x14ac:dyDescent="0.35">
      <c r="A60">
        <v>60401</v>
      </c>
      <c r="B60" t="s">
        <v>59</v>
      </c>
      <c r="C60" s="1">
        <v>1239</v>
      </c>
      <c r="D60" s="1">
        <v>206294</v>
      </c>
      <c r="E60">
        <v>0.54900000000000004</v>
      </c>
      <c r="F60">
        <v>0.85499999999999998</v>
      </c>
      <c r="G60">
        <f t="shared" si="0"/>
        <v>0.85499999999999998</v>
      </c>
      <c r="H60">
        <f t="shared" si="1"/>
        <v>0.85499999999999998</v>
      </c>
      <c r="I60" s="1">
        <v>255599089</v>
      </c>
      <c r="J60" s="1">
        <v>807473</v>
      </c>
      <c r="K60" s="1">
        <v>706298</v>
      </c>
    </row>
    <row r="61" spans="1:11" x14ac:dyDescent="0.35">
      <c r="A61">
        <v>60503</v>
      </c>
      <c r="B61" t="s">
        <v>60</v>
      </c>
      <c r="C61" s="1">
        <v>879</v>
      </c>
      <c r="D61" s="1">
        <v>1299314</v>
      </c>
      <c r="E61">
        <v>5.8999999999999997E-2</v>
      </c>
      <c r="F61">
        <v>8.1000000000000003E-2</v>
      </c>
      <c r="G61">
        <f t="shared" si="0"/>
        <v>8.1000000000000003E-2</v>
      </c>
      <c r="H61">
        <f t="shared" si="1"/>
        <v>0.36</v>
      </c>
      <c r="I61" s="1">
        <v>1142097018</v>
      </c>
      <c r="J61" s="1">
        <v>222412</v>
      </c>
      <c r="K61" s="1">
        <v>209589</v>
      </c>
    </row>
    <row r="62" spans="1:11" x14ac:dyDescent="0.35">
      <c r="A62">
        <v>60601</v>
      </c>
      <c r="B62" t="s">
        <v>61</v>
      </c>
      <c r="C62" s="1">
        <v>720</v>
      </c>
      <c r="D62" s="1">
        <v>206225</v>
      </c>
      <c r="E62">
        <v>0.623</v>
      </c>
      <c r="F62">
        <v>0.85499999999999998</v>
      </c>
      <c r="G62">
        <f t="shared" si="0"/>
        <v>0.85499999999999998</v>
      </c>
      <c r="H62">
        <f t="shared" si="1"/>
        <v>0.85499999999999998</v>
      </c>
      <c r="I62" s="1">
        <v>148482305</v>
      </c>
      <c r="J62" s="1">
        <v>796571</v>
      </c>
      <c r="K62" s="1">
        <v>756765</v>
      </c>
    </row>
    <row r="63" spans="1:11" x14ac:dyDescent="0.35">
      <c r="A63">
        <v>60701</v>
      </c>
      <c r="B63" t="s">
        <v>62</v>
      </c>
      <c r="C63" s="1">
        <v>465</v>
      </c>
      <c r="D63" s="1">
        <v>529059</v>
      </c>
      <c r="E63">
        <v>0.48099999999999998</v>
      </c>
      <c r="F63">
        <v>0.627</v>
      </c>
      <c r="G63">
        <f t="shared" si="0"/>
        <v>0.627</v>
      </c>
      <c r="H63">
        <f t="shared" si="1"/>
        <v>0.627</v>
      </c>
      <c r="I63" s="1">
        <v>246012491</v>
      </c>
      <c r="J63" s="1">
        <v>225080</v>
      </c>
      <c r="K63" s="1">
        <v>205364</v>
      </c>
    </row>
    <row r="64" spans="1:11" x14ac:dyDescent="0.35">
      <c r="A64">
        <v>60800</v>
      </c>
      <c r="B64" t="s">
        <v>63</v>
      </c>
      <c r="C64" s="1">
        <v>2161</v>
      </c>
      <c r="D64" s="1">
        <v>205221</v>
      </c>
      <c r="E64">
        <v>0.63200000000000001</v>
      </c>
      <c r="F64">
        <v>0.85599999999999998</v>
      </c>
      <c r="G64">
        <f t="shared" si="0"/>
        <v>0.85599999999999998</v>
      </c>
      <c r="H64">
        <f t="shared" si="1"/>
        <v>0.85599999999999998</v>
      </c>
      <c r="I64" s="1">
        <v>443483364</v>
      </c>
      <c r="J64" s="1">
        <v>1908300</v>
      </c>
      <c r="K64" s="1">
        <v>1727734</v>
      </c>
    </row>
    <row r="65" spans="1:11" x14ac:dyDescent="0.35">
      <c r="A65">
        <v>61001</v>
      </c>
      <c r="B65" t="s">
        <v>64</v>
      </c>
      <c r="C65" s="1">
        <v>793</v>
      </c>
      <c r="D65" s="1">
        <v>549127</v>
      </c>
      <c r="E65">
        <v>0.47099999999999997</v>
      </c>
      <c r="F65">
        <v>0.61199999999999999</v>
      </c>
      <c r="G65">
        <f t="shared" si="0"/>
        <v>0.61199999999999999</v>
      </c>
      <c r="H65">
        <f t="shared" si="1"/>
        <v>0.61199999999999999</v>
      </c>
      <c r="I65" s="1">
        <v>435458235</v>
      </c>
      <c r="J65" s="1">
        <v>320238</v>
      </c>
      <c r="K65" s="1">
        <v>289996</v>
      </c>
    </row>
    <row r="66" spans="1:11" x14ac:dyDescent="0.35">
      <c r="A66">
        <v>61101</v>
      </c>
      <c r="B66" t="s">
        <v>65</v>
      </c>
      <c r="C66" s="1">
        <v>1341</v>
      </c>
      <c r="D66" s="1">
        <v>246424</v>
      </c>
      <c r="E66">
        <v>0.60199999999999998</v>
      </c>
      <c r="F66">
        <v>0.82699999999999996</v>
      </c>
      <c r="G66">
        <f t="shared" si="0"/>
        <v>0.82699999999999996</v>
      </c>
      <c r="H66">
        <f t="shared" si="1"/>
        <v>0.82699999999999996</v>
      </c>
      <c r="I66" s="1">
        <v>330455039</v>
      </c>
      <c r="J66" s="1">
        <v>859257</v>
      </c>
      <c r="K66" s="1">
        <v>756500</v>
      </c>
    </row>
    <row r="67" spans="1:11" x14ac:dyDescent="0.35">
      <c r="A67">
        <v>61501</v>
      </c>
      <c r="B67" t="s">
        <v>66</v>
      </c>
      <c r="C67" s="1">
        <v>1144</v>
      </c>
      <c r="D67" s="1">
        <v>261933</v>
      </c>
      <c r="E67">
        <v>0.53800000000000003</v>
      </c>
      <c r="F67">
        <v>0.81499999999999995</v>
      </c>
      <c r="G67">
        <f t="shared" si="0"/>
        <v>0.81499999999999995</v>
      </c>
      <c r="H67">
        <f t="shared" si="1"/>
        <v>0.81499999999999995</v>
      </c>
      <c r="I67" s="1">
        <v>299651522</v>
      </c>
      <c r="J67" s="1">
        <v>1097705</v>
      </c>
      <c r="K67" s="1">
        <v>1027538</v>
      </c>
    </row>
    <row r="68" spans="1:11" x14ac:dyDescent="0.35">
      <c r="A68">
        <v>61503</v>
      </c>
      <c r="B68" t="s">
        <v>67</v>
      </c>
      <c r="C68" s="1">
        <v>634</v>
      </c>
      <c r="D68" s="1">
        <v>276650</v>
      </c>
      <c r="E68">
        <v>0.56299999999999994</v>
      </c>
      <c r="F68">
        <v>0.80500000000000005</v>
      </c>
      <c r="G68">
        <f t="shared" ref="G68:G131" si="2">F68</f>
        <v>0.80500000000000005</v>
      </c>
      <c r="H68">
        <f t="shared" ref="H68:H131" si="3">MAX(IF(E68&gt;F68,E68,F68),0.36)</f>
        <v>0.80500000000000005</v>
      </c>
      <c r="I68" s="1">
        <v>175396187</v>
      </c>
      <c r="J68" s="1">
        <v>486359</v>
      </c>
      <c r="K68" s="1">
        <v>576610</v>
      </c>
    </row>
    <row r="69" spans="1:11" x14ac:dyDescent="0.35">
      <c r="A69">
        <v>61601</v>
      </c>
      <c r="B69" t="s">
        <v>68</v>
      </c>
      <c r="C69" s="1">
        <v>651</v>
      </c>
      <c r="D69" s="1">
        <v>242229</v>
      </c>
      <c r="E69">
        <v>0.625</v>
      </c>
      <c r="F69">
        <v>0.82899999999999996</v>
      </c>
      <c r="G69">
        <f t="shared" si="2"/>
        <v>0.82899999999999996</v>
      </c>
      <c r="H69">
        <f t="shared" si="3"/>
        <v>0.82899999999999996</v>
      </c>
      <c r="I69" s="1">
        <v>157691512</v>
      </c>
      <c r="J69" s="1">
        <v>466077</v>
      </c>
      <c r="K69" s="1">
        <v>425814</v>
      </c>
    </row>
    <row r="70" spans="1:11" x14ac:dyDescent="0.35">
      <c r="A70">
        <v>61700</v>
      </c>
      <c r="B70" t="s">
        <v>69</v>
      </c>
      <c r="C70" s="1">
        <v>5197</v>
      </c>
      <c r="D70" s="1">
        <v>143683</v>
      </c>
      <c r="E70">
        <v>0.57299999999999995</v>
      </c>
      <c r="F70">
        <v>0.89900000000000002</v>
      </c>
      <c r="G70">
        <f t="shared" si="2"/>
        <v>0.89900000000000002</v>
      </c>
      <c r="H70">
        <f t="shared" si="3"/>
        <v>0.89900000000000002</v>
      </c>
      <c r="I70" s="1">
        <v>746723771</v>
      </c>
      <c r="J70" s="1">
        <v>2777392</v>
      </c>
      <c r="K70" s="1">
        <v>2580462</v>
      </c>
    </row>
    <row r="71" spans="1:11" x14ac:dyDescent="0.35">
      <c r="A71">
        <v>62201</v>
      </c>
      <c r="B71" t="s">
        <v>70</v>
      </c>
      <c r="C71" s="1">
        <v>1681</v>
      </c>
      <c r="D71" s="1">
        <v>379311</v>
      </c>
      <c r="E71">
        <v>0.59599999999999997</v>
      </c>
      <c r="F71">
        <v>0.73199999999999998</v>
      </c>
      <c r="G71">
        <f t="shared" si="2"/>
        <v>0.73199999999999998</v>
      </c>
      <c r="H71">
        <f t="shared" si="3"/>
        <v>0.73199999999999998</v>
      </c>
      <c r="I71" s="1">
        <v>637622144</v>
      </c>
      <c r="J71" s="1">
        <v>874856</v>
      </c>
      <c r="K71" s="1">
        <v>808801</v>
      </c>
    </row>
    <row r="72" spans="1:11" x14ac:dyDescent="0.35">
      <c r="A72">
        <v>62301</v>
      </c>
      <c r="B72" t="s">
        <v>71</v>
      </c>
      <c r="C72" s="1">
        <v>740</v>
      </c>
      <c r="D72" s="1">
        <v>218073</v>
      </c>
      <c r="E72">
        <v>0.628</v>
      </c>
      <c r="F72">
        <v>0.84599999999999997</v>
      </c>
      <c r="G72">
        <f t="shared" si="2"/>
        <v>0.84599999999999997</v>
      </c>
      <c r="H72">
        <f t="shared" si="3"/>
        <v>0.84599999999999997</v>
      </c>
      <c r="I72" s="1">
        <v>161374235</v>
      </c>
      <c r="J72" s="1">
        <v>681133</v>
      </c>
      <c r="K72" s="1">
        <v>551325</v>
      </c>
    </row>
    <row r="73" spans="1:11" x14ac:dyDescent="0.35">
      <c r="A73">
        <v>62401</v>
      </c>
      <c r="B73" t="s">
        <v>72</v>
      </c>
      <c r="C73" s="1">
        <v>382</v>
      </c>
      <c r="D73" s="1">
        <v>185379</v>
      </c>
      <c r="E73">
        <v>0.73399999999999999</v>
      </c>
      <c r="F73">
        <v>0.86899999999999999</v>
      </c>
      <c r="G73">
        <f t="shared" si="2"/>
        <v>0.86899999999999999</v>
      </c>
      <c r="H73">
        <f t="shared" si="3"/>
        <v>0.86899999999999999</v>
      </c>
      <c r="I73" s="1">
        <v>70815090</v>
      </c>
      <c r="J73" s="1">
        <v>581000</v>
      </c>
      <c r="K73" s="1">
        <v>519409</v>
      </c>
    </row>
    <row r="74" spans="1:11" x14ac:dyDescent="0.35">
      <c r="A74">
        <v>62601</v>
      </c>
      <c r="B74" t="s">
        <v>73</v>
      </c>
      <c r="C74" s="1">
        <v>543</v>
      </c>
      <c r="D74" s="1">
        <v>212824</v>
      </c>
      <c r="E74">
        <v>0.58799999999999997</v>
      </c>
      <c r="F74">
        <v>0.85</v>
      </c>
      <c r="G74">
        <f t="shared" si="2"/>
        <v>0.85</v>
      </c>
      <c r="H74">
        <f t="shared" si="3"/>
        <v>0.85</v>
      </c>
      <c r="I74" s="1">
        <v>115563557</v>
      </c>
      <c r="J74" s="1">
        <v>461223</v>
      </c>
      <c r="K74" s="1">
        <v>552952</v>
      </c>
    </row>
    <row r="75" spans="1:11" x14ac:dyDescent="0.35">
      <c r="A75">
        <v>62901</v>
      </c>
      <c r="B75" t="s">
        <v>74</v>
      </c>
      <c r="C75" s="1">
        <v>883</v>
      </c>
      <c r="D75" s="1">
        <v>293896</v>
      </c>
      <c r="E75">
        <v>0.60799999999999998</v>
      </c>
      <c r="F75">
        <v>0.79300000000000004</v>
      </c>
      <c r="G75">
        <f t="shared" si="2"/>
        <v>0.79300000000000004</v>
      </c>
      <c r="H75">
        <f t="shared" si="3"/>
        <v>0.79300000000000004</v>
      </c>
      <c r="I75" s="1">
        <v>259510330</v>
      </c>
      <c r="J75" s="1">
        <v>648547</v>
      </c>
      <c r="K75" s="1">
        <v>650833</v>
      </c>
    </row>
    <row r="76" spans="1:11" x14ac:dyDescent="0.35">
      <c r="A76">
        <v>70600</v>
      </c>
      <c r="B76" t="s">
        <v>75</v>
      </c>
      <c r="C76" s="1">
        <v>7129</v>
      </c>
      <c r="D76" s="1">
        <v>195008</v>
      </c>
      <c r="E76">
        <v>0.61199999999999999</v>
      </c>
      <c r="F76">
        <v>0.86299999999999999</v>
      </c>
      <c r="G76">
        <f t="shared" si="2"/>
        <v>0.86299999999999999</v>
      </c>
      <c r="H76">
        <f t="shared" si="3"/>
        <v>0.86299999999999999</v>
      </c>
      <c r="I76" s="1">
        <v>1390212763</v>
      </c>
      <c r="J76" s="1">
        <v>8174532</v>
      </c>
      <c r="K76" s="1">
        <v>7909967</v>
      </c>
    </row>
    <row r="77" spans="1:11" x14ac:dyDescent="0.35">
      <c r="A77">
        <v>70901</v>
      </c>
      <c r="B77" t="s">
        <v>76</v>
      </c>
      <c r="C77" s="1">
        <v>4585</v>
      </c>
      <c r="D77" s="1">
        <v>340138</v>
      </c>
      <c r="E77">
        <v>0.58799999999999997</v>
      </c>
      <c r="F77">
        <v>0.76</v>
      </c>
      <c r="G77">
        <f t="shared" si="2"/>
        <v>0.76</v>
      </c>
      <c r="H77">
        <f t="shared" si="3"/>
        <v>0.76</v>
      </c>
      <c r="I77" s="1">
        <v>1559536055</v>
      </c>
      <c r="J77" s="1">
        <v>3838624</v>
      </c>
      <c r="K77" s="1">
        <v>3899773</v>
      </c>
    </row>
    <row r="78" spans="1:11" x14ac:dyDescent="0.35">
      <c r="A78">
        <v>70902</v>
      </c>
      <c r="B78" t="s">
        <v>77</v>
      </c>
      <c r="C78" s="1">
        <v>1197</v>
      </c>
      <c r="D78" s="1">
        <v>245537</v>
      </c>
      <c r="E78">
        <v>0.63500000000000001</v>
      </c>
      <c r="F78">
        <v>0.82699999999999996</v>
      </c>
      <c r="G78">
        <f t="shared" si="2"/>
        <v>0.82699999999999996</v>
      </c>
      <c r="H78">
        <f t="shared" si="3"/>
        <v>0.82699999999999996</v>
      </c>
      <c r="I78" s="1">
        <v>293908356</v>
      </c>
      <c r="J78" s="1">
        <v>1390458</v>
      </c>
      <c r="K78" s="1">
        <v>1344370</v>
      </c>
    </row>
    <row r="79" spans="1:11" x14ac:dyDescent="0.35">
      <c r="A79">
        <v>80101</v>
      </c>
      <c r="B79" t="s">
        <v>78</v>
      </c>
      <c r="C79" s="1">
        <v>660</v>
      </c>
      <c r="D79" s="1">
        <v>278385</v>
      </c>
      <c r="E79">
        <v>0.627</v>
      </c>
      <c r="F79">
        <v>0.80400000000000005</v>
      </c>
      <c r="G79">
        <f t="shared" si="2"/>
        <v>0.80400000000000005</v>
      </c>
      <c r="H79">
        <f t="shared" si="3"/>
        <v>0.80400000000000005</v>
      </c>
      <c r="I79" s="1">
        <v>183734559</v>
      </c>
      <c r="J79" s="1">
        <v>823950</v>
      </c>
      <c r="K79" s="1">
        <v>776536</v>
      </c>
    </row>
    <row r="80" spans="1:11" x14ac:dyDescent="0.35">
      <c r="A80">
        <v>80201</v>
      </c>
      <c r="B80" t="s">
        <v>79</v>
      </c>
      <c r="C80" s="1">
        <v>929</v>
      </c>
      <c r="D80" s="1">
        <v>281678</v>
      </c>
      <c r="E80">
        <v>0.61199999999999999</v>
      </c>
      <c r="F80">
        <v>0.80200000000000005</v>
      </c>
      <c r="G80">
        <f t="shared" si="2"/>
        <v>0.80200000000000005</v>
      </c>
      <c r="H80">
        <f t="shared" si="3"/>
        <v>0.80200000000000005</v>
      </c>
      <c r="I80" s="1">
        <v>261679431</v>
      </c>
      <c r="J80" s="1">
        <v>1326576</v>
      </c>
      <c r="K80" s="1">
        <v>1277379</v>
      </c>
    </row>
    <row r="81" spans="1:11" x14ac:dyDescent="0.35">
      <c r="A81">
        <v>80601</v>
      </c>
      <c r="B81" t="s">
        <v>80</v>
      </c>
      <c r="C81" s="1">
        <v>1296</v>
      </c>
      <c r="D81" s="1">
        <v>255385</v>
      </c>
      <c r="E81">
        <v>0.54600000000000004</v>
      </c>
      <c r="F81">
        <v>0.82</v>
      </c>
      <c r="G81">
        <f t="shared" si="2"/>
        <v>0.82</v>
      </c>
      <c r="H81">
        <f t="shared" si="3"/>
        <v>0.82</v>
      </c>
      <c r="I81" s="1">
        <v>330980151</v>
      </c>
      <c r="J81" s="1">
        <v>1836775</v>
      </c>
      <c r="K81" s="1">
        <v>1678041</v>
      </c>
    </row>
    <row r="82" spans="1:11" x14ac:dyDescent="0.35">
      <c r="A82">
        <v>81003</v>
      </c>
      <c r="B82" t="s">
        <v>81</v>
      </c>
      <c r="C82" s="1">
        <v>954</v>
      </c>
      <c r="D82" s="1">
        <v>252282</v>
      </c>
      <c r="E82">
        <v>0.497</v>
      </c>
      <c r="F82">
        <v>0.82199999999999995</v>
      </c>
      <c r="G82">
        <f t="shared" si="2"/>
        <v>0.82199999999999995</v>
      </c>
      <c r="H82">
        <f t="shared" si="3"/>
        <v>0.82199999999999995</v>
      </c>
      <c r="I82" s="1">
        <v>240677335</v>
      </c>
      <c r="J82" s="1">
        <v>1226556</v>
      </c>
      <c r="K82" s="1">
        <v>1227264</v>
      </c>
    </row>
    <row r="83" spans="1:11" x14ac:dyDescent="0.35">
      <c r="A83">
        <v>81200</v>
      </c>
      <c r="B83" t="s">
        <v>82</v>
      </c>
      <c r="C83" s="1">
        <v>2261</v>
      </c>
      <c r="D83" s="1">
        <v>232024</v>
      </c>
      <c r="E83">
        <v>0.59</v>
      </c>
      <c r="F83">
        <v>0.83699999999999997</v>
      </c>
      <c r="G83">
        <f t="shared" si="2"/>
        <v>0.83699999999999997</v>
      </c>
      <c r="H83">
        <f t="shared" si="3"/>
        <v>0.83699999999999997</v>
      </c>
      <c r="I83" s="1">
        <v>524606315</v>
      </c>
      <c r="J83" s="1">
        <v>2610356</v>
      </c>
      <c r="K83" s="1">
        <v>2559720</v>
      </c>
    </row>
    <row r="84" spans="1:11" x14ac:dyDescent="0.35">
      <c r="A84">
        <v>81401</v>
      </c>
      <c r="B84" t="s">
        <v>83</v>
      </c>
      <c r="C84" s="1">
        <v>454</v>
      </c>
      <c r="D84" s="1">
        <v>328971</v>
      </c>
      <c r="E84">
        <v>0.57899999999999996</v>
      </c>
      <c r="F84">
        <v>0.76800000000000002</v>
      </c>
      <c r="G84">
        <f t="shared" si="2"/>
        <v>0.76800000000000002</v>
      </c>
      <c r="H84">
        <f t="shared" si="3"/>
        <v>0.76800000000000002</v>
      </c>
      <c r="I84" s="1">
        <v>149353094</v>
      </c>
      <c r="J84" s="1">
        <v>726562</v>
      </c>
      <c r="K84" s="1">
        <v>605651</v>
      </c>
    </row>
    <row r="85" spans="1:11" x14ac:dyDescent="0.35">
      <c r="A85">
        <v>81501</v>
      </c>
      <c r="B85" t="s">
        <v>84</v>
      </c>
      <c r="C85" s="1">
        <v>944</v>
      </c>
      <c r="D85" s="1">
        <v>235637</v>
      </c>
      <c r="E85">
        <v>0.59399999999999997</v>
      </c>
      <c r="F85">
        <v>0.83399999999999996</v>
      </c>
      <c r="G85">
        <f t="shared" si="2"/>
        <v>0.83399999999999996</v>
      </c>
      <c r="H85">
        <f t="shared" si="3"/>
        <v>0.83399999999999996</v>
      </c>
      <c r="I85" s="1">
        <v>222441913</v>
      </c>
      <c r="J85" s="1">
        <v>1315304</v>
      </c>
      <c r="K85" s="1">
        <v>1237898</v>
      </c>
    </row>
    <row r="86" spans="1:11" x14ac:dyDescent="0.35">
      <c r="A86">
        <v>82001</v>
      </c>
      <c r="B86" t="s">
        <v>85</v>
      </c>
      <c r="C86" s="1">
        <v>1611</v>
      </c>
      <c r="D86" s="1">
        <v>218529</v>
      </c>
      <c r="E86">
        <v>0.55100000000000005</v>
      </c>
      <c r="F86">
        <v>0.84599999999999997</v>
      </c>
      <c r="G86">
        <f t="shared" si="2"/>
        <v>0.84599999999999997</v>
      </c>
      <c r="H86">
        <f t="shared" si="3"/>
        <v>0.84599999999999997</v>
      </c>
      <c r="I86" s="1">
        <v>352051604</v>
      </c>
      <c r="J86" s="1">
        <v>2541538</v>
      </c>
      <c r="K86" s="1">
        <v>2347797</v>
      </c>
    </row>
    <row r="87" spans="1:11" x14ac:dyDescent="0.35">
      <c r="A87">
        <v>90201</v>
      </c>
      <c r="B87" t="s">
        <v>86</v>
      </c>
      <c r="C87" s="1">
        <v>1396</v>
      </c>
      <c r="D87" s="1">
        <v>451782</v>
      </c>
      <c r="E87">
        <v>0.53</v>
      </c>
      <c r="F87">
        <v>0.68100000000000005</v>
      </c>
      <c r="G87">
        <f t="shared" si="2"/>
        <v>0.68100000000000005</v>
      </c>
      <c r="H87">
        <f t="shared" si="3"/>
        <v>0.68100000000000005</v>
      </c>
      <c r="I87" s="1">
        <v>630688061</v>
      </c>
      <c r="J87" s="1">
        <v>590800</v>
      </c>
      <c r="K87" s="1">
        <v>579186</v>
      </c>
    </row>
    <row r="88" spans="1:11" x14ac:dyDescent="0.35">
      <c r="A88">
        <v>90301</v>
      </c>
      <c r="B88" t="s">
        <v>87</v>
      </c>
      <c r="C88" s="1">
        <v>2217</v>
      </c>
      <c r="D88" s="1">
        <v>421126</v>
      </c>
      <c r="E88">
        <v>0.55100000000000005</v>
      </c>
      <c r="F88">
        <v>0.70299999999999996</v>
      </c>
      <c r="G88">
        <f t="shared" si="2"/>
        <v>0.70299999999999996</v>
      </c>
      <c r="H88">
        <f t="shared" si="3"/>
        <v>0.70299999999999996</v>
      </c>
      <c r="I88" s="1">
        <v>933638107</v>
      </c>
      <c r="J88" s="1">
        <v>959294</v>
      </c>
      <c r="K88" s="1">
        <v>875848</v>
      </c>
    </row>
    <row r="89" spans="1:11" x14ac:dyDescent="0.35">
      <c r="A89">
        <v>90501</v>
      </c>
      <c r="B89" t="s">
        <v>88</v>
      </c>
      <c r="C89" s="1">
        <v>1587</v>
      </c>
      <c r="D89" s="1">
        <v>304572</v>
      </c>
      <c r="E89">
        <v>0.61399999999999999</v>
      </c>
      <c r="F89">
        <v>0.78500000000000003</v>
      </c>
      <c r="G89">
        <f t="shared" si="2"/>
        <v>0.78500000000000003</v>
      </c>
      <c r="H89">
        <f t="shared" si="3"/>
        <v>0.78500000000000003</v>
      </c>
      <c r="I89" s="1">
        <v>483356829</v>
      </c>
      <c r="J89" s="1">
        <v>981940</v>
      </c>
      <c r="K89" s="1">
        <v>926236</v>
      </c>
    </row>
    <row r="90" spans="1:11" x14ac:dyDescent="0.35">
      <c r="A90">
        <v>90601</v>
      </c>
      <c r="B90" t="s">
        <v>89</v>
      </c>
      <c r="C90" s="1">
        <v>577</v>
      </c>
      <c r="D90" s="1">
        <v>360788</v>
      </c>
      <c r="E90">
        <v>0.58199999999999996</v>
      </c>
      <c r="F90">
        <v>0.745</v>
      </c>
      <c r="G90">
        <f t="shared" si="2"/>
        <v>0.745</v>
      </c>
      <c r="H90">
        <f t="shared" si="3"/>
        <v>0.745</v>
      </c>
      <c r="I90" s="1">
        <v>208174759</v>
      </c>
      <c r="J90" s="1">
        <v>275223</v>
      </c>
      <c r="K90" s="1">
        <v>248161</v>
      </c>
    </row>
    <row r="91" spans="1:11" x14ac:dyDescent="0.35">
      <c r="A91">
        <v>90901</v>
      </c>
      <c r="B91" t="s">
        <v>90</v>
      </c>
      <c r="C91" s="1">
        <v>1014</v>
      </c>
      <c r="D91" s="1">
        <v>335864</v>
      </c>
      <c r="E91">
        <v>0.29899999999999999</v>
      </c>
      <c r="F91">
        <v>0.76300000000000001</v>
      </c>
      <c r="G91">
        <f t="shared" si="2"/>
        <v>0.76300000000000001</v>
      </c>
      <c r="H91">
        <f t="shared" si="3"/>
        <v>0.76300000000000001</v>
      </c>
      <c r="I91" s="1">
        <v>340566268</v>
      </c>
      <c r="J91" s="1">
        <v>864503</v>
      </c>
      <c r="K91" s="1">
        <v>785164</v>
      </c>
    </row>
    <row r="92" spans="1:11" x14ac:dyDescent="0.35">
      <c r="A92">
        <v>91101</v>
      </c>
      <c r="B92" t="s">
        <v>91</v>
      </c>
      <c r="C92" s="1">
        <v>2353</v>
      </c>
      <c r="D92" s="1">
        <v>310192</v>
      </c>
      <c r="E92">
        <v>0.58399999999999996</v>
      </c>
      <c r="F92">
        <v>0.78100000000000003</v>
      </c>
      <c r="G92">
        <f t="shared" si="2"/>
        <v>0.78100000000000003</v>
      </c>
      <c r="H92">
        <f t="shared" si="3"/>
        <v>0.78100000000000003</v>
      </c>
      <c r="I92" s="1">
        <v>729881876</v>
      </c>
      <c r="J92" s="1">
        <v>1070130</v>
      </c>
      <c r="K92" s="1">
        <v>1007461</v>
      </c>
    </row>
    <row r="93" spans="1:11" x14ac:dyDescent="0.35">
      <c r="A93">
        <v>91200</v>
      </c>
      <c r="B93" t="s">
        <v>92</v>
      </c>
      <c r="C93" s="1">
        <v>1948</v>
      </c>
      <c r="D93" s="1">
        <v>427068</v>
      </c>
      <c r="E93">
        <v>0.63500000000000001</v>
      </c>
      <c r="F93">
        <v>0.69899999999999995</v>
      </c>
      <c r="G93">
        <f t="shared" si="2"/>
        <v>0.69899999999999995</v>
      </c>
      <c r="H93">
        <f t="shared" si="3"/>
        <v>0.69899999999999995</v>
      </c>
      <c r="I93" s="1">
        <v>831930408</v>
      </c>
      <c r="J93" s="1">
        <v>736183</v>
      </c>
      <c r="K93" s="1">
        <v>709771</v>
      </c>
    </row>
    <row r="94" spans="1:11" x14ac:dyDescent="0.35">
      <c r="A94">
        <v>91402</v>
      </c>
      <c r="B94" t="s">
        <v>93</v>
      </c>
      <c r="C94" s="1">
        <v>1827</v>
      </c>
      <c r="D94" s="1">
        <v>300526</v>
      </c>
      <c r="E94">
        <v>0.57699999999999996</v>
      </c>
      <c r="F94">
        <v>0.78800000000000003</v>
      </c>
      <c r="G94">
        <f t="shared" si="2"/>
        <v>0.78800000000000003</v>
      </c>
      <c r="H94">
        <f t="shared" si="3"/>
        <v>0.78800000000000003</v>
      </c>
      <c r="I94" s="1">
        <v>549061589</v>
      </c>
      <c r="J94" s="1">
        <v>1187659</v>
      </c>
      <c r="K94" s="1">
        <v>1104524</v>
      </c>
    </row>
    <row r="95" spans="1:11" x14ac:dyDescent="0.35">
      <c r="A95">
        <v>100501</v>
      </c>
      <c r="B95" t="s">
        <v>94</v>
      </c>
      <c r="C95" s="1">
        <v>1640</v>
      </c>
      <c r="D95" s="1">
        <v>1273804</v>
      </c>
      <c r="E95">
        <v>0.16700000000000001</v>
      </c>
      <c r="F95">
        <v>9.9000000000000005E-2</v>
      </c>
      <c r="G95">
        <f t="shared" si="2"/>
        <v>9.9000000000000005E-2</v>
      </c>
      <c r="H95">
        <f t="shared" si="3"/>
        <v>0.36</v>
      </c>
      <c r="I95" s="1">
        <v>2089039437</v>
      </c>
      <c r="J95" s="1">
        <v>343975</v>
      </c>
      <c r="K95" s="1">
        <v>310209</v>
      </c>
    </row>
    <row r="96" spans="1:11" x14ac:dyDescent="0.35">
      <c r="A96">
        <v>100902</v>
      </c>
      <c r="B96" t="s">
        <v>95</v>
      </c>
      <c r="C96" s="1">
        <v>681</v>
      </c>
      <c r="D96" s="1">
        <v>983574</v>
      </c>
      <c r="E96">
        <v>0.32800000000000001</v>
      </c>
      <c r="F96">
        <v>0.30499999999999999</v>
      </c>
      <c r="G96">
        <f t="shared" si="2"/>
        <v>0.30499999999999999</v>
      </c>
      <c r="H96">
        <f t="shared" si="3"/>
        <v>0.36</v>
      </c>
      <c r="I96" s="1">
        <v>669814286</v>
      </c>
      <c r="J96" s="1">
        <v>226556</v>
      </c>
      <c r="K96" s="1">
        <v>223820</v>
      </c>
    </row>
    <row r="97" spans="1:11" x14ac:dyDescent="0.35">
      <c r="A97">
        <v>101001</v>
      </c>
      <c r="B97" t="s">
        <v>96</v>
      </c>
      <c r="C97" s="1">
        <v>1446</v>
      </c>
      <c r="D97" s="1">
        <v>1075785</v>
      </c>
      <c r="E97">
        <v>0.33900000000000002</v>
      </c>
      <c r="F97">
        <v>0.24</v>
      </c>
      <c r="G97">
        <f t="shared" si="2"/>
        <v>0.24</v>
      </c>
      <c r="H97">
        <f t="shared" si="3"/>
        <v>0.36</v>
      </c>
      <c r="I97" s="1">
        <v>1555585820</v>
      </c>
      <c r="J97" s="1">
        <v>281374</v>
      </c>
      <c r="K97" s="1">
        <v>293932</v>
      </c>
    </row>
    <row r="98" spans="1:11" x14ac:dyDescent="0.35">
      <c r="A98">
        <v>101300</v>
      </c>
      <c r="B98" t="s">
        <v>97</v>
      </c>
      <c r="C98" s="1">
        <v>2069</v>
      </c>
      <c r="D98" s="1">
        <v>634231</v>
      </c>
      <c r="E98">
        <v>0.41199999999999998</v>
      </c>
      <c r="F98">
        <v>0.55200000000000005</v>
      </c>
      <c r="G98">
        <f t="shared" si="2"/>
        <v>0.55200000000000005</v>
      </c>
      <c r="H98">
        <f t="shared" si="3"/>
        <v>0.55200000000000005</v>
      </c>
      <c r="I98" s="1">
        <v>1312224145</v>
      </c>
      <c r="J98" s="1">
        <v>680992</v>
      </c>
      <c r="K98" s="1">
        <v>724152</v>
      </c>
    </row>
    <row r="99" spans="1:11" x14ac:dyDescent="0.35">
      <c r="A99">
        <v>101401</v>
      </c>
      <c r="B99" t="s">
        <v>98</v>
      </c>
      <c r="C99" s="1">
        <v>2222</v>
      </c>
      <c r="D99" s="1">
        <v>609527</v>
      </c>
      <c r="E99">
        <v>0.42899999999999999</v>
      </c>
      <c r="F99">
        <v>0.56999999999999995</v>
      </c>
      <c r="G99">
        <f t="shared" si="2"/>
        <v>0.56999999999999995</v>
      </c>
      <c r="H99">
        <f t="shared" si="3"/>
        <v>0.56999999999999995</v>
      </c>
      <c r="I99" s="1">
        <v>1354369306</v>
      </c>
      <c r="J99" s="1">
        <v>731642</v>
      </c>
      <c r="K99" s="1">
        <v>750785</v>
      </c>
    </row>
    <row r="100" spans="1:11" x14ac:dyDescent="0.35">
      <c r="A100">
        <v>101601</v>
      </c>
      <c r="B100" t="s">
        <v>99</v>
      </c>
      <c r="C100" s="1">
        <v>540</v>
      </c>
      <c r="D100" s="1">
        <v>1341742</v>
      </c>
      <c r="E100">
        <v>0.311</v>
      </c>
      <c r="F100">
        <v>5.0999999999999997E-2</v>
      </c>
      <c r="G100">
        <f t="shared" si="2"/>
        <v>5.0999999999999997E-2</v>
      </c>
      <c r="H100">
        <f t="shared" si="3"/>
        <v>0.36</v>
      </c>
      <c r="I100" s="1">
        <v>724540951</v>
      </c>
      <c r="J100" s="1">
        <v>207253</v>
      </c>
      <c r="K100" s="1">
        <v>174204</v>
      </c>
    </row>
    <row r="101" spans="1:11" x14ac:dyDescent="0.35">
      <c r="A101">
        <v>110101</v>
      </c>
      <c r="B101" t="s">
        <v>100</v>
      </c>
      <c r="C101" s="1">
        <v>640</v>
      </c>
      <c r="D101" s="1">
        <v>282324</v>
      </c>
      <c r="E101">
        <v>0.53800000000000003</v>
      </c>
      <c r="F101">
        <v>0.80100000000000005</v>
      </c>
      <c r="G101">
        <f t="shared" si="2"/>
        <v>0.80100000000000005</v>
      </c>
      <c r="H101">
        <f t="shared" si="3"/>
        <v>0.80100000000000005</v>
      </c>
      <c r="I101" s="1">
        <v>180687810</v>
      </c>
      <c r="J101" s="1">
        <v>1056299</v>
      </c>
      <c r="K101" s="1">
        <v>1013348</v>
      </c>
    </row>
    <row r="102" spans="1:11" x14ac:dyDescent="0.35">
      <c r="A102">
        <v>110200</v>
      </c>
      <c r="B102" t="s">
        <v>101</v>
      </c>
      <c r="C102" s="1">
        <v>2859</v>
      </c>
      <c r="D102" s="1">
        <v>288594</v>
      </c>
      <c r="E102">
        <v>0.52400000000000002</v>
      </c>
      <c r="F102">
        <v>0.79600000000000004</v>
      </c>
      <c r="G102">
        <f t="shared" si="2"/>
        <v>0.79600000000000004</v>
      </c>
      <c r="H102">
        <f t="shared" si="3"/>
        <v>0.79600000000000004</v>
      </c>
      <c r="I102" s="1">
        <v>825090800</v>
      </c>
      <c r="J102" s="1">
        <v>1827213</v>
      </c>
      <c r="K102" s="1">
        <v>1852157</v>
      </c>
    </row>
    <row r="103" spans="1:11" x14ac:dyDescent="0.35">
      <c r="A103">
        <v>110304</v>
      </c>
      <c r="B103" t="s">
        <v>102</v>
      </c>
      <c r="C103" s="1">
        <v>617</v>
      </c>
      <c r="D103" s="1">
        <v>232665</v>
      </c>
      <c r="E103">
        <v>0.57899999999999996</v>
      </c>
      <c r="F103">
        <v>0.83599999999999997</v>
      </c>
      <c r="G103">
        <f t="shared" si="2"/>
        <v>0.83599999999999997</v>
      </c>
      <c r="H103">
        <f t="shared" si="3"/>
        <v>0.83599999999999997</v>
      </c>
      <c r="I103" s="1">
        <v>143554689</v>
      </c>
      <c r="J103" s="1">
        <v>494797</v>
      </c>
      <c r="K103" s="1">
        <v>463957</v>
      </c>
    </row>
    <row r="104" spans="1:11" x14ac:dyDescent="0.35">
      <c r="A104">
        <v>110701</v>
      </c>
      <c r="B104" t="s">
        <v>103</v>
      </c>
      <c r="C104" s="1">
        <v>2337</v>
      </c>
      <c r="D104" s="1">
        <v>301143</v>
      </c>
      <c r="E104">
        <v>0.59799999999999998</v>
      </c>
      <c r="F104">
        <v>0.78800000000000003</v>
      </c>
      <c r="G104">
        <f t="shared" si="2"/>
        <v>0.78800000000000003</v>
      </c>
      <c r="H104">
        <f t="shared" si="3"/>
        <v>0.78800000000000003</v>
      </c>
      <c r="I104" s="1">
        <v>703771859</v>
      </c>
      <c r="J104" s="1">
        <v>1759889</v>
      </c>
      <c r="K104" s="1">
        <v>1632520</v>
      </c>
    </row>
    <row r="105" spans="1:11" x14ac:dyDescent="0.35">
      <c r="A105">
        <v>110901</v>
      </c>
      <c r="B105" t="s">
        <v>104</v>
      </c>
      <c r="C105" s="1">
        <v>917</v>
      </c>
      <c r="D105" s="1">
        <v>203820</v>
      </c>
      <c r="E105">
        <v>0.58199999999999996</v>
      </c>
      <c r="F105">
        <v>0.85699999999999998</v>
      </c>
      <c r="G105">
        <f t="shared" si="2"/>
        <v>0.85699999999999998</v>
      </c>
      <c r="H105">
        <f t="shared" si="3"/>
        <v>0.85699999999999998</v>
      </c>
      <c r="I105" s="1">
        <v>186903352</v>
      </c>
      <c r="J105" s="1">
        <v>982224</v>
      </c>
      <c r="K105" s="1">
        <v>933435</v>
      </c>
    </row>
    <row r="106" spans="1:11" x14ac:dyDescent="0.35">
      <c r="A106">
        <v>120102</v>
      </c>
      <c r="B106" t="s">
        <v>105</v>
      </c>
      <c r="C106" s="1">
        <v>117</v>
      </c>
      <c r="D106" s="1">
        <v>2901899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339522272</v>
      </c>
      <c r="J106" s="1">
        <v>112263</v>
      </c>
      <c r="K106" s="1">
        <v>115781</v>
      </c>
    </row>
    <row r="107" spans="1:11" x14ac:dyDescent="0.35">
      <c r="A107">
        <v>120301</v>
      </c>
      <c r="B107" t="s">
        <v>106</v>
      </c>
      <c r="C107" s="1">
        <v>324</v>
      </c>
      <c r="D107" s="1">
        <v>2088560</v>
      </c>
      <c r="E107">
        <v>0.23899999999999999</v>
      </c>
      <c r="F107">
        <v>0</v>
      </c>
      <c r="G107">
        <f t="shared" si="2"/>
        <v>0</v>
      </c>
      <c r="H107">
        <f t="shared" si="3"/>
        <v>0.36</v>
      </c>
      <c r="I107" s="1">
        <v>676693458</v>
      </c>
      <c r="J107" s="1">
        <v>251261</v>
      </c>
      <c r="K107" s="1">
        <v>251830</v>
      </c>
    </row>
    <row r="108" spans="1:11" x14ac:dyDescent="0.35">
      <c r="A108">
        <v>120401</v>
      </c>
      <c r="B108" t="s">
        <v>107</v>
      </c>
      <c r="C108" s="1">
        <v>443</v>
      </c>
      <c r="D108" s="1">
        <v>493189</v>
      </c>
      <c r="E108">
        <v>0.35</v>
      </c>
      <c r="F108">
        <v>0.65200000000000002</v>
      </c>
      <c r="G108">
        <f t="shared" si="2"/>
        <v>0.65200000000000002</v>
      </c>
      <c r="H108">
        <f t="shared" si="3"/>
        <v>0.65200000000000002</v>
      </c>
      <c r="I108" s="1">
        <v>218483113</v>
      </c>
      <c r="J108" s="1">
        <v>390615</v>
      </c>
      <c r="K108" s="1">
        <v>380152</v>
      </c>
    </row>
    <row r="109" spans="1:11" x14ac:dyDescent="0.35">
      <c r="A109">
        <v>120501</v>
      </c>
      <c r="B109" t="s">
        <v>108</v>
      </c>
      <c r="C109" s="1">
        <v>845</v>
      </c>
      <c r="D109" s="1">
        <v>764503</v>
      </c>
      <c r="E109">
        <v>0.36599999999999999</v>
      </c>
      <c r="F109">
        <v>0.46</v>
      </c>
      <c r="G109">
        <f t="shared" si="2"/>
        <v>0.46</v>
      </c>
      <c r="H109">
        <f t="shared" si="3"/>
        <v>0.46</v>
      </c>
      <c r="I109" s="1">
        <v>646005573</v>
      </c>
      <c r="J109" s="1">
        <v>628508</v>
      </c>
      <c r="K109" s="1">
        <v>532468</v>
      </c>
    </row>
    <row r="110" spans="1:11" x14ac:dyDescent="0.35">
      <c r="A110">
        <v>120701</v>
      </c>
      <c r="B110" t="s">
        <v>109</v>
      </c>
      <c r="C110" s="1">
        <v>299</v>
      </c>
      <c r="D110" s="1">
        <v>540553</v>
      </c>
      <c r="E110">
        <v>0.39900000000000002</v>
      </c>
      <c r="F110">
        <v>0.61899999999999999</v>
      </c>
      <c r="G110">
        <f t="shared" si="2"/>
        <v>0.61899999999999999</v>
      </c>
      <c r="H110">
        <f t="shared" si="3"/>
        <v>0.61899999999999999</v>
      </c>
      <c r="I110" s="1">
        <v>161625489</v>
      </c>
      <c r="J110" s="1">
        <v>275597</v>
      </c>
      <c r="K110" s="1">
        <v>250304</v>
      </c>
    </row>
    <row r="111" spans="1:11" x14ac:dyDescent="0.35">
      <c r="A111">
        <v>120906</v>
      </c>
      <c r="B111" t="s">
        <v>110</v>
      </c>
      <c r="C111" s="1">
        <v>458</v>
      </c>
      <c r="D111" s="1">
        <v>551239</v>
      </c>
      <c r="E111">
        <v>0.45600000000000002</v>
      </c>
      <c r="F111">
        <v>0.61099999999999999</v>
      </c>
      <c r="G111">
        <f t="shared" si="2"/>
        <v>0.61099999999999999</v>
      </c>
      <c r="H111">
        <f t="shared" si="3"/>
        <v>0.61099999999999999</v>
      </c>
      <c r="I111" s="1">
        <v>252467832</v>
      </c>
      <c r="J111" s="1">
        <v>505384</v>
      </c>
      <c r="K111" s="1">
        <v>483356</v>
      </c>
    </row>
    <row r="112" spans="1:11" x14ac:dyDescent="0.35">
      <c r="A112">
        <v>121401</v>
      </c>
      <c r="B112" t="s">
        <v>111</v>
      </c>
      <c r="C112" s="1">
        <v>509</v>
      </c>
      <c r="D112" s="1">
        <v>1584484</v>
      </c>
      <c r="E112">
        <v>0</v>
      </c>
      <c r="F112">
        <v>0</v>
      </c>
      <c r="G112">
        <f t="shared" si="2"/>
        <v>0</v>
      </c>
      <c r="H112">
        <f t="shared" si="3"/>
        <v>0.36</v>
      </c>
      <c r="I112" s="1">
        <v>806502565</v>
      </c>
      <c r="J112" s="1">
        <v>247278</v>
      </c>
      <c r="K112" s="1">
        <v>238085</v>
      </c>
    </row>
    <row r="113" spans="1:11" x14ac:dyDescent="0.35">
      <c r="A113">
        <v>121502</v>
      </c>
      <c r="B113" t="s">
        <v>112</v>
      </c>
      <c r="C113" s="1">
        <v>335</v>
      </c>
      <c r="D113" s="1">
        <v>1470212</v>
      </c>
      <c r="E113">
        <v>0.317</v>
      </c>
      <c r="F113">
        <v>0</v>
      </c>
      <c r="G113">
        <f t="shared" si="2"/>
        <v>0</v>
      </c>
      <c r="H113">
        <f t="shared" si="3"/>
        <v>0.36</v>
      </c>
      <c r="I113" s="1">
        <v>492521317</v>
      </c>
      <c r="J113" s="1">
        <v>232612</v>
      </c>
      <c r="K113" s="1">
        <v>202960</v>
      </c>
    </row>
    <row r="114" spans="1:11" x14ac:dyDescent="0.35">
      <c r="A114">
        <v>121601</v>
      </c>
      <c r="B114" t="s">
        <v>113</v>
      </c>
      <c r="C114" s="1">
        <v>1197</v>
      </c>
      <c r="D114" s="1">
        <v>314267</v>
      </c>
      <c r="E114">
        <v>0.54600000000000004</v>
      </c>
      <c r="F114">
        <v>0.77900000000000003</v>
      </c>
      <c r="G114">
        <f t="shared" si="2"/>
        <v>0.77900000000000003</v>
      </c>
      <c r="H114">
        <f t="shared" si="3"/>
        <v>0.77900000000000003</v>
      </c>
      <c r="I114" s="1">
        <v>376178569</v>
      </c>
      <c r="J114" s="1">
        <v>1317995</v>
      </c>
      <c r="K114" s="1">
        <v>1305913</v>
      </c>
    </row>
    <row r="115" spans="1:11" x14ac:dyDescent="0.35">
      <c r="A115">
        <v>121701</v>
      </c>
      <c r="B115" t="s">
        <v>114</v>
      </c>
      <c r="C115" s="1">
        <v>397</v>
      </c>
      <c r="D115" s="1">
        <v>528961</v>
      </c>
      <c r="E115">
        <v>0.45300000000000001</v>
      </c>
      <c r="F115">
        <v>0.627</v>
      </c>
      <c r="G115">
        <f t="shared" si="2"/>
        <v>0.627</v>
      </c>
      <c r="H115">
        <f t="shared" si="3"/>
        <v>0.627</v>
      </c>
      <c r="I115" s="1">
        <v>209997858</v>
      </c>
      <c r="J115" s="1">
        <v>471883</v>
      </c>
      <c r="K115" s="1">
        <v>496035</v>
      </c>
    </row>
    <row r="116" spans="1:11" x14ac:dyDescent="0.35">
      <c r="A116">
        <v>121702</v>
      </c>
      <c r="B116" t="s">
        <v>115</v>
      </c>
      <c r="C116" s="1">
        <v>399</v>
      </c>
      <c r="D116" s="1">
        <v>671706</v>
      </c>
      <c r="E116">
        <v>0.39900000000000002</v>
      </c>
      <c r="F116">
        <v>0.52600000000000002</v>
      </c>
      <c r="G116">
        <f t="shared" si="2"/>
        <v>0.52600000000000002</v>
      </c>
      <c r="H116">
        <f t="shared" si="3"/>
        <v>0.52600000000000002</v>
      </c>
      <c r="I116" s="1">
        <v>268010938</v>
      </c>
      <c r="J116" s="1">
        <v>318851</v>
      </c>
      <c r="K116" s="1">
        <v>337239</v>
      </c>
    </row>
    <row r="117" spans="1:11" x14ac:dyDescent="0.35">
      <c r="A117">
        <v>121901</v>
      </c>
      <c r="B117" t="s">
        <v>116</v>
      </c>
      <c r="C117" s="1">
        <v>1158</v>
      </c>
      <c r="D117" s="1">
        <v>438609</v>
      </c>
      <c r="E117">
        <v>0.29299999999999998</v>
      </c>
      <c r="F117">
        <v>0.69</v>
      </c>
      <c r="G117">
        <f t="shared" si="2"/>
        <v>0.69</v>
      </c>
      <c r="H117">
        <f t="shared" si="3"/>
        <v>0.69</v>
      </c>
      <c r="I117" s="1">
        <v>507910183</v>
      </c>
      <c r="J117" s="1">
        <v>1026984</v>
      </c>
      <c r="K117" s="1">
        <v>969514</v>
      </c>
    </row>
    <row r="118" spans="1:11" x14ac:dyDescent="0.35">
      <c r="A118">
        <v>130200</v>
      </c>
      <c r="B118" t="s">
        <v>117</v>
      </c>
      <c r="C118" s="1">
        <v>3411</v>
      </c>
      <c r="D118" s="1">
        <v>726836</v>
      </c>
      <c r="E118">
        <v>0.311</v>
      </c>
      <c r="F118">
        <v>0.48599999999999999</v>
      </c>
      <c r="G118">
        <f t="shared" si="2"/>
        <v>0.48599999999999999</v>
      </c>
      <c r="H118">
        <f t="shared" si="3"/>
        <v>0.48599999999999999</v>
      </c>
      <c r="I118" s="1">
        <v>2479240313</v>
      </c>
      <c r="J118" s="1">
        <v>761324</v>
      </c>
      <c r="K118" s="1">
        <v>638762</v>
      </c>
    </row>
    <row r="119" spans="1:11" x14ac:dyDescent="0.35">
      <c r="A119">
        <v>130502</v>
      </c>
      <c r="B119" t="s">
        <v>118</v>
      </c>
      <c r="C119" s="1">
        <v>1709</v>
      </c>
      <c r="D119" s="1">
        <v>680009</v>
      </c>
      <c r="E119">
        <v>0.42099999999999999</v>
      </c>
      <c r="F119">
        <v>0.52</v>
      </c>
      <c r="G119">
        <f t="shared" si="2"/>
        <v>0.52</v>
      </c>
      <c r="H119">
        <f t="shared" si="3"/>
        <v>0.52</v>
      </c>
      <c r="I119" s="1">
        <v>1162136165</v>
      </c>
      <c r="J119" s="1">
        <v>556115</v>
      </c>
      <c r="K119" s="1">
        <v>524823</v>
      </c>
    </row>
    <row r="120" spans="1:11" x14ac:dyDescent="0.35">
      <c r="A120">
        <v>130801</v>
      </c>
      <c r="B120" t="s">
        <v>119</v>
      </c>
      <c r="C120" s="1">
        <v>4527</v>
      </c>
      <c r="D120" s="1">
        <v>721420</v>
      </c>
      <c r="E120">
        <v>0.47399999999999998</v>
      </c>
      <c r="F120">
        <v>0.49</v>
      </c>
      <c r="G120">
        <f t="shared" si="2"/>
        <v>0.49</v>
      </c>
      <c r="H120">
        <f t="shared" si="3"/>
        <v>0.49</v>
      </c>
      <c r="I120" s="1">
        <v>3265870440</v>
      </c>
      <c r="J120" s="1">
        <v>1307596</v>
      </c>
      <c r="K120" s="1">
        <v>1323965</v>
      </c>
    </row>
    <row r="121" spans="1:11" x14ac:dyDescent="0.35">
      <c r="A121">
        <v>131101</v>
      </c>
      <c r="B121" t="s">
        <v>120</v>
      </c>
      <c r="C121" s="1">
        <v>900</v>
      </c>
      <c r="D121" s="1">
        <v>1131600</v>
      </c>
      <c r="E121">
        <v>0.29899999999999999</v>
      </c>
      <c r="F121">
        <v>0.2</v>
      </c>
      <c r="G121">
        <f t="shared" si="2"/>
        <v>0.2</v>
      </c>
      <c r="H121">
        <f t="shared" si="3"/>
        <v>0.36</v>
      </c>
      <c r="I121" s="1">
        <v>1018440733</v>
      </c>
      <c r="J121" s="1">
        <v>298891</v>
      </c>
      <c r="K121" s="1">
        <v>258750</v>
      </c>
    </row>
    <row r="122" spans="1:11" x14ac:dyDescent="0.35">
      <c r="A122">
        <v>131201</v>
      </c>
      <c r="B122" t="s">
        <v>121</v>
      </c>
      <c r="C122" s="1">
        <v>1524</v>
      </c>
      <c r="D122" s="1">
        <v>1126815</v>
      </c>
      <c r="E122">
        <v>0.5</v>
      </c>
      <c r="F122">
        <v>0.20300000000000001</v>
      </c>
      <c r="G122">
        <f t="shared" si="2"/>
        <v>0.20300000000000001</v>
      </c>
      <c r="H122">
        <f t="shared" si="3"/>
        <v>0.5</v>
      </c>
      <c r="I122" s="1">
        <v>1717266532</v>
      </c>
      <c r="J122" s="1">
        <v>532503</v>
      </c>
      <c r="K122" s="1">
        <v>495678</v>
      </c>
    </row>
    <row r="123" spans="1:11" x14ac:dyDescent="0.35">
      <c r="A123">
        <v>131301</v>
      </c>
      <c r="B123" t="s">
        <v>122</v>
      </c>
      <c r="C123" s="1">
        <v>1260</v>
      </c>
      <c r="D123" s="1">
        <v>1458090</v>
      </c>
      <c r="E123">
        <v>0.192</v>
      </c>
      <c r="F123">
        <v>0</v>
      </c>
      <c r="G123">
        <f t="shared" si="2"/>
        <v>0</v>
      </c>
      <c r="H123">
        <f t="shared" si="3"/>
        <v>0.36</v>
      </c>
      <c r="I123" s="1">
        <v>1837193659</v>
      </c>
      <c r="J123" s="1">
        <v>362060</v>
      </c>
      <c r="K123" s="1">
        <v>355051</v>
      </c>
    </row>
    <row r="124" spans="1:11" x14ac:dyDescent="0.35">
      <c r="A124">
        <v>131500</v>
      </c>
      <c r="B124" t="s">
        <v>123</v>
      </c>
      <c r="C124" s="1">
        <v>4748</v>
      </c>
      <c r="D124" s="1">
        <v>502529</v>
      </c>
      <c r="E124">
        <v>0.20799999999999999</v>
      </c>
      <c r="F124">
        <v>0.64500000000000002</v>
      </c>
      <c r="G124">
        <f t="shared" si="2"/>
        <v>0.64500000000000002</v>
      </c>
      <c r="H124">
        <f t="shared" si="3"/>
        <v>0.64500000000000002</v>
      </c>
      <c r="I124" s="1">
        <v>2386009849</v>
      </c>
      <c r="J124" s="1">
        <v>1073365</v>
      </c>
      <c r="K124" s="1">
        <v>1029755</v>
      </c>
    </row>
    <row r="125" spans="1:11" x14ac:dyDescent="0.35">
      <c r="A125">
        <v>131601</v>
      </c>
      <c r="B125" t="s">
        <v>124</v>
      </c>
      <c r="C125" s="1">
        <v>10645</v>
      </c>
      <c r="D125" s="1">
        <v>706364</v>
      </c>
      <c r="E125">
        <v>0.46700000000000003</v>
      </c>
      <c r="F125">
        <v>0.501</v>
      </c>
      <c r="G125">
        <f t="shared" si="2"/>
        <v>0.501</v>
      </c>
      <c r="H125">
        <f t="shared" si="3"/>
        <v>0.501</v>
      </c>
      <c r="I125" s="1">
        <v>7519249375</v>
      </c>
      <c r="J125" s="1">
        <v>2313810</v>
      </c>
      <c r="K125" s="1">
        <v>2029870</v>
      </c>
    </row>
    <row r="126" spans="1:11" x14ac:dyDescent="0.35">
      <c r="A126">
        <v>131602</v>
      </c>
      <c r="B126" t="s">
        <v>125</v>
      </c>
      <c r="C126" s="1">
        <v>1785</v>
      </c>
      <c r="D126" s="1">
        <v>785871</v>
      </c>
      <c r="E126">
        <v>0.59</v>
      </c>
      <c r="F126">
        <v>0.44500000000000001</v>
      </c>
      <c r="G126">
        <f t="shared" si="2"/>
        <v>0.44500000000000001</v>
      </c>
      <c r="H126">
        <f t="shared" si="3"/>
        <v>0.59</v>
      </c>
      <c r="I126" s="1">
        <v>1402779995</v>
      </c>
      <c r="J126" s="1">
        <v>732293</v>
      </c>
      <c r="K126" s="1">
        <v>842937</v>
      </c>
    </row>
    <row r="127" spans="1:11" x14ac:dyDescent="0.35">
      <c r="A127">
        <v>131701</v>
      </c>
      <c r="B127" t="s">
        <v>126</v>
      </c>
      <c r="C127" s="1">
        <v>2437</v>
      </c>
      <c r="D127" s="1">
        <v>683054</v>
      </c>
      <c r="E127">
        <v>0.48799999999999999</v>
      </c>
      <c r="F127">
        <v>0.51800000000000002</v>
      </c>
      <c r="G127">
        <f t="shared" si="2"/>
        <v>0.51800000000000002</v>
      </c>
      <c r="H127">
        <f t="shared" si="3"/>
        <v>0.51800000000000002</v>
      </c>
      <c r="I127" s="1">
        <v>1664603596</v>
      </c>
      <c r="J127" s="1">
        <v>571931</v>
      </c>
      <c r="K127" s="1">
        <v>494100</v>
      </c>
    </row>
    <row r="128" spans="1:11" x14ac:dyDescent="0.35">
      <c r="A128">
        <v>131801</v>
      </c>
      <c r="B128" t="s">
        <v>127</v>
      </c>
      <c r="C128" s="1">
        <v>1294</v>
      </c>
      <c r="D128" s="1">
        <v>1402165</v>
      </c>
      <c r="E128">
        <v>0.35499999999999998</v>
      </c>
      <c r="F128">
        <v>8.9999999999999993E-3</v>
      </c>
      <c r="G128">
        <f t="shared" si="2"/>
        <v>8.9999999999999993E-3</v>
      </c>
      <c r="H128">
        <f t="shared" si="3"/>
        <v>0.36</v>
      </c>
      <c r="I128" s="1">
        <v>1814401754</v>
      </c>
      <c r="J128" s="1">
        <v>351148</v>
      </c>
      <c r="K128" s="1">
        <v>326242</v>
      </c>
    </row>
    <row r="129" spans="1:11" x14ac:dyDescent="0.35">
      <c r="A129">
        <v>132101</v>
      </c>
      <c r="B129" t="s">
        <v>128</v>
      </c>
      <c r="C129" s="1">
        <v>12852</v>
      </c>
      <c r="D129" s="1">
        <v>847703</v>
      </c>
      <c r="E129">
        <v>0.253</v>
      </c>
      <c r="F129">
        <v>0.40100000000000002</v>
      </c>
      <c r="G129">
        <f t="shared" si="2"/>
        <v>0.40100000000000002</v>
      </c>
      <c r="H129">
        <f t="shared" si="3"/>
        <v>0.40100000000000002</v>
      </c>
      <c r="I129" s="1">
        <v>10894687487</v>
      </c>
      <c r="J129" s="1">
        <v>2183674</v>
      </c>
      <c r="K129" s="1">
        <v>2109383</v>
      </c>
    </row>
    <row r="130" spans="1:11" x14ac:dyDescent="0.35">
      <c r="A130">
        <v>132201</v>
      </c>
      <c r="B130" t="s">
        <v>129</v>
      </c>
      <c r="C130" s="1">
        <v>1326</v>
      </c>
      <c r="D130" s="1">
        <v>1613588</v>
      </c>
      <c r="E130">
        <v>0.112</v>
      </c>
      <c r="F130">
        <v>0</v>
      </c>
      <c r="G130">
        <f t="shared" si="2"/>
        <v>0</v>
      </c>
      <c r="H130">
        <f t="shared" si="3"/>
        <v>0.36</v>
      </c>
      <c r="I130" s="1">
        <v>2139618883</v>
      </c>
      <c r="J130" s="1">
        <v>328375</v>
      </c>
      <c r="K130" s="1">
        <v>288470</v>
      </c>
    </row>
    <row r="131" spans="1:11" x14ac:dyDescent="0.35">
      <c r="A131">
        <v>140101</v>
      </c>
      <c r="B131" t="s">
        <v>130</v>
      </c>
      <c r="C131" s="1">
        <v>1997</v>
      </c>
      <c r="D131" s="1">
        <v>337947</v>
      </c>
      <c r="E131">
        <v>0.61199999999999999</v>
      </c>
      <c r="F131">
        <v>0.76200000000000001</v>
      </c>
      <c r="G131">
        <f t="shared" si="2"/>
        <v>0.76200000000000001</v>
      </c>
      <c r="H131">
        <f t="shared" si="3"/>
        <v>0.76200000000000001</v>
      </c>
      <c r="I131" s="1">
        <v>674881876</v>
      </c>
      <c r="J131" s="1">
        <v>886876</v>
      </c>
      <c r="K131" s="1">
        <v>817958</v>
      </c>
    </row>
    <row r="132" spans="1:11" x14ac:dyDescent="0.35">
      <c r="A132">
        <v>140201</v>
      </c>
      <c r="B132" t="s">
        <v>131</v>
      </c>
      <c r="C132" s="1">
        <v>3131</v>
      </c>
      <c r="D132" s="1">
        <v>445235</v>
      </c>
      <c r="E132">
        <v>0.63</v>
      </c>
      <c r="F132">
        <v>0.68600000000000005</v>
      </c>
      <c r="G132">
        <f t="shared" ref="G132:G195" si="4">F132</f>
        <v>0.68600000000000005</v>
      </c>
      <c r="H132">
        <f t="shared" ref="H132:H195" si="5">MAX(IF(E132&gt;F132,E132,F132),0.36)</f>
        <v>0.68600000000000005</v>
      </c>
      <c r="I132" s="1">
        <v>1394032172</v>
      </c>
      <c r="J132" s="1">
        <v>608576</v>
      </c>
      <c r="K132" s="1">
        <v>765769</v>
      </c>
    </row>
    <row r="133" spans="1:11" x14ac:dyDescent="0.35">
      <c r="A133">
        <v>140203</v>
      </c>
      <c r="B133" t="s">
        <v>132</v>
      </c>
      <c r="C133" s="1">
        <v>11365</v>
      </c>
      <c r="D133" s="1">
        <v>474802</v>
      </c>
      <c r="E133">
        <v>0.60199999999999998</v>
      </c>
      <c r="F133">
        <v>0.66500000000000004</v>
      </c>
      <c r="G133">
        <f t="shared" si="4"/>
        <v>0.66500000000000004</v>
      </c>
      <c r="H133">
        <f t="shared" si="5"/>
        <v>0.66500000000000004</v>
      </c>
      <c r="I133" s="1">
        <v>5396135995</v>
      </c>
      <c r="J133" s="1">
        <v>2895409</v>
      </c>
      <c r="K133" s="1">
        <v>2838260</v>
      </c>
    </row>
    <row r="134" spans="1:11" x14ac:dyDescent="0.35">
      <c r="A134">
        <v>140207</v>
      </c>
      <c r="B134" t="s">
        <v>133</v>
      </c>
      <c r="C134" s="1">
        <v>3815</v>
      </c>
      <c r="D134" s="1">
        <v>498313</v>
      </c>
      <c r="E134">
        <v>0.55600000000000005</v>
      </c>
      <c r="F134">
        <v>0.64800000000000002</v>
      </c>
      <c r="G134">
        <f t="shared" si="4"/>
        <v>0.64800000000000002</v>
      </c>
      <c r="H134">
        <f t="shared" si="5"/>
        <v>0.64800000000000002</v>
      </c>
      <c r="I134" s="1">
        <v>1901065200</v>
      </c>
      <c r="J134" s="1">
        <v>1056500</v>
      </c>
      <c r="K134" s="1">
        <v>1234184</v>
      </c>
    </row>
    <row r="135" spans="1:11" x14ac:dyDescent="0.35">
      <c r="A135">
        <v>140301</v>
      </c>
      <c r="B135" t="s">
        <v>134</v>
      </c>
      <c r="C135" s="1">
        <v>2111</v>
      </c>
      <c r="D135" s="1">
        <v>499742</v>
      </c>
      <c r="E135">
        <v>0.51600000000000001</v>
      </c>
      <c r="F135">
        <v>0.64700000000000002</v>
      </c>
      <c r="G135">
        <f t="shared" si="4"/>
        <v>0.64700000000000002</v>
      </c>
      <c r="H135">
        <f t="shared" si="5"/>
        <v>0.64700000000000002</v>
      </c>
      <c r="I135" s="1">
        <v>1054955370</v>
      </c>
      <c r="J135" s="1">
        <v>828905</v>
      </c>
      <c r="K135" s="1">
        <v>727968</v>
      </c>
    </row>
    <row r="136" spans="1:11" x14ac:dyDescent="0.35">
      <c r="A136">
        <v>140600</v>
      </c>
      <c r="B136" t="s">
        <v>135</v>
      </c>
      <c r="C136" s="1">
        <v>38529</v>
      </c>
      <c r="D136" s="1">
        <v>157953</v>
      </c>
      <c r="E136">
        <v>0.311</v>
      </c>
      <c r="F136">
        <v>0.88900000000000001</v>
      </c>
      <c r="G136">
        <f t="shared" si="4"/>
        <v>0.88900000000000001</v>
      </c>
      <c r="H136">
        <f t="shared" si="5"/>
        <v>0.88900000000000001</v>
      </c>
      <c r="I136" s="1">
        <v>6085771740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2535</v>
      </c>
      <c r="D137" s="1">
        <v>481017</v>
      </c>
      <c r="E137">
        <v>0.55600000000000005</v>
      </c>
      <c r="F137">
        <v>0.66</v>
      </c>
      <c r="G137">
        <f t="shared" si="4"/>
        <v>0.66</v>
      </c>
      <c r="H137">
        <f t="shared" si="5"/>
        <v>0.66</v>
      </c>
      <c r="I137" s="1">
        <v>1219378993</v>
      </c>
      <c r="J137" s="1">
        <v>913173</v>
      </c>
      <c r="K137" s="1">
        <v>939556</v>
      </c>
    </row>
    <row r="138" spans="1:11" x14ac:dyDescent="0.35">
      <c r="A138">
        <v>140702</v>
      </c>
      <c r="B138" t="s">
        <v>137</v>
      </c>
      <c r="C138" s="1">
        <v>2480</v>
      </c>
      <c r="D138" s="1">
        <v>370774</v>
      </c>
      <c r="E138">
        <v>0.57499999999999996</v>
      </c>
      <c r="F138">
        <v>0.73799999999999999</v>
      </c>
      <c r="G138">
        <f t="shared" si="4"/>
        <v>0.73799999999999999</v>
      </c>
      <c r="H138">
        <f t="shared" si="5"/>
        <v>0.73799999999999999</v>
      </c>
      <c r="I138" s="1">
        <v>919521802</v>
      </c>
      <c r="J138" s="1">
        <v>1105483</v>
      </c>
      <c r="K138" s="1">
        <v>1056027</v>
      </c>
    </row>
    <row r="139" spans="1:11" x14ac:dyDescent="0.35">
      <c r="A139">
        <v>140703</v>
      </c>
      <c r="B139" t="s">
        <v>138</v>
      </c>
      <c r="C139" s="1">
        <v>1577</v>
      </c>
      <c r="D139" s="1">
        <v>263056</v>
      </c>
      <c r="E139">
        <v>0.72499999999999998</v>
      </c>
      <c r="F139">
        <v>0.81499999999999995</v>
      </c>
      <c r="G139">
        <f t="shared" si="4"/>
        <v>0.81499999999999995</v>
      </c>
      <c r="H139">
        <f t="shared" si="5"/>
        <v>0.81499999999999995</v>
      </c>
      <c r="I139" s="1">
        <v>414840699</v>
      </c>
      <c r="J139" s="1">
        <v>890790</v>
      </c>
      <c r="K139" s="1">
        <v>970160</v>
      </c>
    </row>
    <row r="140" spans="1:11" x14ac:dyDescent="0.35">
      <c r="A140">
        <v>140707</v>
      </c>
      <c r="B140" t="s">
        <v>139</v>
      </c>
      <c r="C140" s="1">
        <v>2317</v>
      </c>
      <c r="D140" s="1">
        <v>321407</v>
      </c>
      <c r="E140">
        <v>0.64500000000000002</v>
      </c>
      <c r="F140">
        <v>0.77400000000000002</v>
      </c>
      <c r="G140">
        <f t="shared" si="4"/>
        <v>0.77400000000000002</v>
      </c>
      <c r="H140">
        <f t="shared" si="5"/>
        <v>0.77400000000000002</v>
      </c>
      <c r="I140" s="1">
        <v>744700915</v>
      </c>
      <c r="J140" s="1">
        <v>984798</v>
      </c>
      <c r="K140" s="1">
        <v>1053421</v>
      </c>
    </row>
    <row r="141" spans="1:11" x14ac:dyDescent="0.35">
      <c r="A141">
        <v>140709</v>
      </c>
      <c r="B141" t="s">
        <v>140</v>
      </c>
      <c r="C141" s="1">
        <v>1679</v>
      </c>
      <c r="D141" s="1">
        <v>268518</v>
      </c>
      <c r="E141">
        <v>0.73599999999999999</v>
      </c>
      <c r="F141">
        <v>0.81100000000000005</v>
      </c>
      <c r="G141">
        <f t="shared" si="4"/>
        <v>0.81100000000000005</v>
      </c>
      <c r="H141">
        <f t="shared" si="5"/>
        <v>0.81100000000000005</v>
      </c>
      <c r="I141" s="1">
        <v>450842863</v>
      </c>
      <c r="J141" s="1">
        <v>1001698</v>
      </c>
      <c r="K141" s="1">
        <v>953292</v>
      </c>
    </row>
    <row r="142" spans="1:11" x14ac:dyDescent="0.35">
      <c r="A142">
        <v>140801</v>
      </c>
      <c r="B142" t="s">
        <v>141</v>
      </c>
      <c r="C142" s="1">
        <v>5605</v>
      </c>
      <c r="D142" s="1">
        <v>439243</v>
      </c>
      <c r="E142">
        <v>0.53500000000000003</v>
      </c>
      <c r="F142">
        <v>0.69</v>
      </c>
      <c r="G142">
        <f t="shared" si="4"/>
        <v>0.69</v>
      </c>
      <c r="H142">
        <f t="shared" si="5"/>
        <v>0.69</v>
      </c>
      <c r="I142" s="1">
        <v>2461960952</v>
      </c>
      <c r="J142" s="1">
        <v>1174278</v>
      </c>
      <c r="K142" s="1">
        <v>1100679</v>
      </c>
    </row>
    <row r="143" spans="1:11" x14ac:dyDescent="0.35">
      <c r="A143">
        <v>141101</v>
      </c>
      <c r="B143" t="s">
        <v>142</v>
      </c>
      <c r="C143" s="1">
        <v>2331</v>
      </c>
      <c r="D143" s="1">
        <v>332004</v>
      </c>
      <c r="E143">
        <v>0.60199999999999998</v>
      </c>
      <c r="F143">
        <v>0.76600000000000001</v>
      </c>
      <c r="G143">
        <f t="shared" si="4"/>
        <v>0.76600000000000001</v>
      </c>
      <c r="H143">
        <f t="shared" si="5"/>
        <v>0.76600000000000001</v>
      </c>
      <c r="I143" s="1">
        <v>773902801</v>
      </c>
      <c r="J143" s="1">
        <v>1528289</v>
      </c>
      <c r="K143" s="1">
        <v>1393722</v>
      </c>
    </row>
    <row r="144" spans="1:11" x14ac:dyDescent="0.35">
      <c r="A144">
        <v>141201</v>
      </c>
      <c r="B144" t="s">
        <v>143</v>
      </c>
      <c r="C144" s="1">
        <v>1849</v>
      </c>
      <c r="D144" s="1">
        <v>339123</v>
      </c>
      <c r="E144">
        <v>0.61399999999999999</v>
      </c>
      <c r="F144">
        <v>0.76100000000000001</v>
      </c>
      <c r="G144">
        <f t="shared" si="4"/>
        <v>0.76100000000000001</v>
      </c>
      <c r="H144">
        <f t="shared" si="5"/>
        <v>0.76100000000000001</v>
      </c>
      <c r="I144" s="1">
        <v>627039723</v>
      </c>
      <c r="J144" s="1">
        <v>690101</v>
      </c>
      <c r="K144" s="1">
        <v>661769</v>
      </c>
    </row>
    <row r="145" spans="1:11" x14ac:dyDescent="0.35">
      <c r="A145">
        <v>141301</v>
      </c>
      <c r="B145" t="s">
        <v>144</v>
      </c>
      <c r="C145" s="1">
        <v>2965</v>
      </c>
      <c r="D145" s="1">
        <v>473117</v>
      </c>
      <c r="E145">
        <v>0.54900000000000004</v>
      </c>
      <c r="F145">
        <v>0.66600000000000004</v>
      </c>
      <c r="G145">
        <f t="shared" si="4"/>
        <v>0.66600000000000004</v>
      </c>
      <c r="H145">
        <f t="shared" si="5"/>
        <v>0.66600000000000004</v>
      </c>
      <c r="I145" s="1">
        <v>1402794286</v>
      </c>
      <c r="J145" s="1">
        <v>1096007</v>
      </c>
      <c r="K145" s="1">
        <v>1276379</v>
      </c>
    </row>
    <row r="146" spans="1:11" x14ac:dyDescent="0.35">
      <c r="A146">
        <v>141401</v>
      </c>
      <c r="B146" t="s">
        <v>145</v>
      </c>
      <c r="C146" s="1">
        <v>3084</v>
      </c>
      <c r="D146" s="1">
        <v>275933</v>
      </c>
      <c r="E146">
        <v>0.60399999999999998</v>
      </c>
      <c r="F146">
        <v>0.80600000000000005</v>
      </c>
      <c r="G146">
        <f t="shared" si="4"/>
        <v>0.80600000000000005</v>
      </c>
      <c r="H146">
        <f t="shared" si="5"/>
        <v>0.80600000000000005</v>
      </c>
      <c r="I146" s="1">
        <v>850978478</v>
      </c>
      <c r="J146" s="1">
        <v>1658689</v>
      </c>
      <c r="K146" s="1">
        <v>1317210</v>
      </c>
    </row>
    <row r="147" spans="1:11" x14ac:dyDescent="0.35">
      <c r="A147">
        <v>141501</v>
      </c>
      <c r="B147" t="s">
        <v>146</v>
      </c>
      <c r="C147" s="1">
        <v>3480</v>
      </c>
      <c r="D147" s="1">
        <v>388835</v>
      </c>
      <c r="E147">
        <v>0.64200000000000002</v>
      </c>
      <c r="F147">
        <v>0.72599999999999998</v>
      </c>
      <c r="G147">
        <f t="shared" si="4"/>
        <v>0.72599999999999998</v>
      </c>
      <c r="H147">
        <f t="shared" si="5"/>
        <v>0.72599999999999998</v>
      </c>
      <c r="I147" s="1">
        <v>1353148838</v>
      </c>
      <c r="J147" s="1">
        <v>1462033</v>
      </c>
      <c r="K147" s="1">
        <v>1645398</v>
      </c>
    </row>
    <row r="148" spans="1:11" x14ac:dyDescent="0.35">
      <c r="A148">
        <v>141601</v>
      </c>
      <c r="B148" t="s">
        <v>147</v>
      </c>
      <c r="C148" s="1">
        <v>4185</v>
      </c>
      <c r="D148" s="1">
        <v>358097</v>
      </c>
      <c r="E148">
        <v>0.61</v>
      </c>
      <c r="F148">
        <v>0.748</v>
      </c>
      <c r="G148">
        <f t="shared" si="4"/>
        <v>0.748</v>
      </c>
      <c r="H148">
        <f t="shared" si="5"/>
        <v>0.748</v>
      </c>
      <c r="I148" s="1">
        <v>1498636507</v>
      </c>
      <c r="J148" s="1">
        <v>1308500</v>
      </c>
      <c r="K148" s="1">
        <v>1319568</v>
      </c>
    </row>
    <row r="149" spans="1:11" x14ac:dyDescent="0.35">
      <c r="A149">
        <v>141604</v>
      </c>
      <c r="B149" t="s">
        <v>148</v>
      </c>
      <c r="C149" s="1">
        <v>5797</v>
      </c>
      <c r="D149" s="1">
        <v>349608</v>
      </c>
      <c r="E149">
        <v>0.55400000000000005</v>
      </c>
      <c r="F149">
        <v>0.753</v>
      </c>
      <c r="G149">
        <f t="shared" si="4"/>
        <v>0.753</v>
      </c>
      <c r="H149">
        <f t="shared" si="5"/>
        <v>0.753</v>
      </c>
      <c r="I149" s="1">
        <v>2026679469</v>
      </c>
      <c r="J149" s="1">
        <v>1884315</v>
      </c>
      <c r="K149" s="1">
        <v>1908121</v>
      </c>
    </row>
    <row r="150" spans="1:11" x14ac:dyDescent="0.35">
      <c r="A150">
        <v>141701</v>
      </c>
      <c r="B150" t="s">
        <v>149</v>
      </c>
      <c r="C150" s="1">
        <v>1156</v>
      </c>
      <c r="D150" s="1">
        <v>395668</v>
      </c>
      <c r="E150">
        <v>0.437</v>
      </c>
      <c r="F150">
        <v>0.72099999999999997</v>
      </c>
      <c r="G150">
        <f t="shared" si="4"/>
        <v>0.72099999999999997</v>
      </c>
      <c r="H150">
        <f t="shared" si="5"/>
        <v>0.72099999999999997</v>
      </c>
      <c r="I150" s="1">
        <v>457392977</v>
      </c>
      <c r="J150" s="1">
        <v>663332</v>
      </c>
      <c r="K150" s="1">
        <v>693308</v>
      </c>
    </row>
    <row r="151" spans="1:11" x14ac:dyDescent="0.35">
      <c r="A151">
        <v>141800</v>
      </c>
      <c r="B151" t="s">
        <v>150</v>
      </c>
      <c r="C151" s="1">
        <v>2283</v>
      </c>
      <c r="D151" s="1">
        <v>208036</v>
      </c>
      <c r="E151">
        <v>0.63700000000000001</v>
      </c>
      <c r="F151">
        <v>0.85399999999999998</v>
      </c>
      <c r="G151">
        <f t="shared" si="4"/>
        <v>0.85399999999999998</v>
      </c>
      <c r="H151">
        <f t="shared" si="5"/>
        <v>0.85399999999999998</v>
      </c>
      <c r="I151" s="1">
        <v>474947598</v>
      </c>
      <c r="J151" s="1">
        <v>1200561</v>
      </c>
      <c r="K151" s="1">
        <v>1167354</v>
      </c>
    </row>
    <row r="152" spans="1:11" x14ac:dyDescent="0.35">
      <c r="A152">
        <v>141901</v>
      </c>
      <c r="B152" t="s">
        <v>151</v>
      </c>
      <c r="C152" s="1">
        <v>6770</v>
      </c>
      <c r="D152" s="1">
        <v>363669</v>
      </c>
      <c r="E152">
        <v>0.54600000000000004</v>
      </c>
      <c r="F152">
        <v>0.74299999999999999</v>
      </c>
      <c r="G152">
        <f t="shared" si="4"/>
        <v>0.74299999999999999</v>
      </c>
      <c r="H152">
        <f t="shared" si="5"/>
        <v>0.74299999999999999</v>
      </c>
      <c r="I152" s="1">
        <v>2462045177</v>
      </c>
      <c r="J152" s="1">
        <v>2215346</v>
      </c>
      <c r="K152" s="1">
        <v>2484699</v>
      </c>
    </row>
    <row r="153" spans="1:11" x14ac:dyDescent="0.35">
      <c r="A153">
        <v>142101</v>
      </c>
      <c r="B153" t="s">
        <v>152</v>
      </c>
      <c r="C153" s="1">
        <v>1776</v>
      </c>
      <c r="D153" s="1">
        <v>296325</v>
      </c>
      <c r="E153">
        <v>0.54100000000000004</v>
      </c>
      <c r="F153">
        <v>0.79100000000000004</v>
      </c>
      <c r="G153">
        <f t="shared" si="4"/>
        <v>0.79100000000000004</v>
      </c>
      <c r="H153">
        <f t="shared" si="5"/>
        <v>0.79100000000000004</v>
      </c>
      <c r="I153" s="1">
        <v>526274149</v>
      </c>
      <c r="J153" s="1">
        <v>943500</v>
      </c>
      <c r="K153" s="1">
        <v>1232168</v>
      </c>
    </row>
    <row r="154" spans="1:11" x14ac:dyDescent="0.35">
      <c r="A154">
        <v>142201</v>
      </c>
      <c r="B154" t="s">
        <v>153</v>
      </c>
      <c r="C154" s="1">
        <v>689</v>
      </c>
      <c r="D154" s="1">
        <v>301118</v>
      </c>
      <c r="E154">
        <v>0.66700000000000004</v>
      </c>
      <c r="F154">
        <v>0.78800000000000003</v>
      </c>
      <c r="G154">
        <f t="shared" si="4"/>
        <v>0.78800000000000003</v>
      </c>
      <c r="H154">
        <f t="shared" si="5"/>
        <v>0.78800000000000003</v>
      </c>
      <c r="I154" s="1">
        <v>207470497</v>
      </c>
      <c r="J154" s="1">
        <v>519183</v>
      </c>
      <c r="K154" s="1">
        <v>459845</v>
      </c>
    </row>
    <row r="155" spans="1:11" x14ac:dyDescent="0.35">
      <c r="A155">
        <v>142301</v>
      </c>
      <c r="B155" t="s">
        <v>154</v>
      </c>
      <c r="C155" s="1">
        <v>5809</v>
      </c>
      <c r="D155" s="1">
        <v>466051</v>
      </c>
      <c r="E155">
        <v>0.55600000000000005</v>
      </c>
      <c r="F155">
        <v>0.67100000000000004</v>
      </c>
      <c r="G155">
        <f t="shared" si="4"/>
        <v>0.67100000000000004</v>
      </c>
      <c r="H155">
        <f t="shared" si="5"/>
        <v>0.67100000000000004</v>
      </c>
      <c r="I155" s="1">
        <v>2707290725</v>
      </c>
      <c r="J155" s="1">
        <v>1801035</v>
      </c>
      <c r="K155" s="1">
        <v>1771565</v>
      </c>
    </row>
    <row r="156" spans="1:11" x14ac:dyDescent="0.35">
      <c r="A156">
        <v>142500</v>
      </c>
      <c r="B156" t="s">
        <v>155</v>
      </c>
      <c r="C156" s="1">
        <v>2165</v>
      </c>
      <c r="D156" s="1">
        <v>285041</v>
      </c>
      <c r="E156">
        <v>0.60599999999999998</v>
      </c>
      <c r="F156">
        <v>0.79900000000000004</v>
      </c>
      <c r="G156">
        <f t="shared" si="4"/>
        <v>0.79900000000000004</v>
      </c>
      <c r="H156">
        <f t="shared" si="5"/>
        <v>0.79900000000000004</v>
      </c>
      <c r="I156" s="1">
        <v>617115678</v>
      </c>
      <c r="J156" s="1">
        <v>1585097</v>
      </c>
      <c r="K156" s="1">
        <v>1605384</v>
      </c>
    </row>
    <row r="157" spans="1:11" x14ac:dyDescent="0.35">
      <c r="A157">
        <v>142601</v>
      </c>
      <c r="B157" t="s">
        <v>156</v>
      </c>
      <c r="C157" s="1">
        <v>9046</v>
      </c>
      <c r="D157" s="1">
        <v>358202</v>
      </c>
      <c r="E157">
        <v>0.67</v>
      </c>
      <c r="F157">
        <v>0.748</v>
      </c>
      <c r="G157">
        <f t="shared" si="4"/>
        <v>0.748</v>
      </c>
      <c r="H157">
        <f t="shared" si="5"/>
        <v>0.748</v>
      </c>
      <c r="I157" s="1">
        <v>3240299942</v>
      </c>
      <c r="J157" s="1">
        <v>4229505</v>
      </c>
      <c r="K157" s="1">
        <v>4181754</v>
      </c>
    </row>
    <row r="158" spans="1:11" x14ac:dyDescent="0.35">
      <c r="A158">
        <v>142801</v>
      </c>
      <c r="B158" t="s">
        <v>157</v>
      </c>
      <c r="C158" s="1">
        <v>7698</v>
      </c>
      <c r="D158" s="1">
        <v>350171</v>
      </c>
      <c r="E158">
        <v>0.59</v>
      </c>
      <c r="F158">
        <v>0.753</v>
      </c>
      <c r="G158">
        <f t="shared" si="4"/>
        <v>0.753</v>
      </c>
      <c r="H158">
        <f t="shared" si="5"/>
        <v>0.753</v>
      </c>
      <c r="I158" s="1">
        <v>2695617731</v>
      </c>
      <c r="J158" s="1">
        <v>3275867</v>
      </c>
      <c r="K158" s="1">
        <v>3278877</v>
      </c>
    </row>
    <row r="159" spans="1:11" x14ac:dyDescent="0.35">
      <c r="A159">
        <v>150203</v>
      </c>
      <c r="B159" t="s">
        <v>158</v>
      </c>
      <c r="C159" s="1">
        <v>282</v>
      </c>
      <c r="D159" s="1">
        <v>492495</v>
      </c>
      <c r="E159">
        <v>0.216</v>
      </c>
      <c r="F159">
        <v>0.65200000000000002</v>
      </c>
      <c r="G159">
        <f t="shared" si="4"/>
        <v>0.65200000000000002</v>
      </c>
      <c r="H159">
        <f t="shared" si="5"/>
        <v>0.65200000000000002</v>
      </c>
      <c r="I159" s="1">
        <v>138883802</v>
      </c>
      <c r="J159" s="1">
        <v>223860</v>
      </c>
      <c r="K159" s="1">
        <v>212538</v>
      </c>
    </row>
    <row r="160" spans="1:11" x14ac:dyDescent="0.35">
      <c r="A160">
        <v>150301</v>
      </c>
      <c r="B160" t="s">
        <v>159</v>
      </c>
      <c r="C160" s="1">
        <v>408</v>
      </c>
      <c r="D160" s="1">
        <v>564742</v>
      </c>
      <c r="E160">
        <v>0.41199999999999998</v>
      </c>
      <c r="F160">
        <v>0.60099999999999998</v>
      </c>
      <c r="G160">
        <f t="shared" si="4"/>
        <v>0.60099999999999998</v>
      </c>
      <c r="H160">
        <f t="shared" si="5"/>
        <v>0.60099999999999998</v>
      </c>
      <c r="I160" s="1">
        <v>230415098</v>
      </c>
      <c r="J160" s="1">
        <v>230465</v>
      </c>
      <c r="K160" s="1">
        <v>201346</v>
      </c>
    </row>
    <row r="161" spans="1:11" x14ac:dyDescent="0.35">
      <c r="A161">
        <v>150601</v>
      </c>
      <c r="B161" t="s">
        <v>160</v>
      </c>
      <c r="C161" s="1">
        <v>143</v>
      </c>
      <c r="D161" s="1">
        <v>3164239</v>
      </c>
      <c r="E161">
        <v>0.17599999999999999</v>
      </c>
      <c r="F161">
        <v>0</v>
      </c>
      <c r="G161">
        <f t="shared" si="4"/>
        <v>0</v>
      </c>
      <c r="H161">
        <f t="shared" si="5"/>
        <v>0.36</v>
      </c>
      <c r="I161" s="1">
        <v>452486268</v>
      </c>
      <c r="J161" s="1">
        <v>43849</v>
      </c>
      <c r="K161" s="1">
        <v>39746</v>
      </c>
    </row>
    <row r="162" spans="1:11" x14ac:dyDescent="0.35">
      <c r="A162">
        <v>150801</v>
      </c>
      <c r="B162" t="s">
        <v>161</v>
      </c>
      <c r="C162" s="1">
        <v>148</v>
      </c>
      <c r="D162" s="1">
        <v>1785586</v>
      </c>
      <c r="E162">
        <v>0.317</v>
      </c>
      <c r="F162">
        <v>0</v>
      </c>
      <c r="G162">
        <f t="shared" si="4"/>
        <v>0</v>
      </c>
      <c r="H162">
        <f t="shared" si="5"/>
        <v>0.36</v>
      </c>
      <c r="I162" s="1">
        <v>264266868</v>
      </c>
      <c r="J162" s="1">
        <v>85958</v>
      </c>
      <c r="K162" s="1">
        <v>92921</v>
      </c>
    </row>
    <row r="163" spans="1:11" x14ac:dyDescent="0.35">
      <c r="A163">
        <v>150901</v>
      </c>
      <c r="B163" t="s">
        <v>162</v>
      </c>
      <c r="C163" s="1">
        <v>752</v>
      </c>
      <c r="D163" s="1">
        <v>264403</v>
      </c>
      <c r="E163">
        <v>0.55400000000000005</v>
      </c>
      <c r="F163">
        <v>0.81399999999999995</v>
      </c>
      <c r="G163">
        <f t="shared" si="4"/>
        <v>0.81399999999999995</v>
      </c>
      <c r="H163">
        <f t="shared" si="5"/>
        <v>0.81399999999999995</v>
      </c>
      <c r="I163" s="1">
        <v>198831121</v>
      </c>
      <c r="J163" s="1">
        <v>499573</v>
      </c>
      <c r="K163" s="1">
        <v>499745</v>
      </c>
    </row>
    <row r="164" spans="1:11" x14ac:dyDescent="0.35">
      <c r="A164">
        <v>151001</v>
      </c>
      <c r="B164" t="s">
        <v>163</v>
      </c>
      <c r="C164" s="1">
        <v>76</v>
      </c>
      <c r="D164" s="1">
        <v>4742891</v>
      </c>
      <c r="E164">
        <v>0.121</v>
      </c>
      <c r="F164">
        <v>0</v>
      </c>
      <c r="G164">
        <f t="shared" si="4"/>
        <v>0</v>
      </c>
      <c r="H164">
        <f t="shared" si="5"/>
        <v>0.36</v>
      </c>
      <c r="I164" s="1">
        <v>360459763</v>
      </c>
      <c r="J164" s="1">
        <v>90140</v>
      </c>
      <c r="K164" s="1">
        <v>99025</v>
      </c>
    </row>
    <row r="165" spans="1:11" x14ac:dyDescent="0.35">
      <c r="A165">
        <v>151102</v>
      </c>
      <c r="B165" t="s">
        <v>164</v>
      </c>
      <c r="C165" s="1">
        <v>787</v>
      </c>
      <c r="D165" s="1">
        <v>2411195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1897610889</v>
      </c>
      <c r="J165" s="1">
        <v>198628</v>
      </c>
      <c r="K165" s="1">
        <v>184489</v>
      </c>
    </row>
    <row r="166" spans="1:11" x14ac:dyDescent="0.35">
      <c r="A166">
        <v>151401</v>
      </c>
      <c r="B166" t="s">
        <v>165</v>
      </c>
      <c r="C166" s="1">
        <v>296</v>
      </c>
      <c r="D166" s="1">
        <v>2568256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760203833</v>
      </c>
      <c r="J166" s="1">
        <v>59959</v>
      </c>
      <c r="K166" s="1">
        <v>73355</v>
      </c>
    </row>
    <row r="167" spans="1:11" x14ac:dyDescent="0.35">
      <c r="A167">
        <v>151501</v>
      </c>
      <c r="B167" t="s">
        <v>166</v>
      </c>
      <c r="C167" s="1">
        <v>919</v>
      </c>
      <c r="D167" s="1">
        <v>1202017</v>
      </c>
      <c r="E167">
        <v>3.6999999999999998E-2</v>
      </c>
      <c r="F167">
        <v>0.15</v>
      </c>
      <c r="G167">
        <f t="shared" si="4"/>
        <v>0.15</v>
      </c>
      <c r="H167">
        <f t="shared" si="5"/>
        <v>0.36</v>
      </c>
      <c r="I167" s="1">
        <v>1104654170</v>
      </c>
      <c r="J167" s="1">
        <v>176799</v>
      </c>
      <c r="K167" s="1">
        <v>156938</v>
      </c>
    </row>
    <row r="168" spans="1:11" x14ac:dyDescent="0.35">
      <c r="A168">
        <v>151601</v>
      </c>
      <c r="B168" t="s">
        <v>167</v>
      </c>
      <c r="C168" s="1">
        <v>230</v>
      </c>
      <c r="D168" s="1">
        <v>941174</v>
      </c>
      <c r="E168">
        <v>0.40300000000000002</v>
      </c>
      <c r="F168">
        <v>0.33500000000000002</v>
      </c>
      <c r="G168">
        <f t="shared" si="4"/>
        <v>0.33500000000000002</v>
      </c>
      <c r="H168">
        <f t="shared" si="5"/>
        <v>0.40300000000000002</v>
      </c>
      <c r="I168" s="1">
        <v>216470245</v>
      </c>
      <c r="J168" s="1">
        <v>156574</v>
      </c>
      <c r="K168" s="1">
        <v>153026</v>
      </c>
    </row>
    <row r="169" spans="1:11" x14ac:dyDescent="0.35">
      <c r="A169">
        <v>151701</v>
      </c>
      <c r="B169" t="s">
        <v>168</v>
      </c>
      <c r="C169" s="1">
        <v>333</v>
      </c>
      <c r="D169" s="1">
        <v>1092006</v>
      </c>
      <c r="E169">
        <v>0.38</v>
      </c>
      <c r="F169">
        <v>0.22800000000000001</v>
      </c>
      <c r="G169">
        <f t="shared" si="4"/>
        <v>0.22800000000000001</v>
      </c>
      <c r="H169">
        <f t="shared" si="5"/>
        <v>0.38</v>
      </c>
      <c r="I169" s="1">
        <v>363638024</v>
      </c>
      <c r="J169" s="1">
        <v>80004</v>
      </c>
      <c r="K169" s="1">
        <v>92736</v>
      </c>
    </row>
    <row r="170" spans="1:11" x14ac:dyDescent="0.35">
      <c r="A170">
        <v>160101</v>
      </c>
      <c r="B170" t="s">
        <v>169</v>
      </c>
      <c r="C170" s="1">
        <v>985</v>
      </c>
      <c r="D170" s="1">
        <v>586781</v>
      </c>
      <c r="E170">
        <v>0.26700000000000002</v>
      </c>
      <c r="F170">
        <v>0.58499999999999996</v>
      </c>
      <c r="G170">
        <f t="shared" si="4"/>
        <v>0.58499999999999996</v>
      </c>
      <c r="H170">
        <f t="shared" si="5"/>
        <v>0.58499999999999996</v>
      </c>
      <c r="I170" s="1">
        <v>577979932</v>
      </c>
      <c r="J170" s="1">
        <v>632040</v>
      </c>
      <c r="K170" s="1">
        <v>612832</v>
      </c>
    </row>
    <row r="171" spans="1:11" x14ac:dyDescent="0.35">
      <c r="A171">
        <v>160801</v>
      </c>
      <c r="B171" t="s">
        <v>170</v>
      </c>
      <c r="C171" s="1">
        <v>576</v>
      </c>
      <c r="D171" s="1">
        <v>286898</v>
      </c>
      <c r="E171">
        <v>0.45300000000000001</v>
      </c>
      <c r="F171">
        <v>0.79800000000000004</v>
      </c>
      <c r="G171">
        <f t="shared" si="4"/>
        <v>0.79800000000000004</v>
      </c>
      <c r="H171">
        <f t="shared" si="5"/>
        <v>0.79800000000000004</v>
      </c>
      <c r="I171" s="1">
        <v>165253256</v>
      </c>
      <c r="J171" s="1">
        <v>418945</v>
      </c>
      <c r="K171" s="1">
        <v>510230</v>
      </c>
    </row>
    <row r="172" spans="1:11" x14ac:dyDescent="0.35">
      <c r="A172">
        <v>161201</v>
      </c>
      <c r="B172" t="s">
        <v>171</v>
      </c>
      <c r="C172" s="1">
        <v>1598</v>
      </c>
      <c r="D172" s="1">
        <v>85468</v>
      </c>
      <c r="E172">
        <v>0.39900000000000002</v>
      </c>
      <c r="F172">
        <v>0.94</v>
      </c>
      <c r="G172">
        <f t="shared" si="4"/>
        <v>0.94</v>
      </c>
      <c r="H172">
        <f t="shared" si="5"/>
        <v>0.94</v>
      </c>
      <c r="I172" s="1">
        <v>136578418</v>
      </c>
      <c r="J172" s="1">
        <v>1181889</v>
      </c>
      <c r="K172" s="1">
        <v>1465338</v>
      </c>
    </row>
    <row r="173" spans="1:11" x14ac:dyDescent="0.35">
      <c r="A173">
        <v>161401</v>
      </c>
      <c r="B173" t="s">
        <v>172</v>
      </c>
      <c r="C173" s="1">
        <v>1537</v>
      </c>
      <c r="D173" s="1">
        <v>1392927</v>
      </c>
      <c r="E173">
        <v>1.2999999999999999E-2</v>
      </c>
      <c r="F173">
        <v>1.4999999999999999E-2</v>
      </c>
      <c r="G173">
        <f t="shared" si="4"/>
        <v>1.4999999999999999E-2</v>
      </c>
      <c r="H173">
        <f t="shared" si="5"/>
        <v>0.36</v>
      </c>
      <c r="I173" s="1">
        <v>2140930050</v>
      </c>
      <c r="J173" s="1">
        <v>331474</v>
      </c>
      <c r="K173" s="1">
        <v>330398</v>
      </c>
    </row>
    <row r="174" spans="1:11" x14ac:dyDescent="0.35">
      <c r="A174">
        <v>161501</v>
      </c>
      <c r="B174" t="s">
        <v>173</v>
      </c>
      <c r="C174" s="1">
        <v>2546</v>
      </c>
      <c r="D174" s="1">
        <v>267654</v>
      </c>
      <c r="E174">
        <v>0.51300000000000001</v>
      </c>
      <c r="F174">
        <v>0.81100000000000005</v>
      </c>
      <c r="G174">
        <f t="shared" si="4"/>
        <v>0.81100000000000005</v>
      </c>
      <c r="H174">
        <f t="shared" si="5"/>
        <v>0.81100000000000005</v>
      </c>
      <c r="I174" s="1">
        <v>681447620</v>
      </c>
      <c r="J174" s="1">
        <v>2449231</v>
      </c>
      <c r="K174" s="1">
        <v>2472872</v>
      </c>
    </row>
    <row r="175" spans="1:11" x14ac:dyDescent="0.35">
      <c r="A175">
        <v>161601</v>
      </c>
      <c r="B175" t="s">
        <v>174</v>
      </c>
      <c r="C175" s="1">
        <v>850</v>
      </c>
      <c r="D175" s="1">
        <v>156680</v>
      </c>
      <c r="E175">
        <v>0.56299999999999994</v>
      </c>
      <c r="F175">
        <v>0.89</v>
      </c>
      <c r="G175">
        <f t="shared" si="4"/>
        <v>0.89</v>
      </c>
      <c r="H175">
        <f t="shared" si="5"/>
        <v>0.89</v>
      </c>
      <c r="I175" s="1">
        <v>133178669</v>
      </c>
      <c r="J175" s="1">
        <v>710936</v>
      </c>
      <c r="K175" s="1">
        <v>747778</v>
      </c>
    </row>
    <row r="176" spans="1:11" x14ac:dyDescent="0.35">
      <c r="A176">
        <v>161801</v>
      </c>
      <c r="B176" t="s">
        <v>175</v>
      </c>
      <c r="C176" s="1">
        <v>310</v>
      </c>
      <c r="D176" s="1">
        <v>462233</v>
      </c>
      <c r="E176">
        <v>0.54900000000000004</v>
      </c>
      <c r="F176">
        <v>0.67400000000000004</v>
      </c>
      <c r="G176">
        <f t="shared" si="4"/>
        <v>0.67400000000000004</v>
      </c>
      <c r="H176">
        <f t="shared" si="5"/>
        <v>0.67400000000000004</v>
      </c>
      <c r="I176" s="1">
        <v>143292529</v>
      </c>
      <c r="J176" s="1">
        <v>516179</v>
      </c>
      <c r="K176" s="1">
        <v>456457</v>
      </c>
    </row>
    <row r="177" spans="1:11" x14ac:dyDescent="0.35">
      <c r="A177">
        <v>170301</v>
      </c>
      <c r="B177" t="s">
        <v>176</v>
      </c>
      <c r="C177" s="1">
        <v>220</v>
      </c>
      <c r="D177" s="1">
        <v>924754</v>
      </c>
      <c r="E177">
        <v>0.14899999999999999</v>
      </c>
      <c r="F177">
        <v>0.34699999999999998</v>
      </c>
      <c r="G177">
        <f t="shared" si="4"/>
        <v>0.34699999999999998</v>
      </c>
      <c r="H177">
        <f t="shared" si="5"/>
        <v>0.36</v>
      </c>
      <c r="I177" s="1">
        <v>203445973</v>
      </c>
      <c r="J177" s="1">
        <v>107584</v>
      </c>
      <c r="K177" s="1">
        <v>102002</v>
      </c>
    </row>
    <row r="178" spans="1:11" x14ac:dyDescent="0.35">
      <c r="A178">
        <v>170500</v>
      </c>
      <c r="B178" t="s">
        <v>177</v>
      </c>
      <c r="C178" s="1">
        <v>3281</v>
      </c>
      <c r="D178" s="1">
        <v>184844</v>
      </c>
      <c r="E178">
        <v>0.63400000000000001</v>
      </c>
      <c r="F178">
        <v>0.87</v>
      </c>
      <c r="G178">
        <f t="shared" si="4"/>
        <v>0.87</v>
      </c>
      <c r="H178">
        <f t="shared" si="5"/>
        <v>0.87</v>
      </c>
      <c r="I178" s="1">
        <v>606475128</v>
      </c>
      <c r="J178" s="1">
        <v>1581867</v>
      </c>
      <c r="K178" s="1">
        <v>1548504</v>
      </c>
    </row>
    <row r="179" spans="1:11" x14ac:dyDescent="0.35">
      <c r="A179">
        <v>170600</v>
      </c>
      <c r="B179" t="s">
        <v>178</v>
      </c>
      <c r="C179" s="1">
        <v>1943</v>
      </c>
      <c r="D179" s="1">
        <v>231343</v>
      </c>
      <c r="E179">
        <v>0.53500000000000003</v>
      </c>
      <c r="F179">
        <v>0.83699999999999997</v>
      </c>
      <c r="G179">
        <f t="shared" si="4"/>
        <v>0.83699999999999997</v>
      </c>
      <c r="H179">
        <f t="shared" si="5"/>
        <v>0.83699999999999997</v>
      </c>
      <c r="I179" s="1">
        <v>449499492</v>
      </c>
      <c r="J179" s="1">
        <v>1171182</v>
      </c>
      <c r="K179" s="1">
        <v>1078787</v>
      </c>
    </row>
    <row r="180" spans="1:11" x14ac:dyDescent="0.35">
      <c r="A180">
        <v>170801</v>
      </c>
      <c r="B180" t="s">
        <v>179</v>
      </c>
      <c r="C180" s="1">
        <v>1077</v>
      </c>
      <c r="D180" s="1">
        <v>383315</v>
      </c>
      <c r="E180">
        <v>0.47799999999999998</v>
      </c>
      <c r="F180">
        <v>0.73</v>
      </c>
      <c r="G180">
        <f t="shared" si="4"/>
        <v>0.73</v>
      </c>
      <c r="H180">
        <f t="shared" si="5"/>
        <v>0.73</v>
      </c>
      <c r="I180" s="1">
        <v>412830598</v>
      </c>
      <c r="J180" s="1">
        <v>640783</v>
      </c>
      <c r="K180" s="1">
        <v>660783</v>
      </c>
    </row>
    <row r="181" spans="1:11" x14ac:dyDescent="0.35">
      <c r="A181">
        <v>170901</v>
      </c>
      <c r="B181" t="s">
        <v>180</v>
      </c>
      <c r="C181" s="1">
        <v>426</v>
      </c>
      <c r="D181" s="1">
        <v>1110336</v>
      </c>
      <c r="E181">
        <v>0.16700000000000001</v>
      </c>
      <c r="F181">
        <v>0.215</v>
      </c>
      <c r="G181">
        <f t="shared" si="4"/>
        <v>0.215</v>
      </c>
      <c r="H181">
        <f t="shared" si="5"/>
        <v>0.36</v>
      </c>
      <c r="I181" s="1">
        <v>473003282</v>
      </c>
      <c r="J181" s="1">
        <v>124979</v>
      </c>
      <c r="K181" s="1">
        <v>116670</v>
      </c>
    </row>
    <row r="182" spans="1:11" x14ac:dyDescent="0.35">
      <c r="A182">
        <v>171001</v>
      </c>
      <c r="B182" t="s">
        <v>692</v>
      </c>
      <c r="C182" s="1">
        <v>438</v>
      </c>
      <c r="D182" s="1">
        <v>321040</v>
      </c>
      <c r="E182">
        <v>0.53</v>
      </c>
      <c r="F182">
        <v>0.77400000000000002</v>
      </c>
      <c r="G182">
        <f t="shared" si="4"/>
        <v>0.77400000000000002</v>
      </c>
      <c r="H182">
        <f t="shared" si="5"/>
        <v>0.77400000000000002</v>
      </c>
      <c r="I182" s="1">
        <v>140615811</v>
      </c>
      <c r="J182" s="1">
        <v>421970</v>
      </c>
      <c r="K182" s="1">
        <v>427438</v>
      </c>
    </row>
    <row r="183" spans="1:11" x14ac:dyDescent="0.35">
      <c r="A183">
        <v>171102</v>
      </c>
      <c r="B183" t="s">
        <v>181</v>
      </c>
      <c r="C183" s="1">
        <v>2097</v>
      </c>
      <c r="D183" s="1">
        <v>356748</v>
      </c>
      <c r="E183">
        <v>0.433</v>
      </c>
      <c r="F183">
        <v>0.749</v>
      </c>
      <c r="G183">
        <f t="shared" si="4"/>
        <v>0.749</v>
      </c>
      <c r="H183">
        <f t="shared" si="5"/>
        <v>0.749</v>
      </c>
      <c r="I183" s="1">
        <v>748101977</v>
      </c>
      <c r="J183" s="1">
        <v>862426</v>
      </c>
      <c r="K183" s="1">
        <v>854251</v>
      </c>
    </row>
    <row r="184" spans="1:11" x14ac:dyDescent="0.35">
      <c r="A184">
        <v>180202</v>
      </c>
      <c r="B184" t="s">
        <v>182</v>
      </c>
      <c r="C184" s="1">
        <v>969</v>
      </c>
      <c r="D184" s="1">
        <v>236983</v>
      </c>
      <c r="E184">
        <v>0.66200000000000003</v>
      </c>
      <c r="F184">
        <v>0.83299999999999996</v>
      </c>
      <c r="G184">
        <f t="shared" si="4"/>
        <v>0.83299999999999996</v>
      </c>
      <c r="H184">
        <f t="shared" si="5"/>
        <v>0.83299999999999996</v>
      </c>
      <c r="I184" s="1">
        <v>229636881</v>
      </c>
      <c r="J184" s="1">
        <v>966210</v>
      </c>
      <c r="K184" s="1">
        <v>842654</v>
      </c>
    </row>
    <row r="185" spans="1:11" x14ac:dyDescent="0.35">
      <c r="A185">
        <v>180300</v>
      </c>
      <c r="B185" t="s">
        <v>183</v>
      </c>
      <c r="C185" s="1">
        <v>2507</v>
      </c>
      <c r="D185" s="1">
        <v>290436</v>
      </c>
      <c r="E185">
        <v>0.68400000000000005</v>
      </c>
      <c r="F185">
        <v>0.79500000000000004</v>
      </c>
      <c r="G185">
        <f t="shared" si="4"/>
        <v>0.79500000000000004</v>
      </c>
      <c r="H185">
        <f t="shared" si="5"/>
        <v>0.79500000000000004</v>
      </c>
      <c r="I185" s="1">
        <v>728123931</v>
      </c>
      <c r="J185" s="1">
        <v>2662604</v>
      </c>
      <c r="K185" s="1">
        <v>2283323</v>
      </c>
    </row>
    <row r="186" spans="1:11" x14ac:dyDescent="0.35">
      <c r="A186">
        <v>180701</v>
      </c>
      <c r="B186" t="s">
        <v>184</v>
      </c>
      <c r="C186" s="1">
        <v>1196</v>
      </c>
      <c r="D186" s="1">
        <v>249813</v>
      </c>
      <c r="E186">
        <v>0.66700000000000004</v>
      </c>
      <c r="F186">
        <v>0.82399999999999995</v>
      </c>
      <c r="G186">
        <f t="shared" si="4"/>
        <v>0.82399999999999995</v>
      </c>
      <c r="H186">
        <f t="shared" si="5"/>
        <v>0.82399999999999995</v>
      </c>
      <c r="I186" s="1">
        <v>298776382</v>
      </c>
      <c r="J186" s="1">
        <v>1260028</v>
      </c>
      <c r="K186" s="1">
        <v>1071469</v>
      </c>
    </row>
    <row r="187" spans="1:11" x14ac:dyDescent="0.35">
      <c r="A187">
        <v>180901</v>
      </c>
      <c r="B187" t="s">
        <v>185</v>
      </c>
      <c r="C187" s="1">
        <v>570</v>
      </c>
      <c r="D187" s="1">
        <v>198043</v>
      </c>
      <c r="E187">
        <v>0.65900000000000003</v>
      </c>
      <c r="F187">
        <v>0.86099999999999999</v>
      </c>
      <c r="G187">
        <f t="shared" si="4"/>
        <v>0.86099999999999999</v>
      </c>
      <c r="H187">
        <f t="shared" si="5"/>
        <v>0.86099999999999999</v>
      </c>
      <c r="I187" s="1">
        <v>112884834</v>
      </c>
      <c r="J187" s="1">
        <v>574315</v>
      </c>
      <c r="K187" s="1">
        <v>557203</v>
      </c>
    </row>
    <row r="188" spans="1:11" x14ac:dyDescent="0.35">
      <c r="A188">
        <v>181001</v>
      </c>
      <c r="B188" t="s">
        <v>186</v>
      </c>
      <c r="C188" s="1">
        <v>1420</v>
      </c>
      <c r="D188" s="1">
        <v>248679</v>
      </c>
      <c r="E188">
        <v>0.67100000000000004</v>
      </c>
      <c r="F188">
        <v>0.82499999999999996</v>
      </c>
      <c r="G188">
        <f t="shared" si="4"/>
        <v>0.82499999999999996</v>
      </c>
      <c r="H188">
        <f t="shared" si="5"/>
        <v>0.82499999999999996</v>
      </c>
      <c r="I188" s="1">
        <v>353124512</v>
      </c>
      <c r="J188" s="1">
        <v>1377633</v>
      </c>
      <c r="K188" s="1">
        <v>1300302</v>
      </c>
    </row>
    <row r="189" spans="1:11" x14ac:dyDescent="0.35">
      <c r="A189">
        <v>181101</v>
      </c>
      <c r="B189" t="s">
        <v>187</v>
      </c>
      <c r="C189" s="1">
        <v>1065</v>
      </c>
      <c r="D189" s="1">
        <v>187185</v>
      </c>
      <c r="E189">
        <v>0.65600000000000003</v>
      </c>
      <c r="F189">
        <v>0.86799999999999999</v>
      </c>
      <c r="G189">
        <f t="shared" si="4"/>
        <v>0.86799999999999999</v>
      </c>
      <c r="H189">
        <f t="shared" si="5"/>
        <v>0.86799999999999999</v>
      </c>
      <c r="I189" s="1">
        <v>199352610</v>
      </c>
      <c r="J189" s="1">
        <v>998258</v>
      </c>
      <c r="K189" s="1">
        <v>876541</v>
      </c>
    </row>
    <row r="190" spans="1:11" x14ac:dyDescent="0.35">
      <c r="A190">
        <v>181201</v>
      </c>
      <c r="B190" t="s">
        <v>188</v>
      </c>
      <c r="C190" s="1">
        <v>871</v>
      </c>
      <c r="D190" s="1">
        <v>235733</v>
      </c>
      <c r="E190">
        <v>0.64200000000000002</v>
      </c>
      <c r="F190">
        <v>0.83399999999999996</v>
      </c>
      <c r="G190">
        <f t="shared" si="4"/>
        <v>0.83399999999999996</v>
      </c>
      <c r="H190">
        <f t="shared" si="5"/>
        <v>0.83399999999999996</v>
      </c>
      <c r="I190" s="1">
        <v>205324177</v>
      </c>
      <c r="J190" s="1">
        <v>906114</v>
      </c>
      <c r="K190" s="1">
        <v>777328</v>
      </c>
    </row>
    <row r="191" spans="1:11" x14ac:dyDescent="0.35">
      <c r="A191">
        <v>181302</v>
      </c>
      <c r="B191" t="s">
        <v>189</v>
      </c>
      <c r="C191" s="1">
        <v>1152</v>
      </c>
      <c r="D191" s="1">
        <v>301229</v>
      </c>
      <c r="E191">
        <v>0.60599999999999998</v>
      </c>
      <c r="F191">
        <v>0.78800000000000003</v>
      </c>
      <c r="G191">
        <f t="shared" si="4"/>
        <v>0.78800000000000003</v>
      </c>
      <c r="H191">
        <f t="shared" si="5"/>
        <v>0.78800000000000003</v>
      </c>
      <c r="I191" s="1">
        <v>347016847</v>
      </c>
      <c r="J191" s="1">
        <v>1190782</v>
      </c>
      <c r="K191" s="1">
        <v>1133411</v>
      </c>
    </row>
    <row r="192" spans="1:11" x14ac:dyDescent="0.35">
      <c r="A192">
        <v>190301</v>
      </c>
      <c r="B192" t="s">
        <v>190</v>
      </c>
      <c r="C192" s="1">
        <v>1640</v>
      </c>
      <c r="D192" s="1">
        <v>574084</v>
      </c>
      <c r="E192">
        <v>0.32300000000000001</v>
      </c>
      <c r="F192">
        <v>0.59499999999999997</v>
      </c>
      <c r="G192">
        <f t="shared" si="4"/>
        <v>0.59499999999999997</v>
      </c>
      <c r="H192">
        <f t="shared" si="5"/>
        <v>0.59499999999999997</v>
      </c>
      <c r="I192" s="1">
        <v>941498514</v>
      </c>
      <c r="J192" s="1">
        <v>648724</v>
      </c>
      <c r="K192" s="1">
        <v>720141</v>
      </c>
    </row>
    <row r="193" spans="1:11" x14ac:dyDescent="0.35">
      <c r="A193">
        <v>190401</v>
      </c>
      <c r="B193" t="s">
        <v>191</v>
      </c>
      <c r="C193" s="1">
        <v>1780</v>
      </c>
      <c r="D193" s="1">
        <v>588712</v>
      </c>
      <c r="E193">
        <v>0.47099999999999997</v>
      </c>
      <c r="F193">
        <v>0.58399999999999996</v>
      </c>
      <c r="G193">
        <f t="shared" si="4"/>
        <v>0.58399999999999996</v>
      </c>
      <c r="H193">
        <f t="shared" si="5"/>
        <v>0.58399999999999996</v>
      </c>
      <c r="I193" s="1">
        <v>1047909048</v>
      </c>
      <c r="J193" s="1">
        <v>764836</v>
      </c>
      <c r="K193" s="1">
        <v>813257</v>
      </c>
    </row>
    <row r="194" spans="1:11" x14ac:dyDescent="0.35">
      <c r="A194">
        <v>190501</v>
      </c>
      <c r="B194" t="s">
        <v>192</v>
      </c>
      <c r="C194" s="1">
        <v>1627</v>
      </c>
      <c r="D194" s="1">
        <v>584000</v>
      </c>
      <c r="E194">
        <v>0.46</v>
      </c>
      <c r="F194">
        <v>0.58699999999999997</v>
      </c>
      <c r="G194">
        <f t="shared" si="4"/>
        <v>0.58699999999999997</v>
      </c>
      <c r="H194">
        <f t="shared" si="5"/>
        <v>0.58699999999999997</v>
      </c>
      <c r="I194" s="1">
        <v>950168853</v>
      </c>
      <c r="J194" s="1">
        <v>491140</v>
      </c>
      <c r="K194" s="1">
        <v>511844</v>
      </c>
    </row>
    <row r="195" spans="1:11" x14ac:dyDescent="0.35">
      <c r="A195">
        <v>190701</v>
      </c>
      <c r="B195" t="s">
        <v>193</v>
      </c>
      <c r="C195" s="1">
        <v>1380</v>
      </c>
      <c r="D195" s="1">
        <v>601420</v>
      </c>
      <c r="E195">
        <v>0.52700000000000002</v>
      </c>
      <c r="F195">
        <v>0.57499999999999996</v>
      </c>
      <c r="G195">
        <f t="shared" si="4"/>
        <v>0.57499999999999996</v>
      </c>
      <c r="H195">
        <f t="shared" si="5"/>
        <v>0.57499999999999996</v>
      </c>
      <c r="I195" s="1">
        <v>829960081</v>
      </c>
      <c r="J195" s="1">
        <v>741367</v>
      </c>
      <c r="K195" s="1">
        <v>750851</v>
      </c>
    </row>
    <row r="196" spans="1:11" x14ac:dyDescent="0.35">
      <c r="A196">
        <v>190901</v>
      </c>
      <c r="B196" t="s">
        <v>194</v>
      </c>
      <c r="C196" s="1">
        <v>516</v>
      </c>
      <c r="D196" s="1">
        <v>2076531</v>
      </c>
      <c r="E196">
        <v>0.10199999999999999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1071490328</v>
      </c>
      <c r="J196" s="1">
        <v>226142</v>
      </c>
      <c r="K196" s="1">
        <v>225881</v>
      </c>
    </row>
    <row r="197" spans="1:11" x14ac:dyDescent="0.35">
      <c r="A197">
        <v>191401</v>
      </c>
      <c r="B197" t="s">
        <v>195</v>
      </c>
      <c r="C197" s="1">
        <v>427</v>
      </c>
      <c r="D197" s="1">
        <v>2831594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1209090868</v>
      </c>
      <c r="J197" s="1">
        <v>179789</v>
      </c>
      <c r="K197" s="1">
        <v>176221</v>
      </c>
    </row>
    <row r="198" spans="1:11" x14ac:dyDescent="0.35">
      <c r="A198">
        <v>200401</v>
      </c>
      <c r="B198" t="s">
        <v>196</v>
      </c>
      <c r="C198" s="1">
        <v>162</v>
      </c>
      <c r="D198" s="1">
        <v>3606541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584259705</v>
      </c>
      <c r="J198" s="1">
        <v>106153</v>
      </c>
      <c r="K198" s="1">
        <v>111343</v>
      </c>
    </row>
    <row r="199" spans="1:11" x14ac:dyDescent="0.35">
      <c r="A199">
        <v>200601</v>
      </c>
      <c r="B199" t="s">
        <v>197</v>
      </c>
      <c r="C199" s="1">
        <v>95</v>
      </c>
      <c r="D199" s="1">
        <v>4434991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421324192</v>
      </c>
      <c r="J199" s="1">
        <v>69492</v>
      </c>
      <c r="K199" s="1">
        <v>60392</v>
      </c>
    </row>
    <row r="200" spans="1:11" x14ac:dyDescent="0.35">
      <c r="A200">
        <v>200701</v>
      </c>
      <c r="B200" t="s">
        <v>198</v>
      </c>
      <c r="C200" s="1">
        <v>68</v>
      </c>
      <c r="D200" s="1">
        <v>7853082</v>
      </c>
      <c r="E200">
        <v>0</v>
      </c>
      <c r="F200">
        <v>0</v>
      </c>
      <c r="G200">
        <f t="shared" si="6"/>
        <v>0</v>
      </c>
      <c r="H200">
        <f t="shared" si="7"/>
        <v>0.36</v>
      </c>
      <c r="I200" s="1">
        <v>534009635</v>
      </c>
      <c r="J200" s="1">
        <v>23161</v>
      </c>
      <c r="K200" s="1">
        <v>40053</v>
      </c>
    </row>
    <row r="201" spans="1:11" x14ac:dyDescent="0.35">
      <c r="A201">
        <v>200901</v>
      </c>
      <c r="B201" t="s">
        <v>199</v>
      </c>
      <c r="C201" s="1">
        <v>143</v>
      </c>
      <c r="D201" s="1">
        <v>2461191</v>
      </c>
      <c r="E201">
        <v>0.184</v>
      </c>
      <c r="F201">
        <v>0</v>
      </c>
      <c r="G201">
        <f t="shared" si="6"/>
        <v>0</v>
      </c>
      <c r="H201">
        <f t="shared" si="7"/>
        <v>0.36</v>
      </c>
      <c r="I201" s="1">
        <v>351950316</v>
      </c>
      <c r="J201" s="1">
        <v>89199</v>
      </c>
      <c r="K201" s="1">
        <v>82381</v>
      </c>
    </row>
    <row r="202" spans="1:11" x14ac:dyDescent="0.35">
      <c r="A202">
        <v>210302</v>
      </c>
      <c r="B202" t="s">
        <v>200</v>
      </c>
      <c r="C202" s="1">
        <v>872</v>
      </c>
      <c r="D202" s="1">
        <v>266391</v>
      </c>
      <c r="E202">
        <v>0.55400000000000005</v>
      </c>
      <c r="F202">
        <v>0.81200000000000006</v>
      </c>
      <c r="G202">
        <f t="shared" si="6"/>
        <v>0.81200000000000006</v>
      </c>
      <c r="H202">
        <f t="shared" si="7"/>
        <v>0.81200000000000006</v>
      </c>
      <c r="I202" s="1">
        <v>232293253</v>
      </c>
      <c r="J202" s="1">
        <v>781186</v>
      </c>
      <c r="K202" s="1">
        <v>874365</v>
      </c>
    </row>
    <row r="203" spans="1:11" x14ac:dyDescent="0.35">
      <c r="A203">
        <v>210402</v>
      </c>
      <c r="B203" t="s">
        <v>201</v>
      </c>
      <c r="C203" s="1">
        <v>1278</v>
      </c>
      <c r="D203" s="1">
        <v>242135</v>
      </c>
      <c r="E203">
        <v>0.58399999999999996</v>
      </c>
      <c r="F203">
        <v>0.83</v>
      </c>
      <c r="G203">
        <f t="shared" si="6"/>
        <v>0.83</v>
      </c>
      <c r="H203">
        <f t="shared" si="7"/>
        <v>0.83</v>
      </c>
      <c r="I203" s="1">
        <v>309449255</v>
      </c>
      <c r="J203" s="1">
        <v>918096</v>
      </c>
      <c r="K203" s="1">
        <v>1074739</v>
      </c>
    </row>
    <row r="204" spans="1:11" x14ac:dyDescent="0.35">
      <c r="A204">
        <v>210501</v>
      </c>
      <c r="B204" t="s">
        <v>693</v>
      </c>
      <c r="C204" s="1">
        <v>1664</v>
      </c>
      <c r="D204" s="1">
        <v>157324</v>
      </c>
      <c r="E204">
        <v>0.504</v>
      </c>
      <c r="F204">
        <v>0.88900000000000001</v>
      </c>
      <c r="G204">
        <f t="shared" si="6"/>
        <v>0.88900000000000001</v>
      </c>
      <c r="H204">
        <f t="shared" si="7"/>
        <v>0.88900000000000001</v>
      </c>
      <c r="I204" s="1">
        <v>261787452</v>
      </c>
      <c r="J204" s="1">
        <v>1551240</v>
      </c>
      <c r="K204" s="1">
        <v>1811157</v>
      </c>
    </row>
    <row r="205" spans="1:11" x14ac:dyDescent="0.35">
      <c r="A205">
        <v>210502</v>
      </c>
      <c r="B205" t="s">
        <v>694</v>
      </c>
      <c r="C205" s="1">
        <v>900</v>
      </c>
      <c r="D205" s="1">
        <v>210596</v>
      </c>
      <c r="E205">
        <v>0.57499999999999996</v>
      </c>
      <c r="F205">
        <v>0.85199999999999998</v>
      </c>
      <c r="G205">
        <f t="shared" si="6"/>
        <v>0.85199999999999998</v>
      </c>
      <c r="H205">
        <f t="shared" si="7"/>
        <v>0.85199999999999998</v>
      </c>
      <c r="I205" s="1">
        <v>189536571</v>
      </c>
      <c r="J205" s="1">
        <v>590168</v>
      </c>
      <c r="K205" s="1">
        <v>684539</v>
      </c>
    </row>
    <row r="206" spans="1:11" x14ac:dyDescent="0.35">
      <c r="A206">
        <v>210601</v>
      </c>
      <c r="B206" t="s">
        <v>202</v>
      </c>
      <c r="C206" s="1">
        <v>1311</v>
      </c>
      <c r="D206" s="1">
        <v>259293</v>
      </c>
      <c r="E206">
        <v>0.59</v>
      </c>
      <c r="F206">
        <v>0.81699999999999995</v>
      </c>
      <c r="G206">
        <f t="shared" si="6"/>
        <v>0.81699999999999995</v>
      </c>
      <c r="H206">
        <f t="shared" si="7"/>
        <v>0.81699999999999995</v>
      </c>
      <c r="I206" s="1">
        <v>339933414</v>
      </c>
      <c r="J206" s="1">
        <v>1007384</v>
      </c>
      <c r="K206" s="1">
        <v>1104117</v>
      </c>
    </row>
    <row r="207" spans="1:11" x14ac:dyDescent="0.35">
      <c r="A207">
        <v>210800</v>
      </c>
      <c r="B207" t="s">
        <v>203</v>
      </c>
      <c r="C207" s="1">
        <v>1196</v>
      </c>
      <c r="D207" s="1">
        <v>232604</v>
      </c>
      <c r="E207">
        <v>0.69399999999999995</v>
      </c>
      <c r="F207">
        <v>0.83599999999999997</v>
      </c>
      <c r="G207">
        <f t="shared" si="6"/>
        <v>0.83599999999999997</v>
      </c>
      <c r="H207">
        <f t="shared" si="7"/>
        <v>0.83599999999999997</v>
      </c>
      <c r="I207" s="1">
        <v>278195222</v>
      </c>
      <c r="J207" s="1">
        <v>855558</v>
      </c>
      <c r="K207" s="1">
        <v>952167</v>
      </c>
    </row>
    <row r="208" spans="1:11" x14ac:dyDescent="0.35">
      <c r="A208">
        <v>211003</v>
      </c>
      <c r="B208" t="s">
        <v>204</v>
      </c>
      <c r="C208" s="1">
        <v>894</v>
      </c>
      <c r="D208" s="1">
        <v>297843</v>
      </c>
      <c r="E208">
        <v>0.47799999999999998</v>
      </c>
      <c r="F208">
        <v>0.79</v>
      </c>
      <c r="G208">
        <f t="shared" si="6"/>
        <v>0.79</v>
      </c>
      <c r="H208">
        <f t="shared" si="7"/>
        <v>0.79</v>
      </c>
      <c r="I208" s="1">
        <v>266271658</v>
      </c>
      <c r="J208" s="1">
        <v>755363</v>
      </c>
      <c r="K208" s="1">
        <v>850925</v>
      </c>
    </row>
    <row r="209" spans="1:11" x14ac:dyDescent="0.35">
      <c r="A209">
        <v>211103</v>
      </c>
      <c r="B209" t="s">
        <v>205</v>
      </c>
      <c r="C209" s="1">
        <v>717</v>
      </c>
      <c r="D209" s="1">
        <v>597479</v>
      </c>
      <c r="E209">
        <v>0.41199999999999998</v>
      </c>
      <c r="F209">
        <v>0.57799999999999996</v>
      </c>
      <c r="G209">
        <f t="shared" si="6"/>
        <v>0.57799999999999996</v>
      </c>
      <c r="H209">
        <f t="shared" si="7"/>
        <v>0.57799999999999996</v>
      </c>
      <c r="I209" s="1">
        <v>428393001</v>
      </c>
      <c r="J209" s="1">
        <v>385872</v>
      </c>
      <c r="K209" s="1">
        <v>473716</v>
      </c>
    </row>
    <row r="210" spans="1:11" x14ac:dyDescent="0.35">
      <c r="A210">
        <v>211701</v>
      </c>
      <c r="B210" t="s">
        <v>206</v>
      </c>
      <c r="C210" s="1">
        <v>306</v>
      </c>
      <c r="D210" s="1">
        <v>289316</v>
      </c>
      <c r="E210">
        <v>0.56100000000000005</v>
      </c>
      <c r="F210">
        <v>0.79600000000000004</v>
      </c>
      <c r="G210">
        <f t="shared" si="6"/>
        <v>0.79600000000000004</v>
      </c>
      <c r="H210">
        <f t="shared" si="7"/>
        <v>0.79600000000000004</v>
      </c>
      <c r="I210" s="1">
        <v>88530888</v>
      </c>
      <c r="J210" s="1">
        <v>234848</v>
      </c>
      <c r="K210" s="1">
        <v>293479</v>
      </c>
    </row>
    <row r="211" spans="1:11" x14ac:dyDescent="0.35">
      <c r="A211">
        <v>211901</v>
      </c>
      <c r="B211" t="s">
        <v>207</v>
      </c>
      <c r="C211" s="1">
        <v>290</v>
      </c>
      <c r="D211" s="1">
        <v>6466643</v>
      </c>
      <c r="E211">
        <v>0</v>
      </c>
      <c r="F211">
        <v>0</v>
      </c>
      <c r="G211">
        <f t="shared" si="6"/>
        <v>0</v>
      </c>
      <c r="H211">
        <f t="shared" si="7"/>
        <v>0.36</v>
      </c>
      <c r="I211" s="1">
        <v>1875326559</v>
      </c>
      <c r="J211" s="1">
        <v>74442</v>
      </c>
      <c r="K211" s="1">
        <v>82276</v>
      </c>
    </row>
    <row r="212" spans="1:11" x14ac:dyDescent="0.35">
      <c r="A212">
        <v>212001</v>
      </c>
      <c r="B212" t="s">
        <v>208</v>
      </c>
      <c r="C212" s="1">
        <v>1375</v>
      </c>
      <c r="D212" s="1">
        <v>214088</v>
      </c>
      <c r="E212">
        <v>0.58199999999999996</v>
      </c>
      <c r="F212">
        <v>0.84899999999999998</v>
      </c>
      <c r="G212">
        <f t="shared" si="6"/>
        <v>0.84899999999999998</v>
      </c>
      <c r="H212">
        <f t="shared" si="7"/>
        <v>0.84899999999999998</v>
      </c>
      <c r="I212" s="1">
        <v>294372337</v>
      </c>
      <c r="J212" s="1">
        <v>1285621</v>
      </c>
      <c r="K212" s="1">
        <v>1436380</v>
      </c>
    </row>
    <row r="213" spans="1:11" x14ac:dyDescent="0.35">
      <c r="A213">
        <v>220101</v>
      </c>
      <c r="B213" t="s">
        <v>210</v>
      </c>
      <c r="C213" s="1">
        <v>2060</v>
      </c>
      <c r="D213" s="1">
        <v>236643</v>
      </c>
      <c r="E213">
        <v>0.34499999999999997</v>
      </c>
      <c r="F213">
        <v>0.83299999999999996</v>
      </c>
      <c r="G213">
        <f t="shared" si="6"/>
        <v>0.83299999999999996</v>
      </c>
      <c r="H213">
        <f t="shared" si="7"/>
        <v>0.83299999999999996</v>
      </c>
      <c r="I213" s="1">
        <v>487485513</v>
      </c>
      <c r="J213" s="1">
        <v>1244257</v>
      </c>
      <c r="K213" s="1">
        <v>1326348</v>
      </c>
    </row>
    <row r="214" spans="1:11" x14ac:dyDescent="0.35">
      <c r="A214">
        <v>220202</v>
      </c>
      <c r="B214" t="s">
        <v>211</v>
      </c>
      <c r="C214" s="1">
        <v>653</v>
      </c>
      <c r="D214" s="1">
        <v>919895</v>
      </c>
      <c r="E214">
        <v>0.17599999999999999</v>
      </c>
      <c r="F214">
        <v>0.35</v>
      </c>
      <c r="G214">
        <f t="shared" si="6"/>
        <v>0.35</v>
      </c>
      <c r="H214">
        <f t="shared" si="7"/>
        <v>0.36</v>
      </c>
      <c r="I214" s="1">
        <v>600691778</v>
      </c>
      <c r="J214" s="1">
        <v>272228</v>
      </c>
      <c r="K214" s="1">
        <v>330372</v>
      </c>
    </row>
    <row r="215" spans="1:11" x14ac:dyDescent="0.35">
      <c r="A215">
        <v>220301</v>
      </c>
      <c r="B215" t="s">
        <v>212</v>
      </c>
      <c r="C215" s="1">
        <v>3755</v>
      </c>
      <c r="D215" s="1">
        <v>134061</v>
      </c>
      <c r="E215">
        <v>0</v>
      </c>
      <c r="F215">
        <v>0.90600000000000003</v>
      </c>
      <c r="G215">
        <f t="shared" si="6"/>
        <v>0.90600000000000003</v>
      </c>
      <c r="H215">
        <f t="shared" si="7"/>
        <v>0.90600000000000003</v>
      </c>
      <c r="I215" s="1">
        <v>503401316</v>
      </c>
      <c r="J215" s="1">
        <v>1749972</v>
      </c>
      <c r="K215" s="1">
        <v>1810117</v>
      </c>
    </row>
    <row r="216" spans="1:11" x14ac:dyDescent="0.35">
      <c r="A216">
        <v>220401</v>
      </c>
      <c r="B216" t="s">
        <v>213</v>
      </c>
      <c r="C216" s="1">
        <v>1621</v>
      </c>
      <c r="D216" s="1">
        <v>372109</v>
      </c>
      <c r="E216">
        <v>0.184</v>
      </c>
      <c r="F216">
        <v>0.73699999999999999</v>
      </c>
      <c r="G216">
        <f t="shared" si="6"/>
        <v>0.73699999999999999</v>
      </c>
      <c r="H216">
        <f t="shared" si="7"/>
        <v>0.73699999999999999</v>
      </c>
      <c r="I216" s="1">
        <v>603190056</v>
      </c>
      <c r="J216" s="1">
        <v>993921</v>
      </c>
      <c r="K216" s="1">
        <v>1067325</v>
      </c>
    </row>
    <row r="217" spans="1:11" x14ac:dyDescent="0.35">
      <c r="A217">
        <v>220701</v>
      </c>
      <c r="B217" t="s">
        <v>214</v>
      </c>
      <c r="C217" s="1">
        <v>1154</v>
      </c>
      <c r="D217" s="1">
        <v>710903</v>
      </c>
      <c r="E217">
        <v>0.30499999999999999</v>
      </c>
      <c r="F217">
        <v>0.498</v>
      </c>
      <c r="G217">
        <f t="shared" si="6"/>
        <v>0.498</v>
      </c>
      <c r="H217">
        <f t="shared" si="7"/>
        <v>0.498</v>
      </c>
      <c r="I217" s="1">
        <v>820382930</v>
      </c>
      <c r="J217" s="1">
        <v>449972</v>
      </c>
      <c r="K217" s="1">
        <v>459399</v>
      </c>
    </row>
    <row r="218" spans="1:11" x14ac:dyDescent="0.35">
      <c r="A218">
        <v>220909</v>
      </c>
      <c r="B218" t="s">
        <v>215</v>
      </c>
      <c r="C218" s="1">
        <v>549</v>
      </c>
      <c r="D218" s="1">
        <v>736746</v>
      </c>
      <c r="E218">
        <v>0.112</v>
      </c>
      <c r="F218">
        <v>0.47899999999999998</v>
      </c>
      <c r="G218">
        <f t="shared" si="6"/>
        <v>0.47899999999999998</v>
      </c>
      <c r="H218">
        <f t="shared" si="7"/>
        <v>0.47899999999999998</v>
      </c>
      <c r="I218" s="1">
        <v>404473719</v>
      </c>
      <c r="J218" s="1">
        <v>295058</v>
      </c>
      <c r="K218" s="1">
        <v>295623</v>
      </c>
    </row>
    <row r="219" spans="1:11" x14ac:dyDescent="0.35">
      <c r="A219">
        <v>221001</v>
      </c>
      <c r="B219" t="s">
        <v>216</v>
      </c>
      <c r="C219" s="1">
        <v>484</v>
      </c>
      <c r="D219" s="1">
        <v>509403</v>
      </c>
      <c r="E219">
        <v>0.437</v>
      </c>
      <c r="F219">
        <v>0.64</v>
      </c>
      <c r="G219">
        <f t="shared" si="6"/>
        <v>0.64</v>
      </c>
      <c r="H219">
        <f t="shared" si="7"/>
        <v>0.64</v>
      </c>
      <c r="I219" s="1">
        <v>246551130</v>
      </c>
      <c r="J219" s="1">
        <v>259871</v>
      </c>
      <c r="K219" s="1">
        <v>254062</v>
      </c>
    </row>
    <row r="220" spans="1:11" x14ac:dyDescent="0.35">
      <c r="A220">
        <v>221301</v>
      </c>
      <c r="B220" t="s">
        <v>217</v>
      </c>
      <c r="C220" s="1">
        <v>357</v>
      </c>
      <c r="D220" s="1">
        <v>813162</v>
      </c>
      <c r="E220">
        <v>0.26700000000000002</v>
      </c>
      <c r="F220">
        <v>0.42499999999999999</v>
      </c>
      <c r="G220">
        <f t="shared" si="6"/>
        <v>0.42499999999999999</v>
      </c>
      <c r="H220">
        <f t="shared" si="7"/>
        <v>0.42499999999999999</v>
      </c>
      <c r="I220" s="1">
        <v>290299049</v>
      </c>
      <c r="J220" s="1">
        <v>245150</v>
      </c>
      <c r="K220" s="1">
        <v>278962</v>
      </c>
    </row>
    <row r="221" spans="1:11" x14ac:dyDescent="0.35">
      <c r="A221">
        <v>221401</v>
      </c>
      <c r="B221" t="s">
        <v>218</v>
      </c>
      <c r="C221" s="1">
        <v>608</v>
      </c>
      <c r="D221" s="1">
        <v>616796</v>
      </c>
      <c r="E221">
        <v>2.5000000000000001E-2</v>
      </c>
      <c r="F221">
        <v>0.56399999999999995</v>
      </c>
      <c r="G221">
        <f t="shared" si="6"/>
        <v>0.56399999999999995</v>
      </c>
      <c r="H221">
        <f t="shared" si="7"/>
        <v>0.56399999999999995</v>
      </c>
      <c r="I221" s="1">
        <v>375012000</v>
      </c>
      <c r="J221" s="1">
        <v>321124</v>
      </c>
      <c r="K221" s="1">
        <v>309221</v>
      </c>
    </row>
    <row r="222" spans="1:11" x14ac:dyDescent="0.35">
      <c r="A222">
        <v>222000</v>
      </c>
      <c r="B222" t="s">
        <v>219</v>
      </c>
      <c r="C222" s="1">
        <v>4286</v>
      </c>
      <c r="D222" s="1">
        <v>323209</v>
      </c>
      <c r="E222">
        <v>0.26</v>
      </c>
      <c r="F222">
        <v>0.77200000000000002</v>
      </c>
      <c r="G222">
        <f t="shared" si="6"/>
        <v>0.77200000000000002</v>
      </c>
      <c r="H222">
        <f t="shared" si="7"/>
        <v>0.77200000000000002</v>
      </c>
      <c r="I222" s="1">
        <v>1385275591</v>
      </c>
      <c r="J222" s="1">
        <v>1669257</v>
      </c>
      <c r="K222" s="1">
        <v>1763778</v>
      </c>
    </row>
    <row r="223" spans="1:11" x14ac:dyDescent="0.35">
      <c r="A223">
        <v>222201</v>
      </c>
      <c r="B223" t="s">
        <v>220</v>
      </c>
      <c r="C223" s="1">
        <v>3457</v>
      </c>
      <c r="D223" s="1">
        <v>185175</v>
      </c>
      <c r="E223">
        <v>0.41699999999999998</v>
      </c>
      <c r="F223">
        <v>0.87</v>
      </c>
      <c r="G223">
        <f t="shared" si="6"/>
        <v>0.87</v>
      </c>
      <c r="H223">
        <f t="shared" si="7"/>
        <v>0.87</v>
      </c>
      <c r="I223" s="1">
        <v>640151449</v>
      </c>
      <c r="J223" s="1">
        <v>1309224</v>
      </c>
      <c r="K223" s="1">
        <v>1397110</v>
      </c>
    </row>
    <row r="224" spans="1:11" x14ac:dyDescent="0.35">
      <c r="A224">
        <v>230201</v>
      </c>
      <c r="B224" t="s">
        <v>221</v>
      </c>
      <c r="C224" s="1">
        <v>596</v>
      </c>
      <c r="D224" s="1">
        <v>218347</v>
      </c>
      <c r="E224">
        <v>0.26700000000000002</v>
      </c>
      <c r="F224">
        <v>0.84599999999999997</v>
      </c>
      <c r="G224">
        <f t="shared" si="6"/>
        <v>0.84599999999999997</v>
      </c>
      <c r="H224">
        <f t="shared" si="7"/>
        <v>0.84599999999999997</v>
      </c>
      <c r="I224" s="1">
        <v>130134916</v>
      </c>
      <c r="J224" s="1">
        <v>484005</v>
      </c>
      <c r="K224" s="1">
        <v>565558</v>
      </c>
    </row>
    <row r="225" spans="1:11" x14ac:dyDescent="0.35">
      <c r="A225">
        <v>230301</v>
      </c>
      <c r="B225" t="s">
        <v>222</v>
      </c>
      <c r="C225" s="1">
        <v>447</v>
      </c>
      <c r="D225" s="1">
        <v>338958</v>
      </c>
      <c r="E225">
        <v>0.60599999999999998</v>
      </c>
      <c r="F225">
        <v>0.76100000000000001</v>
      </c>
      <c r="G225">
        <f t="shared" si="6"/>
        <v>0.76100000000000001</v>
      </c>
      <c r="H225">
        <f t="shared" si="7"/>
        <v>0.76100000000000001</v>
      </c>
      <c r="I225" s="1">
        <v>151514435</v>
      </c>
      <c r="J225" s="1">
        <v>613748</v>
      </c>
      <c r="K225" s="1">
        <v>599023</v>
      </c>
    </row>
    <row r="226" spans="1:11" x14ac:dyDescent="0.35">
      <c r="A226">
        <v>230901</v>
      </c>
      <c r="B226" t="s">
        <v>223</v>
      </c>
      <c r="C226" s="1">
        <v>1544</v>
      </c>
      <c r="D226" s="1">
        <v>248788</v>
      </c>
      <c r="E226">
        <v>0.192</v>
      </c>
      <c r="F226">
        <v>0.82499999999999996</v>
      </c>
      <c r="G226">
        <f t="shared" si="6"/>
        <v>0.82499999999999996</v>
      </c>
      <c r="H226">
        <f t="shared" si="7"/>
        <v>0.82499999999999996</v>
      </c>
      <c r="I226" s="1">
        <v>384128885</v>
      </c>
      <c r="J226" s="1">
        <v>863412</v>
      </c>
      <c r="K226" s="1">
        <v>901691</v>
      </c>
    </row>
    <row r="227" spans="1:11" x14ac:dyDescent="0.35">
      <c r="A227">
        <v>231101</v>
      </c>
      <c r="B227" t="s">
        <v>224</v>
      </c>
      <c r="C227" s="1">
        <v>1154</v>
      </c>
      <c r="D227" s="1">
        <v>416192</v>
      </c>
      <c r="E227">
        <v>0.46700000000000003</v>
      </c>
      <c r="F227">
        <v>0.70599999999999996</v>
      </c>
      <c r="G227">
        <f t="shared" si="6"/>
        <v>0.70599999999999996</v>
      </c>
      <c r="H227">
        <f t="shared" si="7"/>
        <v>0.70599999999999996</v>
      </c>
      <c r="I227" s="1">
        <v>480286320</v>
      </c>
      <c r="J227" s="1">
        <v>1130035</v>
      </c>
      <c r="K227" s="1">
        <v>1054852</v>
      </c>
    </row>
    <row r="228" spans="1:11" x14ac:dyDescent="0.35">
      <c r="A228">
        <v>231301</v>
      </c>
      <c r="B228" t="s">
        <v>225</v>
      </c>
      <c r="C228" s="1">
        <v>1014</v>
      </c>
      <c r="D228" s="1">
        <v>360065</v>
      </c>
      <c r="E228">
        <v>0.32300000000000001</v>
      </c>
      <c r="F228">
        <v>0.746</v>
      </c>
      <c r="G228">
        <f t="shared" si="6"/>
        <v>0.746</v>
      </c>
      <c r="H228">
        <f t="shared" si="7"/>
        <v>0.746</v>
      </c>
      <c r="I228" s="1">
        <v>365106185</v>
      </c>
      <c r="J228" s="1">
        <v>669606</v>
      </c>
      <c r="K228" s="1">
        <v>590646</v>
      </c>
    </row>
    <row r="229" spans="1:11" x14ac:dyDescent="0.35">
      <c r="A229">
        <v>240101</v>
      </c>
      <c r="B229" t="s">
        <v>226</v>
      </c>
      <c r="C229" s="1">
        <v>1110</v>
      </c>
      <c r="D229" s="1">
        <v>321736</v>
      </c>
      <c r="E229">
        <v>0.63700000000000001</v>
      </c>
      <c r="F229">
        <v>0.77300000000000002</v>
      </c>
      <c r="G229">
        <f t="shared" si="6"/>
        <v>0.77300000000000002</v>
      </c>
      <c r="H229">
        <f t="shared" si="7"/>
        <v>0.77300000000000002</v>
      </c>
      <c r="I229" s="1">
        <v>357127496</v>
      </c>
      <c r="J229" s="1">
        <v>927861</v>
      </c>
      <c r="K229" s="1">
        <v>903543</v>
      </c>
    </row>
    <row r="230" spans="1:11" x14ac:dyDescent="0.35">
      <c r="A230">
        <v>240201</v>
      </c>
      <c r="B230" t="s">
        <v>227</v>
      </c>
      <c r="C230" s="1">
        <v>1063</v>
      </c>
      <c r="D230" s="1">
        <v>290448</v>
      </c>
      <c r="E230">
        <v>0.6</v>
      </c>
      <c r="F230">
        <v>0.79500000000000004</v>
      </c>
      <c r="G230">
        <f t="shared" si="6"/>
        <v>0.79500000000000004</v>
      </c>
      <c r="H230">
        <f t="shared" si="7"/>
        <v>0.79500000000000004</v>
      </c>
      <c r="I230" s="1">
        <v>308747194</v>
      </c>
      <c r="J230" s="1">
        <v>1089954</v>
      </c>
      <c r="K230" s="1">
        <v>937540</v>
      </c>
    </row>
    <row r="231" spans="1:11" x14ac:dyDescent="0.35">
      <c r="A231">
        <v>240401</v>
      </c>
      <c r="B231" t="s">
        <v>228</v>
      </c>
      <c r="C231" s="1">
        <v>1015</v>
      </c>
      <c r="D231" s="1">
        <v>510590</v>
      </c>
      <c r="E231">
        <v>0.53800000000000003</v>
      </c>
      <c r="F231">
        <v>0.63900000000000001</v>
      </c>
      <c r="G231">
        <f t="shared" si="6"/>
        <v>0.63900000000000001</v>
      </c>
      <c r="H231">
        <f t="shared" si="7"/>
        <v>0.63900000000000001</v>
      </c>
      <c r="I231" s="1">
        <v>518249300</v>
      </c>
      <c r="J231" s="1">
        <v>732461</v>
      </c>
      <c r="K231" s="1">
        <v>579028</v>
      </c>
    </row>
    <row r="232" spans="1:11" x14ac:dyDescent="0.35">
      <c r="A232">
        <v>240801</v>
      </c>
      <c r="B232" t="s">
        <v>229</v>
      </c>
      <c r="C232" s="1">
        <v>2075</v>
      </c>
      <c r="D232" s="1">
        <v>323912</v>
      </c>
      <c r="E232">
        <v>0.627</v>
      </c>
      <c r="F232">
        <v>0.77200000000000002</v>
      </c>
      <c r="G232">
        <f t="shared" si="6"/>
        <v>0.77200000000000002</v>
      </c>
      <c r="H232">
        <f t="shared" si="7"/>
        <v>0.77200000000000002</v>
      </c>
      <c r="I232" s="1">
        <v>672118062</v>
      </c>
      <c r="J232" s="1">
        <v>1218084</v>
      </c>
      <c r="K232" s="1">
        <v>998117</v>
      </c>
    </row>
    <row r="233" spans="1:11" x14ac:dyDescent="0.35">
      <c r="A233">
        <v>240901</v>
      </c>
      <c r="B233" t="s">
        <v>230</v>
      </c>
      <c r="C233" s="1">
        <v>513</v>
      </c>
      <c r="D233" s="1">
        <v>282005</v>
      </c>
      <c r="E233">
        <v>0.67800000000000005</v>
      </c>
      <c r="F233">
        <v>0.80100000000000005</v>
      </c>
      <c r="G233">
        <f t="shared" si="6"/>
        <v>0.80100000000000005</v>
      </c>
      <c r="H233">
        <f t="shared" si="7"/>
        <v>0.80100000000000005</v>
      </c>
      <c r="I233" s="1">
        <v>144668843</v>
      </c>
      <c r="J233" s="1">
        <v>801284</v>
      </c>
      <c r="K233" s="1">
        <v>763590</v>
      </c>
    </row>
    <row r="234" spans="1:11" x14ac:dyDescent="0.35">
      <c r="A234">
        <v>241001</v>
      </c>
      <c r="B234" t="s">
        <v>231</v>
      </c>
      <c r="C234" s="1">
        <v>1769</v>
      </c>
      <c r="D234" s="1">
        <v>225291</v>
      </c>
      <c r="E234">
        <v>0.53</v>
      </c>
      <c r="F234">
        <v>0.84099999999999997</v>
      </c>
      <c r="G234">
        <f t="shared" si="6"/>
        <v>0.84099999999999997</v>
      </c>
      <c r="H234">
        <f t="shared" si="7"/>
        <v>0.84099999999999997</v>
      </c>
      <c r="I234" s="1">
        <v>398541265</v>
      </c>
      <c r="J234" s="1">
        <v>1177512</v>
      </c>
      <c r="K234" s="1">
        <v>971741</v>
      </c>
    </row>
    <row r="235" spans="1:11" x14ac:dyDescent="0.35">
      <c r="A235">
        <v>241101</v>
      </c>
      <c r="B235" t="s">
        <v>232</v>
      </c>
      <c r="C235" s="1">
        <v>847</v>
      </c>
      <c r="D235" s="1">
        <v>236208</v>
      </c>
      <c r="E235">
        <v>0.627</v>
      </c>
      <c r="F235">
        <v>0.83399999999999996</v>
      </c>
      <c r="G235">
        <f t="shared" si="6"/>
        <v>0.83399999999999996</v>
      </c>
      <c r="H235">
        <f t="shared" si="7"/>
        <v>0.83399999999999996</v>
      </c>
      <c r="I235" s="1">
        <v>200068276</v>
      </c>
      <c r="J235" s="1">
        <v>952533</v>
      </c>
      <c r="K235" s="1">
        <v>953006</v>
      </c>
    </row>
    <row r="236" spans="1:11" x14ac:dyDescent="0.35">
      <c r="A236">
        <v>241701</v>
      </c>
      <c r="B236" t="s">
        <v>233</v>
      </c>
      <c r="C236" s="1">
        <v>926</v>
      </c>
      <c r="D236" s="1">
        <v>264964</v>
      </c>
      <c r="E236">
        <v>0.58599999999999997</v>
      </c>
      <c r="F236">
        <v>0.81299999999999994</v>
      </c>
      <c r="G236">
        <f t="shared" si="6"/>
        <v>0.81299999999999994</v>
      </c>
      <c r="H236">
        <f t="shared" si="7"/>
        <v>0.81299999999999994</v>
      </c>
      <c r="I236" s="1">
        <v>245356954</v>
      </c>
      <c r="J236" s="1">
        <v>649793</v>
      </c>
      <c r="K236" s="1">
        <v>568849</v>
      </c>
    </row>
    <row r="237" spans="1:11" x14ac:dyDescent="0.35">
      <c r="A237">
        <v>250109</v>
      </c>
      <c r="B237" t="s">
        <v>234</v>
      </c>
      <c r="C237" s="1">
        <v>288</v>
      </c>
      <c r="D237" s="1">
        <v>207828</v>
      </c>
      <c r="E237">
        <v>0.52100000000000002</v>
      </c>
      <c r="F237">
        <v>0.85399999999999998</v>
      </c>
      <c r="G237">
        <f t="shared" si="6"/>
        <v>0.85399999999999998</v>
      </c>
      <c r="H237">
        <f t="shared" si="7"/>
        <v>0.85399999999999998</v>
      </c>
      <c r="I237" s="1">
        <v>59854744</v>
      </c>
      <c r="J237" s="1">
        <v>460930</v>
      </c>
      <c r="K237" s="1">
        <v>442610</v>
      </c>
    </row>
    <row r="238" spans="1:11" x14ac:dyDescent="0.35">
      <c r="A238">
        <v>250201</v>
      </c>
      <c r="B238" t="s">
        <v>235</v>
      </c>
      <c r="C238" s="1">
        <v>1835</v>
      </c>
      <c r="D238" s="1">
        <v>488969</v>
      </c>
      <c r="E238">
        <v>0.51300000000000001</v>
      </c>
      <c r="F238">
        <v>0.65500000000000003</v>
      </c>
      <c r="G238">
        <f t="shared" si="6"/>
        <v>0.65500000000000003</v>
      </c>
      <c r="H238">
        <f t="shared" si="7"/>
        <v>0.65500000000000003</v>
      </c>
      <c r="I238" s="1">
        <v>897258754</v>
      </c>
      <c r="J238" s="1">
        <v>681646</v>
      </c>
      <c r="K238" s="1">
        <v>623317</v>
      </c>
    </row>
    <row r="239" spans="1:11" x14ac:dyDescent="0.35">
      <c r="A239">
        <v>250301</v>
      </c>
      <c r="B239" t="s">
        <v>236</v>
      </c>
      <c r="C239" s="1">
        <v>482</v>
      </c>
      <c r="D239" s="1">
        <v>336215</v>
      </c>
      <c r="E239">
        <v>0.627</v>
      </c>
      <c r="F239">
        <v>0.76300000000000001</v>
      </c>
      <c r="G239">
        <f t="shared" si="6"/>
        <v>0.76300000000000001</v>
      </c>
      <c r="H239">
        <f t="shared" si="7"/>
        <v>0.76300000000000001</v>
      </c>
      <c r="I239" s="1">
        <v>162055837</v>
      </c>
      <c r="J239" s="1">
        <v>545861</v>
      </c>
      <c r="K239" s="1">
        <v>568078</v>
      </c>
    </row>
    <row r="240" spans="1:11" x14ac:dyDescent="0.35">
      <c r="A240">
        <v>250401</v>
      </c>
      <c r="B240" t="s">
        <v>237</v>
      </c>
      <c r="C240" s="1">
        <v>832</v>
      </c>
      <c r="D240" s="1">
        <v>261064</v>
      </c>
      <c r="E240">
        <v>0.53500000000000003</v>
      </c>
      <c r="F240">
        <v>0.81599999999999995</v>
      </c>
      <c r="G240">
        <f t="shared" si="6"/>
        <v>0.81599999999999995</v>
      </c>
      <c r="H240">
        <f t="shared" si="7"/>
        <v>0.81599999999999995</v>
      </c>
      <c r="I240" s="1">
        <v>217205612</v>
      </c>
      <c r="J240" s="1">
        <v>898837</v>
      </c>
      <c r="K240" s="1">
        <v>896155</v>
      </c>
    </row>
    <row r="241" spans="1:11" x14ac:dyDescent="0.35">
      <c r="A241">
        <v>250701</v>
      </c>
      <c r="B241" t="s">
        <v>238</v>
      </c>
      <c r="C241" s="1">
        <v>616</v>
      </c>
      <c r="D241" s="1">
        <v>529474</v>
      </c>
      <c r="E241">
        <v>0.54600000000000004</v>
      </c>
      <c r="F241">
        <v>0.626</v>
      </c>
      <c r="G241">
        <f t="shared" si="6"/>
        <v>0.626</v>
      </c>
      <c r="H241">
        <f t="shared" si="7"/>
        <v>0.626</v>
      </c>
      <c r="I241" s="1">
        <v>326156307</v>
      </c>
      <c r="J241" s="1">
        <v>446222</v>
      </c>
      <c r="K241" s="1">
        <v>449246</v>
      </c>
    </row>
    <row r="242" spans="1:11" x14ac:dyDescent="0.35">
      <c r="A242">
        <v>250901</v>
      </c>
      <c r="B242" t="s">
        <v>239</v>
      </c>
      <c r="C242" s="1">
        <v>1720</v>
      </c>
      <c r="D242" s="1">
        <v>262217</v>
      </c>
      <c r="E242">
        <v>0.63200000000000001</v>
      </c>
      <c r="F242">
        <v>0.81499999999999995</v>
      </c>
      <c r="G242">
        <f t="shared" si="6"/>
        <v>0.81499999999999995</v>
      </c>
      <c r="H242">
        <f t="shared" si="7"/>
        <v>0.81499999999999995</v>
      </c>
      <c r="I242" s="1">
        <v>451014065</v>
      </c>
      <c r="J242" s="1">
        <v>1144675</v>
      </c>
      <c r="K242" s="1">
        <v>1333236</v>
      </c>
    </row>
    <row r="243" spans="1:11" x14ac:dyDescent="0.35">
      <c r="A243">
        <v>251101</v>
      </c>
      <c r="B243" t="s">
        <v>240</v>
      </c>
      <c r="C243" s="1">
        <v>550</v>
      </c>
      <c r="D243" s="1">
        <v>219724</v>
      </c>
      <c r="E243">
        <v>0.64500000000000002</v>
      </c>
      <c r="F243">
        <v>0.84499999999999997</v>
      </c>
      <c r="G243">
        <f t="shared" si="6"/>
        <v>0.84499999999999997</v>
      </c>
      <c r="H243">
        <f t="shared" si="7"/>
        <v>0.84499999999999997</v>
      </c>
      <c r="I243" s="1">
        <v>120848742</v>
      </c>
      <c r="J243" s="1">
        <v>588212</v>
      </c>
      <c r="K243" s="1">
        <v>575797</v>
      </c>
    </row>
    <row r="244" spans="1:11" x14ac:dyDescent="0.35">
      <c r="A244">
        <v>251400</v>
      </c>
      <c r="B244" t="s">
        <v>241</v>
      </c>
      <c r="C244" s="1">
        <v>2594</v>
      </c>
      <c r="D244" s="1">
        <v>268726</v>
      </c>
      <c r="E244">
        <v>0.59399999999999997</v>
      </c>
      <c r="F244">
        <v>0.81100000000000005</v>
      </c>
      <c r="G244">
        <f t="shared" si="6"/>
        <v>0.81100000000000005</v>
      </c>
      <c r="H244">
        <f t="shared" si="7"/>
        <v>0.81100000000000005</v>
      </c>
      <c r="I244" s="1">
        <v>697076219</v>
      </c>
      <c r="J244" s="1">
        <v>1903578</v>
      </c>
      <c r="K244" s="1">
        <v>1853618</v>
      </c>
    </row>
    <row r="245" spans="1:11" x14ac:dyDescent="0.35">
      <c r="A245">
        <v>251501</v>
      </c>
      <c r="B245" t="s">
        <v>242</v>
      </c>
      <c r="C245" s="1">
        <v>524</v>
      </c>
      <c r="D245" s="1">
        <v>196001</v>
      </c>
      <c r="E245">
        <v>0.6</v>
      </c>
      <c r="F245">
        <v>0.86199999999999999</v>
      </c>
      <c r="G245">
        <f t="shared" si="6"/>
        <v>0.86199999999999999</v>
      </c>
      <c r="H245">
        <f t="shared" si="7"/>
        <v>0.86199999999999999</v>
      </c>
      <c r="I245" s="1">
        <v>102704738</v>
      </c>
      <c r="J245" s="1">
        <v>729249</v>
      </c>
      <c r="K245" s="1">
        <v>718797</v>
      </c>
    </row>
    <row r="246" spans="1:11" x14ac:dyDescent="0.35">
      <c r="A246">
        <v>251601</v>
      </c>
      <c r="B246" t="s">
        <v>243</v>
      </c>
      <c r="C246" s="1">
        <v>2349</v>
      </c>
      <c r="D246" s="1">
        <v>289767</v>
      </c>
      <c r="E246">
        <v>0.64500000000000002</v>
      </c>
      <c r="F246">
        <v>0.79500000000000004</v>
      </c>
      <c r="G246">
        <f t="shared" si="6"/>
        <v>0.79500000000000004</v>
      </c>
      <c r="H246">
        <f t="shared" si="7"/>
        <v>0.79500000000000004</v>
      </c>
      <c r="I246" s="1">
        <v>680664082</v>
      </c>
      <c r="J246" s="1">
        <v>1358141</v>
      </c>
      <c r="K246" s="1">
        <v>1272908</v>
      </c>
    </row>
    <row r="247" spans="1:11" x14ac:dyDescent="0.35">
      <c r="A247">
        <v>260101</v>
      </c>
      <c r="B247" t="s">
        <v>244</v>
      </c>
      <c r="C247" s="1">
        <v>3717</v>
      </c>
      <c r="D247" s="1">
        <v>475674</v>
      </c>
      <c r="E247">
        <v>0.68799999999999994</v>
      </c>
      <c r="F247">
        <v>0.66400000000000003</v>
      </c>
      <c r="G247">
        <f t="shared" si="6"/>
        <v>0.66400000000000003</v>
      </c>
      <c r="H247">
        <f t="shared" si="7"/>
        <v>0.68799999999999994</v>
      </c>
      <c r="I247" s="1">
        <v>1768081792</v>
      </c>
      <c r="J247" s="1">
        <v>1577773</v>
      </c>
      <c r="K247" s="1">
        <v>1398739</v>
      </c>
    </row>
    <row r="248" spans="1:11" x14ac:dyDescent="0.35">
      <c r="A248">
        <v>260401</v>
      </c>
      <c r="B248" t="s">
        <v>245</v>
      </c>
      <c r="C248" s="1">
        <v>4977</v>
      </c>
      <c r="D248" s="1">
        <v>346968</v>
      </c>
      <c r="E248">
        <v>0.69899999999999995</v>
      </c>
      <c r="F248">
        <v>0.755</v>
      </c>
      <c r="G248">
        <f t="shared" si="6"/>
        <v>0.755</v>
      </c>
      <c r="H248">
        <f t="shared" si="7"/>
        <v>0.755</v>
      </c>
      <c r="I248" s="1">
        <v>1726862622</v>
      </c>
      <c r="J248" s="1">
        <v>2556145</v>
      </c>
      <c r="K248" s="1">
        <v>2857349</v>
      </c>
    </row>
    <row r="249" spans="1:11" x14ac:dyDescent="0.35">
      <c r="A249">
        <v>260501</v>
      </c>
      <c r="B249" t="s">
        <v>246</v>
      </c>
      <c r="C249" s="1">
        <v>12810</v>
      </c>
      <c r="D249" s="1">
        <v>313818</v>
      </c>
      <c r="E249">
        <v>0.68</v>
      </c>
      <c r="F249">
        <v>0.77900000000000003</v>
      </c>
      <c r="G249">
        <f t="shared" si="6"/>
        <v>0.77900000000000003</v>
      </c>
      <c r="H249">
        <f t="shared" si="7"/>
        <v>0.77900000000000003</v>
      </c>
      <c r="I249" s="1">
        <v>4020012051</v>
      </c>
      <c r="J249" s="1">
        <v>5669348</v>
      </c>
      <c r="K249" s="1">
        <v>5842705</v>
      </c>
    </row>
    <row r="250" spans="1:11" x14ac:dyDescent="0.35">
      <c r="A250">
        <v>260801</v>
      </c>
      <c r="B250" t="s">
        <v>247</v>
      </c>
      <c r="C250" s="1">
        <v>3574</v>
      </c>
      <c r="D250" s="1">
        <v>362223</v>
      </c>
      <c r="E250">
        <v>0.72399999999999998</v>
      </c>
      <c r="F250">
        <v>0.74399999999999999</v>
      </c>
      <c r="G250">
        <f t="shared" si="6"/>
        <v>0.74399999999999999</v>
      </c>
      <c r="H250">
        <f t="shared" si="7"/>
        <v>0.74399999999999999</v>
      </c>
      <c r="I250" s="1">
        <v>1294587615</v>
      </c>
      <c r="J250" s="1">
        <v>2673289</v>
      </c>
      <c r="K250" s="1">
        <v>3118239</v>
      </c>
    </row>
    <row r="251" spans="1:11" x14ac:dyDescent="0.35">
      <c r="A251">
        <v>260803</v>
      </c>
      <c r="B251" t="s">
        <v>248</v>
      </c>
      <c r="C251" s="1">
        <v>4429</v>
      </c>
      <c r="D251" s="1">
        <v>285394</v>
      </c>
      <c r="E251">
        <v>0.72</v>
      </c>
      <c r="F251">
        <v>0.79900000000000004</v>
      </c>
      <c r="G251">
        <f t="shared" si="6"/>
        <v>0.79900000000000004</v>
      </c>
      <c r="H251">
        <f t="shared" si="7"/>
        <v>0.79900000000000004</v>
      </c>
      <c r="I251" s="1">
        <v>1264011753</v>
      </c>
      <c r="J251" s="1">
        <v>2112867</v>
      </c>
      <c r="K251" s="1">
        <v>2043942</v>
      </c>
    </row>
    <row r="252" spans="1:11" x14ac:dyDescent="0.35">
      <c r="A252">
        <v>260901</v>
      </c>
      <c r="B252" t="s">
        <v>249</v>
      </c>
      <c r="C252" s="1">
        <v>2814</v>
      </c>
      <c r="D252" s="1">
        <v>365013</v>
      </c>
      <c r="E252">
        <v>0.65900000000000003</v>
      </c>
      <c r="F252">
        <v>0.74199999999999999</v>
      </c>
      <c r="G252">
        <f t="shared" si="6"/>
        <v>0.74199999999999999</v>
      </c>
      <c r="H252">
        <f t="shared" si="7"/>
        <v>0.74199999999999999</v>
      </c>
      <c r="I252" s="1">
        <v>1027147723</v>
      </c>
      <c r="J252" s="1">
        <v>1194316</v>
      </c>
      <c r="K252" s="1">
        <v>1088629</v>
      </c>
    </row>
    <row r="253" spans="1:11" x14ac:dyDescent="0.35">
      <c r="A253">
        <v>261001</v>
      </c>
      <c r="B253" t="s">
        <v>250</v>
      </c>
      <c r="C253" s="1">
        <v>4552</v>
      </c>
      <c r="D253" s="1">
        <v>284895</v>
      </c>
      <c r="E253">
        <v>0.7</v>
      </c>
      <c r="F253">
        <v>0.79900000000000004</v>
      </c>
      <c r="G253">
        <f t="shared" si="6"/>
        <v>0.79900000000000004</v>
      </c>
      <c r="H253">
        <f t="shared" si="7"/>
        <v>0.79900000000000004</v>
      </c>
      <c r="I253" s="1">
        <v>1296843586</v>
      </c>
      <c r="J253" s="1">
        <v>1896670</v>
      </c>
      <c r="K253" s="1">
        <v>1974948</v>
      </c>
    </row>
    <row r="254" spans="1:11" x14ac:dyDescent="0.35">
      <c r="A254">
        <v>261101</v>
      </c>
      <c r="B254" t="s">
        <v>251</v>
      </c>
      <c r="C254" s="1">
        <v>4786</v>
      </c>
      <c r="D254" s="1">
        <v>281124</v>
      </c>
      <c r="E254">
        <v>0.69</v>
      </c>
      <c r="F254">
        <v>0.80200000000000005</v>
      </c>
      <c r="G254">
        <f t="shared" si="6"/>
        <v>0.80200000000000005</v>
      </c>
      <c r="H254">
        <f t="shared" si="7"/>
        <v>0.80200000000000005</v>
      </c>
      <c r="I254" s="1">
        <v>1345460909</v>
      </c>
      <c r="J254" s="1">
        <v>2464579</v>
      </c>
      <c r="K254" s="1">
        <v>2435347</v>
      </c>
    </row>
    <row r="255" spans="1:11" x14ac:dyDescent="0.35">
      <c r="A255">
        <v>261201</v>
      </c>
      <c r="B255" t="s">
        <v>252</v>
      </c>
      <c r="C255" s="1">
        <v>4926</v>
      </c>
      <c r="D255" s="1">
        <v>424666</v>
      </c>
      <c r="E255">
        <v>0.7</v>
      </c>
      <c r="F255">
        <v>0.7</v>
      </c>
      <c r="G255">
        <f t="shared" si="6"/>
        <v>0.7</v>
      </c>
      <c r="H255">
        <f t="shared" si="7"/>
        <v>0.7</v>
      </c>
      <c r="I255" s="1">
        <v>2091905525</v>
      </c>
      <c r="J255" s="1">
        <v>2582514</v>
      </c>
      <c r="K255" s="1">
        <v>2788666</v>
      </c>
    </row>
    <row r="256" spans="1:11" x14ac:dyDescent="0.35">
      <c r="A256">
        <v>261301</v>
      </c>
      <c r="B256" t="s">
        <v>253</v>
      </c>
      <c r="C256" s="1">
        <v>7373</v>
      </c>
      <c r="D256" s="1">
        <v>377583</v>
      </c>
      <c r="E256">
        <v>0.65900000000000003</v>
      </c>
      <c r="F256">
        <v>0.73399999999999999</v>
      </c>
      <c r="G256">
        <f t="shared" si="6"/>
        <v>0.73399999999999999</v>
      </c>
      <c r="H256">
        <f t="shared" si="7"/>
        <v>0.73399999999999999</v>
      </c>
      <c r="I256" s="1">
        <v>2783922752</v>
      </c>
      <c r="J256" s="1">
        <v>3259097</v>
      </c>
      <c r="K256" s="1">
        <v>3134191</v>
      </c>
    </row>
    <row r="257" spans="1:11" x14ac:dyDescent="0.35">
      <c r="A257">
        <v>261313</v>
      </c>
      <c r="B257" t="s">
        <v>254</v>
      </c>
      <c r="C257" s="1">
        <v>1283</v>
      </c>
      <c r="D257" s="1">
        <v>367906</v>
      </c>
      <c r="E257">
        <v>0.71</v>
      </c>
      <c r="F257">
        <v>0.74</v>
      </c>
      <c r="G257">
        <f t="shared" si="6"/>
        <v>0.74</v>
      </c>
      <c r="H257">
        <f t="shared" si="7"/>
        <v>0.74</v>
      </c>
      <c r="I257" s="1">
        <v>472023764</v>
      </c>
      <c r="J257" s="1">
        <v>883106</v>
      </c>
      <c r="K257" s="1">
        <v>905060</v>
      </c>
    </row>
    <row r="258" spans="1:11" x14ac:dyDescent="0.35">
      <c r="A258">
        <v>261401</v>
      </c>
      <c r="B258" t="s">
        <v>255</v>
      </c>
      <c r="C258" s="1">
        <v>6256</v>
      </c>
      <c r="D258" s="1">
        <v>541825</v>
      </c>
      <c r="E258">
        <v>0.67900000000000005</v>
      </c>
      <c r="F258">
        <v>0.61699999999999999</v>
      </c>
      <c r="G258">
        <f t="shared" si="6"/>
        <v>0.61699999999999999</v>
      </c>
      <c r="H258">
        <f t="shared" si="7"/>
        <v>0.67900000000000005</v>
      </c>
      <c r="I258" s="1">
        <v>3389658051</v>
      </c>
      <c r="J258" s="1">
        <v>2047749</v>
      </c>
      <c r="K258" s="1">
        <v>2296221</v>
      </c>
    </row>
    <row r="259" spans="1:11" x14ac:dyDescent="0.35">
      <c r="A259">
        <v>261501</v>
      </c>
      <c r="B259" t="s">
        <v>256</v>
      </c>
      <c r="C259" s="1">
        <v>4528</v>
      </c>
      <c r="D259" s="1">
        <v>273071</v>
      </c>
      <c r="E259">
        <v>0.70099999999999996</v>
      </c>
      <c r="F259">
        <v>0.80800000000000005</v>
      </c>
      <c r="G259">
        <f t="shared" si="6"/>
        <v>0.80800000000000005</v>
      </c>
      <c r="H259">
        <f t="shared" si="7"/>
        <v>0.80800000000000005</v>
      </c>
      <c r="I259" s="1">
        <v>1236466375</v>
      </c>
      <c r="J259" s="1">
        <v>2771312</v>
      </c>
      <c r="K259" s="1">
        <v>2441664</v>
      </c>
    </row>
    <row r="260" spans="1:11" x14ac:dyDescent="0.35">
      <c r="A260">
        <v>261600</v>
      </c>
      <c r="B260" t="s">
        <v>257</v>
      </c>
      <c r="C260" s="1">
        <v>33177</v>
      </c>
      <c r="D260" s="1">
        <v>169686</v>
      </c>
      <c r="E260">
        <v>0.623</v>
      </c>
      <c r="F260">
        <v>0.88100000000000001</v>
      </c>
      <c r="G260">
        <f t="shared" ref="G260:G323" si="8">F260</f>
        <v>0.88100000000000001</v>
      </c>
      <c r="H260">
        <f t="shared" ref="H260:H323" si="9">MAX(IF(E260&gt;F260,E260,F260),0.36)</f>
        <v>0.88100000000000001</v>
      </c>
      <c r="I260" s="1">
        <v>5629697865</v>
      </c>
      <c r="J260" s="1">
        <v>0</v>
      </c>
      <c r="K260" s="1">
        <v>0</v>
      </c>
    </row>
    <row r="261" spans="1:11" x14ac:dyDescent="0.35">
      <c r="A261">
        <v>261701</v>
      </c>
      <c r="B261" t="s">
        <v>258</v>
      </c>
      <c r="C261" s="1">
        <v>5977</v>
      </c>
      <c r="D261" s="1">
        <v>521524</v>
      </c>
      <c r="E261">
        <v>0.63</v>
      </c>
      <c r="F261">
        <v>0.63200000000000001</v>
      </c>
      <c r="G261">
        <f t="shared" si="8"/>
        <v>0.63200000000000001</v>
      </c>
      <c r="H261">
        <f t="shared" si="9"/>
        <v>0.63200000000000001</v>
      </c>
      <c r="I261" s="1">
        <v>3117154324</v>
      </c>
      <c r="J261" s="1">
        <v>2753003</v>
      </c>
      <c r="K261" s="1">
        <v>3211931</v>
      </c>
    </row>
    <row r="262" spans="1:11" x14ac:dyDescent="0.35">
      <c r="A262">
        <v>261801</v>
      </c>
      <c r="B262" t="s">
        <v>259</v>
      </c>
      <c r="C262" s="1">
        <v>4443</v>
      </c>
      <c r="D262" s="1">
        <v>246607</v>
      </c>
      <c r="E262">
        <v>0.70899999999999996</v>
      </c>
      <c r="F262">
        <v>0.82599999999999996</v>
      </c>
      <c r="G262">
        <f t="shared" si="8"/>
        <v>0.82599999999999996</v>
      </c>
      <c r="H262">
        <f t="shared" si="9"/>
        <v>0.82599999999999996</v>
      </c>
      <c r="I262" s="1">
        <v>1095676551</v>
      </c>
      <c r="J262" s="1">
        <v>2094288</v>
      </c>
      <c r="K262" s="1">
        <v>2066291</v>
      </c>
    </row>
    <row r="263" spans="1:11" x14ac:dyDescent="0.35">
      <c r="A263">
        <v>261901</v>
      </c>
      <c r="B263" t="s">
        <v>260</v>
      </c>
      <c r="C263" s="1">
        <v>9444</v>
      </c>
      <c r="D263" s="1">
        <v>409507</v>
      </c>
      <c r="E263">
        <v>0.65</v>
      </c>
      <c r="F263">
        <v>0.71099999999999997</v>
      </c>
      <c r="G263">
        <f t="shared" si="8"/>
        <v>0.71099999999999997</v>
      </c>
      <c r="H263">
        <f t="shared" si="9"/>
        <v>0.71099999999999997</v>
      </c>
      <c r="I263" s="1">
        <v>3867390336</v>
      </c>
      <c r="J263" s="1">
        <v>4392564</v>
      </c>
      <c r="K263" s="1">
        <v>4216304</v>
      </c>
    </row>
    <row r="264" spans="1:11" x14ac:dyDescent="0.35">
      <c r="A264">
        <v>262001</v>
      </c>
      <c r="B264" t="s">
        <v>261</v>
      </c>
      <c r="C264" s="1">
        <v>765</v>
      </c>
      <c r="D264" s="1">
        <v>433274</v>
      </c>
      <c r="E264">
        <v>0.68899999999999995</v>
      </c>
      <c r="F264">
        <v>0.69399999999999995</v>
      </c>
      <c r="G264">
        <f t="shared" si="8"/>
        <v>0.69399999999999995</v>
      </c>
      <c r="H264">
        <f t="shared" si="9"/>
        <v>0.69399999999999995</v>
      </c>
      <c r="I264" s="1">
        <v>331455139</v>
      </c>
      <c r="J264" s="1">
        <v>747815</v>
      </c>
      <c r="K264" s="1">
        <v>685869</v>
      </c>
    </row>
    <row r="265" spans="1:11" x14ac:dyDescent="0.35">
      <c r="A265">
        <v>270100</v>
      </c>
      <c r="B265" t="s">
        <v>262</v>
      </c>
      <c r="C265" s="1">
        <v>3802</v>
      </c>
      <c r="D265" s="1">
        <v>254275</v>
      </c>
      <c r="E265">
        <v>0.57899999999999996</v>
      </c>
      <c r="F265">
        <v>0.82099999999999995</v>
      </c>
      <c r="G265">
        <f t="shared" si="8"/>
        <v>0.82099999999999995</v>
      </c>
      <c r="H265">
        <f t="shared" si="9"/>
        <v>0.82099999999999995</v>
      </c>
      <c r="I265" s="1">
        <v>966756242</v>
      </c>
      <c r="J265" s="1">
        <v>1354349</v>
      </c>
      <c r="K265" s="1">
        <v>1286619</v>
      </c>
    </row>
    <row r="266" spans="1:11" x14ac:dyDescent="0.35">
      <c r="A266">
        <v>270301</v>
      </c>
      <c r="B266" t="s">
        <v>263</v>
      </c>
      <c r="C266" s="1">
        <v>1138</v>
      </c>
      <c r="D266" s="1">
        <v>263107</v>
      </c>
      <c r="E266">
        <v>0.61599999999999999</v>
      </c>
      <c r="F266">
        <v>0.81399999999999995</v>
      </c>
      <c r="G266">
        <f t="shared" si="8"/>
        <v>0.81399999999999995</v>
      </c>
      <c r="H266">
        <f t="shared" si="9"/>
        <v>0.81399999999999995</v>
      </c>
      <c r="I266" s="1">
        <v>299416255</v>
      </c>
      <c r="J266" s="1">
        <v>781697</v>
      </c>
      <c r="K266" s="1">
        <v>666964</v>
      </c>
    </row>
    <row r="267" spans="1:11" x14ac:dyDescent="0.35">
      <c r="A267">
        <v>270601</v>
      </c>
      <c r="B267" t="s">
        <v>264</v>
      </c>
      <c r="C267" s="1">
        <v>1557</v>
      </c>
      <c r="D267" s="1">
        <v>282420</v>
      </c>
      <c r="E267">
        <v>0.58599999999999997</v>
      </c>
      <c r="F267">
        <v>0.80100000000000005</v>
      </c>
      <c r="G267">
        <f t="shared" si="8"/>
        <v>0.80100000000000005</v>
      </c>
      <c r="H267">
        <f t="shared" si="9"/>
        <v>0.80100000000000005</v>
      </c>
      <c r="I267" s="1">
        <v>439728081</v>
      </c>
      <c r="J267" s="1">
        <v>1031437</v>
      </c>
      <c r="K267" s="1">
        <v>988225</v>
      </c>
    </row>
    <row r="268" spans="1:11" x14ac:dyDescent="0.35">
      <c r="A268">
        <v>270701</v>
      </c>
      <c r="B268" t="s">
        <v>265</v>
      </c>
      <c r="C268" s="1">
        <v>901</v>
      </c>
      <c r="D268" s="1">
        <v>212182</v>
      </c>
      <c r="E268">
        <v>0.71499999999999997</v>
      </c>
      <c r="F268">
        <v>0.85099999999999998</v>
      </c>
      <c r="G268">
        <f t="shared" si="8"/>
        <v>0.85099999999999998</v>
      </c>
      <c r="H268">
        <f t="shared" si="9"/>
        <v>0.85099999999999998</v>
      </c>
      <c r="I268" s="1">
        <v>191176773</v>
      </c>
      <c r="J268" s="1">
        <v>490870</v>
      </c>
      <c r="K268" s="1">
        <v>570282</v>
      </c>
    </row>
    <row r="269" spans="1:11" x14ac:dyDescent="0.35">
      <c r="A269">
        <v>271102</v>
      </c>
      <c r="B269" t="s">
        <v>695</v>
      </c>
      <c r="C269" s="1">
        <v>489</v>
      </c>
      <c r="D269" s="1">
        <v>253051</v>
      </c>
      <c r="E269">
        <v>0.56799999999999995</v>
      </c>
      <c r="F269">
        <v>0.82099999999999995</v>
      </c>
      <c r="G269">
        <f t="shared" si="8"/>
        <v>0.82099999999999995</v>
      </c>
      <c r="H269">
        <f t="shared" si="9"/>
        <v>0.82099999999999995</v>
      </c>
      <c r="I269" s="1">
        <v>123742237</v>
      </c>
      <c r="J269" s="1">
        <v>281657</v>
      </c>
      <c r="K269" s="1">
        <v>322624</v>
      </c>
    </row>
    <row r="270" spans="1:11" x14ac:dyDescent="0.35">
      <c r="A270">
        <v>280100</v>
      </c>
      <c r="B270" t="s">
        <v>267</v>
      </c>
      <c r="C270" s="1">
        <v>3134</v>
      </c>
      <c r="D270" s="1">
        <v>1633940</v>
      </c>
      <c r="E270">
        <v>0.29899999999999999</v>
      </c>
      <c r="F270">
        <v>0</v>
      </c>
      <c r="G270">
        <f t="shared" si="8"/>
        <v>0</v>
      </c>
      <c r="H270">
        <f t="shared" si="9"/>
        <v>0.36</v>
      </c>
      <c r="I270" s="1">
        <v>5120771080</v>
      </c>
      <c r="J270" s="1">
        <v>335975</v>
      </c>
      <c r="K270" s="1">
        <v>483507</v>
      </c>
    </row>
    <row r="271" spans="1:11" x14ac:dyDescent="0.35">
      <c r="A271">
        <v>280201</v>
      </c>
      <c r="B271" t="s">
        <v>268</v>
      </c>
      <c r="C271" s="1">
        <v>6390</v>
      </c>
      <c r="D271" s="1">
        <v>399665</v>
      </c>
      <c r="E271">
        <v>0.69499999999999995</v>
      </c>
      <c r="F271">
        <v>0.71799999999999997</v>
      </c>
      <c r="G271">
        <f t="shared" si="8"/>
        <v>0.71799999999999997</v>
      </c>
      <c r="H271">
        <f t="shared" si="9"/>
        <v>0.71799999999999997</v>
      </c>
      <c r="I271" s="1">
        <v>2553865348</v>
      </c>
      <c r="J271" s="1">
        <v>2281599</v>
      </c>
      <c r="K271" s="1">
        <v>1773283</v>
      </c>
    </row>
    <row r="272" spans="1:11" x14ac:dyDescent="0.35">
      <c r="A272">
        <v>280202</v>
      </c>
      <c r="B272" t="s">
        <v>269</v>
      </c>
      <c r="C272" s="1">
        <v>6673</v>
      </c>
      <c r="D272" s="1">
        <v>789855</v>
      </c>
      <c r="E272">
        <v>0.61399999999999999</v>
      </c>
      <c r="F272">
        <v>0.442</v>
      </c>
      <c r="G272">
        <f t="shared" si="8"/>
        <v>0.442</v>
      </c>
      <c r="H272">
        <f t="shared" si="9"/>
        <v>0.61399999999999999</v>
      </c>
      <c r="I272" s="1">
        <v>5270702830</v>
      </c>
      <c r="J272" s="1">
        <v>1793702</v>
      </c>
      <c r="K272" s="1">
        <v>1828426</v>
      </c>
    </row>
    <row r="273" spans="1:11" x14ac:dyDescent="0.35">
      <c r="A273">
        <v>280203</v>
      </c>
      <c r="B273" t="s">
        <v>270</v>
      </c>
      <c r="C273" s="1">
        <v>8284</v>
      </c>
      <c r="D273" s="1">
        <v>852640</v>
      </c>
      <c r="E273">
        <v>0.53800000000000003</v>
      </c>
      <c r="F273">
        <v>0.39800000000000002</v>
      </c>
      <c r="G273">
        <f t="shared" si="8"/>
        <v>0.39800000000000002</v>
      </c>
      <c r="H273">
        <f t="shared" si="9"/>
        <v>0.53800000000000003</v>
      </c>
      <c r="I273" s="1">
        <v>7063270333</v>
      </c>
      <c r="J273" s="1">
        <v>3046745</v>
      </c>
      <c r="K273" s="1">
        <v>3315436</v>
      </c>
    </row>
    <row r="274" spans="1:11" x14ac:dyDescent="0.35">
      <c r="A274">
        <v>280204</v>
      </c>
      <c r="B274" t="s">
        <v>271</v>
      </c>
      <c r="C274" s="1">
        <v>4523</v>
      </c>
      <c r="D274" s="1">
        <v>782136</v>
      </c>
      <c r="E274">
        <v>0.66300000000000003</v>
      </c>
      <c r="F274">
        <v>0.44700000000000001</v>
      </c>
      <c r="G274">
        <f t="shared" si="8"/>
        <v>0.44700000000000001</v>
      </c>
      <c r="H274">
        <f t="shared" si="9"/>
        <v>0.66300000000000003</v>
      </c>
      <c r="I274" s="1">
        <v>3537604333</v>
      </c>
      <c r="J274" s="1">
        <v>415283</v>
      </c>
      <c r="K274" s="1">
        <v>383048</v>
      </c>
    </row>
    <row r="275" spans="1:11" x14ac:dyDescent="0.35">
      <c r="A275">
        <v>280205</v>
      </c>
      <c r="B275" t="s">
        <v>272</v>
      </c>
      <c r="C275" s="1">
        <v>8097</v>
      </c>
      <c r="D275" s="1">
        <v>685915</v>
      </c>
      <c r="E275">
        <v>0.623</v>
      </c>
      <c r="F275">
        <v>0.51500000000000001</v>
      </c>
      <c r="G275">
        <f t="shared" si="8"/>
        <v>0.51500000000000001</v>
      </c>
      <c r="H275">
        <f t="shared" si="9"/>
        <v>0.623</v>
      </c>
      <c r="I275" s="1">
        <v>5553858333</v>
      </c>
      <c r="J275" s="1">
        <v>1230013</v>
      </c>
      <c r="K275" s="1">
        <v>1216705</v>
      </c>
    </row>
    <row r="276" spans="1:11" x14ac:dyDescent="0.35">
      <c r="A276">
        <v>280206</v>
      </c>
      <c r="B276" t="s">
        <v>273</v>
      </c>
      <c r="C276" s="1">
        <v>2801</v>
      </c>
      <c r="D276" s="1">
        <v>915237</v>
      </c>
      <c r="E276">
        <v>0.47399999999999998</v>
      </c>
      <c r="F276">
        <v>0.35299999999999998</v>
      </c>
      <c r="G276">
        <f t="shared" si="8"/>
        <v>0.35299999999999998</v>
      </c>
      <c r="H276">
        <f t="shared" si="9"/>
        <v>0.47399999999999998</v>
      </c>
      <c r="I276" s="1">
        <v>2563579000</v>
      </c>
      <c r="J276" s="1">
        <v>371723</v>
      </c>
      <c r="K276" s="1">
        <v>404771</v>
      </c>
    </row>
    <row r="277" spans="1:11" x14ac:dyDescent="0.35">
      <c r="A277">
        <v>280207</v>
      </c>
      <c r="B277" t="s">
        <v>274</v>
      </c>
      <c r="C277" s="1">
        <v>2446</v>
      </c>
      <c r="D277" s="1">
        <v>1004861</v>
      </c>
      <c r="E277">
        <v>0.63900000000000001</v>
      </c>
      <c r="F277">
        <v>0.28999999999999998</v>
      </c>
      <c r="G277">
        <f t="shared" si="8"/>
        <v>0.28999999999999998</v>
      </c>
      <c r="H277">
        <f t="shared" si="9"/>
        <v>0.63900000000000001</v>
      </c>
      <c r="I277" s="1">
        <v>2457892333</v>
      </c>
      <c r="J277" s="1">
        <v>555844</v>
      </c>
      <c r="K277" s="1">
        <v>426903</v>
      </c>
    </row>
    <row r="278" spans="1:11" x14ac:dyDescent="0.35">
      <c r="A278">
        <v>280208</v>
      </c>
      <c r="B278" t="s">
        <v>275</v>
      </c>
      <c r="C278" s="1">
        <v>3022</v>
      </c>
      <c r="D278" s="1">
        <v>437355</v>
      </c>
      <c r="E278">
        <v>0.48799999999999999</v>
      </c>
      <c r="F278">
        <v>0.69099999999999995</v>
      </c>
      <c r="G278">
        <f t="shared" si="8"/>
        <v>0.69099999999999995</v>
      </c>
      <c r="H278">
        <f t="shared" si="9"/>
        <v>0.69099999999999995</v>
      </c>
      <c r="I278" s="1">
        <v>1321686923</v>
      </c>
      <c r="J278" s="1">
        <v>723348</v>
      </c>
      <c r="K278" s="1">
        <v>776983</v>
      </c>
    </row>
    <row r="279" spans="1:11" x14ac:dyDescent="0.35">
      <c r="A279">
        <v>280209</v>
      </c>
      <c r="B279" t="s">
        <v>276</v>
      </c>
      <c r="C279" s="1">
        <v>6798</v>
      </c>
      <c r="D279" s="1">
        <v>561241</v>
      </c>
      <c r="E279">
        <v>0.59199999999999997</v>
      </c>
      <c r="F279">
        <v>0.60399999999999998</v>
      </c>
      <c r="G279">
        <f t="shared" si="8"/>
        <v>0.60399999999999998</v>
      </c>
      <c r="H279">
        <f t="shared" si="9"/>
        <v>0.60399999999999998</v>
      </c>
      <c r="I279" s="1">
        <v>3815317105</v>
      </c>
      <c r="J279" s="1">
        <v>1749993</v>
      </c>
      <c r="K279" s="1">
        <v>2486230</v>
      </c>
    </row>
    <row r="280" spans="1:11" x14ac:dyDescent="0.35">
      <c r="A280">
        <v>280210</v>
      </c>
      <c r="B280" t="s">
        <v>277</v>
      </c>
      <c r="C280" s="1">
        <v>5747</v>
      </c>
      <c r="D280" s="1">
        <v>739950</v>
      </c>
      <c r="E280">
        <v>0.58399999999999996</v>
      </c>
      <c r="F280">
        <v>0.47699999999999998</v>
      </c>
      <c r="G280">
        <f t="shared" si="8"/>
        <v>0.47699999999999998</v>
      </c>
      <c r="H280">
        <f t="shared" si="9"/>
        <v>0.58399999999999996</v>
      </c>
      <c r="I280" s="1">
        <v>4252496000</v>
      </c>
      <c r="J280" s="1">
        <v>1372138</v>
      </c>
      <c r="K280" s="1">
        <v>1436129</v>
      </c>
    </row>
    <row r="281" spans="1:11" x14ac:dyDescent="0.35">
      <c r="A281">
        <v>280211</v>
      </c>
      <c r="B281" t="s">
        <v>278</v>
      </c>
      <c r="C281" s="1">
        <v>6764</v>
      </c>
      <c r="D281" s="1">
        <v>1043725</v>
      </c>
      <c r="E281">
        <v>0.44900000000000001</v>
      </c>
      <c r="F281">
        <v>0.26200000000000001</v>
      </c>
      <c r="G281">
        <f t="shared" si="8"/>
        <v>0.26200000000000001</v>
      </c>
      <c r="H281">
        <f t="shared" si="9"/>
        <v>0.44900000000000001</v>
      </c>
      <c r="I281" s="1">
        <v>7059756333</v>
      </c>
      <c r="J281" s="1">
        <v>803694</v>
      </c>
      <c r="K281" s="1">
        <v>877673</v>
      </c>
    </row>
    <row r="282" spans="1:11" x14ac:dyDescent="0.35">
      <c r="A282">
        <v>280212</v>
      </c>
      <c r="B282" t="s">
        <v>279</v>
      </c>
      <c r="C282" s="1">
        <v>1745</v>
      </c>
      <c r="D282" s="1">
        <v>1109110</v>
      </c>
      <c r="E282">
        <v>0.55100000000000005</v>
      </c>
      <c r="F282">
        <v>0.216</v>
      </c>
      <c r="G282">
        <f t="shared" si="8"/>
        <v>0.216</v>
      </c>
      <c r="H282">
        <f t="shared" si="9"/>
        <v>0.55100000000000005</v>
      </c>
      <c r="I282" s="1">
        <v>1935398000</v>
      </c>
      <c r="J282" s="1">
        <v>524331</v>
      </c>
      <c r="K282" s="1">
        <v>424815</v>
      </c>
    </row>
    <row r="283" spans="1:11" x14ac:dyDescent="0.35">
      <c r="A283">
        <v>280213</v>
      </c>
      <c r="B283" t="s">
        <v>280</v>
      </c>
      <c r="C283" s="1">
        <v>4639</v>
      </c>
      <c r="D283" s="1">
        <v>765797</v>
      </c>
      <c r="E283">
        <v>0.64300000000000002</v>
      </c>
      <c r="F283">
        <v>0.45900000000000002</v>
      </c>
      <c r="G283">
        <f t="shared" si="8"/>
        <v>0.45900000000000002</v>
      </c>
      <c r="H283">
        <f t="shared" si="9"/>
        <v>0.64300000000000002</v>
      </c>
      <c r="I283" s="1">
        <v>3552533333</v>
      </c>
      <c r="J283" s="1">
        <v>327938</v>
      </c>
      <c r="K283" s="1">
        <v>352373</v>
      </c>
    </row>
    <row r="284" spans="1:11" x14ac:dyDescent="0.35">
      <c r="A284">
        <v>280214</v>
      </c>
      <c r="B284" t="s">
        <v>281</v>
      </c>
      <c r="C284" s="1">
        <v>3244</v>
      </c>
      <c r="D284" s="1">
        <v>1372556</v>
      </c>
      <c r="E284">
        <v>0.58799999999999997</v>
      </c>
      <c r="F284">
        <v>2.9000000000000001E-2</v>
      </c>
      <c r="G284">
        <f t="shared" si="8"/>
        <v>2.9000000000000001E-2</v>
      </c>
      <c r="H284">
        <f t="shared" si="9"/>
        <v>0.58799999999999997</v>
      </c>
      <c r="I284" s="1">
        <v>4452572333</v>
      </c>
      <c r="J284" s="1">
        <v>404765</v>
      </c>
      <c r="K284" s="1">
        <v>509180</v>
      </c>
    </row>
    <row r="285" spans="1:11" x14ac:dyDescent="0.35">
      <c r="A285">
        <v>280215</v>
      </c>
      <c r="B285" t="s">
        <v>282</v>
      </c>
      <c r="C285" s="1">
        <v>3116</v>
      </c>
      <c r="D285" s="1">
        <v>2573411</v>
      </c>
      <c r="E285">
        <v>0.14899999999999999</v>
      </c>
      <c r="F285">
        <v>0</v>
      </c>
      <c r="G285">
        <f t="shared" si="8"/>
        <v>0</v>
      </c>
      <c r="H285">
        <f t="shared" si="9"/>
        <v>0.36</v>
      </c>
      <c r="I285" s="1">
        <v>8018749000</v>
      </c>
      <c r="J285" s="1">
        <v>295068</v>
      </c>
      <c r="K285" s="1">
        <v>285959</v>
      </c>
    </row>
    <row r="286" spans="1:11" x14ac:dyDescent="0.35">
      <c r="A286">
        <v>280216</v>
      </c>
      <c r="B286" t="s">
        <v>283</v>
      </c>
      <c r="C286" s="1">
        <v>7877</v>
      </c>
      <c r="D286" s="1">
        <v>673300</v>
      </c>
      <c r="E286">
        <v>0.64800000000000002</v>
      </c>
      <c r="F286">
        <v>0.52400000000000002</v>
      </c>
      <c r="G286">
        <f t="shared" si="8"/>
        <v>0.52400000000000002</v>
      </c>
      <c r="H286">
        <f t="shared" si="9"/>
        <v>0.64800000000000002</v>
      </c>
      <c r="I286" s="1">
        <v>5303590666</v>
      </c>
      <c r="J286" s="1">
        <v>734141</v>
      </c>
      <c r="K286" s="1">
        <v>774915</v>
      </c>
    </row>
    <row r="287" spans="1:11" x14ac:dyDescent="0.35">
      <c r="A287">
        <v>280217</v>
      </c>
      <c r="B287" t="s">
        <v>284</v>
      </c>
      <c r="C287" s="1">
        <v>4121</v>
      </c>
      <c r="D287" s="1">
        <v>880703</v>
      </c>
      <c r="E287">
        <v>0.51700000000000002</v>
      </c>
      <c r="F287">
        <v>0.378</v>
      </c>
      <c r="G287">
        <f t="shared" si="8"/>
        <v>0.378</v>
      </c>
      <c r="H287">
        <f t="shared" si="9"/>
        <v>0.51700000000000002</v>
      </c>
      <c r="I287" s="1">
        <v>3629379666</v>
      </c>
      <c r="J287" s="1">
        <v>178701</v>
      </c>
      <c r="K287" s="1">
        <v>177141</v>
      </c>
    </row>
    <row r="288" spans="1:11" x14ac:dyDescent="0.35">
      <c r="A288">
        <v>280218</v>
      </c>
      <c r="B288" t="s">
        <v>285</v>
      </c>
      <c r="C288" s="1">
        <v>4473</v>
      </c>
      <c r="D288" s="1">
        <v>1728508</v>
      </c>
      <c r="E288">
        <v>0.27300000000000002</v>
      </c>
      <c r="F288">
        <v>0</v>
      </c>
      <c r="G288">
        <f t="shared" si="8"/>
        <v>0</v>
      </c>
      <c r="H288">
        <f t="shared" si="9"/>
        <v>0.36</v>
      </c>
      <c r="I288" s="1">
        <v>7731620000</v>
      </c>
      <c r="J288" s="1">
        <v>335244</v>
      </c>
      <c r="K288" s="1">
        <v>339789</v>
      </c>
    </row>
    <row r="289" spans="1:11" x14ac:dyDescent="0.35">
      <c r="A289">
        <v>280219</v>
      </c>
      <c r="B289" t="s">
        <v>286</v>
      </c>
      <c r="C289" s="1">
        <v>1357</v>
      </c>
      <c r="D289" s="1">
        <v>1000253</v>
      </c>
      <c r="E289">
        <v>0.56100000000000005</v>
      </c>
      <c r="F289">
        <v>0.29299999999999998</v>
      </c>
      <c r="G289">
        <f t="shared" si="8"/>
        <v>0.29299999999999998</v>
      </c>
      <c r="H289">
        <f t="shared" si="9"/>
        <v>0.56100000000000005</v>
      </c>
      <c r="I289" s="1">
        <v>1357343666</v>
      </c>
      <c r="J289" s="1">
        <v>318055</v>
      </c>
      <c r="K289" s="1">
        <v>347607</v>
      </c>
    </row>
    <row r="290" spans="1:11" x14ac:dyDescent="0.35">
      <c r="A290">
        <v>280220</v>
      </c>
      <c r="B290" t="s">
        <v>287</v>
      </c>
      <c r="C290" s="1">
        <v>3222</v>
      </c>
      <c r="D290" s="1">
        <v>1031094</v>
      </c>
      <c r="E290">
        <v>0.53800000000000003</v>
      </c>
      <c r="F290">
        <v>0.27100000000000002</v>
      </c>
      <c r="G290">
        <f t="shared" si="8"/>
        <v>0.27100000000000002</v>
      </c>
      <c r="H290">
        <f t="shared" si="9"/>
        <v>0.53800000000000003</v>
      </c>
      <c r="I290" s="1">
        <v>3322186666</v>
      </c>
      <c r="J290" s="1">
        <v>878052</v>
      </c>
      <c r="K290" s="1">
        <v>842049</v>
      </c>
    </row>
    <row r="291" spans="1:11" x14ac:dyDescent="0.35">
      <c r="A291">
        <v>280221</v>
      </c>
      <c r="B291" t="s">
        <v>288</v>
      </c>
      <c r="C291" s="1">
        <v>3687</v>
      </c>
      <c r="D291" s="1">
        <v>1283918</v>
      </c>
      <c r="E291">
        <v>0.49399999999999999</v>
      </c>
      <c r="F291">
        <v>9.1999999999999998E-2</v>
      </c>
      <c r="G291">
        <f t="shared" si="8"/>
        <v>9.1999999999999998E-2</v>
      </c>
      <c r="H291">
        <f t="shared" si="9"/>
        <v>0.49399999999999999</v>
      </c>
      <c r="I291" s="1">
        <v>4733806666</v>
      </c>
      <c r="J291" s="1">
        <v>1220985</v>
      </c>
      <c r="K291" s="1">
        <v>1204559</v>
      </c>
    </row>
    <row r="292" spans="1:11" x14ac:dyDescent="0.35">
      <c r="A292">
        <v>280222</v>
      </c>
      <c r="B292" t="s">
        <v>289</v>
      </c>
      <c r="C292" s="1">
        <v>2923</v>
      </c>
      <c r="D292" s="1">
        <v>1058503</v>
      </c>
      <c r="E292">
        <v>0.49199999999999999</v>
      </c>
      <c r="F292">
        <v>0.252</v>
      </c>
      <c r="G292">
        <f t="shared" si="8"/>
        <v>0.252</v>
      </c>
      <c r="H292">
        <f t="shared" si="9"/>
        <v>0.49199999999999999</v>
      </c>
      <c r="I292" s="1">
        <v>3094006333</v>
      </c>
      <c r="J292" s="1">
        <v>186805</v>
      </c>
      <c r="K292" s="1">
        <v>191238</v>
      </c>
    </row>
    <row r="293" spans="1:11" x14ac:dyDescent="0.35">
      <c r="A293">
        <v>280223</v>
      </c>
      <c r="B293" t="s">
        <v>290</v>
      </c>
      <c r="C293" s="1">
        <v>3831</v>
      </c>
      <c r="D293" s="1">
        <v>774106</v>
      </c>
      <c r="E293">
        <v>0.51900000000000002</v>
      </c>
      <c r="F293">
        <v>0.45300000000000001</v>
      </c>
      <c r="G293">
        <f t="shared" si="8"/>
        <v>0.45300000000000001</v>
      </c>
      <c r="H293">
        <f t="shared" si="9"/>
        <v>0.51900000000000002</v>
      </c>
      <c r="I293" s="1">
        <v>2965602333</v>
      </c>
      <c r="J293" s="1">
        <v>541913</v>
      </c>
      <c r="K293" s="1">
        <v>654051</v>
      </c>
    </row>
    <row r="294" spans="1:11" x14ac:dyDescent="0.35">
      <c r="A294">
        <v>280224</v>
      </c>
      <c r="B294" t="s">
        <v>291</v>
      </c>
      <c r="C294" s="1">
        <v>2380</v>
      </c>
      <c r="D294" s="1">
        <v>818437</v>
      </c>
      <c r="E294">
        <v>0.68799999999999994</v>
      </c>
      <c r="F294">
        <v>0.42199999999999999</v>
      </c>
      <c r="G294">
        <f t="shared" si="8"/>
        <v>0.42199999999999999</v>
      </c>
      <c r="H294">
        <f t="shared" si="9"/>
        <v>0.68799999999999994</v>
      </c>
      <c r="I294" s="1">
        <v>1947880333</v>
      </c>
      <c r="J294" s="1">
        <v>320771</v>
      </c>
      <c r="K294" s="1">
        <v>334238</v>
      </c>
    </row>
    <row r="295" spans="1:11" x14ac:dyDescent="0.35">
      <c r="A295">
        <v>280225</v>
      </c>
      <c r="B295" t="s">
        <v>292</v>
      </c>
      <c r="C295" s="1">
        <v>3736</v>
      </c>
      <c r="D295" s="1">
        <v>994471</v>
      </c>
      <c r="E295">
        <v>0.64800000000000002</v>
      </c>
      <c r="F295">
        <v>0.29699999999999999</v>
      </c>
      <c r="G295">
        <f t="shared" si="8"/>
        <v>0.29699999999999999</v>
      </c>
      <c r="H295">
        <f t="shared" si="9"/>
        <v>0.64800000000000002</v>
      </c>
      <c r="I295" s="1">
        <v>3715347333</v>
      </c>
      <c r="J295" s="1">
        <v>479270</v>
      </c>
      <c r="K295" s="1">
        <v>466775</v>
      </c>
    </row>
    <row r="296" spans="1:11" x14ac:dyDescent="0.35">
      <c r="A296">
        <v>280226</v>
      </c>
      <c r="B296" t="s">
        <v>293</v>
      </c>
      <c r="C296" s="1">
        <v>2965</v>
      </c>
      <c r="D296" s="1">
        <v>719560</v>
      </c>
      <c r="E296">
        <v>0.54100000000000004</v>
      </c>
      <c r="F296">
        <v>0.49199999999999999</v>
      </c>
      <c r="G296">
        <f t="shared" si="8"/>
        <v>0.49199999999999999</v>
      </c>
      <c r="H296">
        <f t="shared" si="9"/>
        <v>0.54100000000000004</v>
      </c>
      <c r="I296" s="1">
        <v>2133497333</v>
      </c>
      <c r="J296" s="1">
        <v>667828</v>
      </c>
      <c r="K296" s="1">
        <v>688118</v>
      </c>
    </row>
    <row r="297" spans="1:11" x14ac:dyDescent="0.35">
      <c r="A297">
        <v>280227</v>
      </c>
      <c r="B297" t="s">
        <v>294</v>
      </c>
      <c r="C297" s="1">
        <v>2253</v>
      </c>
      <c r="D297" s="1">
        <v>1114267</v>
      </c>
      <c r="E297">
        <v>0.45600000000000002</v>
      </c>
      <c r="F297">
        <v>0.21299999999999999</v>
      </c>
      <c r="G297">
        <f t="shared" si="8"/>
        <v>0.21299999999999999</v>
      </c>
      <c r="H297">
        <f t="shared" si="9"/>
        <v>0.45600000000000002</v>
      </c>
      <c r="I297" s="1">
        <v>2510445666</v>
      </c>
      <c r="J297" s="1">
        <v>355347</v>
      </c>
      <c r="K297" s="1">
        <v>371432</v>
      </c>
    </row>
    <row r="298" spans="1:11" x14ac:dyDescent="0.35">
      <c r="A298">
        <v>280229</v>
      </c>
      <c r="B298" t="s">
        <v>295</v>
      </c>
      <c r="C298" s="1">
        <v>2600</v>
      </c>
      <c r="D298" s="1">
        <v>731045</v>
      </c>
      <c r="E298">
        <v>0.68799999999999994</v>
      </c>
      <c r="F298">
        <v>0.48299999999999998</v>
      </c>
      <c r="G298">
        <f t="shared" si="8"/>
        <v>0.48299999999999998</v>
      </c>
      <c r="H298">
        <f t="shared" si="9"/>
        <v>0.68799999999999994</v>
      </c>
      <c r="I298" s="1">
        <v>1900718666</v>
      </c>
      <c r="J298" s="1">
        <v>331262</v>
      </c>
      <c r="K298" s="1">
        <v>303675</v>
      </c>
    </row>
    <row r="299" spans="1:11" x14ac:dyDescent="0.35">
      <c r="A299">
        <v>280230</v>
      </c>
      <c r="B299" t="s">
        <v>296</v>
      </c>
      <c r="C299" s="1">
        <v>2839</v>
      </c>
      <c r="D299" s="1">
        <v>1034567</v>
      </c>
      <c r="E299">
        <v>0.63</v>
      </c>
      <c r="F299">
        <v>0.26900000000000002</v>
      </c>
      <c r="G299">
        <f t="shared" si="8"/>
        <v>0.26900000000000002</v>
      </c>
      <c r="H299">
        <f t="shared" si="9"/>
        <v>0.63</v>
      </c>
      <c r="I299" s="1">
        <v>2937136333</v>
      </c>
      <c r="J299" s="1">
        <v>425903</v>
      </c>
      <c r="K299" s="1">
        <v>433060</v>
      </c>
    </row>
    <row r="300" spans="1:11" x14ac:dyDescent="0.35">
      <c r="A300">
        <v>280231</v>
      </c>
      <c r="B300" t="s">
        <v>297</v>
      </c>
      <c r="C300" s="1">
        <v>1047</v>
      </c>
      <c r="D300" s="1">
        <v>2294557</v>
      </c>
      <c r="E300">
        <v>0.35</v>
      </c>
      <c r="F300">
        <v>0</v>
      </c>
      <c r="G300">
        <f t="shared" si="8"/>
        <v>0</v>
      </c>
      <c r="H300">
        <f t="shared" si="9"/>
        <v>0.36</v>
      </c>
      <c r="I300" s="1">
        <v>2402402000</v>
      </c>
      <c r="J300" s="1">
        <v>265482</v>
      </c>
      <c r="K300" s="1">
        <v>466926</v>
      </c>
    </row>
    <row r="301" spans="1:11" x14ac:dyDescent="0.35">
      <c r="A301">
        <v>280251</v>
      </c>
      <c r="B301" t="s">
        <v>298</v>
      </c>
      <c r="C301" s="1">
        <v>9858</v>
      </c>
      <c r="D301" s="1">
        <v>855908</v>
      </c>
      <c r="E301">
        <v>0.66300000000000003</v>
      </c>
      <c r="F301">
        <v>0.39500000000000002</v>
      </c>
      <c r="G301">
        <f t="shared" si="8"/>
        <v>0.39500000000000002</v>
      </c>
      <c r="H301">
        <f t="shared" si="9"/>
        <v>0.66300000000000003</v>
      </c>
      <c r="I301" s="1">
        <v>8437549999</v>
      </c>
      <c r="J301" s="1">
        <v>1371173</v>
      </c>
      <c r="K301" s="1">
        <v>1855075</v>
      </c>
    </row>
    <row r="302" spans="1:11" x14ac:dyDescent="0.35">
      <c r="A302">
        <v>280252</v>
      </c>
      <c r="B302" t="s">
        <v>299</v>
      </c>
      <c r="C302" s="1">
        <v>18620</v>
      </c>
      <c r="D302" s="1">
        <v>865713</v>
      </c>
      <c r="E302">
        <v>0.58399999999999996</v>
      </c>
      <c r="F302">
        <v>0.38800000000000001</v>
      </c>
      <c r="G302">
        <f t="shared" si="8"/>
        <v>0.38800000000000001</v>
      </c>
      <c r="H302">
        <f t="shared" si="9"/>
        <v>0.58399999999999996</v>
      </c>
      <c r="I302" s="1">
        <v>16119582664</v>
      </c>
      <c r="J302" s="1">
        <v>1011088</v>
      </c>
      <c r="K302" s="1">
        <v>1399135</v>
      </c>
    </row>
    <row r="303" spans="1:11" x14ac:dyDescent="0.35">
      <c r="A303">
        <v>280253</v>
      </c>
      <c r="B303" t="s">
        <v>300</v>
      </c>
      <c r="C303" s="1">
        <v>13306</v>
      </c>
      <c r="D303" s="1">
        <v>872656</v>
      </c>
      <c r="E303">
        <v>0.621</v>
      </c>
      <c r="F303">
        <v>0.38300000000000001</v>
      </c>
      <c r="G303">
        <f t="shared" si="8"/>
        <v>0.38300000000000001</v>
      </c>
      <c r="H303">
        <f t="shared" si="9"/>
        <v>0.621</v>
      </c>
      <c r="I303" s="1">
        <v>11611562665</v>
      </c>
      <c r="J303" s="1">
        <v>1633616</v>
      </c>
      <c r="K303" s="1">
        <v>1720417</v>
      </c>
    </row>
    <row r="304" spans="1:11" x14ac:dyDescent="0.35">
      <c r="A304">
        <v>280300</v>
      </c>
      <c r="B304" t="s">
        <v>301</v>
      </c>
      <c r="C304" s="1">
        <v>3881</v>
      </c>
      <c r="D304" s="1">
        <v>1710263</v>
      </c>
      <c r="E304">
        <v>0.40799999999999997</v>
      </c>
      <c r="F304">
        <v>0</v>
      </c>
      <c r="G304">
        <f t="shared" si="8"/>
        <v>0</v>
      </c>
      <c r="H304">
        <f t="shared" si="9"/>
        <v>0.40799999999999997</v>
      </c>
      <c r="I304" s="1">
        <v>6637531018</v>
      </c>
      <c r="J304" s="1">
        <v>948895</v>
      </c>
      <c r="K304" s="1">
        <v>1028774</v>
      </c>
    </row>
    <row r="305" spans="1:11" x14ac:dyDescent="0.35">
      <c r="A305">
        <v>280401</v>
      </c>
      <c r="B305" t="s">
        <v>302</v>
      </c>
      <c r="C305" s="1">
        <v>4157</v>
      </c>
      <c r="D305" s="1">
        <v>769139</v>
      </c>
      <c r="E305">
        <v>0.61199999999999999</v>
      </c>
      <c r="F305">
        <v>0.45600000000000002</v>
      </c>
      <c r="G305">
        <f t="shared" si="8"/>
        <v>0.45600000000000002</v>
      </c>
      <c r="H305">
        <f t="shared" si="9"/>
        <v>0.61199999999999999</v>
      </c>
      <c r="I305" s="1">
        <v>3197310832</v>
      </c>
      <c r="J305" s="1">
        <v>1362893</v>
      </c>
      <c r="K305" s="1">
        <v>1500631</v>
      </c>
    </row>
    <row r="306" spans="1:11" x14ac:dyDescent="0.35">
      <c r="A306">
        <v>280402</v>
      </c>
      <c r="B306" t="s">
        <v>303</v>
      </c>
      <c r="C306" s="1">
        <v>1972</v>
      </c>
      <c r="D306" s="1">
        <v>1500308</v>
      </c>
      <c r="E306">
        <v>0.47799999999999998</v>
      </c>
      <c r="F306">
        <v>0</v>
      </c>
      <c r="G306">
        <f t="shared" si="8"/>
        <v>0</v>
      </c>
      <c r="H306">
        <f t="shared" si="9"/>
        <v>0.47799999999999998</v>
      </c>
      <c r="I306" s="1">
        <v>2958607666</v>
      </c>
      <c r="J306" s="1">
        <v>425476</v>
      </c>
      <c r="K306" s="1">
        <v>544798</v>
      </c>
    </row>
    <row r="307" spans="1:11" x14ac:dyDescent="0.35">
      <c r="A307">
        <v>280403</v>
      </c>
      <c r="B307" t="s">
        <v>304</v>
      </c>
      <c r="C307" s="1">
        <v>3764</v>
      </c>
      <c r="D307" s="1">
        <v>1552192</v>
      </c>
      <c r="E307">
        <v>0.45600000000000002</v>
      </c>
      <c r="F307">
        <v>0</v>
      </c>
      <c r="G307">
        <f t="shared" si="8"/>
        <v>0</v>
      </c>
      <c r="H307">
        <f t="shared" si="9"/>
        <v>0.45600000000000002</v>
      </c>
      <c r="I307" s="1">
        <v>5842451803</v>
      </c>
      <c r="J307" s="1">
        <v>421517</v>
      </c>
      <c r="K307" s="1">
        <v>535252</v>
      </c>
    </row>
    <row r="308" spans="1:11" x14ac:dyDescent="0.35">
      <c r="A308">
        <v>280404</v>
      </c>
      <c r="B308" t="s">
        <v>305</v>
      </c>
      <c r="C308" s="1">
        <v>5237</v>
      </c>
      <c r="D308" s="1">
        <v>1800782</v>
      </c>
      <c r="E308">
        <v>0.33900000000000002</v>
      </c>
      <c r="F308">
        <v>0</v>
      </c>
      <c r="G308">
        <f t="shared" si="8"/>
        <v>0</v>
      </c>
      <c r="H308">
        <f t="shared" si="9"/>
        <v>0.36</v>
      </c>
      <c r="I308" s="1">
        <v>9430699666</v>
      </c>
      <c r="J308" s="1">
        <v>509521</v>
      </c>
      <c r="K308" s="1">
        <v>490016</v>
      </c>
    </row>
    <row r="309" spans="1:11" x14ac:dyDescent="0.35">
      <c r="A309">
        <v>280405</v>
      </c>
      <c r="B309" t="s">
        <v>306</v>
      </c>
      <c r="C309" s="1">
        <v>3699</v>
      </c>
      <c r="D309" s="1">
        <v>1106408</v>
      </c>
      <c r="E309">
        <v>0.50900000000000001</v>
      </c>
      <c r="F309">
        <v>0.218</v>
      </c>
      <c r="G309">
        <f t="shared" si="8"/>
        <v>0.218</v>
      </c>
      <c r="H309">
        <f t="shared" si="9"/>
        <v>0.50900000000000001</v>
      </c>
      <c r="I309" s="1">
        <v>4092605999</v>
      </c>
      <c r="J309" s="1">
        <v>268728</v>
      </c>
      <c r="K309" s="1">
        <v>297372</v>
      </c>
    </row>
    <row r="310" spans="1:11" x14ac:dyDescent="0.35">
      <c r="A310">
        <v>280406</v>
      </c>
      <c r="B310" t="s">
        <v>307</v>
      </c>
      <c r="C310" s="1">
        <v>3104</v>
      </c>
      <c r="D310" s="1">
        <v>2593977</v>
      </c>
      <c r="E310">
        <v>0.121</v>
      </c>
      <c r="F310">
        <v>0</v>
      </c>
      <c r="G310">
        <f t="shared" si="8"/>
        <v>0</v>
      </c>
      <c r="H310">
        <f t="shared" si="9"/>
        <v>0.36</v>
      </c>
      <c r="I310" s="1">
        <v>8051705000</v>
      </c>
      <c r="J310" s="1">
        <v>240367</v>
      </c>
      <c r="K310" s="1">
        <v>371490</v>
      </c>
    </row>
    <row r="311" spans="1:11" x14ac:dyDescent="0.35">
      <c r="A311">
        <v>280407</v>
      </c>
      <c r="B311" t="s">
        <v>308</v>
      </c>
      <c r="C311" s="1">
        <v>6942</v>
      </c>
      <c r="D311" s="1">
        <v>2508509</v>
      </c>
      <c r="E311">
        <v>0.2</v>
      </c>
      <c r="F311">
        <v>0</v>
      </c>
      <c r="G311">
        <f t="shared" si="8"/>
        <v>0</v>
      </c>
      <c r="H311">
        <f t="shared" si="9"/>
        <v>0.36</v>
      </c>
      <c r="I311" s="1">
        <v>17414070666</v>
      </c>
      <c r="J311" s="1">
        <v>546979</v>
      </c>
      <c r="K311" s="1">
        <v>597482</v>
      </c>
    </row>
    <row r="312" spans="1:11" x14ac:dyDescent="0.35">
      <c r="A312">
        <v>280409</v>
      </c>
      <c r="B312" t="s">
        <v>309</v>
      </c>
      <c r="C312" s="1">
        <v>4436</v>
      </c>
      <c r="D312" s="1">
        <v>1249749</v>
      </c>
      <c r="E312">
        <v>0.45300000000000001</v>
      </c>
      <c r="F312">
        <v>0.11700000000000001</v>
      </c>
      <c r="G312">
        <f t="shared" si="8"/>
        <v>0.11700000000000001</v>
      </c>
      <c r="H312">
        <f t="shared" si="9"/>
        <v>0.45300000000000001</v>
      </c>
      <c r="I312" s="1">
        <v>5543890666</v>
      </c>
      <c r="J312" s="1">
        <v>402895</v>
      </c>
      <c r="K312" s="1">
        <v>405474</v>
      </c>
    </row>
    <row r="313" spans="1:11" x14ac:dyDescent="0.35">
      <c r="A313">
        <v>280410</v>
      </c>
      <c r="B313" t="s">
        <v>310</v>
      </c>
      <c r="C313" s="1">
        <v>2695</v>
      </c>
      <c r="D313" s="1">
        <v>1836646</v>
      </c>
      <c r="E313">
        <v>0.44500000000000001</v>
      </c>
      <c r="F313">
        <v>0</v>
      </c>
      <c r="G313">
        <f t="shared" si="8"/>
        <v>0</v>
      </c>
      <c r="H313">
        <f t="shared" si="9"/>
        <v>0.44500000000000001</v>
      </c>
      <c r="I313" s="1">
        <v>4949761666</v>
      </c>
      <c r="J313" s="1">
        <v>576726</v>
      </c>
      <c r="K313" s="1">
        <v>585153</v>
      </c>
    </row>
    <row r="314" spans="1:11" x14ac:dyDescent="0.35">
      <c r="A314">
        <v>280411</v>
      </c>
      <c r="B314" t="s">
        <v>311</v>
      </c>
      <c r="C314" s="1">
        <v>1624</v>
      </c>
      <c r="D314" s="1">
        <v>1559395</v>
      </c>
      <c r="E314">
        <v>0.46700000000000003</v>
      </c>
      <c r="F314">
        <v>0</v>
      </c>
      <c r="G314">
        <f t="shared" si="8"/>
        <v>0</v>
      </c>
      <c r="H314">
        <f t="shared" si="9"/>
        <v>0.46700000000000003</v>
      </c>
      <c r="I314" s="1">
        <v>2532458666</v>
      </c>
      <c r="J314" s="1">
        <v>338844</v>
      </c>
      <c r="K314" s="1">
        <v>352292</v>
      </c>
    </row>
    <row r="315" spans="1:11" x14ac:dyDescent="0.35">
      <c r="A315">
        <v>280501</v>
      </c>
      <c r="B315" t="s">
        <v>312</v>
      </c>
      <c r="C315" s="1">
        <v>2946</v>
      </c>
      <c r="D315" s="1">
        <v>1928991</v>
      </c>
      <c r="E315">
        <v>0.39900000000000002</v>
      </c>
      <c r="F315">
        <v>0</v>
      </c>
      <c r="G315">
        <f t="shared" si="8"/>
        <v>0</v>
      </c>
      <c r="H315">
        <f t="shared" si="9"/>
        <v>0.39900000000000002</v>
      </c>
      <c r="I315" s="1">
        <v>5682808850</v>
      </c>
      <c r="J315" s="1">
        <v>246488</v>
      </c>
      <c r="K315" s="1">
        <v>281943</v>
      </c>
    </row>
    <row r="316" spans="1:11" x14ac:dyDescent="0.35">
      <c r="A316">
        <v>280502</v>
      </c>
      <c r="B316" t="s">
        <v>313</v>
      </c>
      <c r="C316" s="1">
        <v>7307</v>
      </c>
      <c r="D316" s="1">
        <v>1550545</v>
      </c>
      <c r="E316">
        <v>0.46400000000000002</v>
      </c>
      <c r="F316">
        <v>0</v>
      </c>
      <c r="G316">
        <f t="shared" si="8"/>
        <v>0</v>
      </c>
      <c r="H316">
        <f t="shared" si="9"/>
        <v>0.46400000000000002</v>
      </c>
      <c r="I316" s="1">
        <v>11329834195</v>
      </c>
      <c r="J316" s="1">
        <v>986636</v>
      </c>
      <c r="K316" s="1">
        <v>1026072</v>
      </c>
    </row>
    <row r="317" spans="1:11" x14ac:dyDescent="0.35">
      <c r="A317">
        <v>280503</v>
      </c>
      <c r="B317" t="s">
        <v>314</v>
      </c>
      <c r="C317" s="1">
        <v>2408</v>
      </c>
      <c r="D317" s="1">
        <v>2503240</v>
      </c>
      <c r="E317">
        <v>0.253</v>
      </c>
      <c r="F317">
        <v>0</v>
      </c>
      <c r="G317">
        <f t="shared" si="8"/>
        <v>0</v>
      </c>
      <c r="H317">
        <f t="shared" si="9"/>
        <v>0.36</v>
      </c>
      <c r="I317" s="1">
        <v>6027803448</v>
      </c>
      <c r="J317" s="1">
        <v>317207</v>
      </c>
      <c r="K317" s="1">
        <v>303885</v>
      </c>
    </row>
    <row r="318" spans="1:11" x14ac:dyDescent="0.35">
      <c r="A318">
        <v>280504</v>
      </c>
      <c r="B318" t="s">
        <v>315</v>
      </c>
      <c r="C318" s="1">
        <v>5441</v>
      </c>
      <c r="D318" s="1">
        <v>1252607</v>
      </c>
      <c r="E318">
        <v>0.49399999999999999</v>
      </c>
      <c r="F318">
        <v>0.115</v>
      </c>
      <c r="G318">
        <f t="shared" si="8"/>
        <v>0.115</v>
      </c>
      <c r="H318">
        <f t="shared" si="9"/>
        <v>0.49399999999999999</v>
      </c>
      <c r="I318" s="1">
        <v>6815439655</v>
      </c>
      <c r="J318" s="1">
        <v>797142</v>
      </c>
      <c r="K318" s="1">
        <v>842914</v>
      </c>
    </row>
    <row r="319" spans="1:11" x14ac:dyDescent="0.35">
      <c r="A319">
        <v>280506</v>
      </c>
      <c r="B319" t="s">
        <v>316</v>
      </c>
      <c r="C319" s="1">
        <v>1675</v>
      </c>
      <c r="D319" s="1">
        <v>2908637</v>
      </c>
      <c r="E319">
        <v>0.10199999999999999</v>
      </c>
      <c r="F319">
        <v>0</v>
      </c>
      <c r="G319">
        <f t="shared" si="8"/>
        <v>0</v>
      </c>
      <c r="H319">
        <f t="shared" si="9"/>
        <v>0.36</v>
      </c>
      <c r="I319" s="1">
        <v>4871967931</v>
      </c>
      <c r="J319" s="1">
        <v>301357</v>
      </c>
      <c r="K319" s="1">
        <v>306410</v>
      </c>
    </row>
    <row r="320" spans="1:11" x14ac:dyDescent="0.35">
      <c r="A320">
        <v>280515</v>
      </c>
      <c r="B320" t="s">
        <v>317</v>
      </c>
      <c r="C320" s="1">
        <v>3440</v>
      </c>
      <c r="D320" s="1">
        <v>1923163</v>
      </c>
      <c r="E320">
        <v>0.441</v>
      </c>
      <c r="F320">
        <v>0</v>
      </c>
      <c r="G320">
        <f t="shared" si="8"/>
        <v>0</v>
      </c>
      <c r="H320">
        <f t="shared" si="9"/>
        <v>0.441</v>
      </c>
      <c r="I320" s="1">
        <v>6615683206</v>
      </c>
      <c r="J320" s="1">
        <v>375649</v>
      </c>
      <c r="K320" s="1">
        <v>422961</v>
      </c>
    </row>
    <row r="321" spans="1:11" x14ac:dyDescent="0.35">
      <c r="A321">
        <v>280517</v>
      </c>
      <c r="B321" t="s">
        <v>318</v>
      </c>
      <c r="C321" s="1">
        <v>5782</v>
      </c>
      <c r="D321" s="1">
        <v>1387523</v>
      </c>
      <c r="E321">
        <v>0.28599999999999998</v>
      </c>
      <c r="F321">
        <v>1.9E-2</v>
      </c>
      <c r="G321">
        <f t="shared" si="8"/>
        <v>1.9E-2</v>
      </c>
      <c r="H321">
        <f t="shared" si="9"/>
        <v>0.36</v>
      </c>
      <c r="I321" s="1">
        <v>8022659310</v>
      </c>
      <c r="J321" s="1">
        <v>582502</v>
      </c>
      <c r="K321" s="1">
        <v>682055</v>
      </c>
    </row>
    <row r="322" spans="1:11" x14ac:dyDescent="0.35">
      <c r="A322">
        <v>280518</v>
      </c>
      <c r="B322" t="s">
        <v>319</v>
      </c>
      <c r="C322" s="1">
        <v>3698</v>
      </c>
      <c r="D322" s="1">
        <v>794995</v>
      </c>
      <c r="E322">
        <v>0.56799999999999995</v>
      </c>
      <c r="F322">
        <v>0.438</v>
      </c>
      <c r="G322">
        <f t="shared" si="8"/>
        <v>0.438</v>
      </c>
      <c r="H322">
        <f t="shared" si="9"/>
        <v>0.56799999999999995</v>
      </c>
      <c r="I322" s="1">
        <v>2939891724</v>
      </c>
      <c r="J322" s="1">
        <v>663476</v>
      </c>
      <c r="K322" s="1">
        <v>863071</v>
      </c>
    </row>
    <row r="323" spans="1:11" x14ac:dyDescent="0.35">
      <c r="A323">
        <v>280521</v>
      </c>
      <c r="B323" t="s">
        <v>320</v>
      </c>
      <c r="C323" s="1">
        <v>3408</v>
      </c>
      <c r="D323" s="1">
        <v>1085817</v>
      </c>
      <c r="E323">
        <v>0.46</v>
      </c>
      <c r="F323">
        <v>0.23200000000000001</v>
      </c>
      <c r="G323">
        <f t="shared" si="8"/>
        <v>0.23200000000000001</v>
      </c>
      <c r="H323">
        <f t="shared" si="9"/>
        <v>0.46</v>
      </c>
      <c r="I323" s="1">
        <v>3700466206</v>
      </c>
      <c r="J323" s="1">
        <v>730567</v>
      </c>
      <c r="K323" s="1">
        <v>726912</v>
      </c>
    </row>
    <row r="324" spans="1:11" x14ac:dyDescent="0.35">
      <c r="A324">
        <v>280522</v>
      </c>
      <c r="B324" t="s">
        <v>321</v>
      </c>
      <c r="C324" s="1">
        <v>6670</v>
      </c>
      <c r="D324" s="1">
        <v>989331</v>
      </c>
      <c r="E324">
        <v>0.51300000000000001</v>
      </c>
      <c r="F324">
        <v>0.30099999999999999</v>
      </c>
      <c r="G324">
        <f t="shared" ref="G324:G387" si="10">F324</f>
        <v>0.30099999999999999</v>
      </c>
      <c r="H324">
        <f t="shared" ref="H324:H387" si="11">MAX(IF(E324&gt;F324,E324,F324),0.36)</f>
        <v>0.51300000000000001</v>
      </c>
      <c r="I324" s="1">
        <v>6598839386</v>
      </c>
      <c r="J324" s="1">
        <v>1082649</v>
      </c>
      <c r="K324" s="1">
        <v>1150803</v>
      </c>
    </row>
    <row r="325" spans="1:11" x14ac:dyDescent="0.35">
      <c r="A325">
        <v>280523</v>
      </c>
      <c r="B325" t="s">
        <v>322</v>
      </c>
      <c r="C325" s="1">
        <v>8569</v>
      </c>
      <c r="D325" s="1">
        <v>1068697</v>
      </c>
      <c r="E325">
        <v>0.47799999999999998</v>
      </c>
      <c r="F325">
        <v>0.245</v>
      </c>
      <c r="G325">
        <f t="shared" si="10"/>
        <v>0.245</v>
      </c>
      <c r="H325">
        <f t="shared" si="11"/>
        <v>0.47799999999999998</v>
      </c>
      <c r="I325" s="1">
        <v>9157673103</v>
      </c>
      <c r="J325" s="1">
        <v>1308488</v>
      </c>
      <c r="K325" s="1">
        <v>1965022</v>
      </c>
    </row>
    <row r="326" spans="1:11" x14ac:dyDescent="0.35">
      <c r="A326">
        <v>300000</v>
      </c>
      <c r="B326" t="s">
        <v>323</v>
      </c>
      <c r="C326" s="1">
        <v>995489</v>
      </c>
      <c r="D326" s="1">
        <v>726133</v>
      </c>
      <c r="E326">
        <v>0.44900000000000001</v>
      </c>
      <c r="F326">
        <v>0.48699999999999999</v>
      </c>
      <c r="G326">
        <f t="shared" si="10"/>
        <v>0.48699999999999999</v>
      </c>
      <c r="H326">
        <f t="shared" si="11"/>
        <v>0.48699999999999999</v>
      </c>
      <c r="I326" s="1">
        <v>722857866971</v>
      </c>
      <c r="J326" s="1">
        <v>0</v>
      </c>
      <c r="K326" s="1">
        <v>0</v>
      </c>
    </row>
    <row r="327" spans="1:11" x14ac:dyDescent="0.35">
      <c r="A327">
        <v>310000</v>
      </c>
      <c r="B327" t="s">
        <v>324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320000</v>
      </c>
      <c r="B328" t="s">
        <v>325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330000</v>
      </c>
      <c r="B329" t="s">
        <v>326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340000</v>
      </c>
      <c r="B330" t="s">
        <v>327</v>
      </c>
      <c r="C330" s="1">
        <v>0</v>
      </c>
      <c r="D330" s="1">
        <v>0</v>
      </c>
      <c r="E330">
        <v>0</v>
      </c>
      <c r="F330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35">
      <c r="A331">
        <v>350000</v>
      </c>
      <c r="B331" t="s">
        <v>328</v>
      </c>
      <c r="C331" s="1">
        <v>0</v>
      </c>
      <c r="D331" s="1">
        <v>0</v>
      </c>
      <c r="E331">
        <v>0</v>
      </c>
      <c r="F331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35">
      <c r="A332">
        <v>400301</v>
      </c>
      <c r="B332" t="s">
        <v>329</v>
      </c>
      <c r="C332" s="1">
        <v>2425</v>
      </c>
      <c r="D332" s="1">
        <v>435289</v>
      </c>
      <c r="E332">
        <v>0.61199999999999999</v>
      </c>
      <c r="F332">
        <v>0.69299999999999995</v>
      </c>
      <c r="G332">
        <f t="shared" si="10"/>
        <v>0.69299999999999995</v>
      </c>
      <c r="H332">
        <f t="shared" si="11"/>
        <v>0.69299999999999995</v>
      </c>
      <c r="I332" s="1">
        <v>1055578090</v>
      </c>
      <c r="J332" s="1">
        <v>1390233</v>
      </c>
      <c r="K332" s="1">
        <v>1179308</v>
      </c>
    </row>
    <row r="333" spans="1:11" x14ac:dyDescent="0.35">
      <c r="A333">
        <v>400400</v>
      </c>
      <c r="B333" t="s">
        <v>330</v>
      </c>
      <c r="C333" s="1">
        <v>5483</v>
      </c>
      <c r="D333" s="1">
        <v>240158</v>
      </c>
      <c r="E333">
        <v>0.65300000000000002</v>
      </c>
      <c r="F333">
        <v>0.83099999999999996</v>
      </c>
      <c r="G333">
        <f t="shared" si="10"/>
        <v>0.83099999999999996</v>
      </c>
      <c r="H333">
        <f t="shared" si="11"/>
        <v>0.83099999999999996</v>
      </c>
      <c r="I333" s="1">
        <v>1316790046</v>
      </c>
      <c r="J333" s="1">
        <v>2440476</v>
      </c>
      <c r="K333" s="1">
        <v>2644765</v>
      </c>
    </row>
    <row r="334" spans="1:11" x14ac:dyDescent="0.35">
      <c r="A334">
        <v>400601</v>
      </c>
      <c r="B334" t="s">
        <v>331</v>
      </c>
      <c r="C334" s="1">
        <v>2036</v>
      </c>
      <c r="D334" s="1">
        <v>214293</v>
      </c>
      <c r="E334">
        <v>0.71099999999999997</v>
      </c>
      <c r="F334">
        <v>0.84899999999999998</v>
      </c>
      <c r="G334">
        <f t="shared" si="10"/>
        <v>0.84899999999999998</v>
      </c>
      <c r="H334">
        <f t="shared" si="11"/>
        <v>0.84899999999999998</v>
      </c>
      <c r="I334" s="1">
        <v>436301423</v>
      </c>
      <c r="J334" s="1">
        <v>1156831</v>
      </c>
      <c r="K334" s="1">
        <v>1631294</v>
      </c>
    </row>
    <row r="335" spans="1:11" x14ac:dyDescent="0.35">
      <c r="A335">
        <v>400701</v>
      </c>
      <c r="B335" t="s">
        <v>332</v>
      </c>
      <c r="C335" s="1">
        <v>4486</v>
      </c>
      <c r="D335" s="1">
        <v>325895</v>
      </c>
      <c r="E335">
        <v>0.56599999999999995</v>
      </c>
      <c r="F335">
        <v>0.77</v>
      </c>
      <c r="G335">
        <f t="shared" si="10"/>
        <v>0.77</v>
      </c>
      <c r="H335">
        <f t="shared" si="11"/>
        <v>0.77</v>
      </c>
      <c r="I335" s="1">
        <v>1461966964</v>
      </c>
      <c r="J335" s="1">
        <v>2871678</v>
      </c>
      <c r="K335" s="1">
        <v>2934504</v>
      </c>
    </row>
    <row r="336" spans="1:11" x14ac:dyDescent="0.35">
      <c r="A336">
        <v>400800</v>
      </c>
      <c r="B336" t="s">
        <v>333</v>
      </c>
      <c r="C336" s="1">
        <v>7760</v>
      </c>
      <c r="D336" s="1">
        <v>182750</v>
      </c>
      <c r="E336">
        <v>0.59199999999999997</v>
      </c>
      <c r="F336">
        <v>0.871</v>
      </c>
      <c r="G336">
        <f t="shared" si="10"/>
        <v>0.871</v>
      </c>
      <c r="H336">
        <f t="shared" si="11"/>
        <v>0.871</v>
      </c>
      <c r="I336" s="1">
        <v>1418140786</v>
      </c>
      <c r="J336" s="1">
        <v>6710193</v>
      </c>
      <c r="K336" s="1">
        <v>6380337</v>
      </c>
    </row>
    <row r="337" spans="1:11" x14ac:dyDescent="0.35">
      <c r="A337">
        <v>400900</v>
      </c>
      <c r="B337" t="s">
        <v>334</v>
      </c>
      <c r="C337" s="1">
        <v>4419</v>
      </c>
      <c r="D337" s="1">
        <v>267286</v>
      </c>
      <c r="E337">
        <v>0.625</v>
      </c>
      <c r="F337">
        <v>0.81200000000000006</v>
      </c>
      <c r="G337">
        <f t="shared" si="10"/>
        <v>0.81200000000000006</v>
      </c>
      <c r="H337">
        <f t="shared" si="11"/>
        <v>0.81200000000000006</v>
      </c>
      <c r="I337" s="1">
        <v>1181141029</v>
      </c>
      <c r="J337" s="1">
        <v>1894400</v>
      </c>
      <c r="K337" s="1">
        <v>1898468</v>
      </c>
    </row>
    <row r="338" spans="1:11" x14ac:dyDescent="0.35">
      <c r="A338">
        <v>401001</v>
      </c>
      <c r="B338" t="s">
        <v>335</v>
      </c>
      <c r="C338" s="1">
        <v>3043</v>
      </c>
      <c r="D338" s="1">
        <v>328092</v>
      </c>
      <c r="E338">
        <v>0.64200000000000002</v>
      </c>
      <c r="F338">
        <v>0.76800000000000002</v>
      </c>
      <c r="G338">
        <f t="shared" si="10"/>
        <v>0.76800000000000002</v>
      </c>
      <c r="H338">
        <f t="shared" si="11"/>
        <v>0.76800000000000002</v>
      </c>
      <c r="I338" s="1">
        <v>998385796</v>
      </c>
      <c r="J338" s="1">
        <v>1246291</v>
      </c>
      <c r="K338" s="1">
        <v>1329979</v>
      </c>
    </row>
    <row r="339" spans="1:11" x14ac:dyDescent="0.35">
      <c r="A339">
        <v>401201</v>
      </c>
      <c r="B339" t="s">
        <v>336</v>
      </c>
      <c r="C339" s="1">
        <v>1586</v>
      </c>
      <c r="D339" s="1">
        <v>256788</v>
      </c>
      <c r="E339">
        <v>0.60599999999999998</v>
      </c>
      <c r="F339">
        <v>0.81899999999999995</v>
      </c>
      <c r="G339">
        <f t="shared" si="10"/>
        <v>0.81899999999999995</v>
      </c>
      <c r="H339">
        <f t="shared" si="11"/>
        <v>0.81899999999999995</v>
      </c>
      <c r="I339" s="1">
        <v>407266295</v>
      </c>
      <c r="J339" s="1">
        <v>720277</v>
      </c>
      <c r="K339" s="1">
        <v>681973</v>
      </c>
    </row>
    <row r="340" spans="1:11" x14ac:dyDescent="0.35">
      <c r="A340">
        <v>401301</v>
      </c>
      <c r="B340" t="s">
        <v>337</v>
      </c>
      <c r="C340" s="1">
        <v>1044</v>
      </c>
      <c r="D340" s="1">
        <v>214981</v>
      </c>
      <c r="E340">
        <v>0.51300000000000001</v>
      </c>
      <c r="F340">
        <v>0.84899999999999998</v>
      </c>
      <c r="G340">
        <f t="shared" si="10"/>
        <v>0.84899999999999998</v>
      </c>
      <c r="H340">
        <f t="shared" si="11"/>
        <v>0.84899999999999998</v>
      </c>
      <c r="I340" s="1">
        <v>224440225</v>
      </c>
      <c r="J340" s="1">
        <v>334369</v>
      </c>
      <c r="K340" s="1">
        <v>306994</v>
      </c>
    </row>
    <row r="341" spans="1:11" x14ac:dyDescent="0.35">
      <c r="A341">
        <v>401501</v>
      </c>
      <c r="B341" t="s">
        <v>338</v>
      </c>
      <c r="C341" s="1">
        <v>1521</v>
      </c>
      <c r="D341" s="1">
        <v>271482</v>
      </c>
      <c r="E341">
        <v>0.65400000000000003</v>
      </c>
      <c r="F341">
        <v>0.80900000000000005</v>
      </c>
      <c r="G341">
        <f t="shared" si="10"/>
        <v>0.80900000000000005</v>
      </c>
      <c r="H341">
        <f t="shared" si="11"/>
        <v>0.80900000000000005</v>
      </c>
      <c r="I341" s="1">
        <v>412925433</v>
      </c>
      <c r="J341" s="1">
        <v>883454</v>
      </c>
      <c r="K341" s="1">
        <v>903083</v>
      </c>
    </row>
    <row r="342" spans="1:11" x14ac:dyDescent="0.35">
      <c r="A342">
        <v>410401</v>
      </c>
      <c r="B342" t="s">
        <v>339</v>
      </c>
      <c r="C342" s="1">
        <v>1486</v>
      </c>
      <c r="D342" s="1">
        <v>393497</v>
      </c>
      <c r="E342">
        <v>0.46400000000000002</v>
      </c>
      <c r="F342">
        <v>0.72299999999999998</v>
      </c>
      <c r="G342">
        <f t="shared" si="10"/>
        <v>0.72299999999999998</v>
      </c>
      <c r="H342">
        <f t="shared" si="11"/>
        <v>0.72299999999999998</v>
      </c>
      <c r="I342" s="1">
        <v>584736835</v>
      </c>
      <c r="J342" s="1">
        <v>926634</v>
      </c>
      <c r="K342" s="1">
        <v>1032252</v>
      </c>
    </row>
    <row r="343" spans="1:11" x14ac:dyDescent="0.35">
      <c r="A343">
        <v>410601</v>
      </c>
      <c r="B343" t="s">
        <v>340</v>
      </c>
      <c r="C343" s="1">
        <v>2725</v>
      </c>
      <c r="D343" s="1">
        <v>231903</v>
      </c>
      <c r="E343">
        <v>0.48399999999999999</v>
      </c>
      <c r="F343">
        <v>0.83699999999999997</v>
      </c>
      <c r="G343">
        <f t="shared" si="10"/>
        <v>0.83699999999999997</v>
      </c>
      <c r="H343">
        <f t="shared" si="11"/>
        <v>0.83699999999999997</v>
      </c>
      <c r="I343" s="1">
        <v>631935921</v>
      </c>
      <c r="J343" s="1">
        <v>2130575</v>
      </c>
      <c r="K343" s="1">
        <v>2105174</v>
      </c>
    </row>
    <row r="344" spans="1:11" x14ac:dyDescent="0.35">
      <c r="A344">
        <v>411101</v>
      </c>
      <c r="B344" t="s">
        <v>341</v>
      </c>
      <c r="C344" s="1">
        <v>1577</v>
      </c>
      <c r="D344" s="1">
        <v>363100</v>
      </c>
      <c r="E344">
        <v>0.65300000000000002</v>
      </c>
      <c r="F344">
        <v>0.74399999999999999</v>
      </c>
      <c r="G344">
        <f t="shared" si="10"/>
        <v>0.74399999999999999</v>
      </c>
      <c r="H344">
        <f t="shared" si="11"/>
        <v>0.74399999999999999</v>
      </c>
      <c r="I344" s="1">
        <v>572609548</v>
      </c>
      <c r="J344" s="1">
        <v>798993</v>
      </c>
      <c r="K344" s="1">
        <v>869796</v>
      </c>
    </row>
    <row r="345" spans="1:11" x14ac:dyDescent="0.35">
      <c r="A345">
        <v>411501</v>
      </c>
      <c r="B345" t="s">
        <v>342</v>
      </c>
      <c r="C345" s="1">
        <v>2884</v>
      </c>
      <c r="D345" s="1">
        <v>447797</v>
      </c>
      <c r="E345">
        <v>0.64200000000000002</v>
      </c>
      <c r="F345">
        <v>0.68400000000000005</v>
      </c>
      <c r="G345">
        <f t="shared" si="10"/>
        <v>0.68400000000000005</v>
      </c>
      <c r="H345">
        <f t="shared" si="11"/>
        <v>0.68400000000000005</v>
      </c>
      <c r="I345" s="1">
        <v>1291447401</v>
      </c>
      <c r="J345" s="1">
        <v>1464612</v>
      </c>
      <c r="K345" s="1">
        <v>1695150</v>
      </c>
    </row>
    <row r="346" spans="1:11" x14ac:dyDescent="0.35">
      <c r="A346">
        <v>411504</v>
      </c>
      <c r="B346" t="s">
        <v>343</v>
      </c>
      <c r="C346" s="1">
        <v>662</v>
      </c>
      <c r="D346" s="1">
        <v>425403</v>
      </c>
      <c r="E346">
        <v>0.63700000000000001</v>
      </c>
      <c r="F346">
        <v>0.7</v>
      </c>
      <c r="G346">
        <f t="shared" si="10"/>
        <v>0.7</v>
      </c>
      <c r="H346">
        <f t="shared" si="11"/>
        <v>0.7</v>
      </c>
      <c r="I346" s="1">
        <v>281617236</v>
      </c>
      <c r="J346" s="1">
        <v>691279</v>
      </c>
      <c r="K346" s="1">
        <v>699396</v>
      </c>
    </row>
    <row r="347" spans="1:11" x14ac:dyDescent="0.35">
      <c r="A347">
        <v>411603</v>
      </c>
      <c r="B347" t="s">
        <v>344</v>
      </c>
      <c r="C347" s="1">
        <v>1231</v>
      </c>
      <c r="D347" s="1">
        <v>248172</v>
      </c>
      <c r="E347">
        <v>0.6</v>
      </c>
      <c r="F347">
        <v>0.82499999999999996</v>
      </c>
      <c r="G347">
        <f t="shared" si="10"/>
        <v>0.82499999999999996</v>
      </c>
      <c r="H347">
        <f t="shared" si="11"/>
        <v>0.82499999999999996</v>
      </c>
      <c r="I347" s="1">
        <v>305500299</v>
      </c>
      <c r="J347" s="1">
        <v>1157379</v>
      </c>
      <c r="K347" s="1">
        <v>1035468</v>
      </c>
    </row>
    <row r="348" spans="1:11" x14ac:dyDescent="0.35">
      <c r="A348">
        <v>411701</v>
      </c>
      <c r="B348" t="s">
        <v>345</v>
      </c>
      <c r="C348" s="1">
        <v>524</v>
      </c>
      <c r="D348" s="1">
        <v>377891</v>
      </c>
      <c r="E348">
        <v>0.63500000000000001</v>
      </c>
      <c r="F348">
        <v>0.73299999999999998</v>
      </c>
      <c r="G348">
        <f t="shared" si="10"/>
        <v>0.73299999999999998</v>
      </c>
      <c r="H348">
        <f t="shared" si="11"/>
        <v>0.73299999999999998</v>
      </c>
      <c r="I348" s="1">
        <v>198015214</v>
      </c>
      <c r="J348" s="1">
        <v>573774</v>
      </c>
      <c r="K348" s="1">
        <v>498900</v>
      </c>
    </row>
    <row r="349" spans="1:11" x14ac:dyDescent="0.35">
      <c r="A349">
        <v>411800</v>
      </c>
      <c r="B349" t="s">
        <v>346</v>
      </c>
      <c r="C349" s="1">
        <v>5811</v>
      </c>
      <c r="D349" s="1">
        <v>231758</v>
      </c>
      <c r="E349">
        <v>0.625</v>
      </c>
      <c r="F349">
        <v>0.83699999999999997</v>
      </c>
      <c r="G349">
        <f t="shared" si="10"/>
        <v>0.83699999999999997</v>
      </c>
      <c r="H349">
        <f t="shared" si="11"/>
        <v>0.83699999999999997</v>
      </c>
      <c r="I349" s="1">
        <v>1346748578</v>
      </c>
      <c r="J349" s="1">
        <v>6524346</v>
      </c>
      <c r="K349" s="1">
        <v>6105686</v>
      </c>
    </row>
    <row r="350" spans="1:11" x14ac:dyDescent="0.35">
      <c r="A350">
        <v>411902</v>
      </c>
      <c r="B350" t="s">
        <v>347</v>
      </c>
      <c r="C350" s="1">
        <v>952</v>
      </c>
      <c r="D350" s="1">
        <v>231206</v>
      </c>
      <c r="E350">
        <v>0.57699999999999996</v>
      </c>
      <c r="F350">
        <v>0.83699999999999997</v>
      </c>
      <c r="G350">
        <f t="shared" si="10"/>
        <v>0.83699999999999997</v>
      </c>
      <c r="H350">
        <f t="shared" si="11"/>
        <v>0.83699999999999997</v>
      </c>
      <c r="I350" s="1">
        <v>220108291</v>
      </c>
      <c r="J350" s="1">
        <v>976332</v>
      </c>
      <c r="K350" s="1">
        <v>962767</v>
      </c>
    </row>
    <row r="351" spans="1:11" x14ac:dyDescent="0.35">
      <c r="A351">
        <v>412000</v>
      </c>
      <c r="B351" t="s">
        <v>348</v>
      </c>
      <c r="C351" s="1">
        <v>2289</v>
      </c>
      <c r="D351" s="1">
        <v>259679</v>
      </c>
      <c r="E351">
        <v>0.78400000000000003</v>
      </c>
      <c r="F351">
        <v>0.81699999999999995</v>
      </c>
      <c r="G351">
        <f t="shared" si="10"/>
        <v>0.81699999999999995</v>
      </c>
      <c r="H351">
        <f t="shared" si="11"/>
        <v>0.81699999999999995</v>
      </c>
      <c r="I351" s="1">
        <v>594405904</v>
      </c>
      <c r="J351" s="1">
        <v>1463023</v>
      </c>
      <c r="K351" s="1">
        <v>1431557</v>
      </c>
    </row>
    <row r="352" spans="1:11" x14ac:dyDescent="0.35">
      <c r="A352">
        <v>412201</v>
      </c>
      <c r="B352" t="s">
        <v>349</v>
      </c>
      <c r="C352" s="1">
        <v>1815</v>
      </c>
      <c r="D352" s="1">
        <v>293097</v>
      </c>
      <c r="E352">
        <v>0.59599999999999997</v>
      </c>
      <c r="F352">
        <v>0.79300000000000004</v>
      </c>
      <c r="G352">
        <f t="shared" si="10"/>
        <v>0.79300000000000004</v>
      </c>
      <c r="H352">
        <f t="shared" si="11"/>
        <v>0.79300000000000004</v>
      </c>
      <c r="I352" s="1">
        <v>531971605</v>
      </c>
      <c r="J352" s="1">
        <v>1449540</v>
      </c>
      <c r="K352" s="1">
        <v>1647853</v>
      </c>
    </row>
    <row r="353" spans="1:11" x14ac:dyDescent="0.35">
      <c r="A353">
        <v>412300</v>
      </c>
      <c r="B353" t="s">
        <v>350</v>
      </c>
      <c r="C353" s="1">
        <v>9299</v>
      </c>
      <c r="D353" s="1">
        <v>140740</v>
      </c>
      <c r="E353">
        <v>0.65900000000000003</v>
      </c>
      <c r="F353">
        <v>0.90100000000000002</v>
      </c>
      <c r="G353">
        <f t="shared" si="10"/>
        <v>0.90100000000000002</v>
      </c>
      <c r="H353">
        <f t="shared" si="11"/>
        <v>0.90100000000000002</v>
      </c>
      <c r="I353" s="1">
        <v>1308747703</v>
      </c>
      <c r="J353" s="1">
        <v>8171446</v>
      </c>
      <c r="K353" s="1">
        <v>7935753</v>
      </c>
    </row>
    <row r="354" spans="1:11" x14ac:dyDescent="0.35">
      <c r="A354">
        <v>412801</v>
      </c>
      <c r="B354" t="s">
        <v>351</v>
      </c>
      <c r="C354" s="1">
        <v>1111</v>
      </c>
      <c r="D354" s="1">
        <v>252445</v>
      </c>
      <c r="E354">
        <v>0.67500000000000004</v>
      </c>
      <c r="F354">
        <v>0.82199999999999995</v>
      </c>
      <c r="G354">
        <f t="shared" si="10"/>
        <v>0.82199999999999995</v>
      </c>
      <c r="H354">
        <f t="shared" si="11"/>
        <v>0.82199999999999995</v>
      </c>
      <c r="I354" s="1">
        <v>280466822</v>
      </c>
      <c r="J354" s="1">
        <v>1084528</v>
      </c>
      <c r="K354" s="1">
        <v>1028277</v>
      </c>
    </row>
    <row r="355" spans="1:11" x14ac:dyDescent="0.35">
      <c r="A355">
        <v>412901</v>
      </c>
      <c r="B355" t="s">
        <v>352</v>
      </c>
      <c r="C355" s="1">
        <v>790</v>
      </c>
      <c r="D355" s="1">
        <v>249558</v>
      </c>
      <c r="E355">
        <v>0.67</v>
      </c>
      <c r="F355">
        <v>0.82399999999999995</v>
      </c>
      <c r="G355">
        <f t="shared" si="10"/>
        <v>0.82399999999999995</v>
      </c>
      <c r="H355">
        <f t="shared" si="11"/>
        <v>0.82399999999999995</v>
      </c>
      <c r="I355" s="1">
        <v>197151178</v>
      </c>
      <c r="J355" s="1">
        <v>913623</v>
      </c>
      <c r="K355" s="1">
        <v>841713</v>
      </c>
    </row>
    <row r="356" spans="1:11" x14ac:dyDescent="0.35">
      <c r="A356">
        <v>412902</v>
      </c>
      <c r="B356" t="s">
        <v>353</v>
      </c>
      <c r="C356" s="1">
        <v>3848</v>
      </c>
      <c r="D356" s="1">
        <v>308552</v>
      </c>
      <c r="E356">
        <v>0.60799999999999998</v>
      </c>
      <c r="F356">
        <v>0.78200000000000003</v>
      </c>
      <c r="G356">
        <f t="shared" si="10"/>
        <v>0.78200000000000003</v>
      </c>
      <c r="H356">
        <f t="shared" si="11"/>
        <v>0.78200000000000003</v>
      </c>
      <c r="I356" s="1">
        <v>1187311376</v>
      </c>
      <c r="J356" s="1">
        <v>3095762</v>
      </c>
      <c r="K356" s="1">
        <v>2908728</v>
      </c>
    </row>
    <row r="357" spans="1:11" x14ac:dyDescent="0.35">
      <c r="A357">
        <v>420101</v>
      </c>
      <c r="B357" t="s">
        <v>354</v>
      </c>
      <c r="C357" s="1">
        <v>5398</v>
      </c>
      <c r="D357" s="1">
        <v>320630</v>
      </c>
      <c r="E357">
        <v>0.64300000000000002</v>
      </c>
      <c r="F357">
        <v>0.77400000000000002</v>
      </c>
      <c r="G357">
        <f t="shared" si="10"/>
        <v>0.77400000000000002</v>
      </c>
      <c r="H357">
        <f t="shared" si="11"/>
        <v>0.77400000000000002</v>
      </c>
      <c r="I357" s="1">
        <v>1730761939</v>
      </c>
      <c r="J357" s="1">
        <v>2613421</v>
      </c>
      <c r="K357" s="1">
        <v>2395339</v>
      </c>
    </row>
    <row r="358" spans="1:11" x14ac:dyDescent="0.35">
      <c r="A358">
        <v>420303</v>
      </c>
      <c r="B358" t="s">
        <v>355</v>
      </c>
      <c r="C358" s="1">
        <v>10002</v>
      </c>
      <c r="D358" s="1">
        <v>315771</v>
      </c>
      <c r="E358">
        <v>0.63500000000000001</v>
      </c>
      <c r="F358">
        <v>0.77700000000000002</v>
      </c>
      <c r="G358">
        <f t="shared" si="10"/>
        <v>0.77700000000000002</v>
      </c>
      <c r="H358">
        <f t="shared" si="11"/>
        <v>0.77700000000000002</v>
      </c>
      <c r="I358" s="1">
        <v>3158348264</v>
      </c>
      <c r="J358" s="1">
        <v>4812825</v>
      </c>
      <c r="K358" s="1">
        <v>4411720</v>
      </c>
    </row>
    <row r="359" spans="1:11" x14ac:dyDescent="0.35">
      <c r="A359">
        <v>420401</v>
      </c>
      <c r="B359" t="s">
        <v>356</v>
      </c>
      <c r="C359" s="1">
        <v>3659</v>
      </c>
      <c r="D359" s="1">
        <v>452630</v>
      </c>
      <c r="E359">
        <v>0.67800000000000005</v>
      </c>
      <c r="F359">
        <v>0.68100000000000005</v>
      </c>
      <c r="G359">
        <f t="shared" si="10"/>
        <v>0.68100000000000005</v>
      </c>
      <c r="H359">
        <f t="shared" si="11"/>
        <v>0.68100000000000005</v>
      </c>
      <c r="I359" s="1">
        <v>1656175098</v>
      </c>
      <c r="J359" s="1">
        <v>1321536</v>
      </c>
      <c r="K359" s="1">
        <v>1294139</v>
      </c>
    </row>
    <row r="360" spans="1:11" x14ac:dyDescent="0.35">
      <c r="A360">
        <v>420411</v>
      </c>
      <c r="B360" t="s">
        <v>357</v>
      </c>
      <c r="C360" s="1">
        <v>3151</v>
      </c>
      <c r="D360" s="1">
        <v>477224</v>
      </c>
      <c r="E360">
        <v>0.63400000000000001</v>
      </c>
      <c r="F360">
        <v>0.66300000000000003</v>
      </c>
      <c r="G360">
        <f t="shared" si="10"/>
        <v>0.66300000000000003</v>
      </c>
      <c r="H360">
        <f t="shared" si="11"/>
        <v>0.66300000000000003</v>
      </c>
      <c r="I360" s="1">
        <v>1503735882</v>
      </c>
      <c r="J360" s="1">
        <v>1187544</v>
      </c>
      <c r="K360" s="1">
        <v>1089859</v>
      </c>
    </row>
    <row r="361" spans="1:11" x14ac:dyDescent="0.35">
      <c r="A361">
        <v>420501</v>
      </c>
      <c r="B361" t="s">
        <v>358</v>
      </c>
      <c r="C361" s="1">
        <v>1663</v>
      </c>
      <c r="D361" s="1">
        <v>253169</v>
      </c>
      <c r="E361">
        <v>0.69599999999999995</v>
      </c>
      <c r="F361">
        <v>0.82099999999999995</v>
      </c>
      <c r="G361">
        <f t="shared" si="10"/>
        <v>0.82099999999999995</v>
      </c>
      <c r="H361">
        <f t="shared" si="11"/>
        <v>0.82099999999999995</v>
      </c>
      <c r="I361" s="1">
        <v>421021673</v>
      </c>
      <c r="J361" s="1">
        <v>1478328</v>
      </c>
      <c r="K361" s="1">
        <v>1319884</v>
      </c>
    </row>
    <row r="362" spans="1:11" x14ac:dyDescent="0.35">
      <c r="A362">
        <v>420601</v>
      </c>
      <c r="B362" t="s">
        <v>359</v>
      </c>
      <c r="C362" s="1">
        <v>935</v>
      </c>
      <c r="D362" s="1">
        <v>295005</v>
      </c>
      <c r="E362">
        <v>0.70599999999999996</v>
      </c>
      <c r="F362">
        <v>0.79200000000000004</v>
      </c>
      <c r="G362">
        <f t="shared" si="10"/>
        <v>0.79200000000000004</v>
      </c>
      <c r="H362">
        <f t="shared" si="11"/>
        <v>0.79200000000000004</v>
      </c>
      <c r="I362" s="1">
        <v>275829893</v>
      </c>
      <c r="J362" s="1">
        <v>567739</v>
      </c>
      <c r="K362" s="1">
        <v>506819</v>
      </c>
    </row>
    <row r="363" spans="1:11" x14ac:dyDescent="0.35">
      <c r="A363">
        <v>420701</v>
      </c>
      <c r="B363" t="s">
        <v>360</v>
      </c>
      <c r="C363" s="1">
        <v>2063</v>
      </c>
      <c r="D363" s="1">
        <v>322593</v>
      </c>
      <c r="E363">
        <v>0.70199999999999996</v>
      </c>
      <c r="F363">
        <v>0.77300000000000002</v>
      </c>
      <c r="G363">
        <f t="shared" si="10"/>
        <v>0.77300000000000002</v>
      </c>
      <c r="H363">
        <f t="shared" si="11"/>
        <v>0.77300000000000002</v>
      </c>
      <c r="I363" s="1">
        <v>665509407</v>
      </c>
      <c r="J363" s="1">
        <v>1282431</v>
      </c>
      <c r="K363" s="1">
        <v>1159742</v>
      </c>
    </row>
    <row r="364" spans="1:11" x14ac:dyDescent="0.35">
      <c r="A364">
        <v>420702</v>
      </c>
      <c r="B364" t="s">
        <v>361</v>
      </c>
      <c r="C364" s="1">
        <v>1522</v>
      </c>
      <c r="D364" s="1">
        <v>317499</v>
      </c>
      <c r="E364">
        <v>0.69399999999999995</v>
      </c>
      <c r="F364">
        <v>0.77600000000000002</v>
      </c>
      <c r="G364">
        <f t="shared" si="10"/>
        <v>0.77600000000000002</v>
      </c>
      <c r="H364">
        <f t="shared" si="11"/>
        <v>0.77600000000000002</v>
      </c>
      <c r="I364" s="1">
        <v>483234582</v>
      </c>
      <c r="J364" s="1">
        <v>1130280</v>
      </c>
      <c r="K364" s="1">
        <v>1132681</v>
      </c>
    </row>
    <row r="365" spans="1:11" x14ac:dyDescent="0.35">
      <c r="A365">
        <v>420807</v>
      </c>
      <c r="B365" t="s">
        <v>362</v>
      </c>
      <c r="C365" s="1">
        <v>961</v>
      </c>
      <c r="D365" s="1">
        <v>308462</v>
      </c>
      <c r="E365">
        <v>0.55900000000000005</v>
      </c>
      <c r="F365">
        <v>0.78300000000000003</v>
      </c>
      <c r="G365">
        <f t="shared" si="10"/>
        <v>0.78300000000000003</v>
      </c>
      <c r="H365">
        <f t="shared" si="11"/>
        <v>0.78300000000000003</v>
      </c>
      <c r="I365" s="1">
        <v>296432468</v>
      </c>
      <c r="J365" s="1">
        <v>998714</v>
      </c>
      <c r="K365" s="1">
        <v>992815</v>
      </c>
    </row>
    <row r="366" spans="1:11" x14ac:dyDescent="0.35">
      <c r="A366">
        <v>420901</v>
      </c>
      <c r="B366" t="s">
        <v>363</v>
      </c>
      <c r="C366" s="1">
        <v>6198</v>
      </c>
      <c r="D366" s="1">
        <v>307837</v>
      </c>
      <c r="E366">
        <v>0.68300000000000005</v>
      </c>
      <c r="F366">
        <v>0.78300000000000003</v>
      </c>
      <c r="G366">
        <f t="shared" si="10"/>
        <v>0.78300000000000003</v>
      </c>
      <c r="H366">
        <f t="shared" si="11"/>
        <v>0.78300000000000003</v>
      </c>
      <c r="I366" s="1">
        <v>1907978679</v>
      </c>
      <c r="J366" s="1">
        <v>3274081</v>
      </c>
      <c r="K366" s="1">
        <v>3166785</v>
      </c>
    </row>
    <row r="367" spans="1:11" x14ac:dyDescent="0.35">
      <c r="A367">
        <v>421001</v>
      </c>
      <c r="B367" t="s">
        <v>364</v>
      </c>
      <c r="C367" s="1">
        <v>5076</v>
      </c>
      <c r="D367" s="1">
        <v>408078</v>
      </c>
      <c r="E367">
        <v>0.67900000000000005</v>
      </c>
      <c r="F367">
        <v>0.71199999999999997</v>
      </c>
      <c r="G367">
        <f t="shared" si="10"/>
        <v>0.71199999999999997</v>
      </c>
      <c r="H367">
        <f t="shared" si="11"/>
        <v>0.71199999999999997</v>
      </c>
      <c r="I367" s="1">
        <v>2071408383</v>
      </c>
      <c r="J367" s="1">
        <v>3601103</v>
      </c>
      <c r="K367" s="1">
        <v>3544644</v>
      </c>
    </row>
    <row r="368" spans="1:11" x14ac:dyDescent="0.35">
      <c r="A368">
        <v>421101</v>
      </c>
      <c r="B368" t="s">
        <v>365</v>
      </c>
      <c r="C368" s="1">
        <v>2189</v>
      </c>
      <c r="D368" s="1">
        <v>309809</v>
      </c>
      <c r="E368">
        <v>0.66200000000000003</v>
      </c>
      <c r="F368">
        <v>0.78200000000000003</v>
      </c>
      <c r="G368">
        <f t="shared" si="10"/>
        <v>0.78200000000000003</v>
      </c>
      <c r="H368">
        <f t="shared" si="11"/>
        <v>0.78200000000000003</v>
      </c>
      <c r="I368" s="1">
        <v>678172201</v>
      </c>
      <c r="J368" s="1">
        <v>1025945</v>
      </c>
      <c r="K368" s="1">
        <v>1017386</v>
      </c>
    </row>
    <row r="369" spans="1:11" x14ac:dyDescent="0.35">
      <c r="A369">
        <v>421201</v>
      </c>
      <c r="B369" t="s">
        <v>366</v>
      </c>
      <c r="C369" s="1">
        <v>1067</v>
      </c>
      <c r="D369" s="1">
        <v>281517</v>
      </c>
      <c r="E369">
        <v>0.74</v>
      </c>
      <c r="F369">
        <v>0.80200000000000005</v>
      </c>
      <c r="G369">
        <f t="shared" si="10"/>
        <v>0.80200000000000005</v>
      </c>
      <c r="H369">
        <f t="shared" si="11"/>
        <v>0.80200000000000005</v>
      </c>
      <c r="I369" s="1">
        <v>300378898</v>
      </c>
      <c r="J369" s="1">
        <v>894114</v>
      </c>
      <c r="K369" s="1">
        <v>835411</v>
      </c>
    </row>
    <row r="370" spans="1:11" x14ac:dyDescent="0.35">
      <c r="A370">
        <v>421501</v>
      </c>
      <c r="B370" t="s">
        <v>367</v>
      </c>
      <c r="C370" s="1">
        <v>8141</v>
      </c>
      <c r="D370" s="1">
        <v>338138</v>
      </c>
      <c r="E370">
        <v>0.68200000000000005</v>
      </c>
      <c r="F370">
        <v>0.76100000000000001</v>
      </c>
      <c r="G370">
        <f t="shared" si="10"/>
        <v>0.76100000000000001</v>
      </c>
      <c r="H370">
        <f t="shared" si="11"/>
        <v>0.76100000000000001</v>
      </c>
      <c r="I370" s="1">
        <v>2752784755</v>
      </c>
      <c r="J370" s="1">
        <v>4254159</v>
      </c>
      <c r="K370" s="1">
        <v>4163362</v>
      </c>
    </row>
    <row r="371" spans="1:11" x14ac:dyDescent="0.35">
      <c r="A371">
        <v>421504</v>
      </c>
      <c r="B371" t="s">
        <v>368</v>
      </c>
      <c r="C371" s="1">
        <v>503</v>
      </c>
      <c r="D371" s="1">
        <v>333031</v>
      </c>
      <c r="E371">
        <v>0.74</v>
      </c>
      <c r="F371">
        <v>0.76500000000000001</v>
      </c>
      <c r="G371">
        <f t="shared" si="10"/>
        <v>0.76500000000000001</v>
      </c>
      <c r="H371">
        <f t="shared" si="11"/>
        <v>0.76500000000000001</v>
      </c>
      <c r="I371" s="1">
        <v>167514704</v>
      </c>
      <c r="J371" s="1">
        <v>322326</v>
      </c>
      <c r="K371" s="1">
        <v>289893</v>
      </c>
    </row>
    <row r="372" spans="1:11" x14ac:dyDescent="0.35">
      <c r="A372">
        <v>421601</v>
      </c>
      <c r="B372" t="s">
        <v>369</v>
      </c>
      <c r="C372" s="1">
        <v>1755</v>
      </c>
      <c r="D372" s="1">
        <v>856634</v>
      </c>
      <c r="E372">
        <v>0.42099999999999999</v>
      </c>
      <c r="F372">
        <v>0.39500000000000002</v>
      </c>
      <c r="G372">
        <f t="shared" si="10"/>
        <v>0.39500000000000002</v>
      </c>
      <c r="H372">
        <f t="shared" si="11"/>
        <v>0.42099999999999999</v>
      </c>
      <c r="I372" s="1">
        <v>1503393250</v>
      </c>
      <c r="J372" s="1">
        <v>522219</v>
      </c>
      <c r="K372" s="1">
        <v>499425</v>
      </c>
    </row>
    <row r="373" spans="1:11" x14ac:dyDescent="0.35">
      <c r="A373">
        <v>421800</v>
      </c>
      <c r="B373" t="s">
        <v>370</v>
      </c>
      <c r="C373" s="1">
        <v>20750</v>
      </c>
      <c r="D373" s="1">
        <v>190813</v>
      </c>
      <c r="E373">
        <v>0.55600000000000005</v>
      </c>
      <c r="F373">
        <v>0.86599999999999999</v>
      </c>
      <c r="G373">
        <f t="shared" si="10"/>
        <v>0.86599999999999999</v>
      </c>
      <c r="H373">
        <f t="shared" si="11"/>
        <v>0.86599999999999999</v>
      </c>
      <c r="I373" s="1">
        <v>3959370626</v>
      </c>
      <c r="J373" s="1">
        <v>0</v>
      </c>
      <c r="K373" s="1">
        <v>0</v>
      </c>
    </row>
    <row r="374" spans="1:11" x14ac:dyDescent="0.35">
      <c r="A374">
        <v>421902</v>
      </c>
      <c r="B374" t="s">
        <v>371</v>
      </c>
      <c r="C374" s="1">
        <v>1223</v>
      </c>
      <c r="D374" s="1">
        <v>327829</v>
      </c>
      <c r="E374">
        <v>0.61199999999999999</v>
      </c>
      <c r="F374">
        <v>0.76900000000000002</v>
      </c>
      <c r="G374">
        <f t="shared" si="10"/>
        <v>0.76900000000000002</v>
      </c>
      <c r="H374">
        <f t="shared" si="11"/>
        <v>0.76900000000000002</v>
      </c>
      <c r="I374" s="1">
        <v>400934956</v>
      </c>
      <c r="J374" s="1">
        <v>754968</v>
      </c>
      <c r="K374" s="1">
        <v>714230</v>
      </c>
    </row>
    <row r="375" spans="1:11" x14ac:dyDescent="0.35">
      <c r="A375">
        <v>430300</v>
      </c>
      <c r="B375" t="s">
        <v>372</v>
      </c>
      <c r="C375" s="1">
        <v>4409</v>
      </c>
      <c r="D375" s="1">
        <v>417061</v>
      </c>
      <c r="E375">
        <v>0.55900000000000005</v>
      </c>
      <c r="F375">
        <v>0.70599999999999996</v>
      </c>
      <c r="G375">
        <f t="shared" si="10"/>
        <v>0.70599999999999996</v>
      </c>
      <c r="H375">
        <f t="shared" si="11"/>
        <v>0.70599999999999996</v>
      </c>
      <c r="I375" s="1">
        <v>1838823161</v>
      </c>
      <c r="J375" s="1">
        <v>1245183</v>
      </c>
      <c r="K375" s="1">
        <v>1410349</v>
      </c>
    </row>
    <row r="376" spans="1:11" x14ac:dyDescent="0.35">
      <c r="A376">
        <v>430501</v>
      </c>
      <c r="B376" t="s">
        <v>373</v>
      </c>
      <c r="C376" s="1">
        <v>1119</v>
      </c>
      <c r="D376" s="1">
        <v>323296</v>
      </c>
      <c r="E376">
        <v>0.66600000000000004</v>
      </c>
      <c r="F376">
        <v>0.77200000000000002</v>
      </c>
      <c r="G376">
        <f t="shared" si="10"/>
        <v>0.77200000000000002</v>
      </c>
      <c r="H376">
        <f t="shared" si="11"/>
        <v>0.77200000000000002</v>
      </c>
      <c r="I376" s="1">
        <v>361768355</v>
      </c>
      <c r="J376" s="1">
        <v>1041450</v>
      </c>
      <c r="K376" s="1">
        <v>919135</v>
      </c>
    </row>
    <row r="377" spans="1:11" x14ac:dyDescent="0.35">
      <c r="A377">
        <v>430700</v>
      </c>
      <c r="B377" t="s">
        <v>374</v>
      </c>
      <c r="C377" s="1">
        <v>2474</v>
      </c>
      <c r="D377" s="1">
        <v>291696</v>
      </c>
      <c r="E377">
        <v>0.627</v>
      </c>
      <c r="F377">
        <v>0.79400000000000004</v>
      </c>
      <c r="G377">
        <f t="shared" si="10"/>
        <v>0.79400000000000004</v>
      </c>
      <c r="H377">
        <f t="shared" si="11"/>
        <v>0.79400000000000004</v>
      </c>
      <c r="I377" s="1">
        <v>721657728</v>
      </c>
      <c r="J377" s="1">
        <v>1440752</v>
      </c>
      <c r="K377" s="1">
        <v>1700119</v>
      </c>
    </row>
    <row r="378" spans="1:11" x14ac:dyDescent="0.35">
      <c r="A378">
        <v>430901</v>
      </c>
      <c r="B378" t="s">
        <v>375</v>
      </c>
      <c r="C378" s="1">
        <v>1530</v>
      </c>
      <c r="D378" s="1">
        <v>491718</v>
      </c>
      <c r="E378">
        <v>0.48799999999999999</v>
      </c>
      <c r="F378">
        <v>0.65300000000000002</v>
      </c>
      <c r="G378">
        <f t="shared" si="10"/>
        <v>0.65300000000000002</v>
      </c>
      <c r="H378">
        <f t="shared" si="11"/>
        <v>0.65300000000000002</v>
      </c>
      <c r="I378" s="1">
        <v>752328979</v>
      </c>
      <c r="J378" s="1">
        <v>1130665</v>
      </c>
      <c r="K378" s="1">
        <v>1149047</v>
      </c>
    </row>
    <row r="379" spans="1:11" x14ac:dyDescent="0.35">
      <c r="A379">
        <v>431101</v>
      </c>
      <c r="B379" t="s">
        <v>376</v>
      </c>
      <c r="C379" s="1">
        <v>964</v>
      </c>
      <c r="D379" s="1">
        <v>250922</v>
      </c>
      <c r="E379">
        <v>0.70399999999999996</v>
      </c>
      <c r="F379">
        <v>0.82299999999999995</v>
      </c>
      <c r="G379">
        <f t="shared" si="10"/>
        <v>0.82299999999999995</v>
      </c>
      <c r="H379">
        <f t="shared" si="11"/>
        <v>0.82299999999999995</v>
      </c>
      <c r="I379" s="1">
        <v>241888852</v>
      </c>
      <c r="J379" s="1">
        <v>712661</v>
      </c>
      <c r="K379" s="1">
        <v>1160106</v>
      </c>
    </row>
    <row r="380" spans="1:11" x14ac:dyDescent="0.35">
      <c r="A380">
        <v>431201</v>
      </c>
      <c r="B380" t="s">
        <v>377</v>
      </c>
      <c r="C380" s="1">
        <v>918</v>
      </c>
      <c r="D380" s="1">
        <v>602396</v>
      </c>
      <c r="E380">
        <v>0.5</v>
      </c>
      <c r="F380">
        <v>0.57499999999999996</v>
      </c>
      <c r="G380">
        <f t="shared" si="10"/>
        <v>0.57499999999999996</v>
      </c>
      <c r="H380">
        <f t="shared" si="11"/>
        <v>0.57499999999999996</v>
      </c>
      <c r="I380" s="1">
        <v>553000308</v>
      </c>
      <c r="J380" s="1">
        <v>310160</v>
      </c>
      <c r="K380" s="1">
        <v>359256</v>
      </c>
    </row>
    <row r="381" spans="1:11" x14ac:dyDescent="0.35">
      <c r="A381">
        <v>431301</v>
      </c>
      <c r="B381" t="s">
        <v>378</v>
      </c>
      <c r="C381" s="1">
        <v>2018</v>
      </c>
      <c r="D381" s="1">
        <v>248315</v>
      </c>
      <c r="E381">
        <v>0.65700000000000003</v>
      </c>
      <c r="F381">
        <v>0.82499999999999996</v>
      </c>
      <c r="G381">
        <f t="shared" si="10"/>
        <v>0.82499999999999996</v>
      </c>
      <c r="H381">
        <f t="shared" si="11"/>
        <v>0.82499999999999996</v>
      </c>
      <c r="I381" s="1">
        <v>501101119</v>
      </c>
      <c r="J381" s="1">
        <v>1326011</v>
      </c>
      <c r="K381" s="1">
        <v>1195153</v>
      </c>
    </row>
    <row r="382" spans="1:11" x14ac:dyDescent="0.35">
      <c r="A382">
        <v>431401</v>
      </c>
      <c r="B382" t="s">
        <v>379</v>
      </c>
      <c r="C382" s="1">
        <v>1040</v>
      </c>
      <c r="D382" s="1">
        <v>477644</v>
      </c>
      <c r="E382">
        <v>0.56299999999999994</v>
      </c>
      <c r="F382">
        <v>0.66300000000000003</v>
      </c>
      <c r="G382">
        <f t="shared" si="10"/>
        <v>0.66300000000000003</v>
      </c>
      <c r="H382">
        <f t="shared" si="11"/>
        <v>0.66300000000000003</v>
      </c>
      <c r="I382" s="1">
        <v>496750406</v>
      </c>
      <c r="J382" s="1">
        <v>470390</v>
      </c>
      <c r="K382" s="1">
        <v>484248</v>
      </c>
    </row>
    <row r="383" spans="1:11" x14ac:dyDescent="0.35">
      <c r="A383">
        <v>431701</v>
      </c>
      <c r="B383" t="s">
        <v>380</v>
      </c>
      <c r="C383" s="1">
        <v>4283</v>
      </c>
      <c r="D383" s="1">
        <v>415093</v>
      </c>
      <c r="E383">
        <v>0.56999999999999995</v>
      </c>
      <c r="F383">
        <v>0.70699999999999996</v>
      </c>
      <c r="G383">
        <f t="shared" si="10"/>
        <v>0.70699999999999996</v>
      </c>
      <c r="H383">
        <f t="shared" si="11"/>
        <v>0.70699999999999996</v>
      </c>
      <c r="I383" s="1">
        <v>1777845365</v>
      </c>
      <c r="J383" s="1">
        <v>889519</v>
      </c>
      <c r="K383" s="1">
        <v>960213</v>
      </c>
    </row>
    <row r="384" spans="1:11" x14ac:dyDescent="0.35">
      <c r="A384">
        <v>440102</v>
      </c>
      <c r="B384" t="s">
        <v>381</v>
      </c>
      <c r="C384" s="1">
        <v>4841</v>
      </c>
      <c r="D384" s="1">
        <v>602350</v>
      </c>
      <c r="E384">
        <v>0.51600000000000001</v>
      </c>
      <c r="F384">
        <v>0.57499999999999996</v>
      </c>
      <c r="G384">
        <f t="shared" si="10"/>
        <v>0.57499999999999996</v>
      </c>
      <c r="H384">
        <f t="shared" si="11"/>
        <v>0.57499999999999996</v>
      </c>
      <c r="I384" s="1">
        <v>2915978600</v>
      </c>
      <c r="J384" s="1">
        <v>1223668</v>
      </c>
      <c r="K384" s="1">
        <v>1170381</v>
      </c>
    </row>
    <row r="385" spans="1:11" x14ac:dyDescent="0.35">
      <c r="A385">
        <v>440201</v>
      </c>
      <c r="B385" t="s">
        <v>382</v>
      </c>
      <c r="C385" s="1">
        <v>1101</v>
      </c>
      <c r="D385" s="1">
        <v>744735</v>
      </c>
      <c r="E385">
        <v>0.52100000000000002</v>
      </c>
      <c r="F385">
        <v>0.47399999999999998</v>
      </c>
      <c r="G385">
        <f t="shared" si="10"/>
        <v>0.47399999999999998</v>
      </c>
      <c r="H385">
        <f t="shared" si="11"/>
        <v>0.52100000000000002</v>
      </c>
      <c r="I385" s="1">
        <v>819953658</v>
      </c>
      <c r="J385" s="1">
        <v>331329</v>
      </c>
      <c r="K385" s="1">
        <v>317138</v>
      </c>
    </row>
    <row r="386" spans="1:11" x14ac:dyDescent="0.35">
      <c r="A386">
        <v>440301</v>
      </c>
      <c r="B386" t="s">
        <v>383</v>
      </c>
      <c r="C386" s="1">
        <v>3648</v>
      </c>
      <c r="D386" s="1">
        <v>646514</v>
      </c>
      <c r="E386">
        <v>0.497</v>
      </c>
      <c r="F386">
        <v>0.54400000000000004</v>
      </c>
      <c r="G386">
        <f t="shared" si="10"/>
        <v>0.54400000000000004</v>
      </c>
      <c r="H386">
        <f t="shared" si="11"/>
        <v>0.54400000000000004</v>
      </c>
      <c r="I386" s="1">
        <v>2358484586</v>
      </c>
      <c r="J386" s="1">
        <v>914213</v>
      </c>
      <c r="K386" s="1">
        <v>807531</v>
      </c>
    </row>
    <row r="387" spans="1:11" x14ac:dyDescent="0.35">
      <c r="A387">
        <v>440401</v>
      </c>
      <c r="B387" t="s">
        <v>384</v>
      </c>
      <c r="C387" s="1">
        <v>6354</v>
      </c>
      <c r="D387" s="1">
        <v>503648</v>
      </c>
      <c r="E387">
        <v>0.441</v>
      </c>
      <c r="F387">
        <v>0.64500000000000002</v>
      </c>
      <c r="G387">
        <f t="shared" si="10"/>
        <v>0.64500000000000002</v>
      </c>
      <c r="H387">
        <f t="shared" si="11"/>
        <v>0.64500000000000002</v>
      </c>
      <c r="I387" s="1">
        <v>3200179545</v>
      </c>
      <c r="J387" s="1">
        <v>2235334</v>
      </c>
      <c r="K387" s="1">
        <v>1970545</v>
      </c>
    </row>
    <row r="388" spans="1:11" x14ac:dyDescent="0.35">
      <c r="A388">
        <v>440601</v>
      </c>
      <c r="B388" t="s">
        <v>385</v>
      </c>
      <c r="C388" s="1">
        <v>3202</v>
      </c>
      <c r="D388" s="1">
        <v>811055</v>
      </c>
      <c r="E388">
        <v>0.44500000000000001</v>
      </c>
      <c r="F388">
        <v>0.42699999999999999</v>
      </c>
      <c r="G388">
        <f t="shared" ref="G388:G451" si="12">F388</f>
        <v>0.42699999999999999</v>
      </c>
      <c r="H388">
        <f t="shared" ref="H388:H451" si="13">MAX(IF(E388&gt;F388,E388,F388),0.36)</f>
        <v>0.44500000000000001</v>
      </c>
      <c r="I388" s="1">
        <v>2597000809</v>
      </c>
      <c r="J388" s="1">
        <v>922196</v>
      </c>
      <c r="K388" s="1">
        <v>774040</v>
      </c>
    </row>
    <row r="389" spans="1:11" x14ac:dyDescent="0.35">
      <c r="A389">
        <v>440901</v>
      </c>
      <c r="B389" t="s">
        <v>386</v>
      </c>
      <c r="C389" s="1">
        <v>1202</v>
      </c>
      <c r="D389" s="1">
        <v>512948</v>
      </c>
      <c r="E389">
        <v>0.38</v>
      </c>
      <c r="F389">
        <v>0.63800000000000001</v>
      </c>
      <c r="G389">
        <f t="shared" si="12"/>
        <v>0.63800000000000001</v>
      </c>
      <c r="H389">
        <f t="shared" si="13"/>
        <v>0.63800000000000001</v>
      </c>
      <c r="I389" s="1">
        <v>616563576</v>
      </c>
      <c r="J389" s="1">
        <v>551311</v>
      </c>
      <c r="K389" s="1">
        <v>515252</v>
      </c>
    </row>
    <row r="390" spans="1:11" x14ac:dyDescent="0.35">
      <c r="A390">
        <v>441000</v>
      </c>
      <c r="B390" t="s">
        <v>387</v>
      </c>
      <c r="C390" s="1">
        <v>7192</v>
      </c>
      <c r="D390" s="1">
        <v>502038</v>
      </c>
      <c r="E390">
        <v>0.47099999999999997</v>
      </c>
      <c r="F390">
        <v>0.64600000000000002</v>
      </c>
      <c r="G390">
        <f t="shared" si="12"/>
        <v>0.64600000000000002</v>
      </c>
      <c r="H390">
        <f t="shared" si="13"/>
        <v>0.64600000000000002</v>
      </c>
      <c r="I390" s="1">
        <v>3610658906</v>
      </c>
      <c r="J390" s="1">
        <v>4259093</v>
      </c>
      <c r="K390" s="1">
        <v>4188420</v>
      </c>
    </row>
    <row r="391" spans="1:11" x14ac:dyDescent="0.35">
      <c r="A391">
        <v>441101</v>
      </c>
      <c r="B391" t="s">
        <v>388</v>
      </c>
      <c r="C391" s="1">
        <v>4996</v>
      </c>
      <c r="D391" s="1">
        <v>488036</v>
      </c>
      <c r="E391">
        <v>0.45600000000000002</v>
      </c>
      <c r="F391">
        <v>0.65500000000000003</v>
      </c>
      <c r="G391">
        <f t="shared" si="12"/>
        <v>0.65500000000000003</v>
      </c>
      <c r="H391">
        <f t="shared" si="13"/>
        <v>0.65500000000000003</v>
      </c>
      <c r="I391" s="1">
        <v>2438229577</v>
      </c>
      <c r="J391" s="1">
        <v>1742673</v>
      </c>
      <c r="K391" s="1">
        <v>1677643</v>
      </c>
    </row>
    <row r="392" spans="1:11" x14ac:dyDescent="0.35">
      <c r="A392">
        <v>441201</v>
      </c>
      <c r="B392" t="s">
        <v>389</v>
      </c>
      <c r="C392" s="1">
        <v>7980</v>
      </c>
      <c r="D392" s="1">
        <v>688910</v>
      </c>
      <c r="E392">
        <v>0.55100000000000005</v>
      </c>
      <c r="F392">
        <v>0.51300000000000001</v>
      </c>
      <c r="G392">
        <f t="shared" si="12"/>
        <v>0.51300000000000001</v>
      </c>
      <c r="H392">
        <f t="shared" si="13"/>
        <v>0.55100000000000005</v>
      </c>
      <c r="I392" s="1">
        <v>5497504494</v>
      </c>
      <c r="J392" s="1">
        <v>2054453</v>
      </c>
      <c r="K392" s="1">
        <v>1496752</v>
      </c>
    </row>
    <row r="393" spans="1:11" x14ac:dyDescent="0.35">
      <c r="A393">
        <v>441202</v>
      </c>
      <c r="B393" t="s">
        <v>390</v>
      </c>
      <c r="C393" s="1">
        <v>51</v>
      </c>
      <c r="D393" s="1">
        <v>9759632</v>
      </c>
      <c r="E393">
        <v>0.41699999999999998</v>
      </c>
      <c r="F393">
        <v>0</v>
      </c>
      <c r="G393">
        <f t="shared" si="12"/>
        <v>0</v>
      </c>
      <c r="H393">
        <f t="shared" si="13"/>
        <v>0.41699999999999998</v>
      </c>
      <c r="I393" s="1">
        <v>497741269</v>
      </c>
      <c r="J393" s="1">
        <v>15000</v>
      </c>
      <c r="K393" s="1">
        <v>12222</v>
      </c>
    </row>
    <row r="394" spans="1:11" x14ac:dyDescent="0.35">
      <c r="A394">
        <v>441301</v>
      </c>
      <c r="B394" t="s">
        <v>391</v>
      </c>
      <c r="C394" s="1">
        <v>5396</v>
      </c>
      <c r="D394" s="1">
        <v>577526</v>
      </c>
      <c r="E394">
        <v>0.44500000000000001</v>
      </c>
      <c r="F394">
        <v>0.59199999999999997</v>
      </c>
      <c r="G394">
        <f t="shared" si="12"/>
        <v>0.59199999999999997</v>
      </c>
      <c r="H394">
        <f t="shared" si="13"/>
        <v>0.59199999999999997</v>
      </c>
      <c r="I394" s="1">
        <v>3116331415</v>
      </c>
      <c r="J394" s="1">
        <v>1523819</v>
      </c>
      <c r="K394" s="1">
        <v>1371588</v>
      </c>
    </row>
    <row r="395" spans="1:11" x14ac:dyDescent="0.35">
      <c r="A395">
        <v>441600</v>
      </c>
      <c r="B395" t="s">
        <v>392</v>
      </c>
      <c r="C395" s="1">
        <v>12309</v>
      </c>
      <c r="D395" s="1">
        <v>437477</v>
      </c>
      <c r="E395">
        <v>0.54600000000000004</v>
      </c>
      <c r="F395">
        <v>0.69099999999999995</v>
      </c>
      <c r="G395">
        <f t="shared" si="12"/>
        <v>0.69099999999999995</v>
      </c>
      <c r="H395">
        <f t="shared" si="13"/>
        <v>0.69099999999999995</v>
      </c>
      <c r="I395" s="1">
        <v>5384906892</v>
      </c>
      <c r="J395" s="1">
        <v>0</v>
      </c>
      <c r="K395" s="1">
        <v>0</v>
      </c>
    </row>
    <row r="396" spans="1:11" x14ac:dyDescent="0.35">
      <c r="A396">
        <v>441800</v>
      </c>
      <c r="B396" t="s">
        <v>393</v>
      </c>
      <c r="C396" s="1">
        <v>3125</v>
      </c>
      <c r="D396" s="1">
        <v>434039</v>
      </c>
      <c r="E396">
        <v>0.55600000000000005</v>
      </c>
      <c r="F396">
        <v>0.69299999999999995</v>
      </c>
      <c r="G396">
        <f t="shared" si="12"/>
        <v>0.69299999999999995</v>
      </c>
      <c r="H396">
        <f t="shared" si="13"/>
        <v>0.69299999999999995</v>
      </c>
      <c r="I396" s="1">
        <v>1356373076</v>
      </c>
      <c r="J396" s="1">
        <v>1177680</v>
      </c>
      <c r="K396" s="1">
        <v>1152731</v>
      </c>
    </row>
    <row r="397" spans="1:11" x14ac:dyDescent="0.35">
      <c r="A397">
        <v>441903</v>
      </c>
      <c r="B397" t="s">
        <v>394</v>
      </c>
      <c r="C397" s="1">
        <v>385</v>
      </c>
      <c r="D397" s="1">
        <v>3121229</v>
      </c>
      <c r="E397">
        <v>2.5000000000000001E-2</v>
      </c>
      <c r="F397">
        <v>0</v>
      </c>
      <c r="G397">
        <f t="shared" si="12"/>
        <v>0</v>
      </c>
      <c r="H397">
        <f t="shared" si="13"/>
        <v>0.36</v>
      </c>
      <c r="I397" s="1">
        <v>1201673412</v>
      </c>
      <c r="J397" s="1">
        <v>246360</v>
      </c>
      <c r="K397" s="1">
        <v>242900</v>
      </c>
    </row>
    <row r="398" spans="1:11" x14ac:dyDescent="0.35">
      <c r="A398">
        <v>442101</v>
      </c>
      <c r="B398" t="s">
        <v>395</v>
      </c>
      <c r="C398" s="1">
        <v>4714</v>
      </c>
      <c r="D398" s="1">
        <v>724508</v>
      </c>
      <c r="E398">
        <v>0.44900000000000001</v>
      </c>
      <c r="F398">
        <v>0.48799999999999999</v>
      </c>
      <c r="G398">
        <f t="shared" si="12"/>
        <v>0.48799999999999999</v>
      </c>
      <c r="H398">
        <f t="shared" si="13"/>
        <v>0.48799999999999999</v>
      </c>
      <c r="I398" s="1">
        <v>3415332822</v>
      </c>
      <c r="J398" s="1">
        <v>1279197</v>
      </c>
      <c r="K398" s="1">
        <v>1146047</v>
      </c>
    </row>
    <row r="399" spans="1:11" x14ac:dyDescent="0.35">
      <c r="A399">
        <v>442111</v>
      </c>
      <c r="B399" t="s">
        <v>396</v>
      </c>
      <c r="C399" s="1">
        <v>1036</v>
      </c>
      <c r="D399" s="1">
        <v>880311</v>
      </c>
      <c r="E399">
        <v>0.52100000000000002</v>
      </c>
      <c r="F399">
        <v>0.378</v>
      </c>
      <c r="G399">
        <f t="shared" si="12"/>
        <v>0.378</v>
      </c>
      <c r="H399">
        <f t="shared" si="13"/>
        <v>0.52100000000000002</v>
      </c>
      <c r="I399" s="1">
        <v>912002738</v>
      </c>
      <c r="J399" s="1">
        <v>423237</v>
      </c>
      <c r="K399" s="1">
        <v>447453</v>
      </c>
    </row>
    <row r="400" spans="1:11" x14ac:dyDescent="0.35">
      <c r="A400">
        <v>442115</v>
      </c>
      <c r="B400" t="s">
        <v>397</v>
      </c>
      <c r="C400" s="1">
        <v>920</v>
      </c>
      <c r="D400" s="1">
        <v>757921</v>
      </c>
      <c r="E400">
        <v>0.54600000000000004</v>
      </c>
      <c r="F400">
        <v>0.46400000000000002</v>
      </c>
      <c r="G400">
        <f t="shared" si="12"/>
        <v>0.46400000000000002</v>
      </c>
      <c r="H400">
        <f t="shared" si="13"/>
        <v>0.54600000000000004</v>
      </c>
      <c r="I400" s="1">
        <v>697288108</v>
      </c>
      <c r="J400" s="1">
        <v>480572</v>
      </c>
      <c r="K400" s="1">
        <v>421859</v>
      </c>
    </row>
    <row r="401" spans="1:11" x14ac:dyDescent="0.35">
      <c r="A401">
        <v>450101</v>
      </c>
      <c r="B401" t="s">
        <v>398</v>
      </c>
      <c r="C401" s="1">
        <v>2331</v>
      </c>
      <c r="D401" s="1">
        <v>199265</v>
      </c>
      <c r="E401">
        <v>0.55400000000000005</v>
      </c>
      <c r="F401">
        <v>0.86</v>
      </c>
      <c r="G401">
        <f t="shared" si="12"/>
        <v>0.86</v>
      </c>
      <c r="H401">
        <f t="shared" si="13"/>
        <v>0.86</v>
      </c>
      <c r="I401" s="1">
        <v>464487956</v>
      </c>
      <c r="J401" s="1">
        <v>595794</v>
      </c>
      <c r="K401" s="1">
        <v>556864</v>
      </c>
    </row>
    <row r="402" spans="1:11" x14ac:dyDescent="0.35">
      <c r="A402">
        <v>450607</v>
      </c>
      <c r="B402" t="s">
        <v>399</v>
      </c>
      <c r="C402" s="1">
        <v>938</v>
      </c>
      <c r="D402" s="1">
        <v>263723</v>
      </c>
      <c r="E402">
        <v>0.65300000000000002</v>
      </c>
      <c r="F402">
        <v>0.81399999999999995</v>
      </c>
      <c r="G402">
        <f t="shared" si="12"/>
        <v>0.81399999999999995</v>
      </c>
      <c r="H402">
        <f t="shared" si="13"/>
        <v>0.81399999999999995</v>
      </c>
      <c r="I402" s="1">
        <v>247372854</v>
      </c>
      <c r="J402" s="1">
        <v>939513</v>
      </c>
      <c r="K402" s="1">
        <v>878589</v>
      </c>
    </row>
    <row r="403" spans="1:11" x14ac:dyDescent="0.35">
      <c r="A403">
        <v>450704</v>
      </c>
      <c r="B403" t="s">
        <v>400</v>
      </c>
      <c r="C403" s="1">
        <v>1345</v>
      </c>
      <c r="D403" s="1">
        <v>211363</v>
      </c>
      <c r="E403">
        <v>0.68300000000000005</v>
      </c>
      <c r="F403">
        <v>0.85099999999999998</v>
      </c>
      <c r="G403">
        <f t="shared" si="12"/>
        <v>0.85099999999999998</v>
      </c>
      <c r="H403">
        <f t="shared" si="13"/>
        <v>0.85099999999999998</v>
      </c>
      <c r="I403" s="1">
        <v>284284248</v>
      </c>
      <c r="J403" s="1">
        <v>1046077</v>
      </c>
      <c r="K403" s="1">
        <v>957664</v>
      </c>
    </row>
    <row r="404" spans="1:11" x14ac:dyDescent="0.35">
      <c r="A404">
        <v>450801</v>
      </c>
      <c r="B404" t="s">
        <v>401</v>
      </c>
      <c r="C404" s="1">
        <v>1991</v>
      </c>
      <c r="D404" s="1">
        <v>182555</v>
      </c>
      <c r="E404">
        <v>0.67800000000000005</v>
      </c>
      <c r="F404">
        <v>0.871</v>
      </c>
      <c r="G404">
        <f t="shared" si="12"/>
        <v>0.871</v>
      </c>
      <c r="H404">
        <f t="shared" si="13"/>
        <v>0.871</v>
      </c>
      <c r="I404" s="1">
        <v>363467303</v>
      </c>
      <c r="J404" s="1">
        <v>1079043</v>
      </c>
      <c r="K404" s="1">
        <v>1044143</v>
      </c>
    </row>
    <row r="405" spans="1:11" x14ac:dyDescent="0.35">
      <c r="A405">
        <v>451001</v>
      </c>
      <c r="B405" t="s">
        <v>402</v>
      </c>
      <c r="C405" s="1">
        <v>790</v>
      </c>
      <c r="D405" s="1">
        <v>272170</v>
      </c>
      <c r="E405">
        <v>0.60799999999999998</v>
      </c>
      <c r="F405">
        <v>0.80800000000000005</v>
      </c>
      <c r="G405">
        <f t="shared" si="12"/>
        <v>0.80800000000000005</v>
      </c>
      <c r="H405">
        <f t="shared" si="13"/>
        <v>0.80800000000000005</v>
      </c>
      <c r="I405" s="1">
        <v>215014396</v>
      </c>
      <c r="J405" s="1">
        <v>581597</v>
      </c>
      <c r="K405" s="1">
        <v>559742</v>
      </c>
    </row>
    <row r="406" spans="1:11" x14ac:dyDescent="0.35">
      <c r="A406">
        <v>460102</v>
      </c>
      <c r="B406" t="s">
        <v>403</v>
      </c>
      <c r="C406" s="1">
        <v>1460</v>
      </c>
      <c r="D406" s="1">
        <v>214251</v>
      </c>
      <c r="E406">
        <v>0.67400000000000004</v>
      </c>
      <c r="F406">
        <v>0.84899999999999998</v>
      </c>
      <c r="G406">
        <f t="shared" si="12"/>
        <v>0.84899999999999998</v>
      </c>
      <c r="H406">
        <f t="shared" si="13"/>
        <v>0.84899999999999998</v>
      </c>
      <c r="I406" s="1">
        <v>312807159</v>
      </c>
      <c r="J406" s="1">
        <v>1219382</v>
      </c>
      <c r="K406" s="1">
        <v>1204126</v>
      </c>
    </row>
    <row r="407" spans="1:11" x14ac:dyDescent="0.35">
      <c r="A407">
        <v>460500</v>
      </c>
      <c r="B407" t="s">
        <v>404</v>
      </c>
      <c r="C407" s="1">
        <v>3899</v>
      </c>
      <c r="D407" s="1">
        <v>171041</v>
      </c>
      <c r="E407">
        <v>0.71099999999999997</v>
      </c>
      <c r="F407">
        <v>0.88</v>
      </c>
      <c r="G407">
        <f t="shared" si="12"/>
        <v>0.88</v>
      </c>
      <c r="H407">
        <f t="shared" si="13"/>
        <v>0.88</v>
      </c>
      <c r="I407" s="1">
        <v>666891546</v>
      </c>
      <c r="J407" s="1">
        <v>2872168</v>
      </c>
      <c r="K407" s="1">
        <v>2945639</v>
      </c>
    </row>
    <row r="408" spans="1:11" x14ac:dyDescent="0.35">
      <c r="A408">
        <v>460701</v>
      </c>
      <c r="B408" t="s">
        <v>405</v>
      </c>
      <c r="C408" s="1">
        <v>1632</v>
      </c>
      <c r="D408" s="1">
        <v>151687</v>
      </c>
      <c r="E408">
        <v>0.66300000000000003</v>
      </c>
      <c r="F408">
        <v>0.89300000000000002</v>
      </c>
      <c r="G408">
        <f t="shared" si="12"/>
        <v>0.89300000000000002</v>
      </c>
      <c r="H408">
        <f t="shared" si="13"/>
        <v>0.89300000000000002</v>
      </c>
      <c r="I408" s="1">
        <v>247553760</v>
      </c>
      <c r="J408" s="1">
        <v>933173</v>
      </c>
      <c r="K408" s="1">
        <v>908463</v>
      </c>
    </row>
    <row r="409" spans="1:11" x14ac:dyDescent="0.35">
      <c r="A409">
        <v>460801</v>
      </c>
      <c r="B409" t="s">
        <v>406</v>
      </c>
      <c r="C409" s="1">
        <v>4849</v>
      </c>
      <c r="D409" s="1">
        <v>253898</v>
      </c>
      <c r="E409">
        <v>0.56999999999999995</v>
      </c>
      <c r="F409">
        <v>0.82099999999999995</v>
      </c>
      <c r="G409">
        <f t="shared" si="12"/>
        <v>0.82099999999999995</v>
      </c>
      <c r="H409">
        <f t="shared" si="13"/>
        <v>0.82099999999999995</v>
      </c>
      <c r="I409" s="1">
        <v>1231151610</v>
      </c>
      <c r="J409" s="1">
        <v>2452316</v>
      </c>
      <c r="K409" s="1">
        <v>2172612</v>
      </c>
    </row>
    <row r="410" spans="1:11" x14ac:dyDescent="0.35">
      <c r="A410">
        <v>460901</v>
      </c>
      <c r="B410" t="s">
        <v>407</v>
      </c>
      <c r="C410" s="1">
        <v>2577</v>
      </c>
      <c r="D410" s="1">
        <v>283930</v>
      </c>
      <c r="E410">
        <v>0.67900000000000005</v>
      </c>
      <c r="F410">
        <v>0.8</v>
      </c>
      <c r="G410">
        <f t="shared" si="12"/>
        <v>0.8</v>
      </c>
      <c r="H410">
        <f t="shared" si="13"/>
        <v>0.8</v>
      </c>
      <c r="I410" s="1">
        <v>731689645</v>
      </c>
      <c r="J410" s="1">
        <v>1828522</v>
      </c>
      <c r="K410" s="1">
        <v>1976758</v>
      </c>
    </row>
    <row r="411" spans="1:11" x14ac:dyDescent="0.35">
      <c r="A411">
        <v>461300</v>
      </c>
      <c r="B411" t="s">
        <v>408</v>
      </c>
      <c r="C411" s="1">
        <v>4557</v>
      </c>
      <c r="D411" s="1">
        <v>413135</v>
      </c>
      <c r="E411">
        <v>0.627</v>
      </c>
      <c r="F411">
        <v>0.70799999999999996</v>
      </c>
      <c r="G411">
        <f t="shared" si="12"/>
        <v>0.70799999999999996</v>
      </c>
      <c r="H411">
        <f t="shared" si="13"/>
        <v>0.70799999999999996</v>
      </c>
      <c r="I411" s="1">
        <v>1882659695</v>
      </c>
      <c r="J411" s="1">
        <v>1560921</v>
      </c>
      <c r="K411" s="1">
        <v>1435050</v>
      </c>
    </row>
    <row r="412" spans="1:11" x14ac:dyDescent="0.35">
      <c r="A412">
        <v>461801</v>
      </c>
      <c r="B412" t="s">
        <v>409</v>
      </c>
      <c r="C412" s="1">
        <v>1147</v>
      </c>
      <c r="D412" s="1">
        <v>228136</v>
      </c>
      <c r="E412">
        <v>0.63200000000000001</v>
      </c>
      <c r="F412">
        <v>0.83899999999999997</v>
      </c>
      <c r="G412">
        <f t="shared" si="12"/>
        <v>0.83899999999999997</v>
      </c>
      <c r="H412">
        <f t="shared" si="13"/>
        <v>0.83899999999999997</v>
      </c>
      <c r="I412" s="1">
        <v>261673015</v>
      </c>
      <c r="J412" s="1">
        <v>788679</v>
      </c>
      <c r="K412" s="1">
        <v>718460</v>
      </c>
    </row>
    <row r="413" spans="1:11" x14ac:dyDescent="0.35">
      <c r="A413">
        <v>461901</v>
      </c>
      <c r="B413" t="s">
        <v>410</v>
      </c>
      <c r="C413" s="1">
        <v>1041</v>
      </c>
      <c r="D413" s="1">
        <v>327322</v>
      </c>
      <c r="E413">
        <v>0.55400000000000005</v>
      </c>
      <c r="F413">
        <v>0.76900000000000002</v>
      </c>
      <c r="G413">
        <f t="shared" si="12"/>
        <v>0.76900000000000002</v>
      </c>
      <c r="H413">
        <f t="shared" si="13"/>
        <v>0.76900000000000002</v>
      </c>
      <c r="I413" s="1">
        <v>340743227</v>
      </c>
      <c r="J413" s="1">
        <v>895285</v>
      </c>
      <c r="K413" s="1">
        <v>855775</v>
      </c>
    </row>
    <row r="414" spans="1:11" x14ac:dyDescent="0.35">
      <c r="A414">
        <v>462001</v>
      </c>
      <c r="B414" t="s">
        <v>411</v>
      </c>
      <c r="C414" s="1">
        <v>2391</v>
      </c>
      <c r="D414" s="1">
        <v>235413</v>
      </c>
      <c r="E414">
        <v>0.70199999999999996</v>
      </c>
      <c r="F414">
        <v>0.83399999999999996</v>
      </c>
      <c r="G414">
        <f t="shared" si="12"/>
        <v>0.83399999999999996</v>
      </c>
      <c r="H414">
        <f t="shared" si="13"/>
        <v>0.83399999999999996</v>
      </c>
      <c r="I414" s="1">
        <v>562874555</v>
      </c>
      <c r="J414" s="1">
        <v>1468600</v>
      </c>
      <c r="K414" s="1">
        <v>1635754</v>
      </c>
    </row>
    <row r="415" spans="1:11" x14ac:dyDescent="0.35">
      <c r="A415">
        <v>470202</v>
      </c>
      <c r="B415" t="s">
        <v>412</v>
      </c>
      <c r="C415" s="1">
        <v>479</v>
      </c>
      <c r="D415" s="1">
        <v>344675</v>
      </c>
      <c r="E415">
        <v>0.371</v>
      </c>
      <c r="F415">
        <v>0.75700000000000001</v>
      </c>
      <c r="G415">
        <f t="shared" si="12"/>
        <v>0.75700000000000001</v>
      </c>
      <c r="H415">
        <f t="shared" si="13"/>
        <v>0.75700000000000001</v>
      </c>
      <c r="I415" s="1">
        <v>165099343</v>
      </c>
      <c r="J415" s="1">
        <v>579509</v>
      </c>
      <c r="K415" s="1">
        <v>532961</v>
      </c>
    </row>
    <row r="416" spans="1:11" x14ac:dyDescent="0.35">
      <c r="A416">
        <v>470501</v>
      </c>
      <c r="B416" t="s">
        <v>413</v>
      </c>
      <c r="C416" s="1">
        <v>551</v>
      </c>
      <c r="D416" s="1">
        <v>342374</v>
      </c>
      <c r="E416">
        <v>0.32800000000000001</v>
      </c>
      <c r="F416">
        <v>0.75900000000000001</v>
      </c>
      <c r="G416">
        <f t="shared" si="12"/>
        <v>0.75900000000000001</v>
      </c>
      <c r="H416">
        <f t="shared" si="13"/>
        <v>0.75900000000000001</v>
      </c>
      <c r="I416" s="1">
        <v>188648438</v>
      </c>
      <c r="J416" s="1">
        <v>690581</v>
      </c>
      <c r="K416" s="1">
        <v>662279</v>
      </c>
    </row>
    <row r="417" spans="1:11" x14ac:dyDescent="0.35">
      <c r="A417">
        <v>470801</v>
      </c>
      <c r="B417" t="s">
        <v>414</v>
      </c>
      <c r="C417" s="1">
        <v>442</v>
      </c>
      <c r="D417" s="1">
        <v>351182</v>
      </c>
      <c r="E417">
        <v>0.45300000000000001</v>
      </c>
      <c r="F417">
        <v>0.752</v>
      </c>
      <c r="G417">
        <f t="shared" si="12"/>
        <v>0.752</v>
      </c>
      <c r="H417">
        <f t="shared" si="13"/>
        <v>0.752</v>
      </c>
      <c r="I417" s="1">
        <v>155222480</v>
      </c>
      <c r="J417" s="1">
        <v>557152</v>
      </c>
      <c r="K417" s="1">
        <v>520525</v>
      </c>
    </row>
    <row r="418" spans="1:11" x14ac:dyDescent="0.35">
      <c r="A418">
        <v>470901</v>
      </c>
      <c r="B418" t="s">
        <v>415</v>
      </c>
      <c r="C418" s="1">
        <v>379</v>
      </c>
      <c r="D418" s="1">
        <v>366009</v>
      </c>
      <c r="E418">
        <v>0.58199999999999996</v>
      </c>
      <c r="F418">
        <v>0.74199999999999999</v>
      </c>
      <c r="G418">
        <f t="shared" si="12"/>
        <v>0.74199999999999999</v>
      </c>
      <c r="H418">
        <f t="shared" si="13"/>
        <v>0.74199999999999999</v>
      </c>
      <c r="I418" s="1">
        <v>138717616</v>
      </c>
      <c r="J418" s="1">
        <v>552245</v>
      </c>
      <c r="K418" s="1">
        <v>512225</v>
      </c>
    </row>
    <row r="419" spans="1:11" x14ac:dyDescent="0.35">
      <c r="A419">
        <v>471101</v>
      </c>
      <c r="B419" t="s">
        <v>416</v>
      </c>
      <c r="C419" s="1">
        <v>496</v>
      </c>
      <c r="D419" s="1">
        <v>461101</v>
      </c>
      <c r="E419">
        <v>0.497</v>
      </c>
      <c r="F419">
        <v>0.67500000000000004</v>
      </c>
      <c r="G419">
        <f t="shared" si="12"/>
        <v>0.67500000000000004</v>
      </c>
      <c r="H419">
        <f t="shared" si="13"/>
        <v>0.67500000000000004</v>
      </c>
      <c r="I419" s="1">
        <v>228706494</v>
      </c>
      <c r="J419" s="1">
        <v>584417</v>
      </c>
      <c r="K419" s="1">
        <v>574255</v>
      </c>
    </row>
    <row r="420" spans="1:11" x14ac:dyDescent="0.35">
      <c r="A420">
        <v>471201</v>
      </c>
      <c r="B420" t="s">
        <v>417</v>
      </c>
      <c r="C420" s="1">
        <v>503</v>
      </c>
      <c r="D420" s="1">
        <v>319633</v>
      </c>
      <c r="E420">
        <v>0.51300000000000001</v>
      </c>
      <c r="F420">
        <v>0.77500000000000002</v>
      </c>
      <c r="G420">
        <f t="shared" si="12"/>
        <v>0.77500000000000002</v>
      </c>
      <c r="H420">
        <f t="shared" si="13"/>
        <v>0.77500000000000002</v>
      </c>
      <c r="I420" s="1">
        <v>160775425</v>
      </c>
      <c r="J420" s="1">
        <v>568965</v>
      </c>
      <c r="K420" s="1">
        <v>600821</v>
      </c>
    </row>
    <row r="421" spans="1:11" x14ac:dyDescent="0.35">
      <c r="A421">
        <v>471400</v>
      </c>
      <c r="B421" t="s">
        <v>418</v>
      </c>
      <c r="C421" s="1">
        <v>2056</v>
      </c>
      <c r="D421" s="1">
        <v>483496</v>
      </c>
      <c r="E421">
        <v>0.54900000000000004</v>
      </c>
      <c r="F421">
        <v>0.65900000000000003</v>
      </c>
      <c r="G421">
        <f t="shared" si="12"/>
        <v>0.65900000000000003</v>
      </c>
      <c r="H421">
        <f t="shared" si="13"/>
        <v>0.65900000000000003</v>
      </c>
      <c r="I421" s="1">
        <v>994067963</v>
      </c>
      <c r="J421" s="1">
        <v>1266134</v>
      </c>
      <c r="K421" s="1">
        <v>1298912</v>
      </c>
    </row>
    <row r="422" spans="1:11" x14ac:dyDescent="0.35">
      <c r="A422">
        <v>471601</v>
      </c>
      <c r="B422" t="s">
        <v>419</v>
      </c>
      <c r="C422" s="1">
        <v>1171</v>
      </c>
      <c r="D422" s="1">
        <v>293217</v>
      </c>
      <c r="E422">
        <v>0.56299999999999994</v>
      </c>
      <c r="F422">
        <v>0.79300000000000004</v>
      </c>
      <c r="G422">
        <f t="shared" si="12"/>
        <v>0.79300000000000004</v>
      </c>
      <c r="H422">
        <f t="shared" si="13"/>
        <v>0.79300000000000004</v>
      </c>
      <c r="I422" s="1">
        <v>343358037</v>
      </c>
      <c r="J422" s="1">
        <v>1305352</v>
      </c>
      <c r="K422" s="1">
        <v>1345599</v>
      </c>
    </row>
    <row r="423" spans="1:11" x14ac:dyDescent="0.35">
      <c r="A423">
        <v>471701</v>
      </c>
      <c r="B423" t="s">
        <v>420</v>
      </c>
      <c r="C423" s="1">
        <v>1108</v>
      </c>
      <c r="D423" s="1">
        <v>868519</v>
      </c>
      <c r="E423">
        <v>0.216</v>
      </c>
      <c r="F423">
        <v>0.38600000000000001</v>
      </c>
      <c r="G423">
        <f t="shared" si="12"/>
        <v>0.38600000000000001</v>
      </c>
      <c r="H423">
        <f t="shared" si="13"/>
        <v>0.38600000000000001</v>
      </c>
      <c r="I423" s="1">
        <v>962319403</v>
      </c>
      <c r="J423" s="1">
        <v>394246</v>
      </c>
      <c r="K423" s="1">
        <v>383365</v>
      </c>
    </row>
    <row r="424" spans="1:11" x14ac:dyDescent="0.35">
      <c r="A424">
        <v>472001</v>
      </c>
      <c r="B424" t="s">
        <v>421</v>
      </c>
      <c r="C424" s="1">
        <v>614</v>
      </c>
      <c r="D424" s="1">
        <v>503040</v>
      </c>
      <c r="E424">
        <v>0.23899999999999999</v>
      </c>
      <c r="F424">
        <v>0.64500000000000002</v>
      </c>
      <c r="G424">
        <f t="shared" si="12"/>
        <v>0.64500000000000002</v>
      </c>
      <c r="H424">
        <f t="shared" si="13"/>
        <v>0.64500000000000002</v>
      </c>
      <c r="I424" s="1">
        <v>308866897</v>
      </c>
      <c r="J424" s="1">
        <v>415856</v>
      </c>
      <c r="K424" s="1">
        <v>529707</v>
      </c>
    </row>
    <row r="425" spans="1:11" x14ac:dyDescent="0.35">
      <c r="A425">
        <v>472202</v>
      </c>
      <c r="B425" t="s">
        <v>422</v>
      </c>
      <c r="C425" s="1">
        <v>610</v>
      </c>
      <c r="D425" s="1">
        <v>557656</v>
      </c>
      <c r="E425">
        <v>0.38</v>
      </c>
      <c r="F425">
        <v>0.60599999999999998</v>
      </c>
      <c r="G425">
        <f t="shared" si="12"/>
        <v>0.60599999999999998</v>
      </c>
      <c r="H425">
        <f t="shared" si="13"/>
        <v>0.60599999999999998</v>
      </c>
      <c r="I425" s="1">
        <v>340170681</v>
      </c>
      <c r="J425" s="1">
        <v>643708</v>
      </c>
      <c r="K425" s="1">
        <v>590850</v>
      </c>
    </row>
    <row r="426" spans="1:11" x14ac:dyDescent="0.35">
      <c r="A426">
        <v>472506</v>
      </c>
      <c r="B426" t="s">
        <v>423</v>
      </c>
      <c r="C426" s="1">
        <v>422</v>
      </c>
      <c r="D426" s="1">
        <v>355049</v>
      </c>
      <c r="E426">
        <v>0.51600000000000001</v>
      </c>
      <c r="F426">
        <v>0.75</v>
      </c>
      <c r="G426">
        <f t="shared" si="12"/>
        <v>0.75</v>
      </c>
      <c r="H426">
        <f t="shared" si="13"/>
        <v>0.75</v>
      </c>
      <c r="I426" s="1">
        <v>149830982</v>
      </c>
      <c r="J426" s="1">
        <v>545755</v>
      </c>
      <c r="K426" s="1">
        <v>566571</v>
      </c>
    </row>
    <row r="427" spans="1:11" x14ac:dyDescent="0.35">
      <c r="A427">
        <v>480101</v>
      </c>
      <c r="B427" t="s">
        <v>424</v>
      </c>
      <c r="C427" s="1">
        <v>5600</v>
      </c>
      <c r="D427" s="1">
        <v>796345</v>
      </c>
      <c r="E427">
        <v>0.51900000000000002</v>
      </c>
      <c r="F427">
        <v>0.437</v>
      </c>
      <c r="G427">
        <f t="shared" si="12"/>
        <v>0.437</v>
      </c>
      <c r="H427">
        <f t="shared" si="13"/>
        <v>0.51900000000000002</v>
      </c>
      <c r="I427" s="1">
        <v>4459537391</v>
      </c>
      <c r="J427" s="1">
        <v>1541297</v>
      </c>
      <c r="K427" s="1">
        <v>1555333</v>
      </c>
    </row>
    <row r="428" spans="1:11" x14ac:dyDescent="0.35">
      <c r="A428">
        <v>480102</v>
      </c>
      <c r="B428" t="s">
        <v>425</v>
      </c>
      <c r="C428" s="1">
        <v>5039</v>
      </c>
      <c r="D428" s="1">
        <v>913964</v>
      </c>
      <c r="E428">
        <v>0.50700000000000001</v>
      </c>
      <c r="F428">
        <v>0.35399999999999998</v>
      </c>
      <c r="G428">
        <f t="shared" si="12"/>
        <v>0.35399999999999998</v>
      </c>
      <c r="H428">
        <f t="shared" si="13"/>
        <v>0.50700000000000001</v>
      </c>
      <c r="I428" s="1">
        <v>4605465728</v>
      </c>
      <c r="J428" s="1">
        <v>903509</v>
      </c>
      <c r="K428" s="1">
        <v>825773</v>
      </c>
    </row>
    <row r="429" spans="1:11" x14ac:dyDescent="0.35">
      <c r="A429">
        <v>480401</v>
      </c>
      <c r="B429" t="s">
        <v>426</v>
      </c>
      <c r="C429" s="1">
        <v>908</v>
      </c>
      <c r="D429" s="1">
        <v>1304394</v>
      </c>
      <c r="E429">
        <v>0.42899999999999999</v>
      </c>
      <c r="F429">
        <v>7.8E-2</v>
      </c>
      <c r="G429">
        <f t="shared" si="12"/>
        <v>7.8E-2</v>
      </c>
      <c r="H429">
        <f t="shared" si="13"/>
        <v>0.42899999999999999</v>
      </c>
      <c r="I429" s="1">
        <v>1184390112</v>
      </c>
      <c r="J429" s="1">
        <v>302276</v>
      </c>
      <c r="K429" s="1">
        <v>314619</v>
      </c>
    </row>
    <row r="430" spans="1:11" x14ac:dyDescent="0.35">
      <c r="A430">
        <v>480404</v>
      </c>
      <c r="B430" t="s">
        <v>427</v>
      </c>
      <c r="C430" s="1">
        <v>399</v>
      </c>
      <c r="D430" s="1">
        <v>2458557</v>
      </c>
      <c r="E430">
        <v>0</v>
      </c>
      <c r="F430">
        <v>0</v>
      </c>
      <c r="G430">
        <f t="shared" si="12"/>
        <v>0</v>
      </c>
      <c r="H430">
        <f t="shared" si="13"/>
        <v>0.36</v>
      </c>
      <c r="I430" s="1">
        <v>980964535</v>
      </c>
      <c r="J430" s="1">
        <v>96300</v>
      </c>
      <c r="K430" s="1">
        <v>90649</v>
      </c>
    </row>
    <row r="431" spans="1:11" x14ac:dyDescent="0.35">
      <c r="A431">
        <v>480503</v>
      </c>
      <c r="B431" t="s">
        <v>428</v>
      </c>
      <c r="C431" s="1">
        <v>1957</v>
      </c>
      <c r="D431" s="1">
        <v>918360</v>
      </c>
      <c r="E431">
        <v>0.57299999999999995</v>
      </c>
      <c r="F431">
        <v>0.35099999999999998</v>
      </c>
      <c r="G431">
        <f t="shared" si="12"/>
        <v>0.35099999999999998</v>
      </c>
      <c r="H431">
        <f t="shared" si="13"/>
        <v>0.57299999999999995</v>
      </c>
      <c r="I431" s="1">
        <v>1797230881</v>
      </c>
      <c r="J431" s="1">
        <v>980177</v>
      </c>
      <c r="K431" s="1">
        <v>950743</v>
      </c>
    </row>
    <row r="432" spans="1:11" x14ac:dyDescent="0.35">
      <c r="A432">
        <v>480601</v>
      </c>
      <c r="B432" t="s">
        <v>429</v>
      </c>
      <c r="C432" s="1">
        <v>3661</v>
      </c>
      <c r="D432" s="1">
        <v>1042773</v>
      </c>
      <c r="E432">
        <v>0.497</v>
      </c>
      <c r="F432">
        <v>0.26300000000000001</v>
      </c>
      <c r="G432">
        <f t="shared" si="12"/>
        <v>0.26300000000000001</v>
      </c>
      <c r="H432">
        <f t="shared" si="13"/>
        <v>0.497</v>
      </c>
      <c r="I432" s="1">
        <v>3817594252</v>
      </c>
      <c r="J432" s="1">
        <v>1133566</v>
      </c>
      <c r="K432" s="1">
        <v>920726</v>
      </c>
    </row>
    <row r="433" spans="1:11" x14ac:dyDescent="0.35">
      <c r="A433">
        <v>490101</v>
      </c>
      <c r="B433" t="s">
        <v>430</v>
      </c>
      <c r="C433" s="1">
        <v>963</v>
      </c>
      <c r="D433" s="1">
        <v>553024</v>
      </c>
      <c r="E433">
        <v>0.48799999999999999</v>
      </c>
      <c r="F433">
        <v>0.60899999999999999</v>
      </c>
      <c r="G433">
        <f t="shared" si="12"/>
        <v>0.60899999999999999</v>
      </c>
      <c r="H433">
        <f t="shared" si="13"/>
        <v>0.60899999999999999</v>
      </c>
      <c r="I433" s="1">
        <v>532562422</v>
      </c>
      <c r="J433" s="1">
        <v>372814</v>
      </c>
      <c r="K433" s="1">
        <v>325642</v>
      </c>
    </row>
    <row r="434" spans="1:11" x14ac:dyDescent="0.35">
      <c r="A434">
        <v>490202</v>
      </c>
      <c r="B434" t="s">
        <v>431</v>
      </c>
      <c r="C434" s="1">
        <v>1414</v>
      </c>
      <c r="D434" s="1">
        <v>419026</v>
      </c>
      <c r="E434">
        <v>0.54100000000000004</v>
      </c>
      <c r="F434">
        <v>0.70399999999999996</v>
      </c>
      <c r="G434">
        <f t="shared" si="12"/>
        <v>0.70399999999999996</v>
      </c>
      <c r="H434">
        <f t="shared" si="13"/>
        <v>0.70399999999999996</v>
      </c>
      <c r="I434" s="1">
        <v>592503114</v>
      </c>
      <c r="J434" s="1">
        <v>579919</v>
      </c>
      <c r="K434" s="1">
        <v>554754</v>
      </c>
    </row>
    <row r="435" spans="1:11" x14ac:dyDescent="0.35">
      <c r="A435">
        <v>490301</v>
      </c>
      <c r="B435" t="s">
        <v>432</v>
      </c>
      <c r="C435" s="1">
        <v>4797</v>
      </c>
      <c r="D435" s="1">
        <v>525520</v>
      </c>
      <c r="E435">
        <v>0.58399999999999996</v>
      </c>
      <c r="F435">
        <v>0.629</v>
      </c>
      <c r="G435">
        <f t="shared" si="12"/>
        <v>0.629</v>
      </c>
      <c r="H435">
        <f t="shared" si="13"/>
        <v>0.629</v>
      </c>
      <c r="I435" s="1">
        <v>2520921445</v>
      </c>
      <c r="J435" s="1">
        <v>1209935</v>
      </c>
      <c r="K435" s="1">
        <v>1156701</v>
      </c>
    </row>
    <row r="436" spans="1:11" x14ac:dyDescent="0.35">
      <c r="A436">
        <v>490501</v>
      </c>
      <c r="B436" t="s">
        <v>433</v>
      </c>
      <c r="C436" s="1">
        <v>1332</v>
      </c>
      <c r="D436" s="1">
        <v>361538</v>
      </c>
      <c r="E436">
        <v>0.54900000000000004</v>
      </c>
      <c r="F436">
        <v>0.745</v>
      </c>
      <c r="G436">
        <f t="shared" si="12"/>
        <v>0.745</v>
      </c>
      <c r="H436">
        <f t="shared" si="13"/>
        <v>0.745</v>
      </c>
      <c r="I436" s="1">
        <v>481569183</v>
      </c>
      <c r="J436" s="1">
        <v>0</v>
      </c>
      <c r="K436" s="1">
        <v>0</v>
      </c>
    </row>
    <row r="437" spans="1:11" x14ac:dyDescent="0.35">
      <c r="A437">
        <v>490601</v>
      </c>
      <c r="B437" t="s">
        <v>434</v>
      </c>
      <c r="C437" s="1">
        <v>2799</v>
      </c>
      <c r="D437" s="1">
        <v>258880</v>
      </c>
      <c r="E437">
        <v>0.55400000000000005</v>
      </c>
      <c r="F437">
        <v>0.81699999999999995</v>
      </c>
      <c r="G437">
        <f t="shared" si="12"/>
        <v>0.81699999999999995</v>
      </c>
      <c r="H437">
        <f t="shared" si="13"/>
        <v>0.81699999999999995</v>
      </c>
      <c r="I437" s="1">
        <v>724607202</v>
      </c>
      <c r="J437" s="1">
        <v>1028368</v>
      </c>
      <c r="K437" s="1">
        <v>950128</v>
      </c>
    </row>
    <row r="438" spans="1:11" x14ac:dyDescent="0.35">
      <c r="A438">
        <v>490804</v>
      </c>
      <c r="B438" t="s">
        <v>435</v>
      </c>
      <c r="C438" s="1">
        <v>498</v>
      </c>
      <c r="D438" s="1">
        <v>462701</v>
      </c>
      <c r="E438">
        <v>0.58799999999999997</v>
      </c>
      <c r="F438">
        <v>0.67400000000000004</v>
      </c>
      <c r="G438">
        <f t="shared" si="12"/>
        <v>0.67400000000000004</v>
      </c>
      <c r="H438">
        <f t="shared" si="13"/>
        <v>0.67400000000000004</v>
      </c>
      <c r="I438" s="1">
        <v>230425445</v>
      </c>
      <c r="J438" s="1">
        <v>84656</v>
      </c>
      <c r="K438" s="1">
        <v>100504</v>
      </c>
    </row>
    <row r="439" spans="1:11" x14ac:dyDescent="0.35">
      <c r="A439">
        <v>491200</v>
      </c>
      <c r="B439" t="s">
        <v>436</v>
      </c>
      <c r="C439" s="1">
        <v>1045</v>
      </c>
      <c r="D439" s="1">
        <v>379341</v>
      </c>
      <c r="E439">
        <v>0.53800000000000003</v>
      </c>
      <c r="F439">
        <v>0.73199999999999998</v>
      </c>
      <c r="G439">
        <f t="shared" si="12"/>
        <v>0.73199999999999998</v>
      </c>
      <c r="H439">
        <f t="shared" si="13"/>
        <v>0.73199999999999998</v>
      </c>
      <c r="I439" s="1">
        <v>396412207</v>
      </c>
      <c r="J439" s="1">
        <v>241088</v>
      </c>
      <c r="K439" s="1">
        <v>241259</v>
      </c>
    </row>
    <row r="440" spans="1:11" x14ac:dyDescent="0.35">
      <c r="A440">
        <v>491302</v>
      </c>
      <c r="B440" t="s">
        <v>437</v>
      </c>
      <c r="C440" s="1">
        <v>3648</v>
      </c>
      <c r="D440" s="1">
        <v>395174</v>
      </c>
      <c r="E440">
        <v>0.52100000000000002</v>
      </c>
      <c r="F440">
        <v>0.72099999999999997</v>
      </c>
      <c r="G440">
        <f t="shared" si="12"/>
        <v>0.72099999999999997</v>
      </c>
      <c r="H440">
        <f t="shared" si="13"/>
        <v>0.72099999999999997</v>
      </c>
      <c r="I440" s="1">
        <v>1441595003</v>
      </c>
      <c r="J440" s="1">
        <v>964719</v>
      </c>
      <c r="K440" s="1">
        <v>894959</v>
      </c>
    </row>
    <row r="441" spans="1:11" x14ac:dyDescent="0.35">
      <c r="A441">
        <v>491401</v>
      </c>
      <c r="B441" t="s">
        <v>438</v>
      </c>
      <c r="C441" s="1">
        <v>1286</v>
      </c>
      <c r="D441" s="1">
        <v>382956</v>
      </c>
      <c r="E441">
        <v>0.50700000000000001</v>
      </c>
      <c r="F441">
        <v>0.73</v>
      </c>
      <c r="G441">
        <f t="shared" si="12"/>
        <v>0.73</v>
      </c>
      <c r="H441">
        <f t="shared" si="13"/>
        <v>0.73</v>
      </c>
      <c r="I441" s="1">
        <v>492482538</v>
      </c>
      <c r="J441" s="1">
        <v>653278</v>
      </c>
      <c r="K441" s="1">
        <v>597102</v>
      </c>
    </row>
    <row r="442" spans="1:11" x14ac:dyDescent="0.35">
      <c r="A442">
        <v>491501</v>
      </c>
      <c r="B442" t="s">
        <v>439</v>
      </c>
      <c r="C442" s="1">
        <v>1196</v>
      </c>
      <c r="D442" s="1">
        <v>450620</v>
      </c>
      <c r="E442">
        <v>0.59</v>
      </c>
      <c r="F442">
        <v>0.68200000000000005</v>
      </c>
      <c r="G442">
        <f t="shared" si="12"/>
        <v>0.68200000000000005</v>
      </c>
      <c r="H442">
        <f t="shared" si="13"/>
        <v>0.68200000000000005</v>
      </c>
      <c r="I442" s="1">
        <v>538942260</v>
      </c>
      <c r="J442" s="1">
        <v>543887</v>
      </c>
      <c r="K442" s="1">
        <v>490140</v>
      </c>
    </row>
    <row r="443" spans="1:11" x14ac:dyDescent="0.35">
      <c r="A443">
        <v>491700</v>
      </c>
      <c r="B443" t="s">
        <v>440</v>
      </c>
      <c r="C443" s="1">
        <v>4089</v>
      </c>
      <c r="D443" s="1">
        <v>357225</v>
      </c>
      <c r="E443">
        <v>0.628</v>
      </c>
      <c r="F443">
        <v>0.748</v>
      </c>
      <c r="G443">
        <f t="shared" si="12"/>
        <v>0.748</v>
      </c>
      <c r="H443">
        <f t="shared" si="13"/>
        <v>0.748</v>
      </c>
      <c r="I443" s="1">
        <v>1460693858</v>
      </c>
      <c r="J443" s="1">
        <v>2719142</v>
      </c>
      <c r="K443" s="1">
        <v>2547262</v>
      </c>
    </row>
    <row r="444" spans="1:11" x14ac:dyDescent="0.35">
      <c r="A444">
        <v>500101</v>
      </c>
      <c r="B444" t="s">
        <v>441</v>
      </c>
      <c r="C444" s="1">
        <v>10249</v>
      </c>
      <c r="D444" s="1">
        <v>1057555</v>
      </c>
      <c r="E444">
        <v>0.33900000000000002</v>
      </c>
      <c r="F444">
        <v>0.252</v>
      </c>
      <c r="G444">
        <f t="shared" si="12"/>
        <v>0.252</v>
      </c>
      <c r="H444">
        <f t="shared" si="13"/>
        <v>0.36</v>
      </c>
      <c r="I444" s="1">
        <v>10838887130</v>
      </c>
      <c r="J444" s="1">
        <v>988015</v>
      </c>
      <c r="K444" s="1">
        <v>960134</v>
      </c>
    </row>
    <row r="445" spans="1:11" x14ac:dyDescent="0.35">
      <c r="A445">
        <v>500108</v>
      </c>
      <c r="B445" t="s">
        <v>442</v>
      </c>
      <c r="C445" s="1">
        <v>2496</v>
      </c>
      <c r="D445" s="1">
        <v>1328500</v>
      </c>
      <c r="E445">
        <v>0.497</v>
      </c>
      <c r="F445">
        <v>6.0999999999999999E-2</v>
      </c>
      <c r="G445">
        <f t="shared" si="12"/>
        <v>6.0999999999999999E-2</v>
      </c>
      <c r="H445">
        <f t="shared" si="13"/>
        <v>0.497</v>
      </c>
      <c r="I445" s="1">
        <v>3315938236</v>
      </c>
      <c r="J445" s="1">
        <v>800655</v>
      </c>
      <c r="K445" s="1">
        <v>752003</v>
      </c>
    </row>
    <row r="446" spans="1:11" x14ac:dyDescent="0.35">
      <c r="A446">
        <v>500201</v>
      </c>
      <c r="B446" t="s">
        <v>443</v>
      </c>
      <c r="C446" s="1">
        <v>8366</v>
      </c>
      <c r="D446" s="1">
        <v>789154</v>
      </c>
      <c r="E446">
        <v>0.57299999999999995</v>
      </c>
      <c r="F446">
        <v>0.443</v>
      </c>
      <c r="G446">
        <f t="shared" si="12"/>
        <v>0.443</v>
      </c>
      <c r="H446">
        <f t="shared" si="13"/>
        <v>0.57299999999999995</v>
      </c>
      <c r="I446" s="1">
        <v>6602069778</v>
      </c>
      <c r="J446" s="1">
        <v>2028679</v>
      </c>
      <c r="K446" s="1">
        <v>2256480</v>
      </c>
    </row>
    <row r="447" spans="1:11" x14ac:dyDescent="0.35">
      <c r="A447">
        <v>500301</v>
      </c>
      <c r="B447" t="s">
        <v>444</v>
      </c>
      <c r="C447" s="1">
        <v>3700</v>
      </c>
      <c r="D447" s="1">
        <v>1169602</v>
      </c>
      <c r="E447">
        <v>0.47099999999999997</v>
      </c>
      <c r="F447">
        <v>0.17299999999999999</v>
      </c>
      <c r="G447">
        <f t="shared" si="12"/>
        <v>0.17299999999999999</v>
      </c>
      <c r="H447">
        <f t="shared" si="13"/>
        <v>0.47099999999999997</v>
      </c>
      <c r="I447" s="1">
        <v>4327531066</v>
      </c>
      <c r="J447" s="1">
        <v>772816</v>
      </c>
      <c r="K447" s="1">
        <v>1045604</v>
      </c>
    </row>
    <row r="448" spans="1:11" x14ac:dyDescent="0.35">
      <c r="A448">
        <v>500304</v>
      </c>
      <c r="B448" t="s">
        <v>445</v>
      </c>
      <c r="C448" s="1">
        <v>3143</v>
      </c>
      <c r="D448" s="1">
        <v>1153962</v>
      </c>
      <c r="E448">
        <v>0.51</v>
      </c>
      <c r="F448">
        <v>0.184</v>
      </c>
      <c r="G448">
        <f t="shared" si="12"/>
        <v>0.184</v>
      </c>
      <c r="H448">
        <f t="shared" si="13"/>
        <v>0.51</v>
      </c>
      <c r="I448" s="1">
        <v>3626903526</v>
      </c>
      <c r="J448" s="1">
        <v>499564</v>
      </c>
      <c r="K448" s="1">
        <v>565743</v>
      </c>
    </row>
    <row r="449" spans="1:11" x14ac:dyDescent="0.35">
      <c r="A449">
        <v>500308</v>
      </c>
      <c r="B449" t="s">
        <v>446</v>
      </c>
      <c r="C449" s="1">
        <v>2908</v>
      </c>
      <c r="D449" s="1">
        <v>961820</v>
      </c>
      <c r="E449">
        <v>0.53300000000000003</v>
      </c>
      <c r="F449">
        <v>0.32</v>
      </c>
      <c r="G449">
        <f t="shared" si="12"/>
        <v>0.32</v>
      </c>
      <c r="H449">
        <f t="shared" si="13"/>
        <v>0.53300000000000003</v>
      </c>
      <c r="I449" s="1">
        <v>2796972844</v>
      </c>
      <c r="J449" s="1">
        <v>757839</v>
      </c>
      <c r="K449" s="1">
        <v>808509</v>
      </c>
    </row>
    <row r="450" spans="1:11" x14ac:dyDescent="0.35">
      <c r="A450">
        <v>500401</v>
      </c>
      <c r="B450" t="s">
        <v>447</v>
      </c>
      <c r="C450" s="1">
        <v>5195</v>
      </c>
      <c r="D450" s="1">
        <v>1003652</v>
      </c>
      <c r="E450">
        <v>0.56299999999999994</v>
      </c>
      <c r="F450">
        <v>0.29099999999999998</v>
      </c>
      <c r="G450">
        <f t="shared" si="12"/>
        <v>0.29099999999999998</v>
      </c>
      <c r="H450">
        <f t="shared" si="13"/>
        <v>0.56299999999999994</v>
      </c>
      <c r="I450" s="1">
        <v>5213976885</v>
      </c>
      <c r="J450" s="1">
        <v>2167810</v>
      </c>
      <c r="K450" s="1">
        <v>2256151</v>
      </c>
    </row>
    <row r="451" spans="1:11" x14ac:dyDescent="0.35">
      <c r="A451">
        <v>500402</v>
      </c>
      <c r="B451" t="s">
        <v>448</v>
      </c>
      <c r="C451" s="1">
        <v>8336</v>
      </c>
      <c r="D451" s="1">
        <v>1233950</v>
      </c>
      <c r="E451">
        <v>0.375</v>
      </c>
      <c r="F451">
        <v>0.128</v>
      </c>
      <c r="G451">
        <f t="shared" si="12"/>
        <v>0.128</v>
      </c>
      <c r="H451">
        <f t="shared" si="13"/>
        <v>0.375</v>
      </c>
      <c r="I451" s="1">
        <v>10286209422</v>
      </c>
      <c r="J451" s="1">
        <v>1986843</v>
      </c>
      <c r="K451" s="1">
        <v>1962674</v>
      </c>
    </row>
    <row r="452" spans="1:11" x14ac:dyDescent="0.35">
      <c r="A452">
        <v>510101</v>
      </c>
      <c r="B452" t="s">
        <v>449</v>
      </c>
      <c r="C452" s="1">
        <v>1108</v>
      </c>
      <c r="D452" s="1">
        <v>150771</v>
      </c>
      <c r="E452">
        <v>0.63700000000000001</v>
      </c>
      <c r="F452">
        <v>0.89400000000000002</v>
      </c>
      <c r="G452">
        <f t="shared" ref="G452:G515" si="14">F452</f>
        <v>0.89400000000000002</v>
      </c>
      <c r="H452">
        <f t="shared" ref="H452:H515" si="15">MAX(IF(E452&gt;F452,E452,F452),0.36)</f>
        <v>0.89400000000000002</v>
      </c>
      <c r="I452" s="1">
        <v>167054395</v>
      </c>
      <c r="J452" s="1">
        <v>1274209</v>
      </c>
      <c r="K452" s="1">
        <v>1218028</v>
      </c>
    </row>
    <row r="453" spans="1:11" x14ac:dyDescent="0.35">
      <c r="A453">
        <v>510201</v>
      </c>
      <c r="B453" t="s">
        <v>450</v>
      </c>
      <c r="C453" s="1">
        <v>1502</v>
      </c>
      <c r="D453" s="1">
        <v>244024</v>
      </c>
      <c r="E453">
        <v>0.59199999999999997</v>
      </c>
      <c r="F453">
        <v>0.82799999999999996</v>
      </c>
      <c r="G453">
        <f t="shared" si="14"/>
        <v>0.82799999999999996</v>
      </c>
      <c r="H453">
        <f t="shared" si="15"/>
        <v>0.82799999999999996</v>
      </c>
      <c r="I453" s="1">
        <v>366524276</v>
      </c>
      <c r="J453" s="1">
        <v>1080331</v>
      </c>
      <c r="K453" s="1">
        <v>1052093</v>
      </c>
    </row>
    <row r="454" spans="1:11" x14ac:dyDescent="0.35">
      <c r="A454">
        <v>510401</v>
      </c>
      <c r="B454" t="s">
        <v>451</v>
      </c>
      <c r="C454" s="1">
        <v>346</v>
      </c>
      <c r="D454" s="1">
        <v>861059</v>
      </c>
      <c r="E454">
        <v>0.375</v>
      </c>
      <c r="F454">
        <v>0.39200000000000002</v>
      </c>
      <c r="G454">
        <f t="shared" si="14"/>
        <v>0.39200000000000002</v>
      </c>
      <c r="H454">
        <f t="shared" si="15"/>
        <v>0.39200000000000002</v>
      </c>
      <c r="I454" s="1">
        <v>297926752</v>
      </c>
      <c r="J454" s="1">
        <v>349444</v>
      </c>
      <c r="K454" s="1">
        <v>339774</v>
      </c>
    </row>
    <row r="455" spans="1:11" x14ac:dyDescent="0.35">
      <c r="A455">
        <v>510501</v>
      </c>
      <c r="B455" t="s">
        <v>452</v>
      </c>
      <c r="C455" s="1">
        <v>353</v>
      </c>
      <c r="D455" s="1">
        <v>1235300</v>
      </c>
      <c r="E455">
        <v>0.41699999999999998</v>
      </c>
      <c r="F455">
        <v>0.127</v>
      </c>
      <c r="G455">
        <f t="shared" si="14"/>
        <v>0.127</v>
      </c>
      <c r="H455">
        <f t="shared" si="15"/>
        <v>0.41699999999999998</v>
      </c>
      <c r="I455" s="1">
        <v>436061108</v>
      </c>
      <c r="J455" s="1">
        <v>229644</v>
      </c>
      <c r="K455" s="1">
        <v>217951</v>
      </c>
    </row>
    <row r="456" spans="1:11" x14ac:dyDescent="0.35">
      <c r="A456">
        <v>511101</v>
      </c>
      <c r="B456" t="s">
        <v>453</v>
      </c>
      <c r="C456" s="1">
        <v>1785</v>
      </c>
      <c r="D456" s="1">
        <v>198140</v>
      </c>
      <c r="E456">
        <v>0.42099999999999999</v>
      </c>
      <c r="F456">
        <v>0.86099999999999999</v>
      </c>
      <c r="G456">
        <f t="shared" si="14"/>
        <v>0.86099999999999999</v>
      </c>
      <c r="H456">
        <f t="shared" si="15"/>
        <v>0.86099999999999999</v>
      </c>
      <c r="I456" s="1">
        <v>353681284</v>
      </c>
      <c r="J456" s="1">
        <v>2258700</v>
      </c>
      <c r="K456" s="1">
        <v>2157206</v>
      </c>
    </row>
    <row r="457" spans="1:11" x14ac:dyDescent="0.35">
      <c r="A457">
        <v>511201</v>
      </c>
      <c r="B457" t="s">
        <v>454</v>
      </c>
      <c r="C457" s="1">
        <v>300</v>
      </c>
      <c r="D457" s="1">
        <v>609711</v>
      </c>
      <c r="E457">
        <v>0.46400000000000002</v>
      </c>
      <c r="F457">
        <v>0.56999999999999995</v>
      </c>
      <c r="G457">
        <f t="shared" si="14"/>
        <v>0.56999999999999995</v>
      </c>
      <c r="H457">
        <f t="shared" si="15"/>
        <v>0.56999999999999995</v>
      </c>
      <c r="I457" s="1">
        <v>182913377</v>
      </c>
      <c r="J457" s="1">
        <v>346993</v>
      </c>
      <c r="K457" s="1">
        <v>335990</v>
      </c>
    </row>
    <row r="458" spans="1:11" x14ac:dyDescent="0.35">
      <c r="A458">
        <v>511301</v>
      </c>
      <c r="B458" t="s">
        <v>455</v>
      </c>
      <c r="C458" s="1">
        <v>421</v>
      </c>
      <c r="D458" s="1">
        <v>232640</v>
      </c>
      <c r="E458">
        <v>0.61799999999999999</v>
      </c>
      <c r="F458">
        <v>0.83599999999999997</v>
      </c>
      <c r="G458">
        <f t="shared" si="14"/>
        <v>0.83599999999999997</v>
      </c>
      <c r="H458">
        <f t="shared" si="15"/>
        <v>0.83599999999999997</v>
      </c>
      <c r="I458" s="1">
        <v>97941606</v>
      </c>
      <c r="J458" s="1">
        <v>559707</v>
      </c>
      <c r="K458" s="1">
        <v>533365</v>
      </c>
    </row>
    <row r="459" spans="1:11" x14ac:dyDescent="0.35">
      <c r="A459">
        <v>511602</v>
      </c>
      <c r="B459" t="s">
        <v>456</v>
      </c>
      <c r="C459" s="1">
        <v>559</v>
      </c>
      <c r="D459" s="1">
        <v>246046</v>
      </c>
      <c r="E459">
        <v>0.59399999999999997</v>
      </c>
      <c r="F459">
        <v>0.82699999999999996</v>
      </c>
      <c r="G459">
        <f t="shared" si="14"/>
        <v>0.82699999999999996</v>
      </c>
      <c r="H459">
        <f t="shared" si="15"/>
        <v>0.82699999999999996</v>
      </c>
      <c r="I459" s="1">
        <v>137539920</v>
      </c>
      <c r="J459" s="1">
        <v>766720</v>
      </c>
      <c r="K459" s="1">
        <v>721994</v>
      </c>
    </row>
    <row r="460" spans="1:11" x14ac:dyDescent="0.35">
      <c r="A460">
        <v>511901</v>
      </c>
      <c r="B460" t="s">
        <v>457</v>
      </c>
      <c r="C460" s="1">
        <v>761</v>
      </c>
      <c r="D460" s="1">
        <v>225610</v>
      </c>
      <c r="E460">
        <v>0.63900000000000001</v>
      </c>
      <c r="F460">
        <v>0.84099999999999997</v>
      </c>
      <c r="G460">
        <f t="shared" si="14"/>
        <v>0.84099999999999997</v>
      </c>
      <c r="H460">
        <f t="shared" si="15"/>
        <v>0.84099999999999997</v>
      </c>
      <c r="I460" s="1">
        <v>171689275</v>
      </c>
      <c r="J460" s="1">
        <v>854394</v>
      </c>
      <c r="K460" s="1">
        <v>824887</v>
      </c>
    </row>
    <row r="461" spans="1:11" x14ac:dyDescent="0.35">
      <c r="A461">
        <v>512001</v>
      </c>
      <c r="B461" t="s">
        <v>458</v>
      </c>
      <c r="C461" s="1">
        <v>2887</v>
      </c>
      <c r="D461" s="1">
        <v>250752</v>
      </c>
      <c r="E461">
        <v>0.60799999999999998</v>
      </c>
      <c r="F461">
        <v>0.82399999999999995</v>
      </c>
      <c r="G461">
        <f t="shared" si="14"/>
        <v>0.82399999999999995</v>
      </c>
      <c r="H461">
        <f t="shared" si="15"/>
        <v>0.82399999999999995</v>
      </c>
      <c r="I461" s="1">
        <v>723923893</v>
      </c>
      <c r="J461" s="1">
        <v>2236285</v>
      </c>
      <c r="K461" s="1">
        <v>2086861</v>
      </c>
    </row>
    <row r="462" spans="1:11" x14ac:dyDescent="0.35">
      <c r="A462">
        <v>512101</v>
      </c>
      <c r="B462" t="s">
        <v>459</v>
      </c>
      <c r="C462" s="1">
        <v>451</v>
      </c>
      <c r="D462" s="1">
        <v>442066</v>
      </c>
      <c r="E462">
        <v>0.47099999999999997</v>
      </c>
      <c r="F462">
        <v>0.68799999999999994</v>
      </c>
      <c r="G462">
        <f t="shared" si="14"/>
        <v>0.68799999999999994</v>
      </c>
      <c r="H462">
        <f t="shared" si="15"/>
        <v>0.68799999999999994</v>
      </c>
      <c r="I462" s="1">
        <v>199372150</v>
      </c>
      <c r="J462" s="1">
        <v>641041</v>
      </c>
      <c r="K462" s="1">
        <v>679346</v>
      </c>
    </row>
    <row r="463" spans="1:11" x14ac:dyDescent="0.35">
      <c r="A463">
        <v>512201</v>
      </c>
      <c r="B463" t="s">
        <v>460</v>
      </c>
      <c r="C463" s="1">
        <v>1060</v>
      </c>
      <c r="D463" s="1">
        <v>191432</v>
      </c>
      <c r="E463">
        <v>0.70699999999999996</v>
      </c>
      <c r="F463">
        <v>0.86499999999999999</v>
      </c>
      <c r="G463">
        <f t="shared" si="14"/>
        <v>0.86499999999999999</v>
      </c>
      <c r="H463">
        <f t="shared" si="15"/>
        <v>0.86499999999999999</v>
      </c>
      <c r="I463" s="1">
        <v>202918283</v>
      </c>
      <c r="J463" s="1">
        <v>1200723</v>
      </c>
      <c r="K463" s="1">
        <v>1184047</v>
      </c>
    </row>
    <row r="464" spans="1:11" x14ac:dyDescent="0.35">
      <c r="A464">
        <v>512300</v>
      </c>
      <c r="B464" t="s">
        <v>461</v>
      </c>
      <c r="C464" s="1">
        <v>1769</v>
      </c>
      <c r="D464" s="1">
        <v>189901</v>
      </c>
      <c r="E464">
        <v>0.69499999999999995</v>
      </c>
      <c r="F464">
        <v>0.86599999999999999</v>
      </c>
      <c r="G464">
        <f t="shared" si="14"/>
        <v>0.86599999999999999</v>
      </c>
      <c r="H464">
        <f t="shared" si="15"/>
        <v>0.86599999999999999</v>
      </c>
      <c r="I464" s="1">
        <v>335936050</v>
      </c>
      <c r="J464" s="1">
        <v>2347968</v>
      </c>
      <c r="K464" s="1">
        <v>2202498</v>
      </c>
    </row>
    <row r="465" spans="1:11" x14ac:dyDescent="0.35">
      <c r="A465">
        <v>512404</v>
      </c>
      <c r="B465" t="s">
        <v>462</v>
      </c>
      <c r="C465" s="1">
        <v>669</v>
      </c>
      <c r="D465" s="1">
        <v>175265</v>
      </c>
      <c r="E465">
        <v>0.64700000000000002</v>
      </c>
      <c r="F465">
        <v>0.877</v>
      </c>
      <c r="G465">
        <f t="shared" si="14"/>
        <v>0.877</v>
      </c>
      <c r="H465">
        <f t="shared" si="15"/>
        <v>0.877</v>
      </c>
      <c r="I465" s="1">
        <v>117252910</v>
      </c>
      <c r="J465" s="1">
        <v>1007058</v>
      </c>
      <c r="K465" s="1">
        <v>970626</v>
      </c>
    </row>
    <row r="466" spans="1:11" x14ac:dyDescent="0.35">
      <c r="A466">
        <v>512501</v>
      </c>
      <c r="B466" t="s">
        <v>463</v>
      </c>
      <c r="C466" s="1">
        <v>550</v>
      </c>
      <c r="D466" s="1">
        <v>376807</v>
      </c>
      <c r="E466">
        <v>0.433</v>
      </c>
      <c r="F466">
        <v>0.73399999999999999</v>
      </c>
      <c r="G466">
        <f t="shared" si="14"/>
        <v>0.73399999999999999</v>
      </c>
      <c r="H466">
        <f t="shared" si="15"/>
        <v>0.73399999999999999</v>
      </c>
      <c r="I466" s="1">
        <v>207244157</v>
      </c>
      <c r="J466" s="1">
        <v>649548</v>
      </c>
      <c r="K466" s="1">
        <v>609416</v>
      </c>
    </row>
    <row r="467" spans="1:11" x14ac:dyDescent="0.35">
      <c r="A467">
        <v>512902</v>
      </c>
      <c r="B467" t="s">
        <v>464</v>
      </c>
      <c r="C467" s="1">
        <v>1514</v>
      </c>
      <c r="D467" s="1">
        <v>270058</v>
      </c>
      <c r="E467">
        <v>0.68400000000000005</v>
      </c>
      <c r="F467">
        <v>0.81</v>
      </c>
      <c r="G467">
        <f t="shared" si="14"/>
        <v>0.81</v>
      </c>
      <c r="H467">
        <f t="shared" si="15"/>
        <v>0.81</v>
      </c>
      <c r="I467" s="1">
        <v>408869053</v>
      </c>
      <c r="J467" s="1">
        <v>1409235</v>
      </c>
      <c r="K467" s="1">
        <v>1318352</v>
      </c>
    </row>
    <row r="468" spans="1:11" x14ac:dyDescent="0.35">
      <c r="A468">
        <v>513102</v>
      </c>
      <c r="B468" t="s">
        <v>465</v>
      </c>
      <c r="C468" s="1">
        <v>649</v>
      </c>
      <c r="D468" s="1">
        <v>210221</v>
      </c>
      <c r="E468">
        <v>0.35499999999999998</v>
      </c>
      <c r="F468">
        <v>0.85199999999999998</v>
      </c>
      <c r="G468">
        <f t="shared" si="14"/>
        <v>0.85199999999999998</v>
      </c>
      <c r="H468">
        <f t="shared" si="15"/>
        <v>0.85199999999999998</v>
      </c>
      <c r="I468" s="1">
        <v>136434076</v>
      </c>
      <c r="J468" s="1">
        <v>810844</v>
      </c>
      <c r="K468" s="1">
        <v>724099</v>
      </c>
    </row>
    <row r="469" spans="1:11" x14ac:dyDescent="0.35">
      <c r="A469">
        <v>520101</v>
      </c>
      <c r="B469" t="s">
        <v>466</v>
      </c>
      <c r="C469" s="1">
        <v>3629</v>
      </c>
      <c r="D469" s="1">
        <v>493737</v>
      </c>
      <c r="E469">
        <v>0.56100000000000005</v>
      </c>
      <c r="F469">
        <v>0.65200000000000002</v>
      </c>
      <c r="G469">
        <f t="shared" si="14"/>
        <v>0.65200000000000002</v>
      </c>
      <c r="H469">
        <f t="shared" si="15"/>
        <v>0.65200000000000002</v>
      </c>
      <c r="I469" s="1">
        <v>1791772932</v>
      </c>
      <c r="J469" s="1">
        <v>914365</v>
      </c>
      <c r="K469" s="1">
        <v>821036</v>
      </c>
    </row>
    <row r="470" spans="1:11" x14ac:dyDescent="0.35">
      <c r="A470">
        <v>520302</v>
      </c>
      <c r="B470" t="s">
        <v>467</v>
      </c>
      <c r="C470" s="1">
        <v>10070</v>
      </c>
      <c r="D470" s="1">
        <v>589536</v>
      </c>
      <c r="E470">
        <v>0.51300000000000001</v>
      </c>
      <c r="F470">
        <v>0.58399999999999996</v>
      </c>
      <c r="G470">
        <f t="shared" si="14"/>
        <v>0.58399999999999996</v>
      </c>
      <c r="H470">
        <f t="shared" si="15"/>
        <v>0.58399999999999996</v>
      </c>
      <c r="I470" s="1">
        <v>5936637228</v>
      </c>
      <c r="J470" s="1">
        <v>1881080</v>
      </c>
      <c r="K470" s="1">
        <v>1688529</v>
      </c>
    </row>
    <row r="471" spans="1:11" x14ac:dyDescent="0.35">
      <c r="A471">
        <v>520401</v>
      </c>
      <c r="B471" t="s">
        <v>468</v>
      </c>
      <c r="C471" s="1">
        <v>1322</v>
      </c>
      <c r="D471" s="1">
        <v>433255</v>
      </c>
      <c r="E471">
        <v>0.375</v>
      </c>
      <c r="F471">
        <v>0.69399999999999995</v>
      </c>
      <c r="G471">
        <f t="shared" si="14"/>
        <v>0.69399999999999995</v>
      </c>
      <c r="H471">
        <f t="shared" si="15"/>
        <v>0.69399999999999995</v>
      </c>
      <c r="I471" s="1">
        <v>572764369</v>
      </c>
      <c r="J471" s="1">
        <v>646877</v>
      </c>
      <c r="K471" s="1">
        <v>652744</v>
      </c>
    </row>
    <row r="472" spans="1:11" x14ac:dyDescent="0.35">
      <c r="A472">
        <v>520601</v>
      </c>
      <c r="B472" t="s">
        <v>469</v>
      </c>
      <c r="C472" s="1">
        <v>147</v>
      </c>
      <c r="D472" s="1">
        <v>2373388</v>
      </c>
      <c r="E472">
        <v>0</v>
      </c>
      <c r="F472">
        <v>0</v>
      </c>
      <c r="G472">
        <f t="shared" si="14"/>
        <v>0</v>
      </c>
      <c r="H472">
        <f t="shared" si="15"/>
        <v>0.36</v>
      </c>
      <c r="I472" s="1">
        <v>348888120</v>
      </c>
      <c r="J472" s="1">
        <v>50449</v>
      </c>
      <c r="K472" s="1">
        <v>41494</v>
      </c>
    </row>
    <row r="473" spans="1:11" x14ac:dyDescent="0.35">
      <c r="A473">
        <v>520701</v>
      </c>
      <c r="B473" t="s">
        <v>470</v>
      </c>
      <c r="C473" s="1">
        <v>1223</v>
      </c>
      <c r="D473" s="1">
        <v>510295</v>
      </c>
      <c r="E473">
        <v>0.38500000000000001</v>
      </c>
      <c r="F473">
        <v>0.64</v>
      </c>
      <c r="G473">
        <f t="shared" si="14"/>
        <v>0.64</v>
      </c>
      <c r="H473">
        <f t="shared" si="15"/>
        <v>0.64</v>
      </c>
      <c r="I473" s="1">
        <v>624091155</v>
      </c>
      <c r="J473" s="1">
        <v>695261</v>
      </c>
      <c r="K473" s="1">
        <v>772684</v>
      </c>
    </row>
    <row r="474" spans="1:11" x14ac:dyDescent="0.35">
      <c r="A474">
        <v>521200</v>
      </c>
      <c r="B474" t="s">
        <v>471</v>
      </c>
      <c r="C474" s="1">
        <v>1458</v>
      </c>
      <c r="D474" s="1">
        <v>441497</v>
      </c>
      <c r="E474">
        <v>0.47399999999999998</v>
      </c>
      <c r="F474">
        <v>0.68799999999999994</v>
      </c>
      <c r="G474">
        <f t="shared" si="14"/>
        <v>0.68799999999999994</v>
      </c>
      <c r="H474">
        <f t="shared" si="15"/>
        <v>0.68799999999999994</v>
      </c>
      <c r="I474" s="1">
        <v>643702755</v>
      </c>
      <c r="J474" s="1">
        <v>659046</v>
      </c>
      <c r="K474" s="1">
        <v>668664</v>
      </c>
    </row>
    <row r="475" spans="1:11" x14ac:dyDescent="0.35">
      <c r="A475">
        <v>521301</v>
      </c>
      <c r="B475" t="s">
        <v>472</v>
      </c>
      <c r="C475" s="1">
        <v>4610</v>
      </c>
      <c r="D475" s="1">
        <v>484829</v>
      </c>
      <c r="E475">
        <v>0.56299999999999994</v>
      </c>
      <c r="F475">
        <v>0.65800000000000003</v>
      </c>
      <c r="G475">
        <f t="shared" si="14"/>
        <v>0.65800000000000003</v>
      </c>
      <c r="H475">
        <f t="shared" si="15"/>
        <v>0.65800000000000003</v>
      </c>
      <c r="I475" s="1">
        <v>2235065078</v>
      </c>
      <c r="J475" s="1">
        <v>1526981</v>
      </c>
      <c r="K475" s="1">
        <v>1591206</v>
      </c>
    </row>
    <row r="476" spans="1:11" x14ac:dyDescent="0.35">
      <c r="A476">
        <v>521401</v>
      </c>
      <c r="B476" t="s">
        <v>473</v>
      </c>
      <c r="C476" s="1">
        <v>3566</v>
      </c>
      <c r="D476" s="1">
        <v>384923</v>
      </c>
      <c r="E476">
        <v>0.53300000000000003</v>
      </c>
      <c r="F476">
        <v>0.72799999999999998</v>
      </c>
      <c r="G476">
        <f t="shared" si="14"/>
        <v>0.72799999999999998</v>
      </c>
      <c r="H476">
        <f t="shared" si="15"/>
        <v>0.72799999999999998</v>
      </c>
      <c r="I476" s="1">
        <v>1372636339</v>
      </c>
      <c r="J476" s="1">
        <v>1651163</v>
      </c>
      <c r="K476" s="1">
        <v>1855109</v>
      </c>
    </row>
    <row r="477" spans="1:11" x14ac:dyDescent="0.35">
      <c r="A477">
        <v>521701</v>
      </c>
      <c r="B477" t="s">
        <v>474</v>
      </c>
      <c r="C477" s="1">
        <v>1970</v>
      </c>
      <c r="D477" s="1">
        <v>383401</v>
      </c>
      <c r="E477">
        <v>0.61599999999999999</v>
      </c>
      <c r="F477">
        <v>0.73</v>
      </c>
      <c r="G477">
        <f t="shared" si="14"/>
        <v>0.73</v>
      </c>
      <c r="H477">
        <f t="shared" si="15"/>
        <v>0.73</v>
      </c>
      <c r="I477" s="1">
        <v>755300755</v>
      </c>
      <c r="J477" s="1">
        <v>728266</v>
      </c>
      <c r="K477" s="1">
        <v>795172</v>
      </c>
    </row>
    <row r="478" spans="1:11" x14ac:dyDescent="0.35">
      <c r="A478">
        <v>521800</v>
      </c>
      <c r="B478" t="s">
        <v>475</v>
      </c>
      <c r="C478" s="1">
        <v>7281</v>
      </c>
      <c r="D478" s="1">
        <v>815903</v>
      </c>
      <c r="E478">
        <v>0.311</v>
      </c>
      <c r="F478">
        <v>0.42399999999999999</v>
      </c>
      <c r="G478">
        <f t="shared" si="14"/>
        <v>0.42399999999999999</v>
      </c>
      <c r="H478">
        <f t="shared" si="15"/>
        <v>0.42399999999999999</v>
      </c>
      <c r="I478" s="1">
        <v>5940594900</v>
      </c>
      <c r="J478" s="1">
        <v>1640493</v>
      </c>
      <c r="K478" s="1">
        <v>1693360</v>
      </c>
    </row>
    <row r="479" spans="1:11" x14ac:dyDescent="0.35">
      <c r="A479">
        <v>522001</v>
      </c>
      <c r="B479" t="s">
        <v>476</v>
      </c>
      <c r="C479" s="1">
        <v>1329</v>
      </c>
      <c r="D479" s="1">
        <v>497832</v>
      </c>
      <c r="E479">
        <v>0.32300000000000001</v>
      </c>
      <c r="F479">
        <v>0.64900000000000002</v>
      </c>
      <c r="G479">
        <f t="shared" si="14"/>
        <v>0.64900000000000002</v>
      </c>
      <c r="H479">
        <f t="shared" si="15"/>
        <v>0.64900000000000002</v>
      </c>
      <c r="I479" s="1">
        <v>661618869</v>
      </c>
      <c r="J479" s="1">
        <v>615834</v>
      </c>
      <c r="K479" s="1">
        <v>614543</v>
      </c>
    </row>
    <row r="480" spans="1:11" x14ac:dyDescent="0.35">
      <c r="A480">
        <v>522101</v>
      </c>
      <c r="B480" t="s">
        <v>477</v>
      </c>
      <c r="C480" s="1">
        <v>935</v>
      </c>
      <c r="D480" s="1">
        <v>447937</v>
      </c>
      <c r="E480">
        <v>0.623</v>
      </c>
      <c r="F480">
        <v>0.68400000000000005</v>
      </c>
      <c r="G480">
        <f t="shared" si="14"/>
        <v>0.68400000000000005</v>
      </c>
      <c r="H480">
        <f t="shared" si="15"/>
        <v>0.68400000000000005</v>
      </c>
      <c r="I480" s="1">
        <v>418821853</v>
      </c>
      <c r="J480" s="1">
        <v>449032</v>
      </c>
      <c r="K480" s="1">
        <v>460299</v>
      </c>
    </row>
    <row r="481" spans="1:11" x14ac:dyDescent="0.35">
      <c r="A481">
        <v>530101</v>
      </c>
      <c r="B481" t="s">
        <v>478</v>
      </c>
      <c r="C481" s="1">
        <v>1022</v>
      </c>
      <c r="D481" s="1">
        <v>436427</v>
      </c>
      <c r="E481">
        <v>0.47799999999999998</v>
      </c>
      <c r="F481">
        <v>0.69199999999999995</v>
      </c>
      <c r="G481">
        <f t="shared" si="14"/>
        <v>0.69199999999999995</v>
      </c>
      <c r="H481">
        <f t="shared" si="15"/>
        <v>0.69199999999999995</v>
      </c>
      <c r="I481" s="1">
        <v>446028692</v>
      </c>
      <c r="J481" s="1">
        <v>622604</v>
      </c>
      <c r="K481" s="1">
        <v>564715</v>
      </c>
    </row>
    <row r="482" spans="1:11" x14ac:dyDescent="0.35">
      <c r="A482">
        <v>530202</v>
      </c>
      <c r="B482" t="s">
        <v>479</v>
      </c>
      <c r="C482" s="1">
        <v>3065</v>
      </c>
      <c r="D482" s="1">
        <v>438254</v>
      </c>
      <c r="E482">
        <v>0.56100000000000005</v>
      </c>
      <c r="F482">
        <v>0.69</v>
      </c>
      <c r="G482">
        <f t="shared" si="14"/>
        <v>0.69</v>
      </c>
      <c r="H482">
        <f t="shared" si="15"/>
        <v>0.69</v>
      </c>
      <c r="I482" s="1">
        <v>1343248915</v>
      </c>
      <c r="J482" s="1">
        <v>1342906</v>
      </c>
      <c r="K482" s="1">
        <v>1201374</v>
      </c>
    </row>
    <row r="483" spans="1:11" x14ac:dyDescent="0.35">
      <c r="A483">
        <v>530301</v>
      </c>
      <c r="B483" t="s">
        <v>480</v>
      </c>
      <c r="C483" s="1">
        <v>4511</v>
      </c>
      <c r="D483" s="1">
        <v>576663</v>
      </c>
      <c r="E483">
        <v>0.55400000000000005</v>
      </c>
      <c r="F483">
        <v>0.59199999999999997</v>
      </c>
      <c r="G483">
        <f t="shared" si="14"/>
        <v>0.59199999999999997</v>
      </c>
      <c r="H483">
        <f t="shared" si="15"/>
        <v>0.59199999999999997</v>
      </c>
      <c r="I483" s="1">
        <v>2601330523</v>
      </c>
      <c r="J483" s="1">
        <v>1116615</v>
      </c>
      <c r="K483" s="1">
        <v>1133802</v>
      </c>
    </row>
    <row r="484" spans="1:11" x14ac:dyDescent="0.35">
      <c r="A484">
        <v>530501</v>
      </c>
      <c r="B484" t="s">
        <v>481</v>
      </c>
      <c r="C484" s="1">
        <v>2082</v>
      </c>
      <c r="D484" s="1">
        <v>710897</v>
      </c>
      <c r="E484">
        <v>0.57499999999999996</v>
      </c>
      <c r="F484">
        <v>0.498</v>
      </c>
      <c r="G484">
        <f t="shared" si="14"/>
        <v>0.498</v>
      </c>
      <c r="H484">
        <f t="shared" si="15"/>
        <v>0.57499999999999996</v>
      </c>
      <c r="I484" s="1">
        <v>1480088959</v>
      </c>
      <c r="J484" s="1">
        <v>896689</v>
      </c>
      <c r="K484" s="1">
        <v>988560</v>
      </c>
    </row>
    <row r="485" spans="1:11" x14ac:dyDescent="0.35">
      <c r="A485">
        <v>530515</v>
      </c>
      <c r="B485" t="s">
        <v>482</v>
      </c>
      <c r="C485" s="1">
        <v>3392</v>
      </c>
      <c r="D485" s="1">
        <v>419284</v>
      </c>
      <c r="E485">
        <v>0.46700000000000003</v>
      </c>
      <c r="F485">
        <v>0.70399999999999996</v>
      </c>
      <c r="G485">
        <f t="shared" si="14"/>
        <v>0.70399999999999996</v>
      </c>
      <c r="H485">
        <f t="shared" si="15"/>
        <v>0.70399999999999996</v>
      </c>
      <c r="I485" s="1">
        <v>1422214377</v>
      </c>
      <c r="J485" s="1">
        <v>1230980</v>
      </c>
      <c r="K485" s="1">
        <v>1117763</v>
      </c>
    </row>
    <row r="486" spans="1:11" x14ac:dyDescent="0.35">
      <c r="A486">
        <v>530600</v>
      </c>
      <c r="B486" t="s">
        <v>483</v>
      </c>
      <c r="C486" s="1">
        <v>10055</v>
      </c>
      <c r="D486" s="1">
        <v>220473</v>
      </c>
      <c r="E486">
        <v>0.68</v>
      </c>
      <c r="F486">
        <v>0.84499999999999997</v>
      </c>
      <c r="G486">
        <f t="shared" si="14"/>
        <v>0.84499999999999997</v>
      </c>
      <c r="H486">
        <f t="shared" si="15"/>
        <v>0.84499999999999997</v>
      </c>
      <c r="I486" s="1">
        <v>2216860228</v>
      </c>
      <c r="J486" s="1">
        <v>4156245</v>
      </c>
      <c r="K486" s="1">
        <v>3932672</v>
      </c>
    </row>
    <row r="487" spans="1:11" x14ac:dyDescent="0.35">
      <c r="A487">
        <v>540801</v>
      </c>
      <c r="B487" t="s">
        <v>484</v>
      </c>
      <c r="C487" s="1">
        <v>391</v>
      </c>
      <c r="D487" s="1">
        <v>1164513</v>
      </c>
      <c r="E487">
        <v>0.38500000000000001</v>
      </c>
      <c r="F487">
        <v>0.17699999999999999</v>
      </c>
      <c r="G487">
        <f t="shared" si="14"/>
        <v>0.17699999999999999</v>
      </c>
      <c r="H487">
        <f t="shared" si="15"/>
        <v>0.38500000000000001</v>
      </c>
      <c r="I487" s="1">
        <v>455324669</v>
      </c>
      <c r="J487" s="1">
        <v>225123</v>
      </c>
      <c r="K487" s="1">
        <v>241730</v>
      </c>
    </row>
    <row r="488" spans="1:11" x14ac:dyDescent="0.35">
      <c r="A488">
        <v>540901</v>
      </c>
      <c r="B488" t="s">
        <v>485</v>
      </c>
      <c r="C488" s="1">
        <v>296</v>
      </c>
      <c r="D488" s="1">
        <v>582940</v>
      </c>
      <c r="E488">
        <v>0.39</v>
      </c>
      <c r="F488">
        <v>0.58799999999999997</v>
      </c>
      <c r="G488">
        <f t="shared" si="14"/>
        <v>0.58799999999999997</v>
      </c>
      <c r="H488">
        <f t="shared" si="15"/>
        <v>0.58799999999999997</v>
      </c>
      <c r="I488" s="1">
        <v>172550284</v>
      </c>
      <c r="J488" s="1">
        <v>306613</v>
      </c>
      <c r="K488" s="1">
        <v>277510</v>
      </c>
    </row>
    <row r="489" spans="1:11" x14ac:dyDescent="0.35">
      <c r="A489">
        <v>541001</v>
      </c>
      <c r="B489" t="s">
        <v>486</v>
      </c>
      <c r="C489" s="1">
        <v>1038</v>
      </c>
      <c r="D489" s="1">
        <v>434226</v>
      </c>
      <c r="E489">
        <v>0.55400000000000005</v>
      </c>
      <c r="F489">
        <v>0.69299999999999995</v>
      </c>
      <c r="G489">
        <f t="shared" si="14"/>
        <v>0.69299999999999995</v>
      </c>
      <c r="H489">
        <f t="shared" si="15"/>
        <v>0.69299999999999995</v>
      </c>
      <c r="I489" s="1">
        <v>450726841</v>
      </c>
      <c r="J489" s="1">
        <v>435514</v>
      </c>
      <c r="K489" s="1">
        <v>462268</v>
      </c>
    </row>
    <row r="490" spans="1:11" x14ac:dyDescent="0.35">
      <c r="A490">
        <v>541102</v>
      </c>
      <c r="B490" t="s">
        <v>487</v>
      </c>
      <c r="C490" s="1">
        <v>2156</v>
      </c>
      <c r="D490" s="1">
        <v>345299</v>
      </c>
      <c r="E490">
        <v>0.55900000000000005</v>
      </c>
      <c r="F490">
        <v>0.75600000000000001</v>
      </c>
      <c r="G490">
        <f t="shared" si="14"/>
        <v>0.75600000000000001</v>
      </c>
      <c r="H490">
        <f t="shared" si="15"/>
        <v>0.75600000000000001</v>
      </c>
      <c r="I490" s="1">
        <v>744465290</v>
      </c>
      <c r="J490" s="1">
        <v>961534</v>
      </c>
      <c r="K490" s="1">
        <v>941076</v>
      </c>
    </row>
    <row r="491" spans="1:11" x14ac:dyDescent="0.35">
      <c r="A491">
        <v>541201</v>
      </c>
      <c r="B491" t="s">
        <v>488</v>
      </c>
      <c r="C491" s="1">
        <v>1061</v>
      </c>
      <c r="D491" s="1">
        <v>386266</v>
      </c>
      <c r="E491">
        <v>0.58799999999999997</v>
      </c>
      <c r="F491">
        <v>0.72799999999999998</v>
      </c>
      <c r="G491">
        <f t="shared" si="14"/>
        <v>0.72799999999999998</v>
      </c>
      <c r="H491">
        <f t="shared" si="15"/>
        <v>0.72799999999999998</v>
      </c>
      <c r="I491" s="1">
        <v>409828980</v>
      </c>
      <c r="J491" s="1">
        <v>525103</v>
      </c>
      <c r="K491" s="1">
        <v>507685</v>
      </c>
    </row>
    <row r="492" spans="1:11" x14ac:dyDescent="0.35">
      <c r="A492">
        <v>541401</v>
      </c>
      <c r="B492" t="s">
        <v>489</v>
      </c>
      <c r="C492" s="1">
        <v>383</v>
      </c>
      <c r="D492" s="1">
        <v>261943</v>
      </c>
      <c r="E492">
        <v>0.65300000000000002</v>
      </c>
      <c r="F492">
        <v>0.81499999999999995</v>
      </c>
      <c r="G492">
        <f t="shared" si="14"/>
        <v>0.81499999999999995</v>
      </c>
      <c r="H492">
        <f t="shared" si="15"/>
        <v>0.81499999999999995</v>
      </c>
      <c r="I492" s="1">
        <v>100324405</v>
      </c>
      <c r="J492" s="1">
        <v>254371</v>
      </c>
      <c r="K492" s="1">
        <v>318341</v>
      </c>
    </row>
    <row r="493" spans="1:11" x14ac:dyDescent="0.35">
      <c r="A493">
        <v>550101</v>
      </c>
      <c r="B493" t="s">
        <v>490</v>
      </c>
      <c r="C493" s="1">
        <v>869</v>
      </c>
      <c r="D493" s="1">
        <v>260119</v>
      </c>
      <c r="E493">
        <v>0.60199999999999998</v>
      </c>
      <c r="F493">
        <v>0.81699999999999995</v>
      </c>
      <c r="G493">
        <f t="shared" si="14"/>
        <v>0.81699999999999995</v>
      </c>
      <c r="H493">
        <f t="shared" si="15"/>
        <v>0.81699999999999995</v>
      </c>
      <c r="I493" s="1">
        <v>226043582</v>
      </c>
      <c r="J493" s="1">
        <v>1073561</v>
      </c>
      <c r="K493" s="1">
        <v>1076340</v>
      </c>
    </row>
    <row r="494" spans="1:11" x14ac:dyDescent="0.35">
      <c r="A494">
        <v>550301</v>
      </c>
      <c r="B494" t="s">
        <v>491</v>
      </c>
      <c r="C494" s="1">
        <v>1402</v>
      </c>
      <c r="D494" s="1">
        <v>405777</v>
      </c>
      <c r="E494">
        <v>0.38500000000000001</v>
      </c>
      <c r="F494">
        <v>0.71399999999999997</v>
      </c>
      <c r="G494">
        <f t="shared" si="14"/>
        <v>0.71399999999999997</v>
      </c>
      <c r="H494">
        <f t="shared" si="15"/>
        <v>0.71399999999999997</v>
      </c>
      <c r="I494" s="1">
        <v>568900566</v>
      </c>
      <c r="J494" s="1">
        <v>1335923</v>
      </c>
      <c r="K494" s="1">
        <v>1264933</v>
      </c>
    </row>
    <row r="495" spans="1:11" x14ac:dyDescent="0.35">
      <c r="A495">
        <v>560501</v>
      </c>
      <c r="B495" t="s">
        <v>492</v>
      </c>
      <c r="C495" s="1">
        <v>899</v>
      </c>
      <c r="D495" s="1">
        <v>406239</v>
      </c>
      <c r="E495">
        <v>0.55100000000000005</v>
      </c>
      <c r="F495">
        <v>0.71299999999999997</v>
      </c>
      <c r="G495">
        <f t="shared" si="14"/>
        <v>0.71299999999999997</v>
      </c>
      <c r="H495">
        <f t="shared" si="15"/>
        <v>0.71299999999999997</v>
      </c>
      <c r="I495" s="1">
        <v>365209234</v>
      </c>
      <c r="J495" s="1">
        <v>856940</v>
      </c>
      <c r="K495" s="1">
        <v>717564</v>
      </c>
    </row>
    <row r="496" spans="1:11" x14ac:dyDescent="0.35">
      <c r="A496">
        <v>560603</v>
      </c>
      <c r="B496" t="s">
        <v>493</v>
      </c>
      <c r="C496" s="1">
        <v>465</v>
      </c>
      <c r="D496" s="1">
        <v>501527</v>
      </c>
      <c r="E496">
        <v>0.628</v>
      </c>
      <c r="F496">
        <v>0.64600000000000002</v>
      </c>
      <c r="G496">
        <f t="shared" si="14"/>
        <v>0.64600000000000002</v>
      </c>
      <c r="H496">
        <f t="shared" si="15"/>
        <v>0.64600000000000002</v>
      </c>
      <c r="I496" s="1">
        <v>233210519</v>
      </c>
      <c r="J496" s="1">
        <v>762675</v>
      </c>
      <c r="K496" s="1">
        <v>689648</v>
      </c>
    </row>
    <row r="497" spans="1:11" x14ac:dyDescent="0.35">
      <c r="A497">
        <v>560701</v>
      </c>
      <c r="B497" t="s">
        <v>494</v>
      </c>
      <c r="C497" s="1">
        <v>1496</v>
      </c>
      <c r="D497" s="1">
        <v>279670</v>
      </c>
      <c r="E497">
        <v>0.70499999999999996</v>
      </c>
      <c r="F497">
        <v>0.80300000000000005</v>
      </c>
      <c r="G497">
        <f t="shared" si="14"/>
        <v>0.80300000000000005</v>
      </c>
      <c r="H497">
        <f t="shared" si="15"/>
        <v>0.80300000000000005</v>
      </c>
      <c r="I497" s="1">
        <v>418387386</v>
      </c>
      <c r="J497" s="1">
        <v>1329609</v>
      </c>
      <c r="K497" s="1">
        <v>1286598</v>
      </c>
    </row>
    <row r="498" spans="1:11" x14ac:dyDescent="0.35">
      <c r="A498">
        <v>561006</v>
      </c>
      <c r="B498" t="s">
        <v>495</v>
      </c>
      <c r="C498" s="1">
        <v>2004</v>
      </c>
      <c r="D498" s="1">
        <v>235087</v>
      </c>
      <c r="E498">
        <v>0.64800000000000002</v>
      </c>
      <c r="F498">
        <v>0.83399999999999996</v>
      </c>
      <c r="G498">
        <f t="shared" si="14"/>
        <v>0.83399999999999996</v>
      </c>
      <c r="H498">
        <f t="shared" si="15"/>
        <v>0.83399999999999996</v>
      </c>
      <c r="I498" s="1">
        <v>471115112</v>
      </c>
      <c r="J498" s="1">
        <v>1408274</v>
      </c>
      <c r="K498" s="1">
        <v>1373329</v>
      </c>
    </row>
    <row r="499" spans="1:11" x14ac:dyDescent="0.35">
      <c r="A499">
        <v>570101</v>
      </c>
      <c r="B499" t="s">
        <v>496</v>
      </c>
      <c r="C499" s="1">
        <v>1276</v>
      </c>
      <c r="D499" s="1">
        <v>208105</v>
      </c>
      <c r="E499">
        <v>0.623</v>
      </c>
      <c r="F499">
        <v>0.85399999999999998</v>
      </c>
      <c r="G499">
        <f t="shared" si="14"/>
        <v>0.85399999999999998</v>
      </c>
      <c r="H499">
        <f t="shared" si="15"/>
        <v>0.85399999999999998</v>
      </c>
      <c r="I499" s="1">
        <v>265543215</v>
      </c>
      <c r="J499" s="1">
        <v>1984477</v>
      </c>
      <c r="K499" s="1">
        <v>1842724</v>
      </c>
    </row>
    <row r="500" spans="1:11" x14ac:dyDescent="0.35">
      <c r="A500">
        <v>570201</v>
      </c>
      <c r="B500" t="s">
        <v>497</v>
      </c>
      <c r="C500" s="1">
        <v>673</v>
      </c>
      <c r="D500" s="1">
        <v>211661</v>
      </c>
      <c r="E500">
        <v>0.52700000000000002</v>
      </c>
      <c r="F500">
        <v>0.85099999999999998</v>
      </c>
      <c r="G500">
        <f t="shared" si="14"/>
        <v>0.85099999999999998</v>
      </c>
      <c r="H500">
        <f t="shared" si="15"/>
        <v>0.85099999999999998</v>
      </c>
      <c r="I500" s="1">
        <v>142448169</v>
      </c>
      <c r="J500" s="1">
        <v>928427</v>
      </c>
      <c r="K500" s="1">
        <v>814068</v>
      </c>
    </row>
    <row r="501" spans="1:11" x14ac:dyDescent="0.35">
      <c r="A501">
        <v>570302</v>
      </c>
      <c r="B501" t="s">
        <v>498</v>
      </c>
      <c r="C501" s="1">
        <v>1806</v>
      </c>
      <c r="D501" s="1">
        <v>227458</v>
      </c>
      <c r="E501">
        <v>0.57499999999999996</v>
      </c>
      <c r="F501">
        <v>0.84</v>
      </c>
      <c r="G501">
        <f t="shared" si="14"/>
        <v>0.84</v>
      </c>
      <c r="H501">
        <f t="shared" si="15"/>
        <v>0.84</v>
      </c>
      <c r="I501" s="1">
        <v>410789627</v>
      </c>
      <c r="J501" s="1">
        <v>1669403</v>
      </c>
      <c r="K501" s="1">
        <v>1609962</v>
      </c>
    </row>
    <row r="502" spans="1:11" x14ac:dyDescent="0.35">
      <c r="A502">
        <v>570401</v>
      </c>
      <c r="B502" t="s">
        <v>499</v>
      </c>
      <c r="C502" s="1">
        <v>355</v>
      </c>
      <c r="D502" s="1">
        <v>290667</v>
      </c>
      <c r="E502">
        <v>0.6</v>
      </c>
      <c r="F502">
        <v>0.79500000000000004</v>
      </c>
      <c r="G502">
        <f t="shared" si="14"/>
        <v>0.79500000000000004</v>
      </c>
      <c r="H502">
        <f t="shared" si="15"/>
        <v>0.79500000000000004</v>
      </c>
      <c r="I502" s="1">
        <v>103186869</v>
      </c>
      <c r="J502" s="1">
        <v>668624</v>
      </c>
      <c r="K502" s="1">
        <v>661084</v>
      </c>
    </row>
    <row r="503" spans="1:11" x14ac:dyDescent="0.35">
      <c r="A503">
        <v>570603</v>
      </c>
      <c r="B503" t="s">
        <v>500</v>
      </c>
      <c r="C503" s="1">
        <v>1084</v>
      </c>
      <c r="D503" s="1">
        <v>182671</v>
      </c>
      <c r="E503">
        <v>0.64</v>
      </c>
      <c r="F503">
        <v>0.871</v>
      </c>
      <c r="G503">
        <f t="shared" si="14"/>
        <v>0.871</v>
      </c>
      <c r="H503">
        <f t="shared" si="15"/>
        <v>0.871</v>
      </c>
      <c r="I503" s="1">
        <v>198015971</v>
      </c>
      <c r="J503" s="1">
        <v>1489910</v>
      </c>
      <c r="K503" s="1">
        <v>1407032</v>
      </c>
    </row>
    <row r="504" spans="1:11" x14ac:dyDescent="0.35">
      <c r="A504">
        <v>571000</v>
      </c>
      <c r="B504" t="s">
        <v>501</v>
      </c>
      <c r="C504" s="1">
        <v>5622</v>
      </c>
      <c r="D504" s="1">
        <v>295048</v>
      </c>
      <c r="E504">
        <v>0.67900000000000005</v>
      </c>
      <c r="F504">
        <v>0.79200000000000004</v>
      </c>
      <c r="G504">
        <f t="shared" si="14"/>
        <v>0.79200000000000004</v>
      </c>
      <c r="H504">
        <f t="shared" si="15"/>
        <v>0.79200000000000004</v>
      </c>
      <c r="I504" s="1">
        <v>1658763823</v>
      </c>
      <c r="J504" s="1">
        <v>3384699</v>
      </c>
      <c r="K504" s="1">
        <v>3428649</v>
      </c>
    </row>
    <row r="505" spans="1:11" x14ac:dyDescent="0.35">
      <c r="A505">
        <v>571502</v>
      </c>
      <c r="B505" t="s">
        <v>502</v>
      </c>
      <c r="C505" s="1">
        <v>1121</v>
      </c>
      <c r="D505" s="1">
        <v>220484</v>
      </c>
      <c r="E505">
        <v>0.6</v>
      </c>
      <c r="F505">
        <v>0.84499999999999997</v>
      </c>
      <c r="G505">
        <f t="shared" si="14"/>
        <v>0.84499999999999997</v>
      </c>
      <c r="H505">
        <f t="shared" si="15"/>
        <v>0.84499999999999997</v>
      </c>
      <c r="I505" s="1">
        <v>247162805</v>
      </c>
      <c r="J505" s="1">
        <v>1357909</v>
      </c>
      <c r="K505" s="1">
        <v>1351571</v>
      </c>
    </row>
    <row r="506" spans="1:11" x14ac:dyDescent="0.35">
      <c r="A506">
        <v>571800</v>
      </c>
      <c r="B506" t="s">
        <v>503</v>
      </c>
      <c r="C506" s="1">
        <v>2062</v>
      </c>
      <c r="D506" s="1">
        <v>159984</v>
      </c>
      <c r="E506">
        <v>0.58599999999999997</v>
      </c>
      <c r="F506">
        <v>0.88800000000000001</v>
      </c>
      <c r="G506">
        <f t="shared" si="14"/>
        <v>0.88800000000000001</v>
      </c>
      <c r="H506">
        <f t="shared" si="15"/>
        <v>0.88800000000000001</v>
      </c>
      <c r="I506" s="1">
        <v>329887246</v>
      </c>
      <c r="J506" s="1">
        <v>2659512</v>
      </c>
      <c r="K506" s="1">
        <v>2419949</v>
      </c>
    </row>
    <row r="507" spans="1:11" x14ac:dyDescent="0.35">
      <c r="A507">
        <v>571901</v>
      </c>
      <c r="B507" t="s">
        <v>504</v>
      </c>
      <c r="C507" s="1">
        <v>599</v>
      </c>
      <c r="D507" s="1">
        <v>224582</v>
      </c>
      <c r="E507">
        <v>0.64200000000000002</v>
      </c>
      <c r="F507">
        <v>0.84199999999999997</v>
      </c>
      <c r="G507">
        <f t="shared" si="14"/>
        <v>0.84199999999999997</v>
      </c>
      <c r="H507">
        <f t="shared" si="15"/>
        <v>0.84199999999999997</v>
      </c>
      <c r="I507" s="1">
        <v>134524722</v>
      </c>
      <c r="J507" s="1">
        <v>653062</v>
      </c>
      <c r="K507" s="1">
        <v>680584</v>
      </c>
    </row>
    <row r="508" spans="1:11" x14ac:dyDescent="0.35">
      <c r="A508">
        <v>572301</v>
      </c>
      <c r="B508" t="s">
        <v>505</v>
      </c>
      <c r="C508" s="1">
        <v>466</v>
      </c>
      <c r="D508" s="1">
        <v>332676</v>
      </c>
      <c r="E508">
        <v>0.49099999999999999</v>
      </c>
      <c r="F508">
        <v>0.76500000000000001</v>
      </c>
      <c r="G508">
        <f t="shared" si="14"/>
        <v>0.76500000000000001</v>
      </c>
      <c r="H508">
        <f t="shared" si="15"/>
        <v>0.76500000000000001</v>
      </c>
      <c r="I508" s="1">
        <v>155027218</v>
      </c>
      <c r="J508" s="1">
        <v>511915</v>
      </c>
      <c r="K508" s="1">
        <v>724103</v>
      </c>
    </row>
    <row r="509" spans="1:11" x14ac:dyDescent="0.35">
      <c r="A509">
        <v>572702</v>
      </c>
      <c r="B509" t="s">
        <v>506</v>
      </c>
      <c r="C509" s="1">
        <v>592</v>
      </c>
      <c r="D509" s="1">
        <v>223024</v>
      </c>
      <c r="E509">
        <v>0.48099999999999998</v>
      </c>
      <c r="F509">
        <v>0.84299999999999997</v>
      </c>
      <c r="G509">
        <f t="shared" si="14"/>
        <v>0.84299999999999997</v>
      </c>
      <c r="H509">
        <f t="shared" si="15"/>
        <v>0.84299999999999997</v>
      </c>
      <c r="I509" s="1">
        <v>132030374</v>
      </c>
      <c r="J509" s="1">
        <v>682234</v>
      </c>
      <c r="K509" s="1">
        <v>593947</v>
      </c>
    </row>
    <row r="510" spans="1:11" x14ac:dyDescent="0.35">
      <c r="A510">
        <v>572901</v>
      </c>
      <c r="B510" t="s">
        <v>507</v>
      </c>
      <c r="C510" s="1">
        <v>573</v>
      </c>
      <c r="D510" s="1">
        <v>1178555</v>
      </c>
      <c r="E510">
        <v>0.27300000000000002</v>
      </c>
      <c r="F510">
        <v>0.16700000000000001</v>
      </c>
      <c r="G510">
        <f t="shared" si="14"/>
        <v>0.16700000000000001</v>
      </c>
      <c r="H510">
        <f t="shared" si="15"/>
        <v>0.36</v>
      </c>
      <c r="I510" s="1">
        <v>675312383</v>
      </c>
      <c r="J510" s="1">
        <v>218492</v>
      </c>
      <c r="K510" s="1">
        <v>257167</v>
      </c>
    </row>
    <row r="511" spans="1:11" x14ac:dyDescent="0.35">
      <c r="A511">
        <v>573002</v>
      </c>
      <c r="B511" t="s">
        <v>508</v>
      </c>
      <c r="C511" s="1">
        <v>1700</v>
      </c>
      <c r="D511" s="1">
        <v>218606</v>
      </c>
      <c r="E511">
        <v>0.52700000000000002</v>
      </c>
      <c r="F511">
        <v>0.84599999999999997</v>
      </c>
      <c r="G511">
        <f t="shared" si="14"/>
        <v>0.84599999999999997</v>
      </c>
      <c r="H511">
        <f t="shared" si="15"/>
        <v>0.84599999999999997</v>
      </c>
      <c r="I511" s="1">
        <v>371631355</v>
      </c>
      <c r="J511" s="1">
        <v>1577441</v>
      </c>
      <c r="K511" s="1">
        <v>1370232</v>
      </c>
    </row>
    <row r="512" spans="1:11" x14ac:dyDescent="0.35">
      <c r="A512">
        <v>580101</v>
      </c>
      <c r="B512" t="s">
        <v>509</v>
      </c>
      <c r="C512" s="1">
        <v>1982</v>
      </c>
      <c r="D512" s="1">
        <v>1002013</v>
      </c>
      <c r="E512">
        <v>0.53</v>
      </c>
      <c r="F512">
        <v>0.29199999999999998</v>
      </c>
      <c r="G512">
        <f t="shared" si="14"/>
        <v>0.29199999999999998</v>
      </c>
      <c r="H512">
        <f t="shared" si="15"/>
        <v>0.53</v>
      </c>
      <c r="I512" s="1">
        <v>1985991276</v>
      </c>
      <c r="J512" s="1">
        <v>524192</v>
      </c>
      <c r="K512" s="1">
        <v>478076</v>
      </c>
    </row>
    <row r="513" spans="1:11" x14ac:dyDescent="0.35">
      <c r="A513">
        <v>580102</v>
      </c>
      <c r="B513" t="s">
        <v>510</v>
      </c>
      <c r="C513" s="1">
        <v>4885</v>
      </c>
      <c r="D513" s="1">
        <v>756203</v>
      </c>
      <c r="E513">
        <v>0.47399999999999998</v>
      </c>
      <c r="F513">
        <v>0.46600000000000003</v>
      </c>
      <c r="G513">
        <f t="shared" si="14"/>
        <v>0.46600000000000003</v>
      </c>
      <c r="H513">
        <f t="shared" si="15"/>
        <v>0.47399999999999998</v>
      </c>
      <c r="I513" s="1">
        <v>3694055851</v>
      </c>
      <c r="J513" s="1">
        <v>1456268</v>
      </c>
      <c r="K513" s="1">
        <v>1378628</v>
      </c>
    </row>
    <row r="514" spans="1:11" x14ac:dyDescent="0.35">
      <c r="A514">
        <v>580103</v>
      </c>
      <c r="B514" t="s">
        <v>511</v>
      </c>
      <c r="C514" s="1">
        <v>5042</v>
      </c>
      <c r="D514" s="1">
        <v>714120</v>
      </c>
      <c r="E514">
        <v>0.46400000000000002</v>
      </c>
      <c r="F514">
        <v>0.496</v>
      </c>
      <c r="G514">
        <f t="shared" si="14"/>
        <v>0.496</v>
      </c>
      <c r="H514">
        <f t="shared" si="15"/>
        <v>0.496</v>
      </c>
      <c r="I514" s="1">
        <v>3600593617</v>
      </c>
      <c r="J514" s="1">
        <v>1105186</v>
      </c>
      <c r="K514" s="1">
        <v>1046677</v>
      </c>
    </row>
    <row r="515" spans="1:11" x14ac:dyDescent="0.35">
      <c r="A515">
        <v>580104</v>
      </c>
      <c r="B515" t="s">
        <v>512</v>
      </c>
      <c r="C515" s="1">
        <v>7511</v>
      </c>
      <c r="D515" s="1">
        <v>639716</v>
      </c>
      <c r="E515">
        <v>0.51</v>
      </c>
      <c r="F515">
        <v>0.54800000000000004</v>
      </c>
      <c r="G515">
        <f t="shared" si="14"/>
        <v>0.54800000000000004</v>
      </c>
      <c r="H515">
        <f t="shared" si="15"/>
        <v>0.54800000000000004</v>
      </c>
      <c r="I515" s="1">
        <v>4804911276</v>
      </c>
      <c r="J515" s="1">
        <v>1316664</v>
      </c>
      <c r="K515" s="1">
        <v>1325707</v>
      </c>
    </row>
    <row r="516" spans="1:11" x14ac:dyDescent="0.35">
      <c r="A516">
        <v>580105</v>
      </c>
      <c r="B516" t="s">
        <v>513</v>
      </c>
      <c r="C516" s="1">
        <v>5117</v>
      </c>
      <c r="D516" s="1">
        <v>654633</v>
      </c>
      <c r="E516">
        <v>0.47799999999999998</v>
      </c>
      <c r="F516">
        <v>0.53700000000000003</v>
      </c>
      <c r="G516">
        <f t="shared" ref="G516:G579" si="16">F516</f>
        <v>0.53700000000000003</v>
      </c>
      <c r="H516">
        <f t="shared" ref="H516:H579" si="17">MAX(IF(E516&gt;F516,E516,F516),0.36)</f>
        <v>0.53700000000000003</v>
      </c>
      <c r="I516" s="1">
        <v>3349760212</v>
      </c>
      <c r="J516" s="1">
        <v>2865317</v>
      </c>
      <c r="K516" s="1">
        <v>2492624</v>
      </c>
    </row>
    <row r="517" spans="1:11" x14ac:dyDescent="0.35">
      <c r="A517">
        <v>580106</v>
      </c>
      <c r="B517" t="s">
        <v>514</v>
      </c>
      <c r="C517" s="1">
        <v>2908</v>
      </c>
      <c r="D517" s="1">
        <v>1039333</v>
      </c>
      <c r="E517">
        <v>0.49399999999999999</v>
      </c>
      <c r="F517">
        <v>0.26600000000000001</v>
      </c>
      <c r="G517">
        <f t="shared" si="16"/>
        <v>0.26600000000000001</v>
      </c>
      <c r="H517">
        <f t="shared" si="17"/>
        <v>0.49399999999999999</v>
      </c>
      <c r="I517" s="1">
        <v>3022380700</v>
      </c>
      <c r="J517" s="1">
        <v>1222269</v>
      </c>
      <c r="K517" s="1">
        <v>1155408</v>
      </c>
    </row>
    <row r="518" spans="1:11" x14ac:dyDescent="0.35">
      <c r="A518">
        <v>580107</v>
      </c>
      <c r="B518" t="s">
        <v>515</v>
      </c>
      <c r="C518" s="1">
        <v>4665</v>
      </c>
      <c r="D518" s="1">
        <v>829921</v>
      </c>
      <c r="E518">
        <v>0.48099999999999998</v>
      </c>
      <c r="F518">
        <v>0.41299999999999998</v>
      </c>
      <c r="G518">
        <f t="shared" si="16"/>
        <v>0.41299999999999998</v>
      </c>
      <c r="H518">
        <f t="shared" si="17"/>
        <v>0.48099999999999998</v>
      </c>
      <c r="I518" s="1">
        <v>3871583404</v>
      </c>
      <c r="J518" s="1">
        <v>948031</v>
      </c>
      <c r="K518" s="1">
        <v>827028</v>
      </c>
    </row>
    <row r="519" spans="1:11" x14ac:dyDescent="0.35">
      <c r="A519">
        <v>580109</v>
      </c>
      <c r="B519" t="s">
        <v>516</v>
      </c>
      <c r="C519" s="1">
        <v>2179</v>
      </c>
      <c r="D519" s="1">
        <v>461691</v>
      </c>
      <c r="E519">
        <v>0.56599999999999995</v>
      </c>
      <c r="F519">
        <v>0.67400000000000004</v>
      </c>
      <c r="G519">
        <f t="shared" si="16"/>
        <v>0.67400000000000004</v>
      </c>
      <c r="H519">
        <f t="shared" si="17"/>
        <v>0.67400000000000004</v>
      </c>
      <c r="I519" s="1">
        <v>1006024818</v>
      </c>
      <c r="J519" s="1">
        <v>1427240</v>
      </c>
      <c r="K519" s="1">
        <v>1171258</v>
      </c>
    </row>
    <row r="520" spans="1:11" x14ac:dyDescent="0.35">
      <c r="A520">
        <v>580201</v>
      </c>
      <c r="B520" t="s">
        <v>517</v>
      </c>
      <c r="C520" s="1">
        <v>8361</v>
      </c>
      <c r="D520" s="1">
        <v>1022765</v>
      </c>
      <c r="E520">
        <v>0.42899999999999999</v>
      </c>
      <c r="F520">
        <v>0.27700000000000002</v>
      </c>
      <c r="G520">
        <f t="shared" si="16"/>
        <v>0.27700000000000002</v>
      </c>
      <c r="H520">
        <f t="shared" si="17"/>
        <v>0.42899999999999999</v>
      </c>
      <c r="I520" s="1">
        <v>8551341963</v>
      </c>
      <c r="J520" s="1">
        <v>1474346</v>
      </c>
      <c r="K520" s="1">
        <v>1195510</v>
      </c>
    </row>
    <row r="521" spans="1:11" x14ac:dyDescent="0.35">
      <c r="A521">
        <v>580203</v>
      </c>
      <c r="B521" t="s">
        <v>518</v>
      </c>
      <c r="C521" s="1">
        <v>4233</v>
      </c>
      <c r="D521" s="1">
        <v>768836</v>
      </c>
      <c r="E521">
        <v>0.39</v>
      </c>
      <c r="F521">
        <v>0.45700000000000002</v>
      </c>
      <c r="G521">
        <f t="shared" si="16"/>
        <v>0.45700000000000002</v>
      </c>
      <c r="H521">
        <f t="shared" si="17"/>
        <v>0.45700000000000002</v>
      </c>
      <c r="I521" s="1">
        <v>3254484857</v>
      </c>
      <c r="J521" s="1">
        <v>1037613</v>
      </c>
      <c r="K521" s="1">
        <v>741481</v>
      </c>
    </row>
    <row r="522" spans="1:11" x14ac:dyDescent="0.35">
      <c r="A522">
        <v>580205</v>
      </c>
      <c r="B522" t="s">
        <v>519</v>
      </c>
      <c r="C522" s="1">
        <v>15856</v>
      </c>
      <c r="D522" s="1">
        <v>794213</v>
      </c>
      <c r="E522">
        <v>0.30499999999999999</v>
      </c>
      <c r="F522">
        <v>0.439</v>
      </c>
      <c r="G522">
        <f t="shared" si="16"/>
        <v>0.439</v>
      </c>
      <c r="H522">
        <f t="shared" si="17"/>
        <v>0.439</v>
      </c>
      <c r="I522" s="1">
        <v>12593044383</v>
      </c>
      <c r="J522" s="1">
        <v>5096844</v>
      </c>
      <c r="K522" s="1">
        <v>3986275</v>
      </c>
    </row>
    <row r="523" spans="1:11" x14ac:dyDescent="0.35">
      <c r="A523">
        <v>580206</v>
      </c>
      <c r="B523" t="s">
        <v>520</v>
      </c>
      <c r="C523" s="1">
        <v>1365</v>
      </c>
      <c r="D523" s="1">
        <v>2624808</v>
      </c>
      <c r="E523">
        <v>1.2999999999999999E-2</v>
      </c>
      <c r="F523">
        <v>0</v>
      </c>
      <c r="G523">
        <f t="shared" si="16"/>
        <v>0</v>
      </c>
      <c r="H523">
        <f t="shared" si="17"/>
        <v>0.36</v>
      </c>
      <c r="I523" s="1">
        <v>3582863285</v>
      </c>
      <c r="J523" s="1">
        <v>205293</v>
      </c>
      <c r="K523" s="1">
        <v>176871</v>
      </c>
    </row>
    <row r="524" spans="1:11" x14ac:dyDescent="0.35">
      <c r="A524">
        <v>580207</v>
      </c>
      <c r="B524" t="s">
        <v>521</v>
      </c>
      <c r="C524" s="1">
        <v>2785</v>
      </c>
      <c r="D524" s="1">
        <v>816990</v>
      </c>
      <c r="E524">
        <v>0.46</v>
      </c>
      <c r="F524">
        <v>0.42299999999999999</v>
      </c>
      <c r="G524">
        <f t="shared" si="16"/>
        <v>0.42299999999999999</v>
      </c>
      <c r="H524">
        <f t="shared" si="17"/>
        <v>0.46</v>
      </c>
      <c r="I524" s="1">
        <v>2275319000</v>
      </c>
      <c r="J524" s="1">
        <v>513998</v>
      </c>
      <c r="K524" s="1">
        <v>408244</v>
      </c>
    </row>
    <row r="525" spans="1:11" x14ac:dyDescent="0.35">
      <c r="A525">
        <v>580208</v>
      </c>
      <c r="B525" t="s">
        <v>522</v>
      </c>
      <c r="C525" s="1">
        <v>3438</v>
      </c>
      <c r="D525" s="1">
        <v>760215</v>
      </c>
      <c r="E525">
        <v>0.44900000000000001</v>
      </c>
      <c r="F525">
        <v>0.46300000000000002</v>
      </c>
      <c r="G525">
        <f t="shared" si="16"/>
        <v>0.46300000000000002</v>
      </c>
      <c r="H525">
        <f t="shared" si="17"/>
        <v>0.46300000000000002</v>
      </c>
      <c r="I525" s="1">
        <v>2613620000</v>
      </c>
      <c r="J525" s="1">
        <v>969372</v>
      </c>
      <c r="K525" s="1">
        <v>810375</v>
      </c>
    </row>
    <row r="526" spans="1:11" x14ac:dyDescent="0.35">
      <c r="A526">
        <v>580209</v>
      </c>
      <c r="B526" t="s">
        <v>523</v>
      </c>
      <c r="C526" s="1">
        <v>3703</v>
      </c>
      <c r="D526" s="1">
        <v>688234</v>
      </c>
      <c r="E526">
        <v>0.49399999999999999</v>
      </c>
      <c r="F526">
        <v>0.51400000000000001</v>
      </c>
      <c r="G526">
        <f t="shared" si="16"/>
        <v>0.51400000000000001</v>
      </c>
      <c r="H526">
        <f t="shared" si="17"/>
        <v>0.51400000000000001</v>
      </c>
      <c r="I526" s="1">
        <v>2548533857</v>
      </c>
      <c r="J526" s="1">
        <v>1175807</v>
      </c>
      <c r="K526" s="1">
        <v>838349</v>
      </c>
    </row>
    <row r="527" spans="1:11" x14ac:dyDescent="0.35">
      <c r="A527">
        <v>580211</v>
      </c>
      <c r="B527" t="s">
        <v>524</v>
      </c>
      <c r="C527" s="1">
        <v>11405</v>
      </c>
      <c r="D527" s="1">
        <v>691905</v>
      </c>
      <c r="E527">
        <v>0.41199999999999998</v>
      </c>
      <c r="F527">
        <v>0.51100000000000001</v>
      </c>
      <c r="G527">
        <f t="shared" si="16"/>
        <v>0.51100000000000001</v>
      </c>
      <c r="H527">
        <f t="shared" si="17"/>
        <v>0.51100000000000001</v>
      </c>
      <c r="I527" s="1">
        <v>7891180285</v>
      </c>
      <c r="J527" s="1">
        <v>2067546</v>
      </c>
      <c r="K527" s="1">
        <v>1666490</v>
      </c>
    </row>
    <row r="528" spans="1:11" x14ac:dyDescent="0.35">
      <c r="A528">
        <v>580212</v>
      </c>
      <c r="B528" t="s">
        <v>525</v>
      </c>
      <c r="C528" s="1">
        <v>9645</v>
      </c>
      <c r="D528" s="1">
        <v>809120</v>
      </c>
      <c r="E528">
        <v>0.42899999999999999</v>
      </c>
      <c r="F528">
        <v>0.42799999999999999</v>
      </c>
      <c r="G528">
        <f t="shared" si="16"/>
        <v>0.42799999999999999</v>
      </c>
      <c r="H528">
        <f t="shared" si="17"/>
        <v>0.42899999999999999</v>
      </c>
      <c r="I528" s="1">
        <v>7803970428</v>
      </c>
      <c r="J528" s="1">
        <v>2247453</v>
      </c>
      <c r="K528" s="1">
        <v>2192707</v>
      </c>
    </row>
    <row r="529" spans="1:11" x14ac:dyDescent="0.35">
      <c r="A529">
        <v>580224</v>
      </c>
      <c r="B529" t="s">
        <v>526</v>
      </c>
      <c r="C529" s="1">
        <v>9057</v>
      </c>
      <c r="D529" s="1">
        <v>713937</v>
      </c>
      <c r="E529">
        <v>0.42899999999999999</v>
      </c>
      <c r="F529">
        <v>0.496</v>
      </c>
      <c r="G529">
        <f t="shared" si="16"/>
        <v>0.496</v>
      </c>
      <c r="H529">
        <f t="shared" si="17"/>
        <v>0.496</v>
      </c>
      <c r="I529" s="1">
        <v>6466129571</v>
      </c>
      <c r="J529" s="1">
        <v>1875985</v>
      </c>
      <c r="K529" s="1">
        <v>1537273</v>
      </c>
    </row>
    <row r="530" spans="1:11" x14ac:dyDescent="0.35">
      <c r="A530">
        <v>580232</v>
      </c>
      <c r="B530" t="s">
        <v>527</v>
      </c>
      <c r="C530" s="1">
        <v>10031</v>
      </c>
      <c r="D530" s="1">
        <v>495670</v>
      </c>
      <c r="E530">
        <v>0.46400000000000002</v>
      </c>
      <c r="F530">
        <v>0.65</v>
      </c>
      <c r="G530">
        <f t="shared" si="16"/>
        <v>0.65</v>
      </c>
      <c r="H530">
        <f t="shared" si="17"/>
        <v>0.65</v>
      </c>
      <c r="I530" s="1">
        <v>4972068285</v>
      </c>
      <c r="J530" s="1">
        <v>3339693</v>
      </c>
      <c r="K530" s="1">
        <v>2344977</v>
      </c>
    </row>
    <row r="531" spans="1:11" x14ac:dyDescent="0.35">
      <c r="A531">
        <v>580233</v>
      </c>
      <c r="B531" t="s">
        <v>528</v>
      </c>
      <c r="C531" s="1">
        <v>1604</v>
      </c>
      <c r="D531" s="1">
        <v>719704</v>
      </c>
      <c r="E531">
        <v>0.49399999999999999</v>
      </c>
      <c r="F531">
        <v>0.49199999999999999</v>
      </c>
      <c r="G531">
        <f t="shared" si="16"/>
        <v>0.49199999999999999</v>
      </c>
      <c r="H531">
        <f t="shared" si="17"/>
        <v>0.49399999999999999</v>
      </c>
      <c r="I531" s="1">
        <v>1154405714</v>
      </c>
      <c r="J531" s="1">
        <v>751988</v>
      </c>
      <c r="K531" s="1">
        <v>394005</v>
      </c>
    </row>
    <row r="532" spans="1:11" x14ac:dyDescent="0.35">
      <c r="A532">
        <v>580234</v>
      </c>
      <c r="B532" t="s">
        <v>529</v>
      </c>
      <c r="C532" s="1">
        <v>1177</v>
      </c>
      <c r="D532" s="1">
        <v>908033</v>
      </c>
      <c r="E532">
        <v>0.48799999999999999</v>
      </c>
      <c r="F532">
        <v>0.35799999999999998</v>
      </c>
      <c r="G532">
        <f t="shared" si="16"/>
        <v>0.35799999999999998</v>
      </c>
      <c r="H532">
        <f t="shared" si="17"/>
        <v>0.48799999999999999</v>
      </c>
      <c r="I532" s="1">
        <v>1068755857</v>
      </c>
      <c r="J532" s="1">
        <v>281982</v>
      </c>
      <c r="K532" s="1">
        <v>244840</v>
      </c>
    </row>
    <row r="533" spans="1:11" x14ac:dyDescent="0.35">
      <c r="A533">
        <v>580235</v>
      </c>
      <c r="B533" t="s">
        <v>530</v>
      </c>
      <c r="C533" s="1">
        <v>4675</v>
      </c>
      <c r="D533" s="1">
        <v>824499</v>
      </c>
      <c r="E533">
        <v>0.39</v>
      </c>
      <c r="F533">
        <v>0.41799999999999998</v>
      </c>
      <c r="G533">
        <f t="shared" si="16"/>
        <v>0.41799999999999998</v>
      </c>
      <c r="H533">
        <f t="shared" si="17"/>
        <v>0.41799999999999998</v>
      </c>
      <c r="I533" s="1">
        <v>3854534000</v>
      </c>
      <c r="J533" s="1">
        <v>1505981</v>
      </c>
      <c r="K533" s="1">
        <v>918213</v>
      </c>
    </row>
    <row r="534" spans="1:11" x14ac:dyDescent="0.35">
      <c r="A534">
        <v>580301</v>
      </c>
      <c r="B534" t="s">
        <v>531</v>
      </c>
      <c r="C534" s="1">
        <v>1386</v>
      </c>
      <c r="D534" s="1">
        <v>10109079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14011184029</v>
      </c>
      <c r="J534" s="1">
        <v>295548</v>
      </c>
      <c r="K534" s="1">
        <v>232621</v>
      </c>
    </row>
    <row r="535" spans="1:11" x14ac:dyDescent="0.35">
      <c r="A535">
        <v>580303</v>
      </c>
      <c r="B535" t="s">
        <v>532</v>
      </c>
      <c r="C535" s="1">
        <v>158</v>
      </c>
      <c r="D535" s="1">
        <v>27425621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4333248208</v>
      </c>
      <c r="J535" s="1">
        <v>43733</v>
      </c>
      <c r="K535" s="1">
        <v>35015</v>
      </c>
    </row>
    <row r="536" spans="1:11" x14ac:dyDescent="0.35">
      <c r="A536">
        <v>580304</v>
      </c>
      <c r="B536" t="s">
        <v>533</v>
      </c>
      <c r="C536" s="1">
        <v>931</v>
      </c>
      <c r="D536" s="1">
        <v>4267667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3973198656</v>
      </c>
      <c r="J536" s="1">
        <v>113450</v>
      </c>
      <c r="K536" s="1">
        <v>56256</v>
      </c>
    </row>
    <row r="537" spans="1:11" x14ac:dyDescent="0.35">
      <c r="A537">
        <v>580305</v>
      </c>
      <c r="B537" t="s">
        <v>534</v>
      </c>
      <c r="C537" s="1">
        <v>952</v>
      </c>
      <c r="D537" s="1">
        <v>6845417</v>
      </c>
      <c r="E537">
        <v>0</v>
      </c>
      <c r="F537">
        <v>0</v>
      </c>
      <c r="G537">
        <f t="shared" si="16"/>
        <v>0</v>
      </c>
      <c r="H537">
        <f t="shared" si="17"/>
        <v>0.36</v>
      </c>
      <c r="I537" s="1">
        <v>6516837532</v>
      </c>
      <c r="J537" s="1">
        <v>151196</v>
      </c>
      <c r="K537" s="1">
        <v>100678</v>
      </c>
    </row>
    <row r="538" spans="1:11" x14ac:dyDescent="0.35">
      <c r="A538">
        <v>580306</v>
      </c>
      <c r="B538" t="s">
        <v>535</v>
      </c>
      <c r="C538" s="1">
        <v>475</v>
      </c>
      <c r="D538" s="1">
        <v>9887695</v>
      </c>
      <c r="E538">
        <v>0</v>
      </c>
      <c r="F538">
        <v>0</v>
      </c>
      <c r="G538">
        <f t="shared" si="16"/>
        <v>0</v>
      </c>
      <c r="H538">
        <f t="shared" si="17"/>
        <v>0.36</v>
      </c>
      <c r="I538" s="1">
        <v>4696655223</v>
      </c>
      <c r="J538" s="1">
        <v>58181</v>
      </c>
      <c r="K538" s="1">
        <v>43940</v>
      </c>
    </row>
    <row r="539" spans="1:11" x14ac:dyDescent="0.35">
      <c r="A539">
        <v>580401</v>
      </c>
      <c r="B539" t="s">
        <v>536</v>
      </c>
      <c r="C539" s="1">
        <v>2735</v>
      </c>
      <c r="D539" s="1">
        <v>854599</v>
      </c>
      <c r="E539">
        <v>0.47399999999999998</v>
      </c>
      <c r="F539">
        <v>0.39600000000000002</v>
      </c>
      <c r="G539">
        <f t="shared" si="16"/>
        <v>0.39600000000000002</v>
      </c>
      <c r="H539">
        <f t="shared" si="17"/>
        <v>0.47399999999999998</v>
      </c>
      <c r="I539" s="1">
        <v>2337328701</v>
      </c>
      <c r="J539" s="1">
        <v>603670</v>
      </c>
      <c r="K539" s="1">
        <v>535913</v>
      </c>
    </row>
    <row r="540" spans="1:11" x14ac:dyDescent="0.35">
      <c r="A540">
        <v>580402</v>
      </c>
      <c r="B540" t="s">
        <v>537</v>
      </c>
      <c r="C540" s="1">
        <v>2222</v>
      </c>
      <c r="D540" s="1">
        <v>1690641</v>
      </c>
      <c r="E540">
        <v>0.39900000000000002</v>
      </c>
      <c r="F540">
        <v>0</v>
      </c>
      <c r="G540">
        <f t="shared" si="16"/>
        <v>0</v>
      </c>
      <c r="H540">
        <f t="shared" si="17"/>
        <v>0.39900000000000002</v>
      </c>
      <c r="I540" s="1">
        <v>3756605310</v>
      </c>
      <c r="J540" s="1">
        <v>379169</v>
      </c>
      <c r="K540" s="1">
        <v>384747</v>
      </c>
    </row>
    <row r="541" spans="1:11" x14ac:dyDescent="0.35">
      <c r="A541">
        <v>580403</v>
      </c>
      <c r="B541" t="s">
        <v>538</v>
      </c>
      <c r="C541" s="1">
        <v>4529</v>
      </c>
      <c r="D541" s="1">
        <v>1337654</v>
      </c>
      <c r="E541">
        <v>0.46</v>
      </c>
      <c r="F541">
        <v>5.3999999999999999E-2</v>
      </c>
      <c r="G541">
        <f t="shared" si="16"/>
        <v>5.3999999999999999E-2</v>
      </c>
      <c r="H541">
        <f t="shared" si="17"/>
        <v>0.46</v>
      </c>
      <c r="I541" s="1">
        <v>6058235714</v>
      </c>
      <c r="J541" s="1">
        <v>996105</v>
      </c>
      <c r="K541" s="1">
        <v>909030</v>
      </c>
    </row>
    <row r="542" spans="1:11" x14ac:dyDescent="0.35">
      <c r="A542">
        <v>580404</v>
      </c>
      <c r="B542" t="s">
        <v>539</v>
      </c>
      <c r="C542" s="1">
        <v>6584</v>
      </c>
      <c r="D542" s="1">
        <v>1606016</v>
      </c>
      <c r="E542">
        <v>0.33900000000000002</v>
      </c>
      <c r="F542">
        <v>0</v>
      </c>
      <c r="G542">
        <f t="shared" si="16"/>
        <v>0</v>
      </c>
      <c r="H542">
        <f t="shared" si="17"/>
        <v>0.36</v>
      </c>
      <c r="I542" s="1">
        <v>10574014155</v>
      </c>
      <c r="J542" s="1">
        <v>791843</v>
      </c>
      <c r="K542" s="1">
        <v>687160</v>
      </c>
    </row>
    <row r="543" spans="1:11" x14ac:dyDescent="0.35">
      <c r="A543">
        <v>580405</v>
      </c>
      <c r="B543" t="s">
        <v>540</v>
      </c>
      <c r="C543" s="1">
        <v>10674</v>
      </c>
      <c r="D543" s="1">
        <v>1277877</v>
      </c>
      <c r="E543">
        <v>0.33900000000000002</v>
      </c>
      <c r="F543">
        <v>9.7000000000000003E-2</v>
      </c>
      <c r="G543">
        <f t="shared" si="16"/>
        <v>9.7000000000000003E-2</v>
      </c>
      <c r="H543">
        <f t="shared" si="17"/>
        <v>0.36</v>
      </c>
      <c r="I543" s="1">
        <v>13640059534</v>
      </c>
      <c r="J543" s="1">
        <v>1091319</v>
      </c>
      <c r="K543" s="1">
        <v>1031531</v>
      </c>
    </row>
    <row r="544" spans="1:11" x14ac:dyDescent="0.35">
      <c r="A544">
        <v>580406</v>
      </c>
      <c r="B544" t="s">
        <v>541</v>
      </c>
      <c r="C544" s="1">
        <v>3871</v>
      </c>
      <c r="D544" s="1">
        <v>880004</v>
      </c>
      <c r="E544">
        <v>0.48399999999999999</v>
      </c>
      <c r="F544">
        <v>0.378</v>
      </c>
      <c r="G544">
        <f t="shared" si="16"/>
        <v>0.378</v>
      </c>
      <c r="H544">
        <f t="shared" si="17"/>
        <v>0.48399999999999999</v>
      </c>
      <c r="I544" s="1">
        <v>3406498571</v>
      </c>
      <c r="J544" s="1">
        <v>535543</v>
      </c>
      <c r="K544" s="1">
        <v>541662</v>
      </c>
    </row>
    <row r="545" spans="1:11" x14ac:dyDescent="0.35">
      <c r="A545">
        <v>580410</v>
      </c>
      <c r="B545" t="s">
        <v>542</v>
      </c>
      <c r="C545" s="1">
        <v>8365</v>
      </c>
      <c r="D545" s="1">
        <v>868303</v>
      </c>
      <c r="E545">
        <v>0.49399999999999999</v>
      </c>
      <c r="F545">
        <v>0.38600000000000001</v>
      </c>
      <c r="G545">
        <f t="shared" si="16"/>
        <v>0.38600000000000001</v>
      </c>
      <c r="H545">
        <f t="shared" si="17"/>
        <v>0.49399999999999999</v>
      </c>
      <c r="I545" s="1">
        <v>7263360250</v>
      </c>
      <c r="J545" s="1">
        <v>1125803</v>
      </c>
      <c r="K545" s="1">
        <v>1079320</v>
      </c>
    </row>
    <row r="546" spans="1:11" x14ac:dyDescent="0.35">
      <c r="A546">
        <v>580413</v>
      </c>
      <c r="B546" t="s">
        <v>543</v>
      </c>
      <c r="C546" s="1">
        <v>6328</v>
      </c>
      <c r="D546" s="1">
        <v>958008</v>
      </c>
      <c r="E546">
        <v>0.49399999999999999</v>
      </c>
      <c r="F546">
        <v>0.32300000000000001</v>
      </c>
      <c r="G546">
        <f t="shared" si="16"/>
        <v>0.32300000000000001</v>
      </c>
      <c r="H546">
        <f t="shared" si="17"/>
        <v>0.49399999999999999</v>
      </c>
      <c r="I546" s="1">
        <v>6062278571</v>
      </c>
      <c r="J546" s="1">
        <v>1223250</v>
      </c>
      <c r="K546" s="1">
        <v>1173580</v>
      </c>
    </row>
    <row r="547" spans="1:11" x14ac:dyDescent="0.35">
      <c r="A547">
        <v>580501</v>
      </c>
      <c r="B547" t="s">
        <v>544</v>
      </c>
      <c r="C547" s="1">
        <v>6392</v>
      </c>
      <c r="D547" s="1">
        <v>792920</v>
      </c>
      <c r="E547">
        <v>0.52100000000000002</v>
      </c>
      <c r="F547">
        <v>0.439</v>
      </c>
      <c r="G547">
        <f t="shared" si="16"/>
        <v>0.439</v>
      </c>
      <c r="H547">
        <f t="shared" si="17"/>
        <v>0.52100000000000002</v>
      </c>
      <c r="I547" s="1">
        <v>5068350632</v>
      </c>
      <c r="J547" s="1">
        <v>1323173</v>
      </c>
      <c r="K547" s="1">
        <v>1109643</v>
      </c>
    </row>
    <row r="548" spans="1:11" x14ac:dyDescent="0.35">
      <c r="A548">
        <v>580502</v>
      </c>
      <c r="B548" t="s">
        <v>545</v>
      </c>
      <c r="C548" s="1">
        <v>3750</v>
      </c>
      <c r="D548" s="1">
        <v>741230</v>
      </c>
      <c r="E548">
        <v>0.49399999999999999</v>
      </c>
      <c r="F548">
        <v>0.47599999999999998</v>
      </c>
      <c r="G548">
        <f t="shared" si="16"/>
        <v>0.47599999999999998</v>
      </c>
      <c r="H548">
        <f t="shared" si="17"/>
        <v>0.49399999999999999</v>
      </c>
      <c r="I548" s="1">
        <v>2779613869</v>
      </c>
      <c r="J548" s="1">
        <v>796455</v>
      </c>
      <c r="K548" s="1">
        <v>580779</v>
      </c>
    </row>
    <row r="549" spans="1:11" x14ac:dyDescent="0.35">
      <c r="A549">
        <v>580503</v>
      </c>
      <c r="B549" t="s">
        <v>546</v>
      </c>
      <c r="C549" s="1">
        <v>5229</v>
      </c>
      <c r="D549" s="1">
        <v>695473</v>
      </c>
      <c r="E549">
        <v>0.504</v>
      </c>
      <c r="F549">
        <v>0.50900000000000001</v>
      </c>
      <c r="G549">
        <f t="shared" si="16"/>
        <v>0.50900000000000001</v>
      </c>
      <c r="H549">
        <f t="shared" si="17"/>
        <v>0.50900000000000001</v>
      </c>
      <c r="I549" s="1">
        <v>3636630176</v>
      </c>
      <c r="J549" s="1">
        <v>1246020</v>
      </c>
      <c r="K549" s="1">
        <v>1083998</v>
      </c>
    </row>
    <row r="550" spans="1:11" x14ac:dyDescent="0.35">
      <c r="A550">
        <v>580504</v>
      </c>
      <c r="B550" t="s">
        <v>547</v>
      </c>
      <c r="C550" s="1">
        <v>3700</v>
      </c>
      <c r="D550" s="1">
        <v>784912</v>
      </c>
      <c r="E550">
        <v>0.51600000000000001</v>
      </c>
      <c r="F550">
        <v>0.44600000000000001</v>
      </c>
      <c r="G550">
        <f t="shared" si="16"/>
        <v>0.44600000000000001</v>
      </c>
      <c r="H550">
        <f t="shared" si="17"/>
        <v>0.51600000000000001</v>
      </c>
      <c r="I550" s="1">
        <v>2904176867</v>
      </c>
      <c r="J550" s="1">
        <v>1380042</v>
      </c>
      <c r="K550" s="1">
        <v>1159854</v>
      </c>
    </row>
    <row r="551" spans="1:11" x14ac:dyDescent="0.35">
      <c r="A551">
        <v>580505</v>
      </c>
      <c r="B551" t="s">
        <v>548</v>
      </c>
      <c r="C551" s="1">
        <v>2640</v>
      </c>
      <c r="D551" s="1">
        <v>862268</v>
      </c>
      <c r="E551">
        <v>0.55100000000000005</v>
      </c>
      <c r="F551">
        <v>0.39100000000000001</v>
      </c>
      <c r="G551">
        <f t="shared" si="16"/>
        <v>0.39100000000000001</v>
      </c>
      <c r="H551">
        <f t="shared" si="17"/>
        <v>0.55100000000000005</v>
      </c>
      <c r="I551" s="1">
        <v>2276388500</v>
      </c>
      <c r="J551" s="1">
        <v>1165009</v>
      </c>
      <c r="K551" s="1">
        <v>1113046</v>
      </c>
    </row>
    <row r="552" spans="1:11" x14ac:dyDescent="0.35">
      <c r="A552">
        <v>580506</v>
      </c>
      <c r="B552" t="s">
        <v>549</v>
      </c>
      <c r="C552" s="1">
        <v>4389</v>
      </c>
      <c r="D552" s="1">
        <v>1523684</v>
      </c>
      <c r="E552">
        <v>0.23100000000000001</v>
      </c>
      <c r="F552">
        <v>0</v>
      </c>
      <c r="G552">
        <f t="shared" si="16"/>
        <v>0</v>
      </c>
      <c r="H552">
        <f t="shared" si="17"/>
        <v>0.36</v>
      </c>
      <c r="I552" s="1">
        <v>6687452051</v>
      </c>
      <c r="J552" s="1">
        <v>559850</v>
      </c>
      <c r="K552" s="1">
        <v>359459</v>
      </c>
    </row>
    <row r="553" spans="1:11" x14ac:dyDescent="0.35">
      <c r="A553">
        <v>580507</v>
      </c>
      <c r="B553" t="s">
        <v>550</v>
      </c>
      <c r="C553" s="1">
        <v>7324</v>
      </c>
      <c r="D553" s="1">
        <v>1005614</v>
      </c>
      <c r="E553">
        <v>0.42899999999999999</v>
      </c>
      <c r="F553">
        <v>0.28899999999999998</v>
      </c>
      <c r="G553">
        <f t="shared" si="16"/>
        <v>0.28899999999999998</v>
      </c>
      <c r="H553">
        <f t="shared" si="17"/>
        <v>0.42899999999999999</v>
      </c>
      <c r="I553" s="1">
        <v>7365122665</v>
      </c>
      <c r="J553" s="1">
        <v>1553952</v>
      </c>
      <c r="K553" s="1">
        <v>1447641</v>
      </c>
    </row>
    <row r="554" spans="1:11" x14ac:dyDescent="0.35">
      <c r="A554">
        <v>580509</v>
      </c>
      <c r="B554" t="s">
        <v>551</v>
      </c>
      <c r="C554" s="1">
        <v>6027</v>
      </c>
      <c r="D554" s="1">
        <v>731938</v>
      </c>
      <c r="E554">
        <v>0.441</v>
      </c>
      <c r="F554">
        <v>0.48299999999999998</v>
      </c>
      <c r="G554">
        <f t="shared" si="16"/>
        <v>0.48299999999999998</v>
      </c>
      <c r="H554">
        <f t="shared" si="17"/>
        <v>0.48299999999999998</v>
      </c>
      <c r="I554" s="1">
        <v>4411394543</v>
      </c>
      <c r="J554" s="1">
        <v>1012624</v>
      </c>
      <c r="K554" s="1">
        <v>714890</v>
      </c>
    </row>
    <row r="555" spans="1:11" x14ac:dyDescent="0.35">
      <c r="A555">
        <v>580512</v>
      </c>
      <c r="B555" t="s">
        <v>552</v>
      </c>
      <c r="C555" s="1">
        <v>16958</v>
      </c>
      <c r="D555" s="1">
        <v>429360</v>
      </c>
      <c r="E555">
        <v>0.246</v>
      </c>
      <c r="F555">
        <v>0.69699999999999995</v>
      </c>
      <c r="G555">
        <f t="shared" si="16"/>
        <v>0.69699999999999995</v>
      </c>
      <c r="H555">
        <f t="shared" si="17"/>
        <v>0.69699999999999995</v>
      </c>
      <c r="I555" s="1">
        <v>7281101801</v>
      </c>
      <c r="J555" s="1">
        <v>5731821</v>
      </c>
      <c r="K555" s="1">
        <v>3807165</v>
      </c>
    </row>
    <row r="556" spans="1:11" x14ac:dyDescent="0.35">
      <c r="A556">
        <v>580513</v>
      </c>
      <c r="B556" t="s">
        <v>553</v>
      </c>
      <c r="C556" s="1">
        <v>6534</v>
      </c>
      <c r="D556" s="1">
        <v>561534</v>
      </c>
      <c r="E556">
        <v>0.60599999999999998</v>
      </c>
      <c r="F556">
        <v>0.60299999999999998</v>
      </c>
      <c r="G556">
        <f t="shared" si="16"/>
        <v>0.60299999999999998</v>
      </c>
      <c r="H556">
        <f t="shared" si="17"/>
        <v>0.60599999999999998</v>
      </c>
      <c r="I556" s="1">
        <v>3669065728</v>
      </c>
      <c r="J556" s="1">
        <v>2996443</v>
      </c>
      <c r="K556" s="1">
        <v>2713906</v>
      </c>
    </row>
    <row r="557" spans="1:11" x14ac:dyDescent="0.35">
      <c r="A557">
        <v>580514</v>
      </c>
      <c r="B557" t="s">
        <v>554</v>
      </c>
      <c r="C557" s="1">
        <v>74</v>
      </c>
      <c r="D557" s="1">
        <v>41232946</v>
      </c>
      <c r="E557">
        <v>0</v>
      </c>
      <c r="F557">
        <v>0</v>
      </c>
      <c r="G557">
        <f t="shared" si="16"/>
        <v>0</v>
      </c>
      <c r="H557">
        <f t="shared" si="17"/>
        <v>0.36</v>
      </c>
      <c r="I557" s="1">
        <v>3051238004</v>
      </c>
      <c r="J557" s="1">
        <v>52754</v>
      </c>
      <c r="K557" s="1">
        <v>47040</v>
      </c>
    </row>
    <row r="558" spans="1:11" x14ac:dyDescent="0.35">
      <c r="A558">
        <v>580601</v>
      </c>
      <c r="B558" t="s">
        <v>555</v>
      </c>
      <c r="C558" s="1">
        <v>2998</v>
      </c>
      <c r="D558" s="1">
        <v>1182304</v>
      </c>
      <c r="E558">
        <v>0.36</v>
      </c>
      <c r="F558">
        <v>0.16400000000000001</v>
      </c>
      <c r="G558">
        <f t="shared" si="16"/>
        <v>0.16400000000000001</v>
      </c>
      <c r="H558">
        <f t="shared" si="17"/>
        <v>0.36</v>
      </c>
      <c r="I558" s="1">
        <v>3544548751</v>
      </c>
      <c r="J558" s="1">
        <v>703054</v>
      </c>
      <c r="K558" s="1">
        <v>575543</v>
      </c>
    </row>
    <row r="559" spans="1:11" x14ac:dyDescent="0.35">
      <c r="A559">
        <v>580602</v>
      </c>
      <c r="B559" t="s">
        <v>556</v>
      </c>
      <c r="C559" s="1">
        <v>5063</v>
      </c>
      <c r="D559" s="1">
        <v>1616089</v>
      </c>
      <c r="E559">
        <v>0.192</v>
      </c>
      <c r="F559">
        <v>0</v>
      </c>
      <c r="G559">
        <f t="shared" si="16"/>
        <v>0</v>
      </c>
      <c r="H559">
        <f t="shared" si="17"/>
        <v>0.36</v>
      </c>
      <c r="I559" s="1">
        <v>8182263669</v>
      </c>
      <c r="J559" s="1">
        <v>1254739</v>
      </c>
      <c r="K559" s="1">
        <v>1003366</v>
      </c>
    </row>
    <row r="560" spans="1:11" x14ac:dyDescent="0.35">
      <c r="A560">
        <v>580701</v>
      </c>
      <c r="B560" t="s">
        <v>557</v>
      </c>
      <c r="C560" s="1">
        <v>296</v>
      </c>
      <c r="D560" s="1">
        <v>10553133</v>
      </c>
      <c r="E560">
        <v>0</v>
      </c>
      <c r="F560">
        <v>0</v>
      </c>
      <c r="G560">
        <f t="shared" si="16"/>
        <v>0</v>
      </c>
      <c r="H560">
        <f t="shared" si="17"/>
        <v>0.36</v>
      </c>
      <c r="I560" s="1">
        <v>3123727660</v>
      </c>
      <c r="J560" s="1">
        <v>74552</v>
      </c>
      <c r="K560" s="1">
        <v>60972</v>
      </c>
    </row>
    <row r="561" spans="1:11" x14ac:dyDescent="0.35">
      <c r="A561">
        <v>580801</v>
      </c>
      <c r="B561" t="s">
        <v>558</v>
      </c>
      <c r="C561" s="1">
        <v>11614</v>
      </c>
      <c r="D561" s="1">
        <v>946935</v>
      </c>
      <c r="E561">
        <v>0.441</v>
      </c>
      <c r="F561">
        <v>0.33100000000000002</v>
      </c>
      <c r="G561">
        <f t="shared" si="16"/>
        <v>0.33100000000000002</v>
      </c>
      <c r="H561">
        <f t="shared" si="17"/>
        <v>0.441</v>
      </c>
      <c r="I561" s="1">
        <v>10997703125</v>
      </c>
      <c r="J561" s="1">
        <v>1787295</v>
      </c>
      <c r="K561" s="1">
        <v>1891747</v>
      </c>
    </row>
    <row r="562" spans="1:11" x14ac:dyDescent="0.35">
      <c r="A562">
        <v>580805</v>
      </c>
      <c r="B562" t="s">
        <v>559</v>
      </c>
      <c r="C562" s="1">
        <v>4223</v>
      </c>
      <c r="D562" s="1">
        <v>1030431</v>
      </c>
      <c r="E562">
        <v>0.39</v>
      </c>
      <c r="F562">
        <v>0.27200000000000002</v>
      </c>
      <c r="G562">
        <f t="shared" si="16"/>
        <v>0.27200000000000002</v>
      </c>
      <c r="H562">
        <f t="shared" si="17"/>
        <v>0.39</v>
      </c>
      <c r="I562" s="1">
        <v>4351513928</v>
      </c>
      <c r="J562" s="1">
        <v>578957</v>
      </c>
      <c r="K562" s="1">
        <v>611610</v>
      </c>
    </row>
    <row r="563" spans="1:11" x14ac:dyDescent="0.35">
      <c r="A563">
        <v>580901</v>
      </c>
      <c r="B563" t="s">
        <v>560</v>
      </c>
      <c r="C563" s="1">
        <v>394</v>
      </c>
      <c r="D563" s="1">
        <v>6127747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2414332345</v>
      </c>
      <c r="J563" s="1">
        <v>63042</v>
      </c>
      <c r="K563" s="1">
        <v>55252</v>
      </c>
    </row>
    <row r="564" spans="1:11" x14ac:dyDescent="0.35">
      <c r="A564">
        <v>580902</v>
      </c>
      <c r="B564" t="s">
        <v>561</v>
      </c>
      <c r="C564" s="1">
        <v>1016</v>
      </c>
      <c r="D564" s="1">
        <v>5027278</v>
      </c>
      <c r="E564">
        <v>0</v>
      </c>
      <c r="F564">
        <v>0</v>
      </c>
      <c r="G564">
        <f t="shared" si="16"/>
        <v>0</v>
      </c>
      <c r="H564">
        <f t="shared" si="17"/>
        <v>0.36</v>
      </c>
      <c r="I564" s="1">
        <v>5107715008</v>
      </c>
      <c r="J564" s="1">
        <v>161407</v>
      </c>
      <c r="K564" s="1">
        <v>137655</v>
      </c>
    </row>
    <row r="565" spans="1:11" x14ac:dyDescent="0.35">
      <c r="A565">
        <v>580903</v>
      </c>
      <c r="B565" t="s">
        <v>562</v>
      </c>
      <c r="C565" s="1">
        <v>153</v>
      </c>
      <c r="D565" s="1">
        <v>25384565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3883838571</v>
      </c>
      <c r="J565" s="1">
        <v>37881</v>
      </c>
      <c r="K565" s="1">
        <v>30493</v>
      </c>
    </row>
    <row r="566" spans="1:11" x14ac:dyDescent="0.35">
      <c r="A566">
        <v>580905</v>
      </c>
      <c r="B566" t="s">
        <v>563</v>
      </c>
      <c r="C566" s="1">
        <v>1953</v>
      </c>
      <c r="D566" s="1">
        <v>2111962</v>
      </c>
      <c r="E566">
        <v>8.1000000000000003E-2</v>
      </c>
      <c r="F566">
        <v>0</v>
      </c>
      <c r="G566">
        <f t="shared" si="16"/>
        <v>0</v>
      </c>
      <c r="H566">
        <f t="shared" si="17"/>
        <v>0.36</v>
      </c>
      <c r="I566" s="1">
        <v>4124663037</v>
      </c>
      <c r="J566" s="1">
        <v>419112</v>
      </c>
      <c r="K566" s="1">
        <v>247486</v>
      </c>
    </row>
    <row r="567" spans="1:11" x14ac:dyDescent="0.35">
      <c r="A567">
        <v>580906</v>
      </c>
      <c r="B567" t="s">
        <v>564</v>
      </c>
      <c r="C567" s="1">
        <v>1630</v>
      </c>
      <c r="D567" s="1">
        <v>12020953</v>
      </c>
      <c r="E567">
        <v>0</v>
      </c>
      <c r="F567">
        <v>0</v>
      </c>
      <c r="G567">
        <f t="shared" si="16"/>
        <v>0</v>
      </c>
      <c r="H567">
        <f t="shared" si="17"/>
        <v>0.36</v>
      </c>
      <c r="I567" s="1">
        <v>19594154191</v>
      </c>
      <c r="J567" s="1">
        <v>396178</v>
      </c>
      <c r="K567" s="1">
        <v>361156</v>
      </c>
    </row>
    <row r="568" spans="1:11" x14ac:dyDescent="0.35">
      <c r="A568">
        <v>580909</v>
      </c>
      <c r="B568" t="s">
        <v>565</v>
      </c>
      <c r="C568" s="1">
        <v>123</v>
      </c>
      <c r="D568" s="1">
        <v>46945678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5774318467</v>
      </c>
      <c r="J568" s="1">
        <v>77808</v>
      </c>
      <c r="K568" s="1">
        <v>55414</v>
      </c>
    </row>
    <row r="569" spans="1:11" x14ac:dyDescent="0.35">
      <c r="A569">
        <v>580912</v>
      </c>
      <c r="B569" t="s">
        <v>566</v>
      </c>
      <c r="C569" s="1">
        <v>4146</v>
      </c>
      <c r="D569" s="1">
        <v>714493</v>
      </c>
      <c r="E569">
        <v>0.437</v>
      </c>
      <c r="F569">
        <v>0.495</v>
      </c>
      <c r="G569">
        <f t="shared" si="16"/>
        <v>0.495</v>
      </c>
      <c r="H569">
        <f t="shared" si="17"/>
        <v>0.495</v>
      </c>
      <c r="I569" s="1">
        <v>2962288892</v>
      </c>
      <c r="J569" s="1">
        <v>1121622</v>
      </c>
      <c r="K569" s="1">
        <v>785277</v>
      </c>
    </row>
    <row r="570" spans="1:11" x14ac:dyDescent="0.35">
      <c r="A570">
        <v>580913</v>
      </c>
      <c r="B570" t="s">
        <v>567</v>
      </c>
      <c r="C570" s="1">
        <v>534</v>
      </c>
      <c r="D570" s="1">
        <v>4750324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2536673338</v>
      </c>
      <c r="J570" s="1">
        <v>33815</v>
      </c>
      <c r="K570" s="1">
        <v>35993</v>
      </c>
    </row>
    <row r="571" spans="1:11" x14ac:dyDescent="0.35">
      <c r="A571">
        <v>580917</v>
      </c>
      <c r="B571" t="s">
        <v>568</v>
      </c>
      <c r="C571" s="1">
        <v>898</v>
      </c>
      <c r="D571" s="1">
        <v>2629935</v>
      </c>
      <c r="E571">
        <v>0</v>
      </c>
      <c r="F571">
        <v>0</v>
      </c>
      <c r="G571">
        <f t="shared" si="16"/>
        <v>0</v>
      </c>
      <c r="H571">
        <f t="shared" si="17"/>
        <v>0.36</v>
      </c>
      <c r="I571" s="1">
        <v>2361682282</v>
      </c>
      <c r="J571" s="1">
        <v>119306</v>
      </c>
      <c r="K571" s="1">
        <v>103039</v>
      </c>
    </row>
    <row r="572" spans="1:11" x14ac:dyDescent="0.35">
      <c r="A572">
        <v>581002</v>
      </c>
      <c r="B572" t="s">
        <v>569</v>
      </c>
      <c r="C572" s="1">
        <v>208</v>
      </c>
      <c r="D572" s="1">
        <v>6835219</v>
      </c>
      <c r="E572">
        <v>0</v>
      </c>
      <c r="F572">
        <v>0</v>
      </c>
      <c r="G572">
        <f t="shared" si="16"/>
        <v>0</v>
      </c>
      <c r="H572">
        <f t="shared" si="17"/>
        <v>0.36</v>
      </c>
      <c r="I572" s="1">
        <v>1421725684</v>
      </c>
      <c r="J572" s="1">
        <v>126221</v>
      </c>
      <c r="K572" s="1">
        <v>46544</v>
      </c>
    </row>
    <row r="573" spans="1:11" x14ac:dyDescent="0.35">
      <c r="A573">
        <v>581004</v>
      </c>
      <c r="B573" t="s">
        <v>570</v>
      </c>
      <c r="C573" s="1">
        <v>28</v>
      </c>
      <c r="D573" s="1">
        <v>31209894</v>
      </c>
      <c r="E573">
        <v>0</v>
      </c>
      <c r="F573">
        <v>0</v>
      </c>
      <c r="G573">
        <f t="shared" si="16"/>
        <v>0</v>
      </c>
      <c r="H573">
        <f t="shared" si="17"/>
        <v>0.36</v>
      </c>
      <c r="I573" s="1">
        <v>873877052</v>
      </c>
      <c r="J573" s="1">
        <v>6622</v>
      </c>
      <c r="K573" s="1">
        <v>5490</v>
      </c>
    </row>
    <row r="574" spans="1:11" x14ac:dyDescent="0.35">
      <c r="A574">
        <v>581005</v>
      </c>
      <c r="B574" t="s">
        <v>571</v>
      </c>
      <c r="C574" s="1">
        <v>1061</v>
      </c>
      <c r="D574" s="1">
        <v>3069968</v>
      </c>
      <c r="E574">
        <v>0</v>
      </c>
      <c r="F574">
        <v>0</v>
      </c>
      <c r="G574">
        <f t="shared" si="16"/>
        <v>0</v>
      </c>
      <c r="H574">
        <f t="shared" si="17"/>
        <v>0.36</v>
      </c>
      <c r="I574" s="1">
        <v>3257236842</v>
      </c>
      <c r="J574" s="1">
        <v>147940</v>
      </c>
      <c r="K574" s="1">
        <v>109887</v>
      </c>
    </row>
    <row r="575" spans="1:11" x14ac:dyDescent="0.35">
      <c r="A575">
        <v>581010</v>
      </c>
      <c r="B575" t="s">
        <v>572</v>
      </c>
      <c r="C575" s="1">
        <v>599</v>
      </c>
      <c r="D575" s="1">
        <v>2829638</v>
      </c>
      <c r="E575">
        <v>0</v>
      </c>
      <c r="F575">
        <v>0</v>
      </c>
      <c r="G575">
        <f t="shared" si="16"/>
        <v>0</v>
      </c>
      <c r="H575">
        <f t="shared" si="17"/>
        <v>0.36</v>
      </c>
      <c r="I575" s="1">
        <v>1694953263</v>
      </c>
      <c r="J575" s="1">
        <v>108462</v>
      </c>
      <c r="K575" s="1">
        <v>88558</v>
      </c>
    </row>
    <row r="576" spans="1:11" x14ac:dyDescent="0.35">
      <c r="A576">
        <v>581012</v>
      </c>
      <c r="B576" t="s">
        <v>573</v>
      </c>
      <c r="C576" s="1">
        <v>1685</v>
      </c>
      <c r="D576" s="1">
        <v>2538510</v>
      </c>
      <c r="E576">
        <v>0</v>
      </c>
      <c r="F576">
        <v>0</v>
      </c>
      <c r="G576">
        <f t="shared" si="16"/>
        <v>0</v>
      </c>
      <c r="H576">
        <f t="shared" si="17"/>
        <v>0.36</v>
      </c>
      <c r="I576" s="1">
        <v>4277390250</v>
      </c>
      <c r="J576" s="1">
        <v>175501</v>
      </c>
      <c r="K576" s="1">
        <v>155901</v>
      </c>
    </row>
    <row r="577" spans="1:11" x14ac:dyDescent="0.35">
      <c r="A577">
        <v>590501</v>
      </c>
      <c r="B577" t="s">
        <v>574</v>
      </c>
      <c r="C577" s="1">
        <v>1268</v>
      </c>
      <c r="D577" s="1">
        <v>701968</v>
      </c>
      <c r="E577">
        <v>0.59199999999999997</v>
      </c>
      <c r="F577">
        <v>0.504</v>
      </c>
      <c r="G577">
        <f t="shared" si="16"/>
        <v>0.504</v>
      </c>
      <c r="H577">
        <f t="shared" si="17"/>
        <v>0.59199999999999997</v>
      </c>
      <c r="I577" s="1">
        <v>890095668</v>
      </c>
      <c r="J577" s="1">
        <v>1146569</v>
      </c>
      <c r="K577" s="1">
        <v>1046567</v>
      </c>
    </row>
    <row r="578" spans="1:11" x14ac:dyDescent="0.35">
      <c r="A578">
        <v>590801</v>
      </c>
      <c r="B578" t="s">
        <v>575</v>
      </c>
      <c r="C578" s="1">
        <v>770</v>
      </c>
      <c r="D578" s="1">
        <v>1037604</v>
      </c>
      <c r="E578">
        <v>0.40799999999999997</v>
      </c>
      <c r="F578">
        <v>0.26700000000000002</v>
      </c>
      <c r="G578">
        <f t="shared" si="16"/>
        <v>0.26700000000000002</v>
      </c>
      <c r="H578">
        <f t="shared" si="17"/>
        <v>0.40799999999999997</v>
      </c>
      <c r="I578" s="1">
        <v>798955650</v>
      </c>
      <c r="J578" s="1">
        <v>480018</v>
      </c>
      <c r="K578" s="1">
        <v>463826</v>
      </c>
    </row>
    <row r="579" spans="1:11" x14ac:dyDescent="0.35">
      <c r="A579">
        <v>590901</v>
      </c>
      <c r="B579" t="s">
        <v>576</v>
      </c>
      <c r="C579" s="1">
        <v>1616</v>
      </c>
      <c r="D579" s="1">
        <v>511616</v>
      </c>
      <c r="E579">
        <v>0.625</v>
      </c>
      <c r="F579">
        <v>0.63900000000000001</v>
      </c>
      <c r="G579">
        <f t="shared" si="16"/>
        <v>0.63900000000000001</v>
      </c>
      <c r="H579">
        <f t="shared" si="17"/>
        <v>0.63900000000000001</v>
      </c>
      <c r="I579" s="1">
        <v>826773026</v>
      </c>
      <c r="J579" s="1">
        <v>2254015</v>
      </c>
      <c r="K579" s="1">
        <v>1902354</v>
      </c>
    </row>
    <row r="580" spans="1:11" x14ac:dyDescent="0.35">
      <c r="A580">
        <v>591201</v>
      </c>
      <c r="B580" t="s">
        <v>577</v>
      </c>
      <c r="C580" s="1">
        <v>1199</v>
      </c>
      <c r="D580" s="1">
        <v>897864</v>
      </c>
      <c r="E580">
        <v>0.53800000000000003</v>
      </c>
      <c r="F580">
        <v>0.36599999999999999</v>
      </c>
      <c r="G580">
        <f t="shared" ref="G580:G643" si="18">F580</f>
        <v>0.36599999999999999</v>
      </c>
      <c r="H580">
        <f t="shared" ref="H580:H643" si="19">MAX(IF(E580&gt;F580,E580,F580),0.36)</f>
        <v>0.53800000000000003</v>
      </c>
      <c r="I580" s="1">
        <v>1076539828</v>
      </c>
      <c r="J580" s="1">
        <v>919302</v>
      </c>
      <c r="K580" s="1">
        <v>724726</v>
      </c>
    </row>
    <row r="581" spans="1:11" x14ac:dyDescent="0.35">
      <c r="A581">
        <v>591301</v>
      </c>
      <c r="B581" t="s">
        <v>578</v>
      </c>
      <c r="C581" s="1">
        <v>279</v>
      </c>
      <c r="D581" s="1">
        <v>1181698</v>
      </c>
      <c r="E581">
        <v>0.375</v>
      </c>
      <c r="F581">
        <v>0.16500000000000001</v>
      </c>
      <c r="G581">
        <f t="shared" si="18"/>
        <v>0.16500000000000001</v>
      </c>
      <c r="H581">
        <f t="shared" si="19"/>
        <v>0.375</v>
      </c>
      <c r="I581" s="1">
        <v>329693994</v>
      </c>
      <c r="J581" s="1">
        <v>212670</v>
      </c>
      <c r="K581" s="1">
        <v>201811</v>
      </c>
    </row>
    <row r="582" spans="1:11" x14ac:dyDescent="0.35">
      <c r="A582">
        <v>591302</v>
      </c>
      <c r="B582" t="s">
        <v>579</v>
      </c>
      <c r="C582" s="1">
        <v>627</v>
      </c>
      <c r="D582" s="1">
        <v>911880</v>
      </c>
      <c r="E582">
        <v>0.35</v>
      </c>
      <c r="F582">
        <v>0.35499999999999998</v>
      </c>
      <c r="G582">
        <f t="shared" si="18"/>
        <v>0.35499999999999998</v>
      </c>
      <c r="H582">
        <f t="shared" si="19"/>
        <v>0.36</v>
      </c>
      <c r="I582" s="1">
        <v>571749249</v>
      </c>
      <c r="J582" s="1">
        <v>269221</v>
      </c>
      <c r="K582" s="1">
        <v>241001</v>
      </c>
    </row>
    <row r="583" spans="1:11" x14ac:dyDescent="0.35">
      <c r="A583">
        <v>591401</v>
      </c>
      <c r="B583" t="s">
        <v>580</v>
      </c>
      <c r="C583" s="1">
        <v>3431</v>
      </c>
      <c r="D583" s="1">
        <v>846189</v>
      </c>
      <c r="E583">
        <v>0.40300000000000002</v>
      </c>
      <c r="F583">
        <v>0.40200000000000002</v>
      </c>
      <c r="G583">
        <f t="shared" si="18"/>
        <v>0.40200000000000002</v>
      </c>
      <c r="H583">
        <f t="shared" si="19"/>
        <v>0.40300000000000002</v>
      </c>
      <c r="I583" s="1">
        <v>2903274976</v>
      </c>
      <c r="J583" s="1">
        <v>1667894</v>
      </c>
      <c r="K583" s="1">
        <v>1468682</v>
      </c>
    </row>
    <row r="584" spans="1:11" x14ac:dyDescent="0.35">
      <c r="A584">
        <v>591502</v>
      </c>
      <c r="B584" t="s">
        <v>581</v>
      </c>
      <c r="C584" s="1">
        <v>1440</v>
      </c>
      <c r="D584" s="1">
        <v>961591</v>
      </c>
      <c r="E584">
        <v>0.311</v>
      </c>
      <c r="F584">
        <v>0.32</v>
      </c>
      <c r="G584">
        <f t="shared" si="18"/>
        <v>0.32</v>
      </c>
      <c r="H584">
        <f t="shared" si="19"/>
        <v>0.36</v>
      </c>
      <c r="I584" s="1">
        <v>1384691681</v>
      </c>
      <c r="J584" s="1">
        <v>801514</v>
      </c>
      <c r="K584" s="1">
        <v>791736</v>
      </c>
    </row>
    <row r="585" spans="1:11" x14ac:dyDescent="0.35">
      <c r="A585">
        <v>600101</v>
      </c>
      <c r="B585" t="s">
        <v>582</v>
      </c>
      <c r="C585" s="1">
        <v>1924</v>
      </c>
      <c r="D585" s="1">
        <v>186671</v>
      </c>
      <c r="E585">
        <v>0.53300000000000003</v>
      </c>
      <c r="F585">
        <v>0.86899999999999999</v>
      </c>
      <c r="G585">
        <f t="shared" si="18"/>
        <v>0.86899999999999999</v>
      </c>
      <c r="H585">
        <f t="shared" si="19"/>
        <v>0.86899999999999999</v>
      </c>
      <c r="I585" s="1">
        <v>359155438</v>
      </c>
      <c r="J585" s="1">
        <v>1344945</v>
      </c>
      <c r="K585" s="1">
        <v>1219642</v>
      </c>
    </row>
    <row r="586" spans="1:11" x14ac:dyDescent="0.35">
      <c r="A586">
        <v>600301</v>
      </c>
      <c r="B586" t="s">
        <v>583</v>
      </c>
      <c r="C586" s="1">
        <v>892</v>
      </c>
      <c r="D586" s="1">
        <v>247170</v>
      </c>
      <c r="E586">
        <v>0.59</v>
      </c>
      <c r="F586">
        <v>0.82599999999999996</v>
      </c>
      <c r="G586">
        <f t="shared" si="18"/>
        <v>0.82599999999999996</v>
      </c>
      <c r="H586">
        <f t="shared" si="19"/>
        <v>0.82599999999999996</v>
      </c>
      <c r="I586" s="1">
        <v>220475953</v>
      </c>
      <c r="J586" s="1">
        <v>649142</v>
      </c>
      <c r="K586" s="1">
        <v>586533</v>
      </c>
    </row>
    <row r="587" spans="1:11" x14ac:dyDescent="0.35">
      <c r="A587">
        <v>600402</v>
      </c>
      <c r="B587" t="s">
        <v>584</v>
      </c>
      <c r="C587" s="1">
        <v>1413</v>
      </c>
      <c r="D587" s="1">
        <v>225184</v>
      </c>
      <c r="E587">
        <v>0.62</v>
      </c>
      <c r="F587">
        <v>0.84099999999999997</v>
      </c>
      <c r="G587">
        <f t="shared" si="18"/>
        <v>0.84099999999999997</v>
      </c>
      <c r="H587">
        <f t="shared" si="19"/>
        <v>0.84099999999999997</v>
      </c>
      <c r="I587" s="1">
        <v>318186132</v>
      </c>
      <c r="J587" s="1">
        <v>1657603</v>
      </c>
      <c r="K587" s="1">
        <v>1584496</v>
      </c>
    </row>
    <row r="588" spans="1:11" x14ac:dyDescent="0.35">
      <c r="A588">
        <v>600601</v>
      </c>
      <c r="B588" t="s">
        <v>585</v>
      </c>
      <c r="C588" s="1">
        <v>2317</v>
      </c>
      <c r="D588" s="1">
        <v>368648</v>
      </c>
      <c r="E588">
        <v>0.55100000000000005</v>
      </c>
      <c r="F588">
        <v>0.74</v>
      </c>
      <c r="G588">
        <f t="shared" si="18"/>
        <v>0.74</v>
      </c>
      <c r="H588">
        <f t="shared" si="19"/>
        <v>0.74</v>
      </c>
      <c r="I588" s="1">
        <v>854158490</v>
      </c>
      <c r="J588" s="1">
        <v>2446071</v>
      </c>
      <c r="K588" s="1">
        <v>2301979</v>
      </c>
    </row>
    <row r="589" spans="1:11" x14ac:dyDescent="0.35">
      <c r="A589">
        <v>600801</v>
      </c>
      <c r="B589" t="s">
        <v>586</v>
      </c>
      <c r="C589" s="1">
        <v>1052</v>
      </c>
      <c r="D589" s="1">
        <v>288588</v>
      </c>
      <c r="E589">
        <v>0.53500000000000003</v>
      </c>
      <c r="F589">
        <v>0.79600000000000004</v>
      </c>
      <c r="G589">
        <f t="shared" si="18"/>
        <v>0.79600000000000004</v>
      </c>
      <c r="H589">
        <f t="shared" si="19"/>
        <v>0.79600000000000004</v>
      </c>
      <c r="I589" s="1">
        <v>303595319</v>
      </c>
      <c r="J589" s="1">
        <v>1119035</v>
      </c>
      <c r="K589" s="1">
        <v>1030340</v>
      </c>
    </row>
    <row r="590" spans="1:11" x14ac:dyDescent="0.35">
      <c r="A590">
        <v>600903</v>
      </c>
      <c r="B590" t="s">
        <v>587</v>
      </c>
      <c r="C590" s="1">
        <v>1104</v>
      </c>
      <c r="D590" s="1">
        <v>206558</v>
      </c>
      <c r="E590">
        <v>0.28000000000000003</v>
      </c>
      <c r="F590">
        <v>0.85499999999999998</v>
      </c>
      <c r="G590">
        <f t="shared" si="18"/>
        <v>0.85499999999999998</v>
      </c>
      <c r="H590">
        <f t="shared" si="19"/>
        <v>0.85499999999999998</v>
      </c>
      <c r="I590" s="1">
        <v>228041029</v>
      </c>
      <c r="J590" s="1">
        <v>1049187</v>
      </c>
      <c r="K590" s="1">
        <v>801112</v>
      </c>
    </row>
    <row r="591" spans="1:11" x14ac:dyDescent="0.35">
      <c r="A591">
        <v>610301</v>
      </c>
      <c r="B591" t="s">
        <v>588</v>
      </c>
      <c r="C591" s="1">
        <v>2001</v>
      </c>
      <c r="D591" s="1">
        <v>322235</v>
      </c>
      <c r="E591">
        <v>0.625</v>
      </c>
      <c r="F591">
        <v>0.77300000000000002</v>
      </c>
      <c r="G591">
        <f t="shared" si="18"/>
        <v>0.77300000000000002</v>
      </c>
      <c r="H591">
        <f t="shared" si="19"/>
        <v>0.77300000000000002</v>
      </c>
      <c r="I591" s="1">
        <v>644792995</v>
      </c>
      <c r="J591" s="1">
        <v>1398791</v>
      </c>
      <c r="K591" s="1">
        <v>1239160</v>
      </c>
    </row>
    <row r="592" spans="1:11" x14ac:dyDescent="0.35">
      <c r="A592">
        <v>610501</v>
      </c>
      <c r="B592" t="s">
        <v>589</v>
      </c>
      <c r="C592" s="1">
        <v>1059</v>
      </c>
      <c r="D592" s="1">
        <v>237496</v>
      </c>
      <c r="E592">
        <v>0.58799999999999997</v>
      </c>
      <c r="F592">
        <v>0.83299999999999996</v>
      </c>
      <c r="G592">
        <f t="shared" si="18"/>
        <v>0.83299999999999996</v>
      </c>
      <c r="H592">
        <f t="shared" si="19"/>
        <v>0.83299999999999996</v>
      </c>
      <c r="I592" s="1">
        <v>251508535</v>
      </c>
      <c r="J592" s="1">
        <v>1181467</v>
      </c>
      <c r="K592" s="1">
        <v>1019924</v>
      </c>
    </row>
    <row r="593" spans="1:11" x14ac:dyDescent="0.35">
      <c r="A593">
        <v>610600</v>
      </c>
      <c r="B593" t="s">
        <v>590</v>
      </c>
      <c r="C593" s="1">
        <v>5532</v>
      </c>
      <c r="D593" s="1">
        <v>709957</v>
      </c>
      <c r="E593">
        <v>0.52100000000000002</v>
      </c>
      <c r="F593">
        <v>0.499</v>
      </c>
      <c r="G593">
        <f t="shared" si="18"/>
        <v>0.499</v>
      </c>
      <c r="H593">
        <f t="shared" si="19"/>
        <v>0.52100000000000002</v>
      </c>
      <c r="I593" s="1">
        <v>3927485730</v>
      </c>
      <c r="J593" s="1">
        <v>2857214</v>
      </c>
      <c r="K593" s="1">
        <v>2687217</v>
      </c>
    </row>
    <row r="594" spans="1:11" x14ac:dyDescent="0.35">
      <c r="A594">
        <v>610801</v>
      </c>
      <c r="B594" t="s">
        <v>591</v>
      </c>
      <c r="C594" s="1">
        <v>1397</v>
      </c>
      <c r="D594" s="1">
        <v>589322</v>
      </c>
      <c r="E594">
        <v>0.47399999999999998</v>
      </c>
      <c r="F594">
        <v>0.58399999999999996</v>
      </c>
      <c r="G594">
        <f t="shared" si="18"/>
        <v>0.58399999999999996</v>
      </c>
      <c r="H594">
        <f t="shared" si="19"/>
        <v>0.58399999999999996</v>
      </c>
      <c r="I594" s="1">
        <v>823283604</v>
      </c>
      <c r="J594" s="1">
        <v>812375</v>
      </c>
      <c r="K594" s="1">
        <v>705514</v>
      </c>
    </row>
    <row r="595" spans="1:11" x14ac:dyDescent="0.35">
      <c r="A595">
        <v>610901</v>
      </c>
      <c r="B595" t="s">
        <v>592</v>
      </c>
      <c r="C595" s="1">
        <v>1002</v>
      </c>
      <c r="D595" s="1">
        <v>248045</v>
      </c>
      <c r="E595">
        <v>0.52400000000000002</v>
      </c>
      <c r="F595">
        <v>0.82499999999999996</v>
      </c>
      <c r="G595">
        <f t="shared" si="18"/>
        <v>0.82499999999999996</v>
      </c>
      <c r="H595">
        <f t="shared" si="19"/>
        <v>0.82499999999999996</v>
      </c>
      <c r="I595" s="1">
        <v>248541605</v>
      </c>
      <c r="J595" s="1">
        <v>832500</v>
      </c>
      <c r="K595" s="1">
        <v>700687</v>
      </c>
    </row>
    <row r="596" spans="1:11" x14ac:dyDescent="0.35">
      <c r="A596">
        <v>611001</v>
      </c>
      <c r="B596" t="s">
        <v>593</v>
      </c>
      <c r="C596" s="1">
        <v>1353</v>
      </c>
      <c r="D596" s="1">
        <v>337905</v>
      </c>
      <c r="E596">
        <v>0.623</v>
      </c>
      <c r="F596">
        <v>0.76200000000000001</v>
      </c>
      <c r="G596">
        <f t="shared" si="18"/>
        <v>0.76200000000000001</v>
      </c>
      <c r="H596">
        <f t="shared" si="19"/>
        <v>0.76200000000000001</v>
      </c>
      <c r="I596" s="1">
        <v>457185779</v>
      </c>
      <c r="J596" s="1">
        <v>1236895</v>
      </c>
      <c r="K596" s="1">
        <v>1087977</v>
      </c>
    </row>
    <row r="597" spans="1:11" x14ac:dyDescent="0.35">
      <c r="A597">
        <v>620600</v>
      </c>
      <c r="B597" t="s">
        <v>594</v>
      </c>
      <c r="C597" s="1">
        <v>7442</v>
      </c>
      <c r="D597" s="1">
        <v>669243</v>
      </c>
      <c r="E597">
        <v>0.52100000000000002</v>
      </c>
      <c r="F597">
        <v>0.52700000000000002</v>
      </c>
      <c r="G597">
        <f t="shared" si="18"/>
        <v>0.52700000000000002</v>
      </c>
      <c r="H597">
        <f t="shared" si="19"/>
        <v>0.52700000000000002</v>
      </c>
      <c r="I597" s="1">
        <v>4980513123</v>
      </c>
      <c r="J597" s="1">
        <v>2734281</v>
      </c>
      <c r="K597" s="1">
        <v>2479254</v>
      </c>
    </row>
    <row r="598" spans="1:11" x14ac:dyDescent="0.35">
      <c r="A598">
        <v>620803</v>
      </c>
      <c r="B598" t="s">
        <v>595</v>
      </c>
      <c r="C598" s="1">
        <v>2016</v>
      </c>
      <c r="D598" s="1">
        <v>688154</v>
      </c>
      <c r="E598">
        <v>0.46</v>
      </c>
      <c r="F598">
        <v>0.51400000000000001</v>
      </c>
      <c r="G598">
        <f t="shared" si="18"/>
        <v>0.51400000000000001</v>
      </c>
      <c r="H598">
        <f t="shared" si="19"/>
        <v>0.51400000000000001</v>
      </c>
      <c r="I598" s="1">
        <v>1387318680</v>
      </c>
      <c r="J598" s="1">
        <v>816351</v>
      </c>
      <c r="K598" s="1">
        <v>819862</v>
      </c>
    </row>
    <row r="599" spans="1:11" x14ac:dyDescent="0.35">
      <c r="A599">
        <v>620901</v>
      </c>
      <c r="B599" t="s">
        <v>596</v>
      </c>
      <c r="C599" s="1">
        <v>2555</v>
      </c>
      <c r="D599" s="1">
        <v>838560</v>
      </c>
      <c r="E599">
        <v>0.47099999999999997</v>
      </c>
      <c r="F599">
        <v>0.40699999999999997</v>
      </c>
      <c r="G599">
        <f t="shared" si="18"/>
        <v>0.40699999999999997</v>
      </c>
      <c r="H599">
        <f t="shared" si="19"/>
        <v>0.47099999999999997</v>
      </c>
      <c r="I599" s="1">
        <v>2142522815</v>
      </c>
      <c r="J599" s="1">
        <v>1193599</v>
      </c>
      <c r="K599" s="1">
        <v>1080121</v>
      </c>
    </row>
    <row r="600" spans="1:11" x14ac:dyDescent="0.35">
      <c r="A600">
        <v>621001</v>
      </c>
      <c r="B600" t="s">
        <v>597</v>
      </c>
      <c r="C600" s="1">
        <v>2236</v>
      </c>
      <c r="D600" s="1">
        <v>909541</v>
      </c>
      <c r="E600">
        <v>0.56100000000000005</v>
      </c>
      <c r="F600">
        <v>0.35699999999999998</v>
      </c>
      <c r="G600">
        <f t="shared" si="18"/>
        <v>0.35699999999999998</v>
      </c>
      <c r="H600">
        <f t="shared" si="19"/>
        <v>0.56100000000000005</v>
      </c>
      <c r="I600" s="1">
        <v>2033735661</v>
      </c>
      <c r="J600" s="1">
        <v>656081</v>
      </c>
      <c r="K600" s="1">
        <v>882544</v>
      </c>
    </row>
    <row r="601" spans="1:11" x14ac:dyDescent="0.35">
      <c r="A601">
        <v>621101</v>
      </c>
      <c r="B601" t="s">
        <v>598</v>
      </c>
      <c r="C601" s="1">
        <v>2492</v>
      </c>
      <c r="D601" s="1">
        <v>839254</v>
      </c>
      <c r="E601">
        <v>0.47799999999999998</v>
      </c>
      <c r="F601">
        <v>0.40699999999999997</v>
      </c>
      <c r="G601">
        <f t="shared" si="18"/>
        <v>0.40699999999999997</v>
      </c>
      <c r="H601">
        <f t="shared" si="19"/>
        <v>0.47799999999999998</v>
      </c>
      <c r="I601" s="1">
        <v>2091422814</v>
      </c>
      <c r="J601" s="1">
        <v>995771</v>
      </c>
      <c r="K601" s="1">
        <v>935802</v>
      </c>
    </row>
    <row r="602" spans="1:11" x14ac:dyDescent="0.35">
      <c r="A602">
        <v>621201</v>
      </c>
      <c r="B602" t="s">
        <v>599</v>
      </c>
      <c r="C602" s="1">
        <v>1867</v>
      </c>
      <c r="D602" s="1">
        <v>1966877</v>
      </c>
      <c r="E602">
        <v>0.216</v>
      </c>
      <c r="F602">
        <v>0</v>
      </c>
      <c r="G602">
        <f t="shared" si="18"/>
        <v>0</v>
      </c>
      <c r="H602">
        <f t="shared" si="19"/>
        <v>0.36</v>
      </c>
      <c r="I602" s="1">
        <v>3672160037</v>
      </c>
      <c r="J602" s="1">
        <v>741380</v>
      </c>
      <c r="K602" s="1">
        <v>605292</v>
      </c>
    </row>
    <row r="603" spans="1:11" x14ac:dyDescent="0.35">
      <c r="A603">
        <v>621601</v>
      </c>
      <c r="B603" t="s">
        <v>600</v>
      </c>
      <c r="C603" s="1">
        <v>3335</v>
      </c>
      <c r="D603" s="1">
        <v>649487</v>
      </c>
      <c r="E603">
        <v>0.39900000000000002</v>
      </c>
      <c r="F603">
        <v>0.54100000000000004</v>
      </c>
      <c r="G603">
        <f t="shared" si="18"/>
        <v>0.54100000000000004</v>
      </c>
      <c r="H603">
        <f t="shared" si="19"/>
        <v>0.54100000000000004</v>
      </c>
      <c r="I603" s="1">
        <v>2166039522</v>
      </c>
      <c r="J603" s="1">
        <v>1482218</v>
      </c>
      <c r="K603" s="1">
        <v>1302143</v>
      </c>
    </row>
    <row r="604" spans="1:11" x14ac:dyDescent="0.35">
      <c r="A604">
        <v>621801</v>
      </c>
      <c r="B604" t="s">
        <v>601</v>
      </c>
      <c r="C604" s="1">
        <v>3749</v>
      </c>
      <c r="D604" s="1">
        <v>503699</v>
      </c>
      <c r="E604">
        <v>0.52400000000000002</v>
      </c>
      <c r="F604">
        <v>0.64500000000000002</v>
      </c>
      <c r="G604">
        <f t="shared" si="18"/>
        <v>0.64500000000000002</v>
      </c>
      <c r="H604">
        <f t="shared" si="19"/>
        <v>0.64500000000000002</v>
      </c>
      <c r="I604" s="1">
        <v>1888368543</v>
      </c>
      <c r="J604" s="1">
        <v>1821495</v>
      </c>
      <c r="K604" s="1">
        <v>1586713</v>
      </c>
    </row>
    <row r="605" spans="1:11" x14ac:dyDescent="0.35">
      <c r="A605">
        <v>622002</v>
      </c>
      <c r="B605" t="s">
        <v>602</v>
      </c>
      <c r="C605" s="1">
        <v>1829</v>
      </c>
      <c r="D605" s="1">
        <v>608539</v>
      </c>
      <c r="E605">
        <v>0.54900000000000004</v>
      </c>
      <c r="F605">
        <v>0.56999999999999995</v>
      </c>
      <c r="G605">
        <f t="shared" si="18"/>
        <v>0.56999999999999995</v>
      </c>
      <c r="H605">
        <f t="shared" si="19"/>
        <v>0.56999999999999995</v>
      </c>
      <c r="I605" s="1">
        <v>1113018364</v>
      </c>
      <c r="J605" s="1">
        <v>715855</v>
      </c>
      <c r="K605" s="1">
        <v>598105</v>
      </c>
    </row>
    <row r="606" spans="1:11" x14ac:dyDescent="0.35">
      <c r="A606">
        <v>630101</v>
      </c>
      <c r="B606" t="s">
        <v>603</v>
      </c>
      <c r="C606" s="1">
        <v>297</v>
      </c>
      <c r="D606" s="1">
        <v>4831503</v>
      </c>
      <c r="E606">
        <v>0</v>
      </c>
      <c r="F606">
        <v>0</v>
      </c>
      <c r="G606">
        <f t="shared" si="18"/>
        <v>0</v>
      </c>
      <c r="H606">
        <f t="shared" si="19"/>
        <v>0.36</v>
      </c>
      <c r="I606" s="1">
        <v>1434956524</v>
      </c>
      <c r="J606" s="1">
        <v>115364</v>
      </c>
      <c r="K606" s="1">
        <v>127978</v>
      </c>
    </row>
    <row r="607" spans="1:11" x14ac:dyDescent="0.35">
      <c r="A607">
        <v>630202</v>
      </c>
      <c r="B607" t="s">
        <v>604</v>
      </c>
      <c r="C607" s="1">
        <v>592</v>
      </c>
      <c r="D607" s="1">
        <v>2132138</v>
      </c>
      <c r="E607">
        <v>0</v>
      </c>
      <c r="F607">
        <v>0</v>
      </c>
      <c r="G607">
        <f t="shared" si="18"/>
        <v>0</v>
      </c>
      <c r="H607">
        <f t="shared" si="19"/>
        <v>0.36</v>
      </c>
      <c r="I607" s="1">
        <v>1262226016</v>
      </c>
      <c r="J607" s="1">
        <v>112937</v>
      </c>
      <c r="K607" s="1">
        <v>106837</v>
      </c>
    </row>
    <row r="608" spans="1:11" x14ac:dyDescent="0.35">
      <c r="A608">
        <v>630300</v>
      </c>
      <c r="B608" t="s">
        <v>605</v>
      </c>
      <c r="C608" s="1">
        <v>2240</v>
      </c>
      <c r="D608" s="1">
        <v>475136</v>
      </c>
      <c r="E608">
        <v>0.51300000000000001</v>
      </c>
      <c r="F608">
        <v>0.66400000000000003</v>
      </c>
      <c r="G608">
        <f t="shared" si="18"/>
        <v>0.66400000000000003</v>
      </c>
      <c r="H608">
        <f t="shared" si="19"/>
        <v>0.66400000000000003</v>
      </c>
      <c r="I608" s="1">
        <v>1064306680</v>
      </c>
      <c r="J608" s="1">
        <v>699457</v>
      </c>
      <c r="K608" s="1">
        <v>661978</v>
      </c>
    </row>
    <row r="609" spans="1:11" x14ac:dyDescent="0.35">
      <c r="A609">
        <v>630601</v>
      </c>
      <c r="B609" t="s">
        <v>606</v>
      </c>
      <c r="C609" s="1">
        <v>380</v>
      </c>
      <c r="D609" s="1">
        <v>1172753</v>
      </c>
      <c r="E609">
        <v>0.371</v>
      </c>
      <c r="F609">
        <v>0.17100000000000001</v>
      </c>
      <c r="G609">
        <f t="shared" si="18"/>
        <v>0.17100000000000001</v>
      </c>
      <c r="H609">
        <f t="shared" si="19"/>
        <v>0.371</v>
      </c>
      <c r="I609" s="1">
        <v>445646213</v>
      </c>
      <c r="J609" s="1">
        <v>216441</v>
      </c>
      <c r="K609" s="1">
        <v>201081</v>
      </c>
    </row>
    <row r="610" spans="1:11" x14ac:dyDescent="0.35">
      <c r="A610">
        <v>630701</v>
      </c>
      <c r="B610" t="s">
        <v>607</v>
      </c>
      <c r="C610" s="1">
        <v>1175</v>
      </c>
      <c r="D610" s="1">
        <v>2526223</v>
      </c>
      <c r="E610">
        <v>0</v>
      </c>
      <c r="F610">
        <v>0</v>
      </c>
      <c r="G610">
        <f t="shared" si="18"/>
        <v>0</v>
      </c>
      <c r="H610">
        <f t="shared" si="19"/>
        <v>0.36</v>
      </c>
      <c r="I610" s="1">
        <v>2968312240</v>
      </c>
      <c r="J610" s="1">
        <v>290008</v>
      </c>
      <c r="K610" s="1">
        <v>323603</v>
      </c>
    </row>
    <row r="611" spans="1:11" x14ac:dyDescent="0.35">
      <c r="A611">
        <v>630801</v>
      </c>
      <c r="B611" t="s">
        <v>608</v>
      </c>
      <c r="C611" s="1">
        <v>946</v>
      </c>
      <c r="D611" s="1">
        <v>992678</v>
      </c>
      <c r="E611">
        <v>0.17599999999999999</v>
      </c>
      <c r="F611">
        <v>0.29799999999999999</v>
      </c>
      <c r="G611">
        <f t="shared" si="18"/>
        <v>0.29799999999999999</v>
      </c>
      <c r="H611">
        <f t="shared" si="19"/>
        <v>0.36</v>
      </c>
      <c r="I611" s="1">
        <v>939074284</v>
      </c>
      <c r="J611" s="1">
        <v>240177</v>
      </c>
      <c r="K611" s="1">
        <v>262001</v>
      </c>
    </row>
    <row r="612" spans="1:11" x14ac:dyDescent="0.35">
      <c r="A612">
        <v>630902</v>
      </c>
      <c r="B612" t="s">
        <v>609</v>
      </c>
      <c r="C612" s="1">
        <v>4071</v>
      </c>
      <c r="D612" s="1">
        <v>491703</v>
      </c>
      <c r="E612">
        <v>0.42899999999999999</v>
      </c>
      <c r="F612">
        <v>0.65300000000000002</v>
      </c>
      <c r="G612">
        <f t="shared" si="18"/>
        <v>0.65300000000000002</v>
      </c>
      <c r="H612">
        <f t="shared" si="19"/>
        <v>0.65300000000000002</v>
      </c>
      <c r="I612" s="1">
        <v>2001723092</v>
      </c>
      <c r="J612" s="1">
        <v>1112592</v>
      </c>
      <c r="K612" s="1">
        <v>1057504</v>
      </c>
    </row>
    <row r="613" spans="1:11" x14ac:dyDescent="0.35">
      <c r="A613">
        <v>630918</v>
      </c>
      <c r="B613" t="s">
        <v>610</v>
      </c>
      <c r="C613" s="1">
        <v>360</v>
      </c>
      <c r="D613" s="1">
        <v>546723</v>
      </c>
      <c r="E613">
        <v>0.30499999999999999</v>
      </c>
      <c r="F613">
        <v>0.61399999999999999</v>
      </c>
      <c r="G613">
        <f t="shared" si="18"/>
        <v>0.61399999999999999</v>
      </c>
      <c r="H613">
        <f t="shared" si="19"/>
        <v>0.61399999999999999</v>
      </c>
      <c r="I613" s="1">
        <v>196820510</v>
      </c>
      <c r="J613" s="1">
        <v>42552</v>
      </c>
      <c r="K613" s="1">
        <v>44134</v>
      </c>
    </row>
    <row r="614" spans="1:11" x14ac:dyDescent="0.35">
      <c r="A614">
        <v>631201</v>
      </c>
      <c r="B614" t="s">
        <v>611</v>
      </c>
      <c r="C614" s="1">
        <v>896</v>
      </c>
      <c r="D614" s="1">
        <v>576450</v>
      </c>
      <c r="E614">
        <v>0.47399999999999998</v>
      </c>
      <c r="F614">
        <v>0.59299999999999997</v>
      </c>
      <c r="G614">
        <f t="shared" si="18"/>
        <v>0.59299999999999997</v>
      </c>
      <c r="H614">
        <f t="shared" si="19"/>
        <v>0.59299999999999997</v>
      </c>
      <c r="I614" s="1">
        <v>516499257</v>
      </c>
      <c r="J614" s="1">
        <v>557967</v>
      </c>
      <c r="K614" s="1">
        <v>566478</v>
      </c>
    </row>
    <row r="615" spans="1:11" x14ac:dyDescent="0.35">
      <c r="A615">
        <v>640101</v>
      </c>
      <c r="B615" t="s">
        <v>612</v>
      </c>
      <c r="C615" s="1">
        <v>749</v>
      </c>
      <c r="D615" s="1">
        <v>332487</v>
      </c>
      <c r="E615">
        <v>0.51300000000000001</v>
      </c>
      <c r="F615">
        <v>0.76500000000000001</v>
      </c>
      <c r="G615">
        <f t="shared" si="18"/>
        <v>0.76500000000000001</v>
      </c>
      <c r="H615">
        <f t="shared" si="19"/>
        <v>0.76500000000000001</v>
      </c>
      <c r="I615" s="1">
        <v>249032872</v>
      </c>
      <c r="J615" s="1">
        <v>457331</v>
      </c>
      <c r="K615" s="1">
        <v>514607</v>
      </c>
    </row>
    <row r="616" spans="1:11" x14ac:dyDescent="0.35">
      <c r="A616">
        <v>640502</v>
      </c>
      <c r="B616" t="s">
        <v>613</v>
      </c>
      <c r="C616" s="1">
        <v>588</v>
      </c>
      <c r="D616" s="1">
        <v>513067</v>
      </c>
      <c r="E616">
        <v>0.54100000000000004</v>
      </c>
      <c r="F616">
        <v>0.63800000000000001</v>
      </c>
      <c r="G616">
        <f t="shared" si="18"/>
        <v>0.63800000000000001</v>
      </c>
      <c r="H616">
        <f t="shared" si="19"/>
        <v>0.63800000000000001</v>
      </c>
      <c r="I616" s="1">
        <v>301683714</v>
      </c>
      <c r="J616" s="1">
        <v>282795</v>
      </c>
      <c r="K616" s="1">
        <v>429402</v>
      </c>
    </row>
    <row r="617" spans="1:11" x14ac:dyDescent="0.35">
      <c r="A617">
        <v>640601</v>
      </c>
      <c r="B617" t="s">
        <v>614</v>
      </c>
      <c r="C617" s="1">
        <v>587</v>
      </c>
      <c r="D617" s="1">
        <v>207977</v>
      </c>
      <c r="E617">
        <v>0.70499999999999996</v>
      </c>
      <c r="F617">
        <v>0.85399999999999998</v>
      </c>
      <c r="G617">
        <f t="shared" si="18"/>
        <v>0.85399999999999998</v>
      </c>
      <c r="H617">
        <f t="shared" si="19"/>
        <v>0.85399999999999998</v>
      </c>
      <c r="I617" s="1">
        <v>122082812</v>
      </c>
      <c r="J617" s="1">
        <v>341645</v>
      </c>
      <c r="K617" s="1">
        <v>359631</v>
      </c>
    </row>
    <row r="618" spans="1:11" x14ac:dyDescent="0.35">
      <c r="A618">
        <v>640701</v>
      </c>
      <c r="B618" t="s">
        <v>615</v>
      </c>
      <c r="C618" s="1">
        <v>1396</v>
      </c>
      <c r="D618" s="1">
        <v>292494</v>
      </c>
      <c r="E618">
        <v>0.504</v>
      </c>
      <c r="F618">
        <v>0.79400000000000004</v>
      </c>
      <c r="G618">
        <f t="shared" si="18"/>
        <v>0.79400000000000004</v>
      </c>
      <c r="H618">
        <f t="shared" si="19"/>
        <v>0.79400000000000004</v>
      </c>
      <c r="I618" s="1">
        <v>408322728</v>
      </c>
      <c r="J618" s="1">
        <v>919925</v>
      </c>
      <c r="K618" s="1">
        <v>925921</v>
      </c>
    </row>
    <row r="619" spans="1:11" x14ac:dyDescent="0.35">
      <c r="A619">
        <v>640801</v>
      </c>
      <c r="B619" t="s">
        <v>616</v>
      </c>
      <c r="C619" s="1">
        <v>1149</v>
      </c>
      <c r="D619" s="1">
        <v>464454</v>
      </c>
      <c r="E619">
        <v>0.52700000000000002</v>
      </c>
      <c r="F619">
        <v>0.67200000000000004</v>
      </c>
      <c r="G619">
        <f t="shared" si="18"/>
        <v>0.67200000000000004</v>
      </c>
      <c r="H619">
        <f t="shared" si="19"/>
        <v>0.67200000000000004</v>
      </c>
      <c r="I619" s="1">
        <v>533658181</v>
      </c>
      <c r="J619" s="1">
        <v>515239</v>
      </c>
      <c r="K619" s="1">
        <v>529947</v>
      </c>
    </row>
    <row r="620" spans="1:11" x14ac:dyDescent="0.35">
      <c r="A620">
        <v>641001</v>
      </c>
      <c r="B620" t="s">
        <v>617</v>
      </c>
      <c r="C620" s="1">
        <v>543</v>
      </c>
      <c r="D620" s="1">
        <v>322243</v>
      </c>
      <c r="E620">
        <v>0.54900000000000004</v>
      </c>
      <c r="F620">
        <v>0.77300000000000002</v>
      </c>
      <c r="G620">
        <f t="shared" si="18"/>
        <v>0.77300000000000002</v>
      </c>
      <c r="H620">
        <f t="shared" si="19"/>
        <v>0.77300000000000002</v>
      </c>
      <c r="I620" s="1">
        <v>174978206</v>
      </c>
      <c r="J620" s="1">
        <v>232241</v>
      </c>
      <c r="K620" s="1">
        <v>228783</v>
      </c>
    </row>
    <row r="621" spans="1:11" x14ac:dyDescent="0.35">
      <c r="A621">
        <v>641301</v>
      </c>
      <c r="B621" t="s">
        <v>618</v>
      </c>
      <c r="C621" s="1">
        <v>2420</v>
      </c>
      <c r="D621" s="1">
        <v>282811</v>
      </c>
      <c r="E621">
        <v>0.5</v>
      </c>
      <c r="F621">
        <v>0.80100000000000005</v>
      </c>
      <c r="G621">
        <f t="shared" si="18"/>
        <v>0.80100000000000005</v>
      </c>
      <c r="H621">
        <f t="shared" si="19"/>
        <v>0.80100000000000005</v>
      </c>
      <c r="I621" s="1">
        <v>684404247</v>
      </c>
      <c r="J621" s="1">
        <v>1007781</v>
      </c>
      <c r="K621" s="1">
        <v>1122023</v>
      </c>
    </row>
    <row r="622" spans="1:11" x14ac:dyDescent="0.35">
      <c r="A622">
        <v>641401</v>
      </c>
      <c r="B622" t="s">
        <v>619</v>
      </c>
      <c r="C622" s="1">
        <v>88</v>
      </c>
      <c r="D622" s="1">
        <v>2923665</v>
      </c>
      <c r="E622">
        <v>0</v>
      </c>
      <c r="F622">
        <v>0</v>
      </c>
      <c r="G622">
        <f t="shared" si="18"/>
        <v>0</v>
      </c>
      <c r="H622">
        <f t="shared" si="19"/>
        <v>0.36</v>
      </c>
      <c r="I622" s="1">
        <v>257282537</v>
      </c>
      <c r="J622" s="1">
        <v>17105</v>
      </c>
      <c r="K622" s="1">
        <v>15646</v>
      </c>
    </row>
    <row r="623" spans="1:11" x14ac:dyDescent="0.35">
      <c r="A623">
        <v>641501</v>
      </c>
      <c r="B623" t="s">
        <v>620</v>
      </c>
      <c r="C623" s="1">
        <v>671</v>
      </c>
      <c r="D623" s="1">
        <v>464563</v>
      </c>
      <c r="E623">
        <v>0.441</v>
      </c>
      <c r="F623">
        <v>0.67200000000000004</v>
      </c>
      <c r="G623">
        <f t="shared" si="18"/>
        <v>0.67200000000000004</v>
      </c>
      <c r="H623">
        <f t="shared" si="19"/>
        <v>0.67200000000000004</v>
      </c>
      <c r="I623" s="1">
        <v>311722062</v>
      </c>
      <c r="J623" s="1">
        <v>502596</v>
      </c>
      <c r="K623" s="1">
        <v>473387</v>
      </c>
    </row>
    <row r="624" spans="1:11" x14ac:dyDescent="0.35">
      <c r="A624">
        <v>641610</v>
      </c>
      <c r="B624" t="s">
        <v>621</v>
      </c>
      <c r="C624" s="1">
        <v>1038</v>
      </c>
      <c r="D624" s="1">
        <v>505599</v>
      </c>
      <c r="E624">
        <v>0.40799999999999997</v>
      </c>
      <c r="F624">
        <v>0.64300000000000002</v>
      </c>
      <c r="G624">
        <f t="shared" si="18"/>
        <v>0.64300000000000002</v>
      </c>
      <c r="H624">
        <f t="shared" si="19"/>
        <v>0.64300000000000002</v>
      </c>
      <c r="I624" s="1">
        <v>524812548</v>
      </c>
      <c r="J624" s="1">
        <v>384409</v>
      </c>
      <c r="K624" s="1">
        <v>379107</v>
      </c>
    </row>
    <row r="625" spans="1:11" x14ac:dyDescent="0.35">
      <c r="A625">
        <v>641701</v>
      </c>
      <c r="B625" t="s">
        <v>622</v>
      </c>
      <c r="C625" s="1">
        <v>852</v>
      </c>
      <c r="D625" s="1">
        <v>510792</v>
      </c>
      <c r="E625">
        <v>0.28000000000000003</v>
      </c>
      <c r="F625">
        <v>0.63900000000000001</v>
      </c>
      <c r="G625">
        <f t="shared" si="18"/>
        <v>0.63900000000000001</v>
      </c>
      <c r="H625">
        <f t="shared" si="19"/>
        <v>0.63900000000000001</v>
      </c>
      <c r="I625" s="1">
        <v>435195390</v>
      </c>
      <c r="J625" s="1">
        <v>363972</v>
      </c>
      <c r="K625" s="1">
        <v>334339</v>
      </c>
    </row>
    <row r="626" spans="1:11" x14ac:dyDescent="0.35">
      <c r="A626">
        <v>650101</v>
      </c>
      <c r="B626" t="s">
        <v>623</v>
      </c>
      <c r="C626" s="1">
        <v>2422</v>
      </c>
      <c r="D626" s="1">
        <v>229000</v>
      </c>
      <c r="E626">
        <v>0.64500000000000002</v>
      </c>
      <c r="F626">
        <v>0.83899999999999997</v>
      </c>
      <c r="G626">
        <f t="shared" si="18"/>
        <v>0.83899999999999997</v>
      </c>
      <c r="H626">
        <f t="shared" si="19"/>
        <v>0.83899999999999997</v>
      </c>
      <c r="I626" s="1">
        <v>554639744</v>
      </c>
      <c r="J626" s="1">
        <v>1521562</v>
      </c>
      <c r="K626" s="1">
        <v>2396257</v>
      </c>
    </row>
    <row r="627" spans="1:11" x14ac:dyDescent="0.35">
      <c r="A627">
        <v>650301</v>
      </c>
      <c r="B627" t="s">
        <v>624</v>
      </c>
      <c r="C627" s="1">
        <v>957</v>
      </c>
      <c r="D627" s="1">
        <v>195353</v>
      </c>
      <c r="E627">
        <v>0.70899999999999996</v>
      </c>
      <c r="F627">
        <v>0.86199999999999999</v>
      </c>
      <c r="G627">
        <f t="shared" si="18"/>
        <v>0.86199999999999999</v>
      </c>
      <c r="H627">
        <f t="shared" si="19"/>
        <v>0.86199999999999999</v>
      </c>
      <c r="I627" s="1">
        <v>186953340</v>
      </c>
      <c r="J627" s="1">
        <v>750412</v>
      </c>
      <c r="K627" s="1">
        <v>837253</v>
      </c>
    </row>
    <row r="628" spans="1:11" x14ac:dyDescent="0.35">
      <c r="A628">
        <v>650501</v>
      </c>
      <c r="B628" t="s">
        <v>625</v>
      </c>
      <c r="C628" s="1">
        <v>1072</v>
      </c>
      <c r="D628" s="1">
        <v>196869</v>
      </c>
      <c r="E628">
        <v>0.63400000000000001</v>
      </c>
      <c r="F628">
        <v>0.86099999999999999</v>
      </c>
      <c r="G628">
        <f t="shared" si="18"/>
        <v>0.86099999999999999</v>
      </c>
      <c r="H628">
        <f t="shared" si="19"/>
        <v>0.86099999999999999</v>
      </c>
      <c r="I628" s="1">
        <v>211044468</v>
      </c>
      <c r="J628" s="1">
        <v>729731</v>
      </c>
      <c r="K628" s="1">
        <v>783880</v>
      </c>
    </row>
    <row r="629" spans="1:11" x14ac:dyDescent="0.35">
      <c r="A629">
        <v>650701</v>
      </c>
      <c r="B629" t="s">
        <v>626</v>
      </c>
      <c r="C629" s="1">
        <v>1076</v>
      </c>
      <c r="D629" s="1">
        <v>222763</v>
      </c>
      <c r="E629">
        <v>0.67100000000000004</v>
      </c>
      <c r="F629">
        <v>0.84299999999999997</v>
      </c>
      <c r="G629">
        <f t="shared" si="18"/>
        <v>0.84299999999999997</v>
      </c>
      <c r="H629">
        <f t="shared" si="19"/>
        <v>0.84299999999999997</v>
      </c>
      <c r="I629" s="1">
        <v>239693113</v>
      </c>
      <c r="J629" s="1">
        <v>675913</v>
      </c>
      <c r="K629" s="1">
        <v>686468</v>
      </c>
    </row>
    <row r="630" spans="1:11" x14ac:dyDescent="0.35">
      <c r="A630">
        <v>650801</v>
      </c>
      <c r="B630" t="s">
        <v>627</v>
      </c>
      <c r="C630" s="1">
        <v>2711</v>
      </c>
      <c r="D630" s="1">
        <v>416898</v>
      </c>
      <c r="E630">
        <v>0.64</v>
      </c>
      <c r="F630">
        <v>0.70599999999999996</v>
      </c>
      <c r="G630">
        <f t="shared" si="18"/>
        <v>0.70599999999999996</v>
      </c>
      <c r="H630">
        <f t="shared" si="19"/>
        <v>0.70599999999999996</v>
      </c>
      <c r="I630" s="1">
        <v>1130210575</v>
      </c>
      <c r="J630" s="1">
        <v>972103</v>
      </c>
      <c r="K630" s="1">
        <v>1019006</v>
      </c>
    </row>
    <row r="631" spans="1:11" x14ac:dyDescent="0.35">
      <c r="A631">
        <v>650901</v>
      </c>
      <c r="B631" t="s">
        <v>628</v>
      </c>
      <c r="C631" s="1">
        <v>2282</v>
      </c>
      <c r="D631" s="1">
        <v>273486</v>
      </c>
      <c r="E631">
        <v>0.69299999999999995</v>
      </c>
      <c r="F631">
        <v>0.80700000000000005</v>
      </c>
      <c r="G631">
        <f t="shared" si="18"/>
        <v>0.80700000000000005</v>
      </c>
      <c r="H631">
        <f t="shared" si="19"/>
        <v>0.80700000000000005</v>
      </c>
      <c r="I631" s="1">
        <v>624096241</v>
      </c>
      <c r="J631" s="1">
        <v>1350642</v>
      </c>
      <c r="K631" s="1">
        <v>1542275</v>
      </c>
    </row>
    <row r="632" spans="1:11" x14ac:dyDescent="0.35">
      <c r="A632">
        <v>650902</v>
      </c>
      <c r="B632" t="s">
        <v>629</v>
      </c>
      <c r="C632" s="1">
        <v>1250</v>
      </c>
      <c r="D632" s="1">
        <v>221404</v>
      </c>
      <c r="E632">
        <v>0.74299999999999999</v>
      </c>
      <c r="F632">
        <v>0.84399999999999997</v>
      </c>
      <c r="G632">
        <f t="shared" si="18"/>
        <v>0.84399999999999997</v>
      </c>
      <c r="H632">
        <f t="shared" si="19"/>
        <v>0.84399999999999997</v>
      </c>
      <c r="I632" s="1">
        <v>276755322</v>
      </c>
      <c r="J632" s="1">
        <v>746590</v>
      </c>
      <c r="K632" s="1">
        <v>764889</v>
      </c>
    </row>
    <row r="633" spans="1:11" x14ac:dyDescent="0.35">
      <c r="A633">
        <v>651201</v>
      </c>
      <c r="B633" t="s">
        <v>630</v>
      </c>
      <c r="C633" s="1">
        <v>1358</v>
      </c>
      <c r="D633" s="1">
        <v>282998</v>
      </c>
      <c r="E633">
        <v>0.628</v>
      </c>
      <c r="F633">
        <v>0.80100000000000005</v>
      </c>
      <c r="G633">
        <f t="shared" si="18"/>
        <v>0.80100000000000005</v>
      </c>
      <c r="H633">
        <f t="shared" si="19"/>
        <v>0.80100000000000005</v>
      </c>
      <c r="I633" s="1">
        <v>384311423</v>
      </c>
      <c r="J633" s="1">
        <v>1015898</v>
      </c>
      <c r="K633" s="1">
        <v>1090645</v>
      </c>
    </row>
    <row r="634" spans="1:11" x14ac:dyDescent="0.35">
      <c r="A634">
        <v>651402</v>
      </c>
      <c r="B634" t="s">
        <v>631</v>
      </c>
      <c r="C634" s="1">
        <v>1258</v>
      </c>
      <c r="D634" s="1">
        <v>289149</v>
      </c>
      <c r="E634">
        <v>0.67300000000000004</v>
      </c>
      <c r="F634">
        <v>0.79600000000000004</v>
      </c>
      <c r="G634">
        <f t="shared" si="18"/>
        <v>0.79600000000000004</v>
      </c>
      <c r="H634">
        <f t="shared" si="19"/>
        <v>0.79600000000000004</v>
      </c>
      <c r="I634" s="1">
        <v>363750320</v>
      </c>
      <c r="J634" s="1">
        <v>729343</v>
      </c>
      <c r="K634" s="1">
        <v>795462</v>
      </c>
    </row>
    <row r="635" spans="1:11" x14ac:dyDescent="0.35">
      <c r="A635">
        <v>651501</v>
      </c>
      <c r="B635" t="s">
        <v>632</v>
      </c>
      <c r="C635" s="1">
        <v>1531</v>
      </c>
      <c r="D635" s="1">
        <v>330417</v>
      </c>
      <c r="E635">
        <v>0.52400000000000002</v>
      </c>
      <c r="F635">
        <v>0.76700000000000002</v>
      </c>
      <c r="G635">
        <f t="shared" si="18"/>
        <v>0.76700000000000002</v>
      </c>
      <c r="H635">
        <f t="shared" si="19"/>
        <v>0.76700000000000002</v>
      </c>
      <c r="I635" s="1">
        <v>505868527</v>
      </c>
      <c r="J635" s="1">
        <v>1119923</v>
      </c>
      <c r="K635" s="1">
        <v>1408342</v>
      </c>
    </row>
    <row r="636" spans="1:11" x14ac:dyDescent="0.35">
      <c r="A636">
        <v>651503</v>
      </c>
      <c r="B636" t="s">
        <v>633</v>
      </c>
      <c r="C636" s="1">
        <v>1040</v>
      </c>
      <c r="D636" s="1">
        <v>240934</v>
      </c>
      <c r="E636">
        <v>0.48099999999999998</v>
      </c>
      <c r="F636">
        <v>0.83</v>
      </c>
      <c r="G636">
        <f t="shared" si="18"/>
        <v>0.83</v>
      </c>
      <c r="H636">
        <f t="shared" si="19"/>
        <v>0.83</v>
      </c>
      <c r="I636" s="1">
        <v>250572217</v>
      </c>
      <c r="J636" s="1">
        <v>1356321</v>
      </c>
      <c r="K636" s="1">
        <v>1180606</v>
      </c>
    </row>
    <row r="637" spans="1:11" x14ac:dyDescent="0.35">
      <c r="A637">
        <v>660101</v>
      </c>
      <c r="B637" t="s">
        <v>634</v>
      </c>
      <c r="C637" s="1">
        <v>4084</v>
      </c>
      <c r="D637" s="1">
        <v>1521549</v>
      </c>
      <c r="E637">
        <v>0.48399999999999999</v>
      </c>
      <c r="F637">
        <v>0</v>
      </c>
      <c r="G637">
        <f t="shared" si="18"/>
        <v>0</v>
      </c>
      <c r="H637">
        <f t="shared" si="19"/>
        <v>0.48399999999999999</v>
      </c>
      <c r="I637" s="1">
        <v>6214006513</v>
      </c>
      <c r="J637" s="1">
        <v>1342390</v>
      </c>
      <c r="K637" s="1">
        <v>1408026</v>
      </c>
    </row>
    <row r="638" spans="1:11" x14ac:dyDescent="0.35">
      <c r="A638">
        <v>660102</v>
      </c>
      <c r="B638" t="s">
        <v>635</v>
      </c>
      <c r="C638" s="1">
        <v>4520</v>
      </c>
      <c r="D638" s="1">
        <v>2150246</v>
      </c>
      <c r="E638">
        <v>0.253</v>
      </c>
      <c r="F638">
        <v>0</v>
      </c>
      <c r="G638">
        <f t="shared" si="18"/>
        <v>0</v>
      </c>
      <c r="H638">
        <f t="shared" si="19"/>
        <v>0.36</v>
      </c>
      <c r="I638" s="1">
        <v>9719113611</v>
      </c>
      <c r="J638" s="1">
        <v>677449</v>
      </c>
      <c r="K638" s="1">
        <v>527557</v>
      </c>
    </row>
    <row r="639" spans="1:11" x14ac:dyDescent="0.35">
      <c r="A639">
        <v>660202</v>
      </c>
      <c r="B639" t="s">
        <v>636</v>
      </c>
      <c r="C639" s="1">
        <v>1886</v>
      </c>
      <c r="D639" s="1">
        <v>1146610</v>
      </c>
      <c r="E639">
        <v>0.52400000000000002</v>
      </c>
      <c r="F639">
        <v>0.19</v>
      </c>
      <c r="G639">
        <f t="shared" si="18"/>
        <v>0.19</v>
      </c>
      <c r="H639">
        <f t="shared" si="19"/>
        <v>0.52400000000000002</v>
      </c>
      <c r="I639" s="1">
        <v>2162508280</v>
      </c>
      <c r="J639" s="1">
        <v>709463</v>
      </c>
      <c r="K639" s="1">
        <v>703516</v>
      </c>
    </row>
    <row r="640" spans="1:11" x14ac:dyDescent="0.35">
      <c r="A640">
        <v>660203</v>
      </c>
      <c r="B640" t="s">
        <v>637</v>
      </c>
      <c r="C640" s="1">
        <v>2994</v>
      </c>
      <c r="D640" s="1">
        <v>1389186</v>
      </c>
      <c r="E640">
        <v>0.41199999999999998</v>
      </c>
      <c r="F640">
        <v>1.7999999999999999E-2</v>
      </c>
      <c r="G640">
        <f t="shared" si="18"/>
        <v>1.7999999999999999E-2</v>
      </c>
      <c r="H640">
        <f t="shared" si="19"/>
        <v>0.41199999999999998</v>
      </c>
      <c r="I640" s="1">
        <v>4159224333</v>
      </c>
      <c r="J640" s="1">
        <v>562504</v>
      </c>
      <c r="K640" s="1">
        <v>521313</v>
      </c>
    </row>
    <row r="641" spans="1:11" x14ac:dyDescent="0.35">
      <c r="A641">
        <v>660301</v>
      </c>
      <c r="B641" t="s">
        <v>638</v>
      </c>
      <c r="C641" s="1">
        <v>3230</v>
      </c>
      <c r="D641" s="1">
        <v>1356891</v>
      </c>
      <c r="E641">
        <v>0.40300000000000002</v>
      </c>
      <c r="F641">
        <v>4.1000000000000002E-2</v>
      </c>
      <c r="G641">
        <f t="shared" si="18"/>
        <v>4.1000000000000002E-2</v>
      </c>
      <c r="H641">
        <f t="shared" si="19"/>
        <v>0.40300000000000002</v>
      </c>
      <c r="I641" s="1">
        <v>4382758188</v>
      </c>
      <c r="J641" s="1">
        <v>709317</v>
      </c>
      <c r="K641" s="1">
        <v>641309</v>
      </c>
    </row>
    <row r="642" spans="1:11" x14ac:dyDescent="0.35">
      <c r="A642">
        <v>660302</v>
      </c>
      <c r="B642" t="s">
        <v>639</v>
      </c>
      <c r="C642" s="1">
        <v>1047</v>
      </c>
      <c r="D642" s="1">
        <v>1469579</v>
      </c>
      <c r="E642">
        <v>0.48399999999999999</v>
      </c>
      <c r="F642">
        <v>0</v>
      </c>
      <c r="G642">
        <f t="shared" si="18"/>
        <v>0</v>
      </c>
      <c r="H642">
        <f t="shared" si="19"/>
        <v>0.48399999999999999</v>
      </c>
      <c r="I642" s="1">
        <v>1538649861</v>
      </c>
      <c r="J642" s="1">
        <v>324307</v>
      </c>
      <c r="K642" s="1">
        <v>268875</v>
      </c>
    </row>
    <row r="643" spans="1:11" x14ac:dyDescent="0.35">
      <c r="A643">
        <v>660303</v>
      </c>
      <c r="B643" t="s">
        <v>640</v>
      </c>
      <c r="C643" s="1">
        <v>1638</v>
      </c>
      <c r="D643" s="1">
        <v>1897753</v>
      </c>
      <c r="E643">
        <v>0.36</v>
      </c>
      <c r="F643">
        <v>0</v>
      </c>
      <c r="G643">
        <f t="shared" si="18"/>
        <v>0</v>
      </c>
      <c r="H643">
        <f t="shared" si="19"/>
        <v>0.36</v>
      </c>
      <c r="I643" s="1">
        <v>3108520957</v>
      </c>
      <c r="J643" s="1">
        <v>460282</v>
      </c>
      <c r="K643" s="1">
        <v>463486</v>
      </c>
    </row>
    <row r="644" spans="1:11" x14ac:dyDescent="0.35">
      <c r="A644">
        <v>660401</v>
      </c>
      <c r="B644" t="s">
        <v>641</v>
      </c>
      <c r="C644" s="1">
        <v>2666</v>
      </c>
      <c r="D644" s="1">
        <v>978529</v>
      </c>
      <c r="E644">
        <v>0.57499999999999996</v>
      </c>
      <c r="F644">
        <v>0.308</v>
      </c>
      <c r="G644">
        <f t="shared" ref="G644:G684" si="20">F644</f>
        <v>0.308</v>
      </c>
      <c r="H644">
        <f t="shared" ref="H644:H684" si="21">MAX(IF(E644&gt;F644,E644,F644),0.36)</f>
        <v>0.57499999999999996</v>
      </c>
      <c r="I644" s="1">
        <v>2608758412</v>
      </c>
      <c r="J644" s="1">
        <v>728673</v>
      </c>
      <c r="K644" s="1">
        <v>695637</v>
      </c>
    </row>
    <row r="645" spans="1:11" x14ac:dyDescent="0.35">
      <c r="A645">
        <v>660402</v>
      </c>
      <c r="B645" t="s">
        <v>642</v>
      </c>
      <c r="C645" s="1">
        <v>2039</v>
      </c>
      <c r="D645" s="1">
        <v>1349245</v>
      </c>
      <c r="E645">
        <v>0.52100000000000002</v>
      </c>
      <c r="F645">
        <v>4.5999999999999999E-2</v>
      </c>
      <c r="G645">
        <f t="shared" si="20"/>
        <v>4.5999999999999999E-2</v>
      </c>
      <c r="H645">
        <f t="shared" si="21"/>
        <v>0.52100000000000002</v>
      </c>
      <c r="I645" s="1">
        <v>2751111875</v>
      </c>
      <c r="J645" s="1">
        <v>337878</v>
      </c>
      <c r="K645" s="1">
        <v>357526</v>
      </c>
    </row>
    <row r="646" spans="1:11" x14ac:dyDescent="0.35">
      <c r="A646">
        <v>660403</v>
      </c>
      <c r="B646" t="s">
        <v>643</v>
      </c>
      <c r="C646" s="1">
        <v>1535</v>
      </c>
      <c r="D646" s="1">
        <v>1055257</v>
      </c>
      <c r="E646">
        <v>0.60199999999999998</v>
      </c>
      <c r="F646">
        <v>0.254</v>
      </c>
      <c r="G646">
        <f t="shared" si="20"/>
        <v>0.254</v>
      </c>
      <c r="H646">
        <f t="shared" si="21"/>
        <v>0.60199999999999998</v>
      </c>
      <c r="I646" s="1">
        <v>1619819826</v>
      </c>
      <c r="J646" s="1">
        <v>473640</v>
      </c>
      <c r="K646" s="1">
        <v>453211</v>
      </c>
    </row>
    <row r="647" spans="1:11" x14ac:dyDescent="0.35">
      <c r="A647">
        <v>660404</v>
      </c>
      <c r="B647" t="s">
        <v>644</v>
      </c>
      <c r="C647" s="1">
        <v>1657</v>
      </c>
      <c r="D647" s="1">
        <v>991823</v>
      </c>
      <c r="E647">
        <v>0.63</v>
      </c>
      <c r="F647">
        <v>0.29899999999999999</v>
      </c>
      <c r="G647">
        <f t="shared" si="20"/>
        <v>0.29899999999999999</v>
      </c>
      <c r="H647">
        <f t="shared" si="21"/>
        <v>0.63</v>
      </c>
      <c r="I647" s="1">
        <v>1643451527</v>
      </c>
      <c r="J647" s="1">
        <v>619385</v>
      </c>
      <c r="K647" s="1">
        <v>599750</v>
      </c>
    </row>
    <row r="648" spans="1:11" x14ac:dyDescent="0.35">
      <c r="A648">
        <v>660405</v>
      </c>
      <c r="B648" t="s">
        <v>645</v>
      </c>
      <c r="C648" s="1">
        <v>2221</v>
      </c>
      <c r="D648" s="1">
        <v>1150459</v>
      </c>
      <c r="E648">
        <v>0.53800000000000003</v>
      </c>
      <c r="F648">
        <v>0.187</v>
      </c>
      <c r="G648">
        <f t="shared" si="20"/>
        <v>0.187</v>
      </c>
      <c r="H648">
        <f t="shared" si="21"/>
        <v>0.53800000000000003</v>
      </c>
      <c r="I648" s="1">
        <v>2555170590</v>
      </c>
      <c r="J648" s="1">
        <v>823136</v>
      </c>
      <c r="K648" s="1">
        <v>689099</v>
      </c>
    </row>
    <row r="649" spans="1:11" x14ac:dyDescent="0.35">
      <c r="A649">
        <v>660406</v>
      </c>
      <c r="B649" t="s">
        <v>646</v>
      </c>
      <c r="C649" s="1">
        <v>2090</v>
      </c>
      <c r="D649" s="1">
        <v>1196472</v>
      </c>
      <c r="E649">
        <v>0.53500000000000003</v>
      </c>
      <c r="F649">
        <v>0.154</v>
      </c>
      <c r="G649">
        <f t="shared" si="20"/>
        <v>0.154</v>
      </c>
      <c r="H649">
        <f t="shared" si="21"/>
        <v>0.53500000000000003</v>
      </c>
      <c r="I649" s="1">
        <v>2500628506</v>
      </c>
      <c r="J649" s="1">
        <v>424789</v>
      </c>
      <c r="K649" s="1">
        <v>368034</v>
      </c>
    </row>
    <row r="650" spans="1:11" x14ac:dyDescent="0.35">
      <c r="A650">
        <v>660407</v>
      </c>
      <c r="B650" t="s">
        <v>647</v>
      </c>
      <c r="C650" s="1">
        <v>1766</v>
      </c>
      <c r="D650" s="1">
        <v>2398336</v>
      </c>
      <c r="E650">
        <v>0.30499999999999999</v>
      </c>
      <c r="F650">
        <v>0</v>
      </c>
      <c r="G650">
        <f t="shared" si="20"/>
        <v>0</v>
      </c>
      <c r="H650">
        <f t="shared" si="21"/>
        <v>0.36</v>
      </c>
      <c r="I650" s="1">
        <v>4235461631</v>
      </c>
      <c r="J650" s="1">
        <v>314301</v>
      </c>
      <c r="K650" s="1">
        <v>294479</v>
      </c>
    </row>
    <row r="651" spans="1:11" x14ac:dyDescent="0.35">
      <c r="A651">
        <v>660409</v>
      </c>
      <c r="B651" t="s">
        <v>648</v>
      </c>
      <c r="C651" s="1">
        <v>1045</v>
      </c>
      <c r="D651" s="1">
        <v>1701540</v>
      </c>
      <c r="E651">
        <v>0.42899999999999999</v>
      </c>
      <c r="F651">
        <v>0</v>
      </c>
      <c r="G651">
        <f t="shared" si="20"/>
        <v>0</v>
      </c>
      <c r="H651">
        <f t="shared" si="21"/>
        <v>0.42899999999999999</v>
      </c>
      <c r="I651" s="1">
        <v>1778109618</v>
      </c>
      <c r="J651" s="1">
        <v>164001</v>
      </c>
      <c r="K651" s="1">
        <v>151053</v>
      </c>
    </row>
    <row r="652" spans="1:11" x14ac:dyDescent="0.35">
      <c r="A652">
        <v>660501</v>
      </c>
      <c r="B652" t="s">
        <v>649</v>
      </c>
      <c r="C652" s="1">
        <v>3613</v>
      </c>
      <c r="D652" s="1">
        <v>2650930</v>
      </c>
      <c r="E652">
        <v>0.158</v>
      </c>
      <c r="F652">
        <v>0</v>
      </c>
      <c r="G652">
        <f t="shared" si="20"/>
        <v>0</v>
      </c>
      <c r="H652">
        <f t="shared" si="21"/>
        <v>0.36</v>
      </c>
      <c r="I652" s="1">
        <v>9577813540</v>
      </c>
      <c r="J652" s="1">
        <v>458235</v>
      </c>
      <c r="K652" s="1">
        <v>319264</v>
      </c>
    </row>
    <row r="653" spans="1:11" x14ac:dyDescent="0.35">
      <c r="A653">
        <v>660701</v>
      </c>
      <c r="B653" t="s">
        <v>650</v>
      </c>
      <c r="C653" s="1">
        <v>5096</v>
      </c>
      <c r="D653" s="1">
        <v>1795949</v>
      </c>
      <c r="E653">
        <v>0.33400000000000002</v>
      </c>
      <c r="F653">
        <v>0</v>
      </c>
      <c r="G653">
        <f t="shared" si="20"/>
        <v>0</v>
      </c>
      <c r="H653">
        <f t="shared" si="21"/>
        <v>0.36</v>
      </c>
      <c r="I653" s="1">
        <v>9152156666</v>
      </c>
      <c r="J653" s="1">
        <v>0</v>
      </c>
      <c r="K653" s="1">
        <v>0</v>
      </c>
    </row>
    <row r="654" spans="1:11" x14ac:dyDescent="0.35">
      <c r="A654">
        <v>660801</v>
      </c>
      <c r="B654" t="s">
        <v>651</v>
      </c>
      <c r="C654" s="1">
        <v>2143</v>
      </c>
      <c r="D654" s="1">
        <v>1427522</v>
      </c>
      <c r="E654">
        <v>0.44500000000000001</v>
      </c>
      <c r="F654">
        <v>0</v>
      </c>
      <c r="G654">
        <f t="shared" si="20"/>
        <v>0</v>
      </c>
      <c r="H654">
        <f t="shared" si="21"/>
        <v>0.44500000000000001</v>
      </c>
      <c r="I654" s="1">
        <v>3059179667</v>
      </c>
      <c r="J654" s="1">
        <v>511032</v>
      </c>
      <c r="K654" s="1">
        <v>446701</v>
      </c>
    </row>
    <row r="655" spans="1:11" x14ac:dyDescent="0.35">
      <c r="A655">
        <v>660802</v>
      </c>
      <c r="B655" t="s">
        <v>652</v>
      </c>
      <c r="C655" s="1">
        <v>543</v>
      </c>
      <c r="D655" s="1">
        <v>4128589</v>
      </c>
      <c r="E655">
        <v>2.5000000000000001E-2</v>
      </c>
      <c r="F655">
        <v>0</v>
      </c>
      <c r="G655">
        <f t="shared" si="20"/>
        <v>0</v>
      </c>
      <c r="H655">
        <f t="shared" si="21"/>
        <v>0.36</v>
      </c>
      <c r="I655" s="1">
        <v>2241824027</v>
      </c>
      <c r="J655" s="1">
        <v>196319</v>
      </c>
      <c r="K655" s="1">
        <v>177497</v>
      </c>
    </row>
    <row r="656" spans="1:11" x14ac:dyDescent="0.35">
      <c r="A656">
        <v>660805</v>
      </c>
      <c r="B656" t="s">
        <v>653</v>
      </c>
      <c r="C656" s="1">
        <v>1622</v>
      </c>
      <c r="D656" s="1">
        <v>1456850</v>
      </c>
      <c r="E656">
        <v>0.47399999999999998</v>
      </c>
      <c r="F656">
        <v>0</v>
      </c>
      <c r="G656">
        <f t="shared" si="20"/>
        <v>0</v>
      </c>
      <c r="H656">
        <f t="shared" si="21"/>
        <v>0.47399999999999998</v>
      </c>
      <c r="I656" s="1">
        <v>2363010835</v>
      </c>
      <c r="J656" s="1">
        <v>190903</v>
      </c>
      <c r="K656" s="1">
        <v>160120</v>
      </c>
    </row>
    <row r="657" spans="1:11" x14ac:dyDescent="0.35">
      <c r="A657">
        <v>660809</v>
      </c>
      <c r="B657" t="s">
        <v>654</v>
      </c>
      <c r="C657" s="1">
        <v>1863</v>
      </c>
      <c r="D657" s="1">
        <v>957797</v>
      </c>
      <c r="E657">
        <v>0.56100000000000005</v>
      </c>
      <c r="F657">
        <v>0.32300000000000001</v>
      </c>
      <c r="G657">
        <f t="shared" si="20"/>
        <v>0.32300000000000001</v>
      </c>
      <c r="H657">
        <f t="shared" si="21"/>
        <v>0.56100000000000005</v>
      </c>
      <c r="I657" s="1">
        <v>1784377500</v>
      </c>
      <c r="J657" s="1">
        <v>439817</v>
      </c>
      <c r="K657" s="1">
        <v>412553</v>
      </c>
    </row>
    <row r="658" spans="1:11" x14ac:dyDescent="0.35">
      <c r="A658">
        <v>660900</v>
      </c>
      <c r="B658" t="s">
        <v>655</v>
      </c>
      <c r="C658" s="1">
        <v>8522</v>
      </c>
      <c r="D658" s="1">
        <v>755995</v>
      </c>
      <c r="E658">
        <v>0.55600000000000005</v>
      </c>
      <c r="F658">
        <v>0.46600000000000003</v>
      </c>
      <c r="G658">
        <f t="shared" si="20"/>
        <v>0.46600000000000003</v>
      </c>
      <c r="H658">
        <f t="shared" si="21"/>
        <v>0.55600000000000005</v>
      </c>
      <c r="I658" s="1">
        <v>6442589568</v>
      </c>
      <c r="J658" s="1">
        <v>931916</v>
      </c>
      <c r="K658" s="1">
        <v>872528</v>
      </c>
    </row>
    <row r="659" spans="1:11" x14ac:dyDescent="0.35">
      <c r="A659">
        <v>661004</v>
      </c>
      <c r="B659" t="s">
        <v>656</v>
      </c>
      <c r="C659" s="1">
        <v>4635</v>
      </c>
      <c r="D659" s="1">
        <v>1336479</v>
      </c>
      <c r="E659">
        <v>0.48799999999999999</v>
      </c>
      <c r="F659">
        <v>5.5E-2</v>
      </c>
      <c r="G659">
        <f t="shared" si="20"/>
        <v>5.5E-2</v>
      </c>
      <c r="H659">
        <f t="shared" si="21"/>
        <v>0.48799999999999999</v>
      </c>
      <c r="I659" s="1">
        <v>6194581505</v>
      </c>
      <c r="J659" s="1">
        <v>716028</v>
      </c>
      <c r="K659" s="1">
        <v>739620</v>
      </c>
    </row>
    <row r="660" spans="1:11" x14ac:dyDescent="0.35">
      <c r="A660">
        <v>661100</v>
      </c>
      <c r="B660" t="s">
        <v>657</v>
      </c>
      <c r="C660" s="1">
        <v>10616</v>
      </c>
      <c r="D660" s="1">
        <v>1159781</v>
      </c>
      <c r="E660">
        <v>0.46</v>
      </c>
      <c r="F660">
        <v>0.18</v>
      </c>
      <c r="G660">
        <f t="shared" si="20"/>
        <v>0.18</v>
      </c>
      <c r="H660">
        <f t="shared" si="21"/>
        <v>0.46</v>
      </c>
      <c r="I660" s="1">
        <v>12312244221</v>
      </c>
      <c r="J660" s="1">
        <v>2838001</v>
      </c>
      <c r="K660" s="1">
        <v>2751003</v>
      </c>
    </row>
    <row r="661" spans="1:11" x14ac:dyDescent="0.35">
      <c r="A661">
        <v>661201</v>
      </c>
      <c r="B661" t="s">
        <v>658</v>
      </c>
      <c r="C661" s="1">
        <v>2978</v>
      </c>
      <c r="D661" s="1">
        <v>1971618</v>
      </c>
      <c r="E661">
        <v>0.317</v>
      </c>
      <c r="F661">
        <v>0</v>
      </c>
      <c r="G661">
        <f t="shared" si="20"/>
        <v>0</v>
      </c>
      <c r="H661">
        <f t="shared" si="21"/>
        <v>0.36</v>
      </c>
      <c r="I661" s="1">
        <v>5871480110</v>
      </c>
      <c r="J661" s="1">
        <v>612594</v>
      </c>
      <c r="K661" s="1">
        <v>510329</v>
      </c>
    </row>
    <row r="662" spans="1:11" x14ac:dyDescent="0.35">
      <c r="A662">
        <v>661301</v>
      </c>
      <c r="B662" t="s">
        <v>659</v>
      </c>
      <c r="C662" s="1">
        <v>1466</v>
      </c>
      <c r="D662" s="1">
        <v>1680271</v>
      </c>
      <c r="E662">
        <v>0.39400000000000002</v>
      </c>
      <c r="F662">
        <v>0</v>
      </c>
      <c r="G662">
        <f t="shared" si="20"/>
        <v>0</v>
      </c>
      <c r="H662">
        <f t="shared" si="21"/>
        <v>0.39400000000000002</v>
      </c>
      <c r="I662" s="1">
        <v>2463278361</v>
      </c>
      <c r="J662" s="1">
        <v>398176</v>
      </c>
      <c r="K662" s="1">
        <v>402791</v>
      </c>
    </row>
    <row r="663" spans="1:11" x14ac:dyDescent="0.35">
      <c r="A663">
        <v>661401</v>
      </c>
      <c r="B663" t="s">
        <v>660</v>
      </c>
      <c r="C663" s="1">
        <v>4001</v>
      </c>
      <c r="D663" s="1">
        <v>1145294</v>
      </c>
      <c r="E663">
        <v>0.55900000000000005</v>
      </c>
      <c r="F663">
        <v>0.191</v>
      </c>
      <c r="G663">
        <f t="shared" si="20"/>
        <v>0.191</v>
      </c>
      <c r="H663">
        <f t="shared" si="21"/>
        <v>0.55900000000000005</v>
      </c>
      <c r="I663" s="1">
        <v>4582324170</v>
      </c>
      <c r="J663" s="1">
        <v>2042597</v>
      </c>
      <c r="K663" s="1">
        <v>1839116</v>
      </c>
    </row>
    <row r="664" spans="1:11" x14ac:dyDescent="0.35">
      <c r="A664">
        <v>661402</v>
      </c>
      <c r="B664" t="s">
        <v>661</v>
      </c>
      <c r="C664" s="1">
        <v>1699</v>
      </c>
      <c r="D664" s="1">
        <v>1279098</v>
      </c>
      <c r="E664">
        <v>0.57699999999999996</v>
      </c>
      <c r="F664">
        <v>9.6000000000000002E-2</v>
      </c>
      <c r="G664">
        <f t="shared" si="20"/>
        <v>9.6000000000000002E-2</v>
      </c>
      <c r="H664">
        <f t="shared" si="21"/>
        <v>0.57699999999999996</v>
      </c>
      <c r="I664" s="1">
        <v>2173188585</v>
      </c>
      <c r="J664" s="1">
        <v>817864</v>
      </c>
      <c r="K664" s="1">
        <v>754461</v>
      </c>
    </row>
    <row r="665" spans="1:11" x14ac:dyDescent="0.35">
      <c r="A665">
        <v>661500</v>
      </c>
      <c r="B665" t="s">
        <v>662</v>
      </c>
      <c r="C665" s="1">
        <v>2926</v>
      </c>
      <c r="D665" s="1">
        <v>716008</v>
      </c>
      <c r="E665">
        <v>0.50700000000000001</v>
      </c>
      <c r="F665">
        <v>0.49399999999999999</v>
      </c>
      <c r="G665">
        <f t="shared" si="20"/>
        <v>0.49399999999999999</v>
      </c>
      <c r="H665">
        <f t="shared" si="21"/>
        <v>0.50700000000000001</v>
      </c>
      <c r="I665" s="1">
        <v>2095041146</v>
      </c>
      <c r="J665" s="1">
        <v>942307</v>
      </c>
      <c r="K665" s="1">
        <v>793018</v>
      </c>
    </row>
    <row r="666" spans="1:11" x14ac:dyDescent="0.35">
      <c r="A666">
        <v>661601</v>
      </c>
      <c r="B666" t="s">
        <v>663</v>
      </c>
      <c r="C666" s="1">
        <v>2875</v>
      </c>
      <c r="D666" s="1">
        <v>1080617</v>
      </c>
      <c r="E666">
        <v>0.51600000000000001</v>
      </c>
      <c r="F666">
        <v>0.23599999999999999</v>
      </c>
      <c r="G666">
        <f t="shared" si="20"/>
        <v>0.23599999999999999</v>
      </c>
      <c r="H666">
        <f t="shared" si="21"/>
        <v>0.51600000000000001</v>
      </c>
      <c r="I666" s="1">
        <v>3106776231</v>
      </c>
      <c r="J666" s="1">
        <v>741877</v>
      </c>
      <c r="K666" s="1">
        <v>743573</v>
      </c>
    </row>
    <row r="667" spans="1:11" x14ac:dyDescent="0.35">
      <c r="A667">
        <v>661800</v>
      </c>
      <c r="B667" t="s">
        <v>664</v>
      </c>
      <c r="C667" s="1">
        <v>3109</v>
      </c>
      <c r="D667" s="1">
        <v>2025288</v>
      </c>
      <c r="E667">
        <v>0.2</v>
      </c>
      <c r="F667">
        <v>0</v>
      </c>
      <c r="G667">
        <f t="shared" si="20"/>
        <v>0</v>
      </c>
      <c r="H667">
        <f t="shared" si="21"/>
        <v>0.36</v>
      </c>
      <c r="I667" s="1">
        <v>6296620609</v>
      </c>
      <c r="J667" s="1">
        <v>210247</v>
      </c>
      <c r="K667" s="1">
        <v>190103</v>
      </c>
    </row>
    <row r="668" spans="1:11" x14ac:dyDescent="0.35">
      <c r="A668">
        <v>661901</v>
      </c>
      <c r="B668" t="s">
        <v>665</v>
      </c>
      <c r="C668" s="1">
        <v>1607</v>
      </c>
      <c r="D668" s="1">
        <v>1486078</v>
      </c>
      <c r="E668">
        <v>0.39</v>
      </c>
      <c r="F668">
        <v>0</v>
      </c>
      <c r="G668">
        <f t="shared" si="20"/>
        <v>0</v>
      </c>
      <c r="H668">
        <f t="shared" si="21"/>
        <v>0.39</v>
      </c>
      <c r="I668" s="1">
        <v>2388128095</v>
      </c>
      <c r="J668" s="1">
        <v>183678</v>
      </c>
      <c r="K668" s="1">
        <v>181039</v>
      </c>
    </row>
    <row r="669" spans="1:11" x14ac:dyDescent="0.35">
      <c r="A669">
        <v>661904</v>
      </c>
      <c r="B669" t="s">
        <v>666</v>
      </c>
      <c r="C669" s="1">
        <v>4255</v>
      </c>
      <c r="D669" s="1">
        <v>918463</v>
      </c>
      <c r="E669">
        <v>0.41699999999999998</v>
      </c>
      <c r="F669">
        <v>0.35099999999999998</v>
      </c>
      <c r="G669">
        <f t="shared" si="20"/>
        <v>0.35099999999999998</v>
      </c>
      <c r="H669">
        <f t="shared" si="21"/>
        <v>0.41699999999999998</v>
      </c>
      <c r="I669" s="1">
        <v>3908061289</v>
      </c>
      <c r="J669" s="1">
        <v>712122</v>
      </c>
      <c r="K669" s="1">
        <v>956262</v>
      </c>
    </row>
    <row r="670" spans="1:11" x14ac:dyDescent="0.35">
      <c r="A670">
        <v>661905</v>
      </c>
      <c r="B670" t="s">
        <v>667</v>
      </c>
      <c r="C670" s="1">
        <v>1621</v>
      </c>
      <c r="D670" s="1">
        <v>1443045</v>
      </c>
      <c r="E670">
        <v>0.441</v>
      </c>
      <c r="F670">
        <v>0</v>
      </c>
      <c r="G670">
        <f t="shared" si="20"/>
        <v>0</v>
      </c>
      <c r="H670">
        <f t="shared" si="21"/>
        <v>0.441</v>
      </c>
      <c r="I670" s="1">
        <v>2339176717</v>
      </c>
      <c r="J670" s="1">
        <v>257602</v>
      </c>
      <c r="K670" s="1">
        <v>173087</v>
      </c>
    </row>
    <row r="671" spans="1:11" x14ac:dyDescent="0.35">
      <c r="A671">
        <v>662001</v>
      </c>
      <c r="B671" t="s">
        <v>668</v>
      </c>
      <c r="C671" s="1">
        <v>5021</v>
      </c>
      <c r="D671" s="1">
        <v>1954198</v>
      </c>
      <c r="E671">
        <v>0.33900000000000002</v>
      </c>
      <c r="F671">
        <v>0</v>
      </c>
      <c r="G671">
        <f t="shared" si="20"/>
        <v>0</v>
      </c>
      <c r="H671">
        <f t="shared" si="21"/>
        <v>0.36</v>
      </c>
      <c r="I671" s="1">
        <v>9812030613</v>
      </c>
      <c r="J671" s="1">
        <v>142639</v>
      </c>
      <c r="K671" s="1">
        <v>142639</v>
      </c>
    </row>
    <row r="672" spans="1:11" x14ac:dyDescent="0.35">
      <c r="A672">
        <v>662101</v>
      </c>
      <c r="B672" t="s">
        <v>669</v>
      </c>
      <c r="C672" s="1">
        <v>3673</v>
      </c>
      <c r="D672" s="1">
        <v>1301207</v>
      </c>
      <c r="E672">
        <v>0.437</v>
      </c>
      <c r="F672">
        <v>0.08</v>
      </c>
      <c r="G672">
        <f t="shared" si="20"/>
        <v>0.08</v>
      </c>
      <c r="H672">
        <f t="shared" si="21"/>
        <v>0.437</v>
      </c>
      <c r="I672" s="1">
        <v>4779336898</v>
      </c>
      <c r="J672" s="1">
        <v>628690</v>
      </c>
      <c r="K672" s="1">
        <v>617383</v>
      </c>
    </row>
    <row r="673" spans="1:11" x14ac:dyDescent="0.35">
      <c r="A673">
        <v>662200</v>
      </c>
      <c r="B673" t="s">
        <v>670</v>
      </c>
      <c r="C673" s="1">
        <v>7443</v>
      </c>
      <c r="D673" s="1">
        <v>1425471</v>
      </c>
      <c r="E673">
        <v>0.44500000000000001</v>
      </c>
      <c r="F673">
        <v>0</v>
      </c>
      <c r="G673">
        <f t="shared" si="20"/>
        <v>0</v>
      </c>
      <c r="H673">
        <f t="shared" si="21"/>
        <v>0.44500000000000001</v>
      </c>
      <c r="I673" s="1">
        <v>10609782218</v>
      </c>
      <c r="J673" s="1">
        <v>2156549</v>
      </c>
      <c r="K673" s="1">
        <v>2048289</v>
      </c>
    </row>
    <row r="674" spans="1:11" x14ac:dyDescent="0.35">
      <c r="A674">
        <v>662300</v>
      </c>
      <c r="B674" t="s">
        <v>671</v>
      </c>
      <c r="C674" s="1">
        <v>23956</v>
      </c>
      <c r="D674" s="1">
        <v>951449</v>
      </c>
      <c r="E674">
        <v>0.192</v>
      </c>
      <c r="F674">
        <v>0.32800000000000001</v>
      </c>
      <c r="G674">
        <f t="shared" si="20"/>
        <v>0.32800000000000001</v>
      </c>
      <c r="H674">
        <f t="shared" si="21"/>
        <v>0.36</v>
      </c>
      <c r="I674" s="1">
        <v>22792930440</v>
      </c>
      <c r="J674" s="1">
        <v>0</v>
      </c>
      <c r="K674" s="1">
        <v>0</v>
      </c>
    </row>
    <row r="675" spans="1:11" x14ac:dyDescent="0.35">
      <c r="A675">
        <v>662401</v>
      </c>
      <c r="B675" t="s">
        <v>672</v>
      </c>
      <c r="C675" s="1">
        <v>6885</v>
      </c>
      <c r="D675" s="1">
        <v>790299</v>
      </c>
      <c r="E675">
        <v>0.57499999999999996</v>
      </c>
      <c r="F675">
        <v>0.442</v>
      </c>
      <c r="G675">
        <f t="shared" si="20"/>
        <v>0.442</v>
      </c>
      <c r="H675">
        <f t="shared" si="21"/>
        <v>0.57499999999999996</v>
      </c>
      <c r="I675" s="1">
        <v>5441213226</v>
      </c>
      <c r="J675" s="1">
        <v>2181635</v>
      </c>
      <c r="K675" s="1">
        <v>2862171</v>
      </c>
    </row>
    <row r="676" spans="1:11" x14ac:dyDescent="0.35">
      <c r="A676">
        <v>662402</v>
      </c>
      <c r="B676" t="s">
        <v>673</v>
      </c>
      <c r="C676" s="1">
        <v>4176</v>
      </c>
      <c r="D676" s="1">
        <v>956808</v>
      </c>
      <c r="E676">
        <v>0.55400000000000005</v>
      </c>
      <c r="F676">
        <v>0.32400000000000001</v>
      </c>
      <c r="G676">
        <f t="shared" si="20"/>
        <v>0.32400000000000001</v>
      </c>
      <c r="H676">
        <f t="shared" si="21"/>
        <v>0.55400000000000005</v>
      </c>
      <c r="I676" s="1">
        <v>3995631840</v>
      </c>
      <c r="J676" s="1">
        <v>1086424</v>
      </c>
      <c r="K676" s="1">
        <v>867925</v>
      </c>
    </row>
    <row r="677" spans="1:11" x14ac:dyDescent="0.35">
      <c r="A677">
        <v>670201</v>
      </c>
      <c r="B677" t="s">
        <v>674</v>
      </c>
      <c r="C677" s="1">
        <v>1750</v>
      </c>
      <c r="D677" s="1">
        <v>293727</v>
      </c>
      <c r="E677">
        <v>0.53800000000000003</v>
      </c>
      <c r="F677">
        <v>0.79300000000000004</v>
      </c>
      <c r="G677">
        <f t="shared" si="20"/>
        <v>0.79300000000000004</v>
      </c>
      <c r="H677">
        <f t="shared" si="21"/>
        <v>0.79300000000000004</v>
      </c>
      <c r="I677" s="1">
        <v>514023629</v>
      </c>
      <c r="J677" s="1">
        <v>1394439</v>
      </c>
      <c r="K677" s="1">
        <v>1575212</v>
      </c>
    </row>
    <row r="678" spans="1:11" x14ac:dyDescent="0.35">
      <c r="A678">
        <v>670401</v>
      </c>
      <c r="B678" t="s">
        <v>675</v>
      </c>
      <c r="C678" s="1">
        <v>1117</v>
      </c>
      <c r="D678" s="1">
        <v>214473</v>
      </c>
      <c r="E678">
        <v>0.504</v>
      </c>
      <c r="F678">
        <v>0.84899999999999998</v>
      </c>
      <c r="G678">
        <f t="shared" si="20"/>
        <v>0.84899999999999998</v>
      </c>
      <c r="H678">
        <f t="shared" si="21"/>
        <v>0.84899999999999998</v>
      </c>
      <c r="I678" s="1">
        <v>239566671</v>
      </c>
      <c r="J678" s="1">
        <v>853273</v>
      </c>
      <c r="K678" s="1">
        <v>767967</v>
      </c>
    </row>
    <row r="679" spans="1:11" x14ac:dyDescent="0.35">
      <c r="A679">
        <v>671002</v>
      </c>
      <c r="B679" t="s">
        <v>676</v>
      </c>
      <c r="C679" s="1">
        <v>293</v>
      </c>
      <c r="D679" s="1">
        <v>301834</v>
      </c>
      <c r="E679">
        <v>0.58799999999999997</v>
      </c>
      <c r="F679">
        <v>0.78700000000000003</v>
      </c>
      <c r="G679">
        <f t="shared" si="20"/>
        <v>0.78700000000000003</v>
      </c>
      <c r="H679">
        <f t="shared" si="21"/>
        <v>0.78700000000000003</v>
      </c>
      <c r="I679" s="1">
        <v>88437509</v>
      </c>
      <c r="J679" s="1">
        <v>336416</v>
      </c>
      <c r="K679" s="1">
        <v>302649</v>
      </c>
    </row>
    <row r="680" spans="1:11" x14ac:dyDescent="0.35">
      <c r="A680">
        <v>671201</v>
      </c>
      <c r="B680" t="s">
        <v>677</v>
      </c>
      <c r="C680" s="1">
        <v>1013</v>
      </c>
      <c r="D680" s="1">
        <v>288137</v>
      </c>
      <c r="E680">
        <v>0.56999999999999995</v>
      </c>
      <c r="F680">
        <v>0.79700000000000004</v>
      </c>
      <c r="G680">
        <f t="shared" si="20"/>
        <v>0.79700000000000004</v>
      </c>
      <c r="H680">
        <f t="shared" si="21"/>
        <v>0.79700000000000004</v>
      </c>
      <c r="I680" s="1">
        <v>291883171</v>
      </c>
      <c r="J680" s="1">
        <v>858339</v>
      </c>
      <c r="K680" s="1">
        <v>765876</v>
      </c>
    </row>
    <row r="681" spans="1:11" x14ac:dyDescent="0.35">
      <c r="A681">
        <v>671501</v>
      </c>
      <c r="B681" t="s">
        <v>678</v>
      </c>
      <c r="C681" s="1">
        <v>1099</v>
      </c>
      <c r="D681" s="1">
        <v>263742</v>
      </c>
      <c r="E681">
        <v>0.64300000000000002</v>
      </c>
      <c r="F681">
        <v>0.81399999999999995</v>
      </c>
      <c r="G681">
        <f t="shared" si="20"/>
        <v>0.81399999999999995</v>
      </c>
      <c r="H681">
        <f t="shared" si="21"/>
        <v>0.81399999999999995</v>
      </c>
      <c r="I681" s="1">
        <v>289853322</v>
      </c>
      <c r="J681" s="1">
        <v>1226317</v>
      </c>
      <c r="K681" s="1">
        <v>1075163</v>
      </c>
    </row>
    <row r="682" spans="1:11" x14ac:dyDescent="0.35">
      <c r="A682">
        <v>680601</v>
      </c>
      <c r="B682" t="s">
        <v>679</v>
      </c>
      <c r="C682" s="1">
        <v>1885</v>
      </c>
      <c r="D682" s="1">
        <v>745064</v>
      </c>
      <c r="E682">
        <v>0.26</v>
      </c>
      <c r="F682">
        <v>0.47399999999999998</v>
      </c>
      <c r="G682">
        <f t="shared" si="20"/>
        <v>0.47399999999999998</v>
      </c>
      <c r="H682">
        <f t="shared" si="21"/>
        <v>0.47399999999999998</v>
      </c>
      <c r="I682" s="1">
        <v>1404447213</v>
      </c>
      <c r="J682" s="1">
        <v>541964</v>
      </c>
      <c r="K682" s="1">
        <v>559066</v>
      </c>
    </row>
    <row r="683" spans="1:11" x14ac:dyDescent="0.35">
      <c r="A683">
        <v>680801</v>
      </c>
      <c r="B683" t="s">
        <v>680</v>
      </c>
      <c r="C683" s="1">
        <v>947</v>
      </c>
      <c r="D683" s="1">
        <v>370951</v>
      </c>
      <c r="E683">
        <v>0.36599999999999999</v>
      </c>
      <c r="F683">
        <v>0.73799999999999999</v>
      </c>
      <c r="G683">
        <f t="shared" si="20"/>
        <v>0.73799999999999999</v>
      </c>
      <c r="H683">
        <f t="shared" si="21"/>
        <v>0.73799999999999999</v>
      </c>
      <c r="I683" s="1">
        <v>351291527</v>
      </c>
      <c r="J683" s="1">
        <v>391615</v>
      </c>
      <c r="K683" s="1">
        <v>443641</v>
      </c>
    </row>
    <row r="684" spans="1:11" x14ac:dyDescent="0.35">
      <c r="A684">
        <v>999999</v>
      </c>
      <c r="B684" t="s">
        <v>681</v>
      </c>
      <c r="C684" s="1">
        <v>2849122</v>
      </c>
      <c r="D684" s="1">
        <v>728898674</v>
      </c>
      <c r="E684">
        <v>329.08100000000002</v>
      </c>
      <c r="F684">
        <v>375.96300000000002</v>
      </c>
      <c r="G684">
        <f t="shared" si="20"/>
        <v>375.96300000000002</v>
      </c>
      <c r="H684">
        <f t="shared" si="21"/>
        <v>375.96300000000002</v>
      </c>
      <c r="I684" s="1">
        <v>999999999999</v>
      </c>
      <c r="J684" s="1">
        <v>715152154</v>
      </c>
      <c r="K684" s="1">
        <v>693016401</v>
      </c>
    </row>
    <row r="685" spans="1:11" x14ac:dyDescent="0.35">
      <c r="J685" s="1">
        <v>15000</v>
      </c>
    </row>
    <row r="686" spans="1:11" x14ac:dyDescent="0.35">
      <c r="J686" s="1">
        <v>715167154</v>
      </c>
    </row>
  </sheetData>
  <autoFilter ref="A2:L686" xr:uid="{00000000-0009-0000-0000-000001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684"/>
  <sheetViews>
    <sheetView workbookViewId="0">
      <selection activeCell="A182" sqref="A182:B182"/>
    </sheetView>
  </sheetViews>
  <sheetFormatPr defaultRowHeight="14.5" x14ac:dyDescent="0.35"/>
  <cols>
    <col min="2" max="2" width="20" bestFit="1" customWidth="1"/>
    <col min="3" max="3" width="13.26953125" style="1" bestFit="1" customWidth="1"/>
    <col min="4" max="4" width="15.26953125" style="1" bestFit="1" customWidth="1"/>
    <col min="5" max="5" width="10.54296875" bestFit="1" customWidth="1"/>
    <col min="6" max="6" width="11" bestFit="1" customWidth="1"/>
    <col min="9" max="9" width="19" style="1" bestFit="1" customWidth="1"/>
    <col min="10" max="11" width="15.26953125" style="1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</row>
    <row r="2" spans="1:12" x14ac:dyDescent="0.35">
      <c r="A2" t="s">
        <v>690</v>
      </c>
      <c r="B2" t="s">
        <v>713</v>
      </c>
      <c r="C2" s="1" t="s">
        <v>716</v>
      </c>
      <c r="D2" s="1" t="s">
        <v>717</v>
      </c>
      <c r="E2" t="s">
        <v>682</v>
      </c>
      <c r="F2" t="s">
        <v>683</v>
      </c>
      <c r="G2" t="s">
        <v>718</v>
      </c>
      <c r="H2" t="s">
        <v>719</v>
      </c>
      <c r="I2" s="1" t="s">
        <v>715</v>
      </c>
      <c r="J2" s="1" t="s">
        <v>720</v>
      </c>
      <c r="K2" s="1" t="s">
        <v>714</v>
      </c>
    </row>
    <row r="3" spans="1:12" x14ac:dyDescent="0.35">
      <c r="A3">
        <v>10100</v>
      </c>
      <c r="B3" t="s">
        <v>2</v>
      </c>
      <c r="C3" s="1">
        <v>10178</v>
      </c>
      <c r="D3" s="1">
        <v>497805</v>
      </c>
      <c r="E3">
        <v>0.65100000000000002</v>
      </c>
      <c r="F3">
        <v>0.65</v>
      </c>
      <c r="G3">
        <f>F3</f>
        <v>0.65</v>
      </c>
      <c r="H3">
        <f>MAX(IF(E3&gt;F3,E3,F3),0.36)</f>
        <v>0.65100000000000002</v>
      </c>
      <c r="I3" s="1">
        <v>5066669316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1051</v>
      </c>
      <c r="D4" s="1">
        <v>608581</v>
      </c>
      <c r="E4">
        <v>0.504</v>
      </c>
      <c r="F4">
        <v>0.57199999999999995</v>
      </c>
      <c r="G4">
        <f t="shared" ref="G4:G67" si="0">F4</f>
        <v>0.57199999999999995</v>
      </c>
      <c r="H4">
        <f t="shared" ref="H4:H67" si="1">MAX(IF(E4&gt;F4,E4,F4),0.36)</f>
        <v>0.57199999999999995</v>
      </c>
      <c r="I4" s="1">
        <v>639618860</v>
      </c>
      <c r="J4" s="1">
        <v>490840</v>
      </c>
      <c r="K4" s="1">
        <v>536354</v>
      </c>
    </row>
    <row r="5" spans="1:12" x14ac:dyDescent="0.35">
      <c r="A5">
        <v>10306</v>
      </c>
      <c r="B5" t="s">
        <v>4</v>
      </c>
      <c r="C5" s="1">
        <v>5484</v>
      </c>
      <c r="D5" s="1">
        <v>557993</v>
      </c>
      <c r="E5">
        <v>0.56100000000000005</v>
      </c>
      <c r="F5">
        <v>0.60799999999999998</v>
      </c>
      <c r="G5">
        <f t="shared" si="0"/>
        <v>0.60799999999999998</v>
      </c>
      <c r="H5">
        <f t="shared" si="1"/>
        <v>0.60799999999999998</v>
      </c>
      <c r="I5" s="1">
        <v>3060033682</v>
      </c>
      <c r="J5" s="1">
        <v>842973</v>
      </c>
      <c r="K5" s="1">
        <v>863681</v>
      </c>
    </row>
    <row r="6" spans="1:12" x14ac:dyDescent="0.35">
      <c r="A6">
        <v>10402</v>
      </c>
      <c r="B6" t="s">
        <v>5</v>
      </c>
      <c r="C6" s="1">
        <v>2146</v>
      </c>
      <c r="D6" s="1">
        <v>585083</v>
      </c>
      <c r="E6">
        <v>0.55600000000000005</v>
      </c>
      <c r="F6">
        <v>0.58899999999999997</v>
      </c>
      <c r="G6">
        <f t="shared" si="0"/>
        <v>0.58899999999999997</v>
      </c>
      <c r="H6">
        <f t="shared" si="1"/>
        <v>0.58899999999999997</v>
      </c>
      <c r="I6" s="1">
        <v>1255588870</v>
      </c>
      <c r="J6" s="1">
        <v>896502</v>
      </c>
      <c r="K6" s="1">
        <v>910192</v>
      </c>
    </row>
    <row r="7" spans="1:12" x14ac:dyDescent="0.35">
      <c r="A7">
        <v>10500</v>
      </c>
      <c r="B7" t="s">
        <v>6</v>
      </c>
      <c r="C7" s="1">
        <v>2064</v>
      </c>
      <c r="D7" s="1">
        <v>336459</v>
      </c>
      <c r="E7">
        <v>0.59599999999999997</v>
      </c>
      <c r="F7">
        <v>0.76400000000000001</v>
      </c>
      <c r="G7">
        <f t="shared" si="0"/>
        <v>0.76400000000000001</v>
      </c>
      <c r="H7">
        <f t="shared" si="1"/>
        <v>0.76400000000000001</v>
      </c>
      <c r="I7" s="1">
        <v>694452363</v>
      </c>
      <c r="J7" s="1">
        <v>867497</v>
      </c>
      <c r="K7" s="1">
        <v>1170637</v>
      </c>
    </row>
    <row r="8" spans="1:12" x14ac:dyDescent="0.35">
      <c r="A8">
        <v>10601</v>
      </c>
      <c r="B8" t="s">
        <v>7</v>
      </c>
      <c r="C8" s="1">
        <v>5755</v>
      </c>
      <c r="D8" s="1">
        <v>666454</v>
      </c>
      <c r="E8">
        <v>0.504</v>
      </c>
      <c r="F8">
        <v>0.53100000000000003</v>
      </c>
      <c r="G8">
        <f t="shared" si="0"/>
        <v>0.53100000000000003</v>
      </c>
      <c r="H8">
        <f t="shared" si="1"/>
        <v>0.53100000000000003</v>
      </c>
      <c r="I8" s="1">
        <v>3835443625</v>
      </c>
      <c r="J8" s="1">
        <v>610539</v>
      </c>
      <c r="K8" s="1">
        <v>622810</v>
      </c>
    </row>
    <row r="9" spans="1:12" x14ac:dyDescent="0.35">
      <c r="A9">
        <v>10615</v>
      </c>
      <c r="B9" t="s">
        <v>8</v>
      </c>
      <c r="C9" s="1">
        <v>393</v>
      </c>
      <c r="D9" s="1">
        <v>957581</v>
      </c>
      <c r="E9">
        <v>0.53</v>
      </c>
      <c r="F9">
        <v>0.32700000000000001</v>
      </c>
      <c r="G9">
        <f t="shared" si="0"/>
        <v>0.32700000000000001</v>
      </c>
      <c r="H9">
        <f t="shared" si="1"/>
        <v>0.53</v>
      </c>
      <c r="I9" s="1">
        <v>376329437</v>
      </c>
      <c r="J9" s="1">
        <v>40562</v>
      </c>
      <c r="K9" s="1">
        <v>58958</v>
      </c>
    </row>
    <row r="10" spans="1:12" x14ac:dyDescent="0.35">
      <c r="A10">
        <v>10623</v>
      </c>
      <c r="B10" t="s">
        <v>9</v>
      </c>
      <c r="C10" s="1">
        <v>5802</v>
      </c>
      <c r="D10" s="1">
        <v>773404</v>
      </c>
      <c r="E10">
        <v>0.44900000000000001</v>
      </c>
      <c r="F10">
        <v>0.45600000000000002</v>
      </c>
      <c r="G10">
        <f t="shared" si="0"/>
        <v>0.45600000000000002</v>
      </c>
      <c r="H10">
        <f t="shared" si="1"/>
        <v>0.45600000000000002</v>
      </c>
      <c r="I10" s="1">
        <v>4487295637</v>
      </c>
      <c r="J10" s="1">
        <v>367710</v>
      </c>
      <c r="K10" s="1">
        <v>384318</v>
      </c>
    </row>
    <row r="11" spans="1:12" x14ac:dyDescent="0.35">
      <c r="A11">
        <v>10701</v>
      </c>
      <c r="B11" t="s">
        <v>10</v>
      </c>
      <c r="C11" s="1">
        <v>345</v>
      </c>
      <c r="D11" s="1">
        <v>439199</v>
      </c>
      <c r="E11">
        <v>0.55400000000000005</v>
      </c>
      <c r="F11">
        <v>0.69099999999999995</v>
      </c>
      <c r="G11">
        <f t="shared" si="0"/>
        <v>0.69099999999999995</v>
      </c>
      <c r="H11">
        <f t="shared" si="1"/>
        <v>0.69099999999999995</v>
      </c>
      <c r="I11" s="1">
        <v>151523687</v>
      </c>
      <c r="J11" s="1">
        <v>232542</v>
      </c>
      <c r="K11" s="1">
        <v>294564</v>
      </c>
    </row>
    <row r="12" spans="1:12" x14ac:dyDescent="0.35">
      <c r="A12">
        <v>10802</v>
      </c>
      <c r="B12" t="s">
        <v>11</v>
      </c>
      <c r="C12" s="1">
        <v>5726</v>
      </c>
      <c r="D12" s="1">
        <v>644331</v>
      </c>
      <c r="E12">
        <v>0.50700000000000001</v>
      </c>
      <c r="F12">
        <v>0.54700000000000004</v>
      </c>
      <c r="G12">
        <f t="shared" si="0"/>
        <v>0.54700000000000004</v>
      </c>
      <c r="H12">
        <f t="shared" si="1"/>
        <v>0.54700000000000004</v>
      </c>
      <c r="I12" s="1">
        <v>3689444032</v>
      </c>
      <c r="J12" s="1">
        <v>1068648</v>
      </c>
      <c r="K12" s="1">
        <v>1208202</v>
      </c>
    </row>
    <row r="13" spans="1:12" x14ac:dyDescent="0.35">
      <c r="A13">
        <v>11003</v>
      </c>
      <c r="B13" t="s">
        <v>12</v>
      </c>
      <c r="C13" s="1">
        <v>1230</v>
      </c>
      <c r="D13" s="1">
        <v>735455</v>
      </c>
      <c r="E13">
        <v>0.51600000000000001</v>
      </c>
      <c r="F13">
        <v>0.48299999999999998</v>
      </c>
      <c r="G13">
        <f t="shared" si="0"/>
        <v>0.48299999999999998</v>
      </c>
      <c r="H13">
        <f t="shared" si="1"/>
        <v>0.51600000000000001</v>
      </c>
      <c r="I13" s="1">
        <v>904610751</v>
      </c>
      <c r="J13" s="1">
        <v>338120</v>
      </c>
      <c r="K13" s="1">
        <v>361615</v>
      </c>
    </row>
    <row r="14" spans="1:12" x14ac:dyDescent="0.35">
      <c r="A14">
        <v>11200</v>
      </c>
      <c r="B14" t="s">
        <v>13</v>
      </c>
      <c r="C14" s="1">
        <v>1465</v>
      </c>
      <c r="D14" s="1">
        <v>313257</v>
      </c>
      <c r="E14">
        <v>0.42099999999999999</v>
      </c>
      <c r="F14">
        <v>0.78</v>
      </c>
      <c r="G14">
        <f t="shared" si="0"/>
        <v>0.78</v>
      </c>
      <c r="H14">
        <f t="shared" si="1"/>
        <v>0.78</v>
      </c>
      <c r="I14" s="1">
        <v>458922186</v>
      </c>
      <c r="J14" s="1">
        <v>726356</v>
      </c>
      <c r="K14" s="1">
        <v>840545</v>
      </c>
    </row>
    <row r="15" spans="1:12" x14ac:dyDescent="0.35">
      <c r="A15">
        <v>20101</v>
      </c>
      <c r="B15" t="s">
        <v>14</v>
      </c>
      <c r="C15" s="1">
        <v>637</v>
      </c>
      <c r="D15" s="1">
        <v>305931</v>
      </c>
      <c r="E15">
        <v>0.64</v>
      </c>
      <c r="F15">
        <v>0.78500000000000003</v>
      </c>
      <c r="G15">
        <f t="shared" si="0"/>
        <v>0.78500000000000003</v>
      </c>
      <c r="H15">
        <f t="shared" si="1"/>
        <v>0.78500000000000003</v>
      </c>
      <c r="I15" s="1">
        <v>194878052</v>
      </c>
      <c r="J15" s="1">
        <v>685152</v>
      </c>
      <c r="K15" s="1">
        <v>750794</v>
      </c>
    </row>
    <row r="16" spans="1:12" x14ac:dyDescent="0.35">
      <c r="A16">
        <v>20601</v>
      </c>
      <c r="B16" t="s">
        <v>15</v>
      </c>
      <c r="C16" s="1">
        <v>381</v>
      </c>
      <c r="D16" s="1">
        <v>221666</v>
      </c>
      <c r="E16">
        <v>0.71699999999999997</v>
      </c>
      <c r="F16">
        <v>0.84499999999999997</v>
      </c>
      <c r="G16">
        <f t="shared" si="0"/>
        <v>0.84499999999999997</v>
      </c>
      <c r="H16">
        <f t="shared" si="1"/>
        <v>0.84499999999999997</v>
      </c>
      <c r="I16" s="1">
        <v>84454809</v>
      </c>
      <c r="J16" s="1">
        <v>559567</v>
      </c>
      <c r="K16" s="1">
        <v>476693</v>
      </c>
    </row>
    <row r="17" spans="1:11" x14ac:dyDescent="0.35">
      <c r="A17">
        <v>20702</v>
      </c>
      <c r="B17" t="s">
        <v>16</v>
      </c>
      <c r="C17" s="1">
        <v>673</v>
      </c>
      <c r="D17" s="1">
        <v>228826</v>
      </c>
      <c r="E17">
        <v>0.52100000000000002</v>
      </c>
      <c r="F17">
        <v>0.84</v>
      </c>
      <c r="G17">
        <f t="shared" si="0"/>
        <v>0.84</v>
      </c>
      <c r="H17">
        <f t="shared" si="1"/>
        <v>0.84</v>
      </c>
      <c r="I17" s="1">
        <v>153999994</v>
      </c>
      <c r="J17" s="1">
        <v>936912</v>
      </c>
      <c r="K17" s="1">
        <v>881829</v>
      </c>
    </row>
    <row r="18" spans="1:11" x14ac:dyDescent="0.35">
      <c r="A18">
        <v>20801</v>
      </c>
      <c r="B18" t="s">
        <v>17</v>
      </c>
      <c r="C18" s="1">
        <v>386</v>
      </c>
      <c r="D18" s="1">
        <v>230937</v>
      </c>
      <c r="E18">
        <v>0.53</v>
      </c>
      <c r="F18">
        <v>0.83799999999999997</v>
      </c>
      <c r="G18">
        <f t="shared" si="0"/>
        <v>0.83799999999999997</v>
      </c>
      <c r="H18">
        <f t="shared" si="1"/>
        <v>0.83799999999999997</v>
      </c>
      <c r="I18" s="1">
        <v>89142034</v>
      </c>
      <c r="J18" s="1">
        <v>822387</v>
      </c>
      <c r="K18" s="1">
        <v>779570</v>
      </c>
    </row>
    <row r="19" spans="1:11" x14ac:dyDescent="0.35">
      <c r="A19">
        <v>21102</v>
      </c>
      <c r="B19" t="s">
        <v>18</v>
      </c>
      <c r="C19" s="1">
        <v>305</v>
      </c>
      <c r="D19" s="1">
        <v>271353</v>
      </c>
      <c r="E19">
        <v>0.61799999999999999</v>
      </c>
      <c r="F19">
        <v>0.81</v>
      </c>
      <c r="G19">
        <f t="shared" si="0"/>
        <v>0.81</v>
      </c>
      <c r="H19">
        <f t="shared" si="1"/>
        <v>0.81</v>
      </c>
      <c r="I19" s="1">
        <v>82762917</v>
      </c>
      <c r="J19" s="1">
        <v>552745</v>
      </c>
      <c r="K19" s="1">
        <v>432417</v>
      </c>
    </row>
    <row r="20" spans="1:11" x14ac:dyDescent="0.35">
      <c r="A20">
        <v>21601</v>
      </c>
      <c r="B20" t="s">
        <v>19</v>
      </c>
      <c r="C20" s="1">
        <v>398</v>
      </c>
      <c r="D20" s="1">
        <v>151114</v>
      </c>
      <c r="E20">
        <v>0.68</v>
      </c>
      <c r="F20">
        <v>0.89400000000000002</v>
      </c>
      <c r="G20">
        <f t="shared" si="0"/>
        <v>0.89400000000000002</v>
      </c>
      <c r="H20">
        <f t="shared" si="1"/>
        <v>0.89400000000000002</v>
      </c>
      <c r="I20" s="1">
        <v>60143634</v>
      </c>
      <c r="J20" s="1">
        <v>1044336</v>
      </c>
      <c r="K20" s="1">
        <v>935942</v>
      </c>
    </row>
    <row r="21" spans="1:11" x14ac:dyDescent="0.35">
      <c r="A21">
        <v>22001</v>
      </c>
      <c r="B21" t="s">
        <v>20</v>
      </c>
      <c r="C21" s="1">
        <v>780</v>
      </c>
      <c r="D21" s="1">
        <v>193990</v>
      </c>
      <c r="E21">
        <v>0.42899999999999999</v>
      </c>
      <c r="F21">
        <v>0.86399999999999999</v>
      </c>
      <c r="G21">
        <f t="shared" si="0"/>
        <v>0.86399999999999999</v>
      </c>
      <c r="H21">
        <f t="shared" si="1"/>
        <v>0.86399999999999999</v>
      </c>
      <c r="I21" s="1">
        <v>151312682</v>
      </c>
      <c r="J21" s="1">
        <v>1282879</v>
      </c>
      <c r="K21" s="1">
        <v>1208388</v>
      </c>
    </row>
    <row r="22" spans="1:11" x14ac:dyDescent="0.35">
      <c r="A22">
        <v>22101</v>
      </c>
      <c r="B22" t="s">
        <v>21</v>
      </c>
      <c r="C22" s="1">
        <v>266</v>
      </c>
      <c r="D22" s="1">
        <v>210442</v>
      </c>
      <c r="E22">
        <v>0.64700000000000002</v>
      </c>
      <c r="F22">
        <v>0.85299999999999998</v>
      </c>
      <c r="G22">
        <f t="shared" si="0"/>
        <v>0.85299999999999998</v>
      </c>
      <c r="H22">
        <f t="shared" si="1"/>
        <v>0.85299999999999998</v>
      </c>
      <c r="I22" s="1">
        <v>55977750</v>
      </c>
      <c r="J22" s="1">
        <v>709697</v>
      </c>
      <c r="K22" s="1">
        <v>611609</v>
      </c>
    </row>
    <row r="23" spans="1:11" x14ac:dyDescent="0.35">
      <c r="A23">
        <v>22302</v>
      </c>
      <c r="B23" t="s">
        <v>22</v>
      </c>
      <c r="C23" s="1">
        <v>981</v>
      </c>
      <c r="D23" s="1">
        <v>346406</v>
      </c>
      <c r="E23">
        <v>0.49399999999999999</v>
      </c>
      <c r="F23">
        <v>0.75700000000000001</v>
      </c>
      <c r="G23">
        <f t="shared" si="0"/>
        <v>0.75700000000000001</v>
      </c>
      <c r="H23">
        <f t="shared" si="1"/>
        <v>0.75700000000000001</v>
      </c>
      <c r="I23" s="1">
        <v>339824437</v>
      </c>
      <c r="J23" s="1">
        <v>1610401</v>
      </c>
      <c r="K23" s="1">
        <v>1484041</v>
      </c>
    </row>
    <row r="24" spans="1:11" x14ac:dyDescent="0.35">
      <c r="A24">
        <v>22401</v>
      </c>
      <c r="B24" t="s">
        <v>23</v>
      </c>
      <c r="C24" s="1">
        <v>398</v>
      </c>
      <c r="D24" s="1">
        <v>193741</v>
      </c>
      <c r="E24">
        <v>0.67300000000000004</v>
      </c>
      <c r="F24">
        <v>0.86399999999999999</v>
      </c>
      <c r="G24">
        <f t="shared" si="0"/>
        <v>0.86399999999999999</v>
      </c>
      <c r="H24">
        <f t="shared" si="1"/>
        <v>0.86399999999999999</v>
      </c>
      <c r="I24" s="1">
        <v>77109212</v>
      </c>
      <c r="J24" s="1">
        <v>1181163</v>
      </c>
      <c r="K24" s="1">
        <v>1165479</v>
      </c>
    </row>
    <row r="25" spans="1:11" x14ac:dyDescent="0.35">
      <c r="A25">
        <v>22601</v>
      </c>
      <c r="B25" t="s">
        <v>24</v>
      </c>
      <c r="C25" s="1">
        <v>1380</v>
      </c>
      <c r="D25" s="1">
        <v>235962</v>
      </c>
      <c r="E25">
        <v>0.67400000000000004</v>
      </c>
      <c r="F25">
        <v>0.83499999999999996</v>
      </c>
      <c r="G25">
        <f t="shared" si="0"/>
        <v>0.83499999999999996</v>
      </c>
      <c r="H25">
        <f t="shared" si="1"/>
        <v>0.83499999999999996</v>
      </c>
      <c r="I25" s="1">
        <v>325628108</v>
      </c>
      <c r="J25" s="1">
        <v>1783809</v>
      </c>
      <c r="K25" s="1">
        <v>1639642</v>
      </c>
    </row>
    <row r="26" spans="1:11" x14ac:dyDescent="0.35">
      <c r="A26">
        <v>22902</v>
      </c>
      <c r="B26" t="s">
        <v>25</v>
      </c>
      <c r="C26" s="1">
        <v>866</v>
      </c>
      <c r="D26" s="1">
        <v>166568</v>
      </c>
      <c r="E26">
        <v>0.55600000000000005</v>
      </c>
      <c r="F26">
        <v>0.88400000000000001</v>
      </c>
      <c r="G26">
        <f t="shared" si="0"/>
        <v>0.88400000000000001</v>
      </c>
      <c r="H26">
        <f t="shared" si="1"/>
        <v>0.88400000000000001</v>
      </c>
      <c r="I26" s="1">
        <v>144248272</v>
      </c>
      <c r="J26" s="1">
        <v>1471448</v>
      </c>
      <c r="K26" s="1">
        <v>1354698</v>
      </c>
    </row>
    <row r="27" spans="1:11" x14ac:dyDescent="0.35">
      <c r="A27">
        <v>30101</v>
      </c>
      <c r="B27" t="s">
        <v>26</v>
      </c>
      <c r="C27" s="1">
        <v>1854</v>
      </c>
      <c r="D27" s="1">
        <v>236456</v>
      </c>
      <c r="E27">
        <v>0.64200000000000002</v>
      </c>
      <c r="F27">
        <v>0.83399999999999996</v>
      </c>
      <c r="G27">
        <f t="shared" si="0"/>
        <v>0.83399999999999996</v>
      </c>
      <c r="H27">
        <f t="shared" si="1"/>
        <v>0.83399999999999996</v>
      </c>
      <c r="I27" s="1">
        <v>438389937</v>
      </c>
      <c r="J27" s="1">
        <v>1610355</v>
      </c>
      <c r="K27" s="1">
        <v>1464389</v>
      </c>
    </row>
    <row r="28" spans="1:11" x14ac:dyDescent="0.35">
      <c r="A28">
        <v>30200</v>
      </c>
      <c r="B28" t="s">
        <v>27</v>
      </c>
      <c r="C28" s="1">
        <v>6026</v>
      </c>
      <c r="D28" s="1">
        <v>252745</v>
      </c>
      <c r="E28">
        <v>0.66700000000000004</v>
      </c>
      <c r="F28">
        <v>0.82299999999999995</v>
      </c>
      <c r="G28">
        <f t="shared" si="0"/>
        <v>0.82299999999999995</v>
      </c>
      <c r="H28">
        <f t="shared" si="1"/>
        <v>0.82299999999999995</v>
      </c>
      <c r="I28" s="1">
        <v>1523046183</v>
      </c>
      <c r="J28" s="1">
        <v>5753905</v>
      </c>
      <c r="K28" s="1">
        <v>5164880</v>
      </c>
    </row>
    <row r="29" spans="1:11" x14ac:dyDescent="0.35">
      <c r="A29">
        <v>30501</v>
      </c>
      <c r="B29" t="s">
        <v>28</v>
      </c>
      <c r="C29" s="1">
        <v>929</v>
      </c>
      <c r="D29" s="1">
        <v>251008</v>
      </c>
      <c r="E29">
        <v>0.433</v>
      </c>
      <c r="F29">
        <v>0.82399999999999995</v>
      </c>
      <c r="G29">
        <f t="shared" si="0"/>
        <v>0.82399999999999995</v>
      </c>
      <c r="H29">
        <f t="shared" si="1"/>
        <v>0.82399999999999995</v>
      </c>
      <c r="I29" s="1">
        <v>233187030</v>
      </c>
      <c r="J29" s="1">
        <v>955493</v>
      </c>
      <c r="K29" s="1">
        <v>1286589</v>
      </c>
    </row>
    <row r="30" spans="1:11" x14ac:dyDescent="0.35">
      <c r="A30">
        <v>30601</v>
      </c>
      <c r="B30" t="s">
        <v>29</v>
      </c>
      <c r="C30" s="1">
        <v>1904</v>
      </c>
      <c r="D30" s="1">
        <v>286475</v>
      </c>
      <c r="E30">
        <v>0.70099999999999996</v>
      </c>
      <c r="F30">
        <v>0.79900000000000004</v>
      </c>
      <c r="G30">
        <f t="shared" si="0"/>
        <v>0.79900000000000004</v>
      </c>
      <c r="H30">
        <f t="shared" si="1"/>
        <v>0.79900000000000004</v>
      </c>
      <c r="I30" s="1">
        <v>545449373</v>
      </c>
      <c r="J30" s="1">
        <v>2183216</v>
      </c>
      <c r="K30" s="1">
        <v>2065396</v>
      </c>
    </row>
    <row r="31" spans="1:11" x14ac:dyDescent="0.35">
      <c r="A31">
        <v>30701</v>
      </c>
      <c r="B31" t="s">
        <v>30</v>
      </c>
      <c r="C31" s="1">
        <v>1905</v>
      </c>
      <c r="D31" s="1">
        <v>334914</v>
      </c>
      <c r="E31">
        <v>0.70299999999999996</v>
      </c>
      <c r="F31">
        <v>0.76500000000000001</v>
      </c>
      <c r="G31">
        <f t="shared" si="0"/>
        <v>0.76500000000000001</v>
      </c>
      <c r="H31">
        <f t="shared" si="1"/>
        <v>0.76500000000000001</v>
      </c>
      <c r="I31" s="1">
        <v>638012417</v>
      </c>
      <c r="J31" s="1">
        <v>1779128</v>
      </c>
      <c r="K31" s="1">
        <v>1539116</v>
      </c>
    </row>
    <row r="32" spans="1:11" x14ac:dyDescent="0.35">
      <c r="A32">
        <v>31101</v>
      </c>
      <c r="B32" t="s">
        <v>31</v>
      </c>
      <c r="C32" s="1">
        <v>2721</v>
      </c>
      <c r="D32" s="1">
        <v>288548</v>
      </c>
      <c r="E32">
        <v>0.68400000000000005</v>
      </c>
      <c r="F32">
        <v>0.79800000000000004</v>
      </c>
      <c r="G32">
        <f t="shared" si="0"/>
        <v>0.79800000000000004</v>
      </c>
      <c r="H32">
        <f t="shared" si="1"/>
        <v>0.79800000000000004</v>
      </c>
      <c r="I32" s="1">
        <v>785141348</v>
      </c>
      <c r="J32" s="1">
        <v>2543744</v>
      </c>
      <c r="K32" s="1">
        <v>2425450</v>
      </c>
    </row>
    <row r="33" spans="1:11" x14ac:dyDescent="0.35">
      <c r="A33">
        <v>31301</v>
      </c>
      <c r="B33" t="s">
        <v>32</v>
      </c>
      <c r="C33" s="1">
        <v>650</v>
      </c>
      <c r="D33" s="1">
        <v>736877</v>
      </c>
      <c r="E33">
        <v>0.45600000000000002</v>
      </c>
      <c r="F33">
        <v>0.48199999999999998</v>
      </c>
      <c r="G33">
        <f t="shared" si="0"/>
        <v>0.48199999999999998</v>
      </c>
      <c r="H33">
        <f t="shared" si="1"/>
        <v>0.48199999999999998</v>
      </c>
      <c r="I33" s="1">
        <v>478970537</v>
      </c>
      <c r="J33" s="1">
        <v>692533</v>
      </c>
      <c r="K33" s="1">
        <v>589006</v>
      </c>
    </row>
    <row r="34" spans="1:11" x14ac:dyDescent="0.35">
      <c r="A34">
        <v>31401</v>
      </c>
      <c r="B34" t="s">
        <v>33</v>
      </c>
      <c r="C34" s="1">
        <v>1578</v>
      </c>
      <c r="D34" s="1">
        <v>236334</v>
      </c>
      <c r="E34">
        <v>0.56799999999999995</v>
      </c>
      <c r="F34">
        <v>0.83399999999999996</v>
      </c>
      <c r="G34">
        <f t="shared" si="0"/>
        <v>0.83399999999999996</v>
      </c>
      <c r="H34">
        <f t="shared" si="1"/>
        <v>0.83399999999999996</v>
      </c>
      <c r="I34" s="1">
        <v>372935568</v>
      </c>
      <c r="J34" s="1">
        <v>1525597</v>
      </c>
      <c r="K34" s="1">
        <v>1465008</v>
      </c>
    </row>
    <row r="35" spans="1:11" x14ac:dyDescent="0.35">
      <c r="A35">
        <v>31501</v>
      </c>
      <c r="B35" t="s">
        <v>34</v>
      </c>
      <c r="C35" s="1">
        <v>4525</v>
      </c>
      <c r="D35" s="1">
        <v>334814</v>
      </c>
      <c r="E35">
        <v>0.65600000000000003</v>
      </c>
      <c r="F35">
        <v>0.76500000000000001</v>
      </c>
      <c r="G35">
        <f t="shared" si="0"/>
        <v>0.76500000000000001</v>
      </c>
      <c r="H35">
        <f t="shared" si="1"/>
        <v>0.76500000000000001</v>
      </c>
      <c r="I35" s="1">
        <v>1515033563</v>
      </c>
      <c r="J35" s="1">
        <v>4783089</v>
      </c>
      <c r="K35" s="1">
        <v>4134129</v>
      </c>
    </row>
    <row r="36" spans="1:11" x14ac:dyDescent="0.35">
      <c r="A36">
        <v>31502</v>
      </c>
      <c r="B36" t="s">
        <v>35</v>
      </c>
      <c r="C36" s="1">
        <v>2737</v>
      </c>
      <c r="D36" s="1">
        <v>372284</v>
      </c>
      <c r="E36">
        <v>0.63</v>
      </c>
      <c r="F36">
        <v>0.73899999999999999</v>
      </c>
      <c r="G36">
        <f t="shared" si="0"/>
        <v>0.73899999999999999</v>
      </c>
      <c r="H36">
        <f t="shared" si="1"/>
        <v>0.73899999999999999</v>
      </c>
      <c r="I36" s="1">
        <v>1018941917</v>
      </c>
      <c r="J36" s="1">
        <v>1412514</v>
      </c>
      <c r="K36" s="1">
        <v>1395169</v>
      </c>
    </row>
    <row r="37" spans="1:11" x14ac:dyDescent="0.35">
      <c r="A37">
        <v>31601</v>
      </c>
      <c r="B37" t="s">
        <v>36</v>
      </c>
      <c r="C37" s="1">
        <v>4151</v>
      </c>
      <c r="D37" s="1">
        <v>464945</v>
      </c>
      <c r="E37">
        <v>0.625</v>
      </c>
      <c r="F37">
        <v>0.67400000000000004</v>
      </c>
      <c r="G37">
        <f t="shared" si="0"/>
        <v>0.67400000000000004</v>
      </c>
      <c r="H37">
        <f t="shared" si="1"/>
        <v>0.67400000000000004</v>
      </c>
      <c r="I37" s="1">
        <v>1929989024</v>
      </c>
      <c r="J37" s="1">
        <v>3756214</v>
      </c>
      <c r="K37" s="1">
        <v>3487438</v>
      </c>
    </row>
    <row r="38" spans="1:11" x14ac:dyDescent="0.35">
      <c r="A38">
        <v>31701</v>
      </c>
      <c r="B38" t="s">
        <v>37</v>
      </c>
      <c r="C38" s="1">
        <v>2088</v>
      </c>
      <c r="D38" s="1">
        <v>284426</v>
      </c>
      <c r="E38">
        <v>0.58199999999999996</v>
      </c>
      <c r="F38">
        <v>0.80100000000000005</v>
      </c>
      <c r="G38">
        <f t="shared" si="0"/>
        <v>0.80100000000000005</v>
      </c>
      <c r="H38">
        <f t="shared" si="1"/>
        <v>0.80100000000000005</v>
      </c>
      <c r="I38" s="1">
        <v>593881812</v>
      </c>
      <c r="J38" s="1">
        <v>2524980</v>
      </c>
      <c r="K38" s="1">
        <v>2079123</v>
      </c>
    </row>
    <row r="39" spans="1:11" x14ac:dyDescent="0.35">
      <c r="A39">
        <v>40204</v>
      </c>
      <c r="B39" t="s">
        <v>38</v>
      </c>
      <c r="C39" s="1">
        <v>380</v>
      </c>
      <c r="D39" s="1">
        <v>342178</v>
      </c>
      <c r="E39">
        <v>0.65400000000000003</v>
      </c>
      <c r="F39">
        <v>0.76</v>
      </c>
      <c r="G39">
        <f t="shared" si="0"/>
        <v>0.76</v>
      </c>
      <c r="H39">
        <f t="shared" si="1"/>
        <v>0.76</v>
      </c>
      <c r="I39" s="1">
        <v>130027832</v>
      </c>
      <c r="J39" s="1">
        <v>597131</v>
      </c>
      <c r="K39" s="1">
        <v>543409</v>
      </c>
    </row>
    <row r="40" spans="1:11" x14ac:dyDescent="0.35">
      <c r="A40">
        <v>40302</v>
      </c>
      <c r="B40" t="s">
        <v>39</v>
      </c>
      <c r="C40" s="1">
        <v>1353</v>
      </c>
      <c r="D40" s="1">
        <v>296943</v>
      </c>
      <c r="E40">
        <v>0.56100000000000005</v>
      </c>
      <c r="F40">
        <v>0.79200000000000004</v>
      </c>
      <c r="G40">
        <f t="shared" si="0"/>
        <v>0.79200000000000004</v>
      </c>
      <c r="H40">
        <f t="shared" si="1"/>
        <v>0.79200000000000004</v>
      </c>
      <c r="I40" s="1">
        <v>401764142</v>
      </c>
      <c r="J40" s="1">
        <v>1695601</v>
      </c>
      <c r="K40" s="1">
        <v>1574346</v>
      </c>
    </row>
    <row r="41" spans="1:11" x14ac:dyDescent="0.35">
      <c r="A41">
        <v>40901</v>
      </c>
      <c r="B41" t="s">
        <v>40</v>
      </c>
      <c r="C41" s="1">
        <v>526</v>
      </c>
      <c r="D41" s="1">
        <v>1413622</v>
      </c>
      <c r="E41">
        <v>0</v>
      </c>
      <c r="F41">
        <v>5.0000000000000001E-3</v>
      </c>
      <c r="G41">
        <f t="shared" si="0"/>
        <v>5.0000000000000001E-3</v>
      </c>
      <c r="H41">
        <f t="shared" si="1"/>
        <v>0.36</v>
      </c>
      <c r="I41" s="1">
        <v>743565684</v>
      </c>
      <c r="J41" s="1">
        <v>495294</v>
      </c>
      <c r="K41" s="1">
        <v>447308</v>
      </c>
    </row>
    <row r="42" spans="1:11" x14ac:dyDescent="0.35">
      <c r="A42">
        <v>41101</v>
      </c>
      <c r="B42" t="s">
        <v>41</v>
      </c>
      <c r="C42" s="1">
        <v>801</v>
      </c>
      <c r="D42" s="1">
        <v>252705</v>
      </c>
      <c r="E42">
        <v>0.58599999999999997</v>
      </c>
      <c r="F42">
        <v>0.82299999999999995</v>
      </c>
      <c r="G42">
        <f t="shared" si="0"/>
        <v>0.82299999999999995</v>
      </c>
      <c r="H42">
        <f t="shared" si="1"/>
        <v>0.82299999999999995</v>
      </c>
      <c r="I42" s="1">
        <v>202417074</v>
      </c>
      <c r="J42" s="1">
        <v>1663748</v>
      </c>
      <c r="K42" s="1">
        <v>1455390</v>
      </c>
    </row>
    <row r="43" spans="1:11" x14ac:dyDescent="0.35">
      <c r="A43">
        <v>41401</v>
      </c>
      <c r="B43" t="s">
        <v>42</v>
      </c>
      <c r="C43" s="1">
        <v>478</v>
      </c>
      <c r="D43" s="1">
        <v>220540</v>
      </c>
      <c r="E43">
        <v>0.52400000000000002</v>
      </c>
      <c r="F43">
        <v>0.84499999999999997</v>
      </c>
      <c r="G43">
        <f t="shared" si="0"/>
        <v>0.84499999999999997</v>
      </c>
      <c r="H43">
        <f t="shared" si="1"/>
        <v>0.84499999999999997</v>
      </c>
      <c r="I43" s="1">
        <v>105418504</v>
      </c>
      <c r="J43" s="1">
        <v>1032761</v>
      </c>
      <c r="K43" s="1">
        <v>893915</v>
      </c>
    </row>
    <row r="44" spans="1:11" x14ac:dyDescent="0.35">
      <c r="A44">
        <v>42302</v>
      </c>
      <c r="B44" t="s">
        <v>43</v>
      </c>
      <c r="C44" s="1">
        <v>1057</v>
      </c>
      <c r="D44" s="1">
        <v>283239</v>
      </c>
      <c r="E44">
        <v>0.53</v>
      </c>
      <c r="F44">
        <v>0.80200000000000005</v>
      </c>
      <c r="G44">
        <f t="shared" si="0"/>
        <v>0.80200000000000005</v>
      </c>
      <c r="H44">
        <f t="shared" si="1"/>
        <v>0.80200000000000005</v>
      </c>
      <c r="I44" s="1">
        <v>299384200</v>
      </c>
      <c r="J44" s="1">
        <v>1699676</v>
      </c>
      <c r="K44" s="1">
        <v>1877836</v>
      </c>
    </row>
    <row r="45" spans="1:11" x14ac:dyDescent="0.35">
      <c r="A45">
        <v>42400</v>
      </c>
      <c r="B45" t="s">
        <v>44</v>
      </c>
      <c r="C45" s="1">
        <v>2339</v>
      </c>
      <c r="D45" s="1">
        <v>246295</v>
      </c>
      <c r="E45">
        <v>0.63400000000000001</v>
      </c>
      <c r="F45">
        <v>0.82799999999999996</v>
      </c>
      <c r="G45">
        <f t="shared" si="0"/>
        <v>0.82799999999999996</v>
      </c>
      <c r="H45">
        <f t="shared" si="1"/>
        <v>0.82799999999999996</v>
      </c>
      <c r="I45" s="1">
        <v>576084009</v>
      </c>
      <c r="J45" s="1">
        <v>2446681</v>
      </c>
      <c r="K45" s="1">
        <v>2226663</v>
      </c>
    </row>
    <row r="46" spans="1:11" x14ac:dyDescent="0.35">
      <c r="A46">
        <v>42801</v>
      </c>
      <c r="B46" t="s">
        <v>45</v>
      </c>
      <c r="C46" s="1">
        <v>1473</v>
      </c>
      <c r="D46" s="1">
        <v>199058</v>
      </c>
      <c r="E46">
        <v>0.54600000000000004</v>
      </c>
      <c r="F46">
        <v>0.86099999999999999</v>
      </c>
      <c r="G46">
        <f t="shared" si="0"/>
        <v>0.86099999999999999</v>
      </c>
      <c r="H46">
        <f t="shared" si="1"/>
        <v>0.86099999999999999</v>
      </c>
      <c r="I46" s="1">
        <v>293213746</v>
      </c>
      <c r="J46" s="1">
        <v>1340976</v>
      </c>
      <c r="K46" s="1">
        <v>1425453</v>
      </c>
    </row>
    <row r="47" spans="1:11" x14ac:dyDescent="0.35">
      <c r="A47">
        <v>42901</v>
      </c>
      <c r="B47" t="s">
        <v>46</v>
      </c>
      <c r="C47" s="1">
        <v>909</v>
      </c>
      <c r="D47" s="1">
        <v>214510</v>
      </c>
      <c r="E47">
        <v>0.61199999999999999</v>
      </c>
      <c r="F47">
        <v>0.85</v>
      </c>
      <c r="G47">
        <f t="shared" si="0"/>
        <v>0.85</v>
      </c>
      <c r="H47">
        <f t="shared" si="1"/>
        <v>0.85</v>
      </c>
      <c r="I47" s="1">
        <v>194989594</v>
      </c>
      <c r="J47" s="1">
        <v>1556206</v>
      </c>
      <c r="K47" s="1">
        <v>1360871</v>
      </c>
    </row>
    <row r="48" spans="1:11" x14ac:dyDescent="0.35">
      <c r="A48">
        <v>43001</v>
      </c>
      <c r="B48" t="s">
        <v>47</v>
      </c>
      <c r="C48" s="1">
        <v>985</v>
      </c>
      <c r="D48" s="1">
        <v>357358</v>
      </c>
      <c r="E48">
        <v>0.42499999999999999</v>
      </c>
      <c r="F48">
        <v>0.749</v>
      </c>
      <c r="G48">
        <f t="shared" si="0"/>
        <v>0.749</v>
      </c>
      <c r="H48">
        <f t="shared" si="1"/>
        <v>0.749</v>
      </c>
      <c r="I48" s="1">
        <v>351998197</v>
      </c>
      <c r="J48" s="1">
        <v>1206835</v>
      </c>
      <c r="K48" s="1">
        <v>1136583</v>
      </c>
    </row>
    <row r="49" spans="1:11" x14ac:dyDescent="0.35">
      <c r="A49">
        <v>43200</v>
      </c>
      <c r="B49" t="s">
        <v>48</v>
      </c>
      <c r="C49" s="1">
        <v>1407</v>
      </c>
      <c r="D49" s="1">
        <v>140264</v>
      </c>
      <c r="E49">
        <v>0.57699999999999996</v>
      </c>
      <c r="F49">
        <v>0.90200000000000002</v>
      </c>
      <c r="G49">
        <f t="shared" si="0"/>
        <v>0.90200000000000002</v>
      </c>
      <c r="H49">
        <f t="shared" si="1"/>
        <v>0.90200000000000002</v>
      </c>
      <c r="I49" s="1">
        <v>197352393</v>
      </c>
      <c r="J49" s="1">
        <v>1681627</v>
      </c>
      <c r="K49" s="1">
        <v>1583925</v>
      </c>
    </row>
    <row r="50" spans="1:11" x14ac:dyDescent="0.35">
      <c r="A50">
        <v>43501</v>
      </c>
      <c r="B50" t="s">
        <v>49</v>
      </c>
      <c r="C50" s="1">
        <v>2653</v>
      </c>
      <c r="D50" s="1">
        <v>305000</v>
      </c>
      <c r="E50">
        <v>0.437</v>
      </c>
      <c r="F50">
        <v>0.78600000000000003</v>
      </c>
      <c r="G50">
        <f t="shared" si="0"/>
        <v>0.78600000000000003</v>
      </c>
      <c r="H50">
        <f t="shared" si="1"/>
        <v>0.78600000000000003</v>
      </c>
      <c r="I50" s="1">
        <v>809166930</v>
      </c>
      <c r="J50" s="1">
        <v>3202304</v>
      </c>
      <c r="K50" s="1">
        <v>2936616</v>
      </c>
    </row>
    <row r="51" spans="1:11" x14ac:dyDescent="0.35">
      <c r="A51">
        <v>50100</v>
      </c>
      <c r="B51" t="s">
        <v>50</v>
      </c>
      <c r="C51" s="1">
        <v>4771</v>
      </c>
      <c r="D51" s="1">
        <v>310999</v>
      </c>
      <c r="E51">
        <v>0.54900000000000004</v>
      </c>
      <c r="F51">
        <v>0.78200000000000003</v>
      </c>
      <c r="G51">
        <f t="shared" si="0"/>
        <v>0.78200000000000003</v>
      </c>
      <c r="H51">
        <f t="shared" si="1"/>
        <v>0.78200000000000003</v>
      </c>
      <c r="I51" s="1">
        <v>1483779170</v>
      </c>
      <c r="J51" s="1">
        <v>3955646</v>
      </c>
      <c r="K51" s="1">
        <v>3614771</v>
      </c>
    </row>
    <row r="52" spans="1:11" x14ac:dyDescent="0.35">
      <c r="A52">
        <v>50301</v>
      </c>
      <c r="B52" t="s">
        <v>51</v>
      </c>
      <c r="C52" s="1">
        <v>945</v>
      </c>
      <c r="D52" s="1">
        <v>334250</v>
      </c>
      <c r="E52">
        <v>0.628</v>
      </c>
      <c r="F52">
        <v>0.76500000000000001</v>
      </c>
      <c r="G52">
        <f t="shared" si="0"/>
        <v>0.76500000000000001</v>
      </c>
      <c r="H52">
        <f t="shared" si="1"/>
        <v>0.76500000000000001</v>
      </c>
      <c r="I52" s="1">
        <v>315866482</v>
      </c>
      <c r="J52" s="1">
        <v>1016321</v>
      </c>
      <c r="K52" s="1">
        <v>862868</v>
      </c>
    </row>
    <row r="53" spans="1:11" x14ac:dyDescent="0.35">
      <c r="A53">
        <v>50401</v>
      </c>
      <c r="B53" t="s">
        <v>52</v>
      </c>
      <c r="C53" s="1">
        <v>1117</v>
      </c>
      <c r="D53" s="1">
        <v>260264</v>
      </c>
      <c r="E53">
        <v>0.56299999999999994</v>
      </c>
      <c r="F53">
        <v>0.81699999999999995</v>
      </c>
      <c r="G53">
        <f t="shared" si="0"/>
        <v>0.81699999999999995</v>
      </c>
      <c r="H53">
        <f t="shared" si="1"/>
        <v>0.81699999999999995</v>
      </c>
      <c r="I53" s="1">
        <v>290716001</v>
      </c>
      <c r="J53" s="1">
        <v>1231503</v>
      </c>
      <c r="K53" s="1">
        <v>1035643</v>
      </c>
    </row>
    <row r="54" spans="1:11" x14ac:dyDescent="0.35">
      <c r="A54">
        <v>50701</v>
      </c>
      <c r="B54" t="s">
        <v>53</v>
      </c>
      <c r="C54" s="1">
        <v>817</v>
      </c>
      <c r="D54" s="1">
        <v>593753</v>
      </c>
      <c r="E54">
        <v>0.44500000000000001</v>
      </c>
      <c r="F54">
        <v>0.58299999999999996</v>
      </c>
      <c r="G54">
        <f t="shared" si="0"/>
        <v>0.58299999999999996</v>
      </c>
      <c r="H54">
        <f t="shared" si="1"/>
        <v>0.58299999999999996</v>
      </c>
      <c r="I54" s="1">
        <v>485096594</v>
      </c>
      <c r="J54" s="1">
        <v>891928</v>
      </c>
      <c r="K54" s="1">
        <v>772081</v>
      </c>
    </row>
    <row r="55" spans="1:11" x14ac:dyDescent="0.35">
      <c r="A55">
        <v>51101</v>
      </c>
      <c r="B55" t="s">
        <v>54</v>
      </c>
      <c r="C55" s="1">
        <v>1078</v>
      </c>
      <c r="D55" s="1">
        <v>255669</v>
      </c>
      <c r="E55">
        <v>0.61</v>
      </c>
      <c r="F55">
        <v>0.82099999999999995</v>
      </c>
      <c r="G55">
        <f t="shared" si="0"/>
        <v>0.82099999999999995</v>
      </c>
      <c r="H55">
        <f t="shared" si="1"/>
        <v>0.82099999999999995</v>
      </c>
      <c r="I55" s="1">
        <v>275611818</v>
      </c>
      <c r="J55" s="1">
        <v>1479384</v>
      </c>
      <c r="K55" s="1">
        <v>1353510</v>
      </c>
    </row>
    <row r="56" spans="1:11" x14ac:dyDescent="0.35">
      <c r="A56">
        <v>51301</v>
      </c>
      <c r="B56" t="s">
        <v>55</v>
      </c>
      <c r="C56" s="1">
        <v>1049</v>
      </c>
      <c r="D56" s="1">
        <v>440811</v>
      </c>
      <c r="E56">
        <v>0.441</v>
      </c>
      <c r="F56">
        <v>0.69</v>
      </c>
      <c r="G56">
        <f t="shared" si="0"/>
        <v>0.69</v>
      </c>
      <c r="H56">
        <f t="shared" si="1"/>
        <v>0.69</v>
      </c>
      <c r="I56" s="1">
        <v>462411253</v>
      </c>
      <c r="J56" s="1">
        <v>1110341</v>
      </c>
      <c r="K56" s="1">
        <v>957838</v>
      </c>
    </row>
    <row r="57" spans="1:11" x14ac:dyDescent="0.35">
      <c r="A57">
        <v>51901</v>
      </c>
      <c r="B57" t="s">
        <v>56</v>
      </c>
      <c r="C57" s="1">
        <v>1003</v>
      </c>
      <c r="D57" s="1">
        <v>445331</v>
      </c>
      <c r="E57">
        <v>0.51</v>
      </c>
      <c r="F57">
        <v>0.68700000000000006</v>
      </c>
      <c r="G57">
        <f t="shared" si="0"/>
        <v>0.68700000000000006</v>
      </c>
      <c r="H57">
        <f t="shared" si="1"/>
        <v>0.68700000000000006</v>
      </c>
      <c r="I57" s="1">
        <v>446667515</v>
      </c>
      <c r="J57" s="1">
        <v>1046108</v>
      </c>
      <c r="K57" s="1">
        <v>887651</v>
      </c>
    </row>
    <row r="58" spans="1:11" x14ac:dyDescent="0.35">
      <c r="A58">
        <v>60201</v>
      </c>
      <c r="B58" t="s">
        <v>57</v>
      </c>
      <c r="C58" s="1">
        <v>1575</v>
      </c>
      <c r="D58" s="1">
        <v>356616</v>
      </c>
      <c r="E58">
        <v>0.621</v>
      </c>
      <c r="F58">
        <v>0.75</v>
      </c>
      <c r="G58">
        <f t="shared" si="0"/>
        <v>0.75</v>
      </c>
      <c r="H58">
        <f t="shared" si="1"/>
        <v>0.75</v>
      </c>
      <c r="I58" s="1">
        <v>561670775</v>
      </c>
      <c r="J58" s="1">
        <v>963232</v>
      </c>
      <c r="K58" s="1">
        <v>918163</v>
      </c>
    </row>
    <row r="59" spans="1:11" x14ac:dyDescent="0.35">
      <c r="A59">
        <v>60301</v>
      </c>
      <c r="B59" t="s">
        <v>58</v>
      </c>
      <c r="C59" s="1">
        <v>916</v>
      </c>
      <c r="D59" s="1">
        <v>205583</v>
      </c>
      <c r="E59">
        <v>0.67400000000000004</v>
      </c>
      <c r="F59">
        <v>0.85599999999999998</v>
      </c>
      <c r="G59">
        <f t="shared" si="0"/>
        <v>0.85599999999999998</v>
      </c>
      <c r="H59">
        <f t="shared" si="1"/>
        <v>0.85599999999999998</v>
      </c>
      <c r="I59" s="1">
        <v>188314874</v>
      </c>
      <c r="J59" s="1">
        <v>599825</v>
      </c>
      <c r="K59" s="1">
        <v>778055</v>
      </c>
    </row>
    <row r="60" spans="1:11" x14ac:dyDescent="0.35">
      <c r="A60">
        <v>60401</v>
      </c>
      <c r="B60" t="s">
        <v>59</v>
      </c>
      <c r="C60" s="1">
        <v>1230</v>
      </c>
      <c r="D60" s="1">
        <v>217529</v>
      </c>
      <c r="E60">
        <v>0.54900000000000004</v>
      </c>
      <c r="F60">
        <v>0.84699999999999998</v>
      </c>
      <c r="G60">
        <f t="shared" si="0"/>
        <v>0.84699999999999998</v>
      </c>
      <c r="H60">
        <f t="shared" si="1"/>
        <v>0.84699999999999998</v>
      </c>
      <c r="I60" s="1">
        <v>267560708</v>
      </c>
      <c r="J60" s="1">
        <v>790838</v>
      </c>
      <c r="K60" s="1">
        <v>707244</v>
      </c>
    </row>
    <row r="61" spans="1:11" x14ac:dyDescent="0.35">
      <c r="A61">
        <v>60503</v>
      </c>
      <c r="B61" t="s">
        <v>60</v>
      </c>
      <c r="C61" s="1">
        <v>836</v>
      </c>
      <c r="D61" s="1">
        <v>1398836</v>
      </c>
      <c r="E61">
        <v>3.6999999999999998E-2</v>
      </c>
      <c r="F61">
        <v>1.6E-2</v>
      </c>
      <c r="G61">
        <f t="shared" si="0"/>
        <v>1.6E-2</v>
      </c>
      <c r="H61">
        <f t="shared" si="1"/>
        <v>0.36</v>
      </c>
      <c r="I61" s="1">
        <v>1169427709</v>
      </c>
      <c r="J61" s="1">
        <v>243108</v>
      </c>
      <c r="K61" s="1">
        <v>213074</v>
      </c>
    </row>
    <row r="62" spans="1:11" x14ac:dyDescent="0.35">
      <c r="A62">
        <v>60601</v>
      </c>
      <c r="B62" t="s">
        <v>61</v>
      </c>
      <c r="C62" s="1">
        <v>702</v>
      </c>
      <c r="D62" s="1">
        <v>218658</v>
      </c>
      <c r="E62">
        <v>0.61</v>
      </c>
      <c r="F62">
        <v>0.84699999999999998</v>
      </c>
      <c r="G62">
        <f t="shared" si="0"/>
        <v>0.84699999999999998</v>
      </c>
      <c r="H62">
        <f t="shared" si="1"/>
        <v>0.84699999999999998</v>
      </c>
      <c r="I62" s="1">
        <v>153498286</v>
      </c>
      <c r="J62" s="1">
        <v>832752</v>
      </c>
      <c r="K62" s="1">
        <v>753735</v>
      </c>
    </row>
    <row r="63" spans="1:11" x14ac:dyDescent="0.35">
      <c r="A63">
        <v>60701</v>
      </c>
      <c r="B63" t="s">
        <v>62</v>
      </c>
      <c r="C63" s="1">
        <v>458</v>
      </c>
      <c r="D63" s="1">
        <v>544959</v>
      </c>
      <c r="E63">
        <v>0.47399999999999998</v>
      </c>
      <c r="F63">
        <v>0.61699999999999999</v>
      </c>
      <c r="G63">
        <f t="shared" si="0"/>
        <v>0.61699999999999999</v>
      </c>
      <c r="H63">
        <f t="shared" si="1"/>
        <v>0.61699999999999999</v>
      </c>
      <c r="I63" s="1">
        <v>249591499</v>
      </c>
      <c r="J63" s="1">
        <v>272751</v>
      </c>
      <c r="K63" s="1">
        <v>240360</v>
      </c>
    </row>
    <row r="64" spans="1:11" x14ac:dyDescent="0.35">
      <c r="A64">
        <v>60800</v>
      </c>
      <c r="B64" t="s">
        <v>63</v>
      </c>
      <c r="C64" s="1">
        <v>2189</v>
      </c>
      <c r="D64" s="1">
        <v>205137</v>
      </c>
      <c r="E64">
        <v>0.627</v>
      </c>
      <c r="F64">
        <v>0.85599999999999998</v>
      </c>
      <c r="G64">
        <f t="shared" si="0"/>
        <v>0.85599999999999998</v>
      </c>
      <c r="H64">
        <f t="shared" si="1"/>
        <v>0.85599999999999998</v>
      </c>
      <c r="I64" s="1">
        <v>449046577</v>
      </c>
      <c r="J64" s="1">
        <v>1726996</v>
      </c>
      <c r="K64" s="1">
        <v>1716886</v>
      </c>
    </row>
    <row r="65" spans="1:11" x14ac:dyDescent="0.35">
      <c r="A65">
        <v>61001</v>
      </c>
      <c r="B65" t="s">
        <v>64</v>
      </c>
      <c r="C65" s="1">
        <v>807</v>
      </c>
      <c r="D65" s="1">
        <v>599555</v>
      </c>
      <c r="E65">
        <v>0.44900000000000001</v>
      </c>
      <c r="F65">
        <v>0.57899999999999996</v>
      </c>
      <c r="G65">
        <f t="shared" si="0"/>
        <v>0.57899999999999996</v>
      </c>
      <c r="H65">
        <f t="shared" si="1"/>
        <v>0.57899999999999996</v>
      </c>
      <c r="I65" s="1">
        <v>483841349</v>
      </c>
      <c r="J65" s="1">
        <v>281514</v>
      </c>
      <c r="K65" s="1">
        <v>252749</v>
      </c>
    </row>
    <row r="66" spans="1:11" x14ac:dyDescent="0.35">
      <c r="A66">
        <v>61101</v>
      </c>
      <c r="B66" t="s">
        <v>65</v>
      </c>
      <c r="C66" s="1">
        <v>1289</v>
      </c>
      <c r="D66" s="1">
        <v>264589</v>
      </c>
      <c r="E66">
        <v>0.58599999999999997</v>
      </c>
      <c r="F66">
        <v>0.81399999999999995</v>
      </c>
      <c r="G66">
        <f t="shared" si="0"/>
        <v>0.81399999999999995</v>
      </c>
      <c r="H66">
        <f t="shared" si="1"/>
        <v>0.81399999999999995</v>
      </c>
      <c r="I66" s="1">
        <v>341055705</v>
      </c>
      <c r="J66" s="1">
        <v>784515</v>
      </c>
      <c r="K66" s="1">
        <v>901880</v>
      </c>
    </row>
    <row r="67" spans="1:11" x14ac:dyDescent="0.35">
      <c r="A67">
        <v>61501</v>
      </c>
      <c r="B67" t="s">
        <v>66</v>
      </c>
      <c r="C67" s="1">
        <v>1107</v>
      </c>
      <c r="D67" s="1">
        <v>274915</v>
      </c>
      <c r="E67">
        <v>0.54100000000000004</v>
      </c>
      <c r="F67">
        <v>0.80700000000000005</v>
      </c>
      <c r="G67">
        <f t="shared" si="0"/>
        <v>0.80700000000000005</v>
      </c>
      <c r="H67">
        <f t="shared" si="1"/>
        <v>0.80700000000000005</v>
      </c>
      <c r="I67" s="1">
        <v>304331925</v>
      </c>
      <c r="J67" s="1">
        <v>1320219</v>
      </c>
      <c r="K67" s="1">
        <v>1242493</v>
      </c>
    </row>
    <row r="68" spans="1:11" x14ac:dyDescent="0.35">
      <c r="A68">
        <v>61503</v>
      </c>
      <c r="B68" t="s">
        <v>67</v>
      </c>
      <c r="C68" s="1">
        <v>590</v>
      </c>
      <c r="D68" s="1">
        <v>308072</v>
      </c>
      <c r="E68">
        <v>0.56100000000000005</v>
      </c>
      <c r="F68">
        <v>0.78400000000000003</v>
      </c>
      <c r="G68">
        <f t="shared" ref="G68:G131" si="2">F68</f>
        <v>0.78400000000000003</v>
      </c>
      <c r="H68">
        <f t="shared" ref="H68:H131" si="3">MAX(IF(E68&gt;F68,E68,F68),0.36)</f>
        <v>0.78400000000000003</v>
      </c>
      <c r="I68" s="1">
        <v>181762994</v>
      </c>
      <c r="J68" s="1">
        <v>562805</v>
      </c>
      <c r="K68" s="1">
        <v>497530</v>
      </c>
    </row>
    <row r="69" spans="1:11" x14ac:dyDescent="0.35">
      <c r="A69">
        <v>61601</v>
      </c>
      <c r="B69" t="s">
        <v>68</v>
      </c>
      <c r="C69" s="1">
        <v>643</v>
      </c>
      <c r="D69" s="1">
        <v>262025</v>
      </c>
      <c r="E69">
        <v>0.61</v>
      </c>
      <c r="F69">
        <v>0.81599999999999995</v>
      </c>
      <c r="G69">
        <f t="shared" si="2"/>
        <v>0.81599999999999995</v>
      </c>
      <c r="H69">
        <f t="shared" si="3"/>
        <v>0.81599999999999995</v>
      </c>
      <c r="I69" s="1">
        <v>168482149</v>
      </c>
      <c r="J69" s="1">
        <v>454937</v>
      </c>
      <c r="K69" s="1">
        <v>434902</v>
      </c>
    </row>
    <row r="70" spans="1:11" x14ac:dyDescent="0.35">
      <c r="A70">
        <v>61700</v>
      </c>
      <c r="B70" t="s">
        <v>69</v>
      </c>
      <c r="C70" s="1">
        <v>5177</v>
      </c>
      <c r="D70" s="1">
        <v>144508</v>
      </c>
      <c r="E70">
        <v>0.59199999999999997</v>
      </c>
      <c r="F70">
        <v>0.89900000000000002</v>
      </c>
      <c r="G70">
        <f t="shared" si="2"/>
        <v>0.89900000000000002</v>
      </c>
      <c r="H70">
        <f t="shared" si="3"/>
        <v>0.89900000000000002</v>
      </c>
      <c r="I70" s="1">
        <v>748122933</v>
      </c>
      <c r="J70" s="1">
        <v>3621842</v>
      </c>
      <c r="K70" s="1">
        <v>2852426</v>
      </c>
    </row>
    <row r="71" spans="1:11" x14ac:dyDescent="0.35">
      <c r="A71">
        <v>62201</v>
      </c>
      <c r="B71" t="s">
        <v>70</v>
      </c>
      <c r="C71" s="1">
        <v>1596</v>
      </c>
      <c r="D71" s="1">
        <v>399145</v>
      </c>
      <c r="E71">
        <v>0.63400000000000001</v>
      </c>
      <c r="F71">
        <v>0.71899999999999997</v>
      </c>
      <c r="G71">
        <f t="shared" si="2"/>
        <v>0.71899999999999997</v>
      </c>
      <c r="H71">
        <f t="shared" si="3"/>
        <v>0.71899999999999997</v>
      </c>
      <c r="I71" s="1">
        <v>637035472</v>
      </c>
      <c r="J71" s="1">
        <v>933141</v>
      </c>
      <c r="K71" s="1">
        <v>806540</v>
      </c>
    </row>
    <row r="72" spans="1:11" x14ac:dyDescent="0.35">
      <c r="A72">
        <v>62301</v>
      </c>
      <c r="B72" t="s">
        <v>71</v>
      </c>
      <c r="C72" s="1">
        <v>689</v>
      </c>
      <c r="D72" s="1">
        <v>231240</v>
      </c>
      <c r="E72">
        <v>0.67700000000000005</v>
      </c>
      <c r="F72">
        <v>0.83799999999999997</v>
      </c>
      <c r="G72">
        <f t="shared" si="2"/>
        <v>0.83799999999999997</v>
      </c>
      <c r="H72">
        <f t="shared" si="3"/>
        <v>0.83799999999999997</v>
      </c>
      <c r="I72" s="1">
        <v>159324543</v>
      </c>
      <c r="J72" s="1">
        <v>778144</v>
      </c>
      <c r="K72" s="1">
        <v>654375</v>
      </c>
    </row>
    <row r="73" spans="1:11" x14ac:dyDescent="0.35">
      <c r="A73">
        <v>62401</v>
      </c>
      <c r="B73" t="s">
        <v>72</v>
      </c>
      <c r="C73" s="1">
        <v>376</v>
      </c>
      <c r="D73" s="1">
        <v>192618</v>
      </c>
      <c r="E73">
        <v>0.74199999999999999</v>
      </c>
      <c r="F73">
        <v>0.86499999999999999</v>
      </c>
      <c r="G73">
        <f t="shared" si="2"/>
        <v>0.86499999999999999</v>
      </c>
      <c r="H73">
        <f t="shared" si="3"/>
        <v>0.86499999999999999</v>
      </c>
      <c r="I73" s="1">
        <v>72424403</v>
      </c>
      <c r="J73" s="1">
        <v>636820</v>
      </c>
      <c r="K73" s="1">
        <v>609255</v>
      </c>
    </row>
    <row r="74" spans="1:11" x14ac:dyDescent="0.35">
      <c r="A74">
        <v>62601</v>
      </c>
      <c r="B74" t="s">
        <v>73</v>
      </c>
      <c r="C74" s="1">
        <v>482</v>
      </c>
      <c r="D74" s="1">
        <v>244826</v>
      </c>
      <c r="E74">
        <v>0.57699999999999996</v>
      </c>
      <c r="F74">
        <v>0.82899999999999996</v>
      </c>
      <c r="G74">
        <f t="shared" si="2"/>
        <v>0.82899999999999996</v>
      </c>
      <c r="H74">
        <f t="shared" si="3"/>
        <v>0.82899999999999996</v>
      </c>
      <c r="I74" s="1">
        <v>118006244</v>
      </c>
      <c r="J74" s="1">
        <v>413177</v>
      </c>
      <c r="K74" s="1">
        <v>426738</v>
      </c>
    </row>
    <row r="75" spans="1:11" x14ac:dyDescent="0.35">
      <c r="A75">
        <v>62901</v>
      </c>
      <c r="B75" t="s">
        <v>74</v>
      </c>
      <c r="C75" s="1">
        <v>819</v>
      </c>
      <c r="D75" s="1">
        <v>330549</v>
      </c>
      <c r="E75">
        <v>0.59199999999999997</v>
      </c>
      <c r="F75">
        <v>0.76800000000000002</v>
      </c>
      <c r="G75">
        <f t="shared" si="2"/>
        <v>0.76800000000000002</v>
      </c>
      <c r="H75">
        <f t="shared" si="3"/>
        <v>0.76800000000000002</v>
      </c>
      <c r="I75" s="1">
        <v>270720250</v>
      </c>
      <c r="J75" s="1">
        <v>755696</v>
      </c>
      <c r="K75" s="1">
        <v>758905</v>
      </c>
    </row>
    <row r="76" spans="1:11" x14ac:dyDescent="0.35">
      <c r="A76">
        <v>70600</v>
      </c>
      <c r="B76" t="s">
        <v>75</v>
      </c>
      <c r="C76" s="1">
        <v>6991</v>
      </c>
      <c r="D76" s="1">
        <v>206170</v>
      </c>
      <c r="E76">
        <v>0.59599999999999997</v>
      </c>
      <c r="F76">
        <v>0.85599999999999998</v>
      </c>
      <c r="G76">
        <f t="shared" si="2"/>
        <v>0.85599999999999998</v>
      </c>
      <c r="H76">
        <f t="shared" si="3"/>
        <v>0.85599999999999998</v>
      </c>
      <c r="I76" s="1">
        <v>1441339312</v>
      </c>
      <c r="J76" s="1">
        <v>9431135</v>
      </c>
      <c r="K76" s="1">
        <v>7334893</v>
      </c>
    </row>
    <row r="77" spans="1:11" x14ac:dyDescent="0.35">
      <c r="A77">
        <v>70901</v>
      </c>
      <c r="B77" t="s">
        <v>76</v>
      </c>
      <c r="C77" s="1">
        <v>4578</v>
      </c>
      <c r="D77" s="1">
        <v>363533</v>
      </c>
      <c r="E77">
        <v>0.56999999999999995</v>
      </c>
      <c r="F77">
        <v>0.745</v>
      </c>
      <c r="G77">
        <f t="shared" si="2"/>
        <v>0.745</v>
      </c>
      <c r="H77">
        <f t="shared" si="3"/>
        <v>0.745</v>
      </c>
      <c r="I77" s="1">
        <v>1664255211</v>
      </c>
      <c r="J77" s="1">
        <v>5145571</v>
      </c>
      <c r="K77" s="1">
        <v>3795769</v>
      </c>
    </row>
    <row r="78" spans="1:11" x14ac:dyDescent="0.35">
      <c r="A78">
        <v>70902</v>
      </c>
      <c r="B78" t="s">
        <v>77</v>
      </c>
      <c r="C78" s="1">
        <v>1173</v>
      </c>
      <c r="D78" s="1">
        <v>257303</v>
      </c>
      <c r="E78">
        <v>0.63</v>
      </c>
      <c r="F78">
        <v>0.81899999999999995</v>
      </c>
      <c r="G78">
        <f t="shared" si="2"/>
        <v>0.81899999999999995</v>
      </c>
      <c r="H78">
        <f t="shared" si="3"/>
        <v>0.81899999999999995</v>
      </c>
      <c r="I78" s="1">
        <v>301816545</v>
      </c>
      <c r="J78" s="1">
        <v>1903451</v>
      </c>
      <c r="K78" s="1">
        <v>1403528</v>
      </c>
    </row>
    <row r="79" spans="1:11" x14ac:dyDescent="0.35">
      <c r="A79">
        <v>80101</v>
      </c>
      <c r="B79" t="s">
        <v>78</v>
      </c>
      <c r="C79" s="1">
        <v>669</v>
      </c>
      <c r="D79" s="1">
        <v>310551</v>
      </c>
      <c r="E79">
        <v>0.58799999999999997</v>
      </c>
      <c r="F79">
        <v>0.78200000000000003</v>
      </c>
      <c r="G79">
        <f t="shared" si="2"/>
        <v>0.78200000000000003</v>
      </c>
      <c r="H79">
        <f t="shared" si="3"/>
        <v>0.78200000000000003</v>
      </c>
      <c r="I79" s="1">
        <v>207758853</v>
      </c>
      <c r="J79" s="1">
        <v>861430</v>
      </c>
      <c r="K79" s="1">
        <v>839739</v>
      </c>
    </row>
    <row r="80" spans="1:11" x14ac:dyDescent="0.35">
      <c r="A80">
        <v>80201</v>
      </c>
      <c r="B80" t="s">
        <v>79</v>
      </c>
      <c r="C80" s="1">
        <v>861</v>
      </c>
      <c r="D80" s="1">
        <v>340732</v>
      </c>
      <c r="E80">
        <v>0.57299999999999995</v>
      </c>
      <c r="F80">
        <v>0.76100000000000001</v>
      </c>
      <c r="G80">
        <f t="shared" si="2"/>
        <v>0.76100000000000001</v>
      </c>
      <c r="H80">
        <f t="shared" si="3"/>
        <v>0.76100000000000001</v>
      </c>
      <c r="I80" s="1">
        <v>293370677</v>
      </c>
      <c r="J80" s="1">
        <v>1401192</v>
      </c>
      <c r="K80" s="1">
        <v>1233008</v>
      </c>
    </row>
    <row r="81" spans="1:11" x14ac:dyDescent="0.35">
      <c r="A81">
        <v>80601</v>
      </c>
      <c r="B81" t="s">
        <v>80</v>
      </c>
      <c r="C81" s="1">
        <v>1263</v>
      </c>
      <c r="D81" s="1">
        <v>282813</v>
      </c>
      <c r="E81">
        <v>0.52100000000000002</v>
      </c>
      <c r="F81">
        <v>0.80200000000000005</v>
      </c>
      <c r="G81">
        <f t="shared" si="2"/>
        <v>0.80200000000000005</v>
      </c>
      <c r="H81">
        <f t="shared" si="3"/>
        <v>0.80200000000000005</v>
      </c>
      <c r="I81" s="1">
        <v>357193007</v>
      </c>
      <c r="J81" s="1">
        <v>1870746</v>
      </c>
      <c r="K81" s="1">
        <v>1596304</v>
      </c>
    </row>
    <row r="82" spans="1:11" x14ac:dyDescent="0.35">
      <c r="A82">
        <v>81003</v>
      </c>
      <c r="B82" t="s">
        <v>81</v>
      </c>
      <c r="C82" s="1">
        <v>889</v>
      </c>
      <c r="D82" s="1">
        <v>294354</v>
      </c>
      <c r="E82">
        <v>0.45300000000000001</v>
      </c>
      <c r="F82">
        <v>0.79300000000000004</v>
      </c>
      <c r="G82">
        <f t="shared" si="2"/>
        <v>0.79300000000000004</v>
      </c>
      <c r="H82">
        <f t="shared" si="3"/>
        <v>0.79300000000000004</v>
      </c>
      <c r="I82" s="1">
        <v>261681482</v>
      </c>
      <c r="J82" s="1">
        <v>1210932</v>
      </c>
      <c r="K82" s="1">
        <v>941850</v>
      </c>
    </row>
    <row r="83" spans="1:11" x14ac:dyDescent="0.35">
      <c r="A83">
        <v>81200</v>
      </c>
      <c r="B83" t="s">
        <v>82</v>
      </c>
      <c r="C83" s="1">
        <v>2219</v>
      </c>
      <c r="D83" s="1">
        <v>260741</v>
      </c>
      <c r="E83">
        <v>0.53500000000000003</v>
      </c>
      <c r="F83">
        <v>0.81699999999999995</v>
      </c>
      <c r="G83">
        <f t="shared" si="2"/>
        <v>0.81699999999999995</v>
      </c>
      <c r="H83">
        <f t="shared" si="3"/>
        <v>0.81699999999999995</v>
      </c>
      <c r="I83" s="1">
        <v>578586027</v>
      </c>
      <c r="J83" s="1">
        <v>2685589</v>
      </c>
      <c r="K83" s="1">
        <v>2486468</v>
      </c>
    </row>
    <row r="84" spans="1:11" x14ac:dyDescent="0.35">
      <c r="A84">
        <v>81401</v>
      </c>
      <c r="B84" t="s">
        <v>83</v>
      </c>
      <c r="C84" s="1">
        <v>430</v>
      </c>
      <c r="D84" s="1">
        <v>388597</v>
      </c>
      <c r="E84">
        <v>0.54100000000000004</v>
      </c>
      <c r="F84">
        <v>0.72699999999999998</v>
      </c>
      <c r="G84">
        <f t="shared" si="2"/>
        <v>0.72699999999999998</v>
      </c>
      <c r="H84">
        <f t="shared" si="3"/>
        <v>0.72699999999999998</v>
      </c>
      <c r="I84" s="1">
        <v>167096763</v>
      </c>
      <c r="J84" s="1">
        <v>676066</v>
      </c>
      <c r="K84" s="1">
        <v>608817</v>
      </c>
    </row>
    <row r="85" spans="1:11" x14ac:dyDescent="0.35">
      <c r="A85">
        <v>81501</v>
      </c>
      <c r="B85" t="s">
        <v>84</v>
      </c>
      <c r="C85" s="1">
        <v>909</v>
      </c>
      <c r="D85" s="1">
        <v>269614</v>
      </c>
      <c r="E85">
        <v>0.56999999999999995</v>
      </c>
      <c r="F85">
        <v>0.81100000000000005</v>
      </c>
      <c r="G85">
        <f t="shared" si="2"/>
        <v>0.81100000000000005</v>
      </c>
      <c r="H85">
        <f t="shared" si="3"/>
        <v>0.81100000000000005</v>
      </c>
      <c r="I85" s="1">
        <v>245079441</v>
      </c>
      <c r="J85" s="1">
        <v>1470110</v>
      </c>
      <c r="K85" s="1">
        <v>1308444</v>
      </c>
    </row>
    <row r="86" spans="1:11" x14ac:dyDescent="0.35">
      <c r="A86">
        <v>82001</v>
      </c>
      <c r="B86" t="s">
        <v>85</v>
      </c>
      <c r="C86" s="1">
        <v>1541</v>
      </c>
      <c r="D86" s="1">
        <v>242555</v>
      </c>
      <c r="E86">
        <v>0.53300000000000003</v>
      </c>
      <c r="F86">
        <v>0.83</v>
      </c>
      <c r="G86">
        <f t="shared" si="2"/>
        <v>0.83</v>
      </c>
      <c r="H86">
        <f t="shared" si="3"/>
        <v>0.83</v>
      </c>
      <c r="I86" s="1">
        <v>373777349</v>
      </c>
      <c r="J86" s="1">
        <v>2557421</v>
      </c>
      <c r="K86" s="1">
        <v>2398543</v>
      </c>
    </row>
    <row r="87" spans="1:11" x14ac:dyDescent="0.35">
      <c r="A87">
        <v>90201</v>
      </c>
      <c r="B87" t="s">
        <v>86</v>
      </c>
      <c r="C87" s="1">
        <v>1319</v>
      </c>
      <c r="D87" s="1">
        <v>516101</v>
      </c>
      <c r="E87">
        <v>0.50700000000000001</v>
      </c>
      <c r="F87">
        <v>0.63700000000000001</v>
      </c>
      <c r="G87">
        <f t="shared" si="2"/>
        <v>0.63700000000000001</v>
      </c>
      <c r="H87">
        <f t="shared" si="3"/>
        <v>0.63700000000000001</v>
      </c>
      <c r="I87" s="1">
        <v>680737404</v>
      </c>
      <c r="J87" s="1">
        <v>654607</v>
      </c>
      <c r="K87" s="1">
        <v>774539</v>
      </c>
    </row>
    <row r="88" spans="1:11" x14ac:dyDescent="0.35">
      <c r="A88">
        <v>90301</v>
      </c>
      <c r="B88" t="s">
        <v>87</v>
      </c>
      <c r="C88" s="1">
        <v>2147</v>
      </c>
      <c r="D88" s="1">
        <v>458637</v>
      </c>
      <c r="E88">
        <v>0.53</v>
      </c>
      <c r="F88">
        <v>0.67800000000000005</v>
      </c>
      <c r="G88">
        <f t="shared" si="2"/>
        <v>0.67800000000000005</v>
      </c>
      <c r="H88">
        <f t="shared" si="3"/>
        <v>0.67800000000000005</v>
      </c>
      <c r="I88" s="1">
        <v>984695475</v>
      </c>
      <c r="J88" s="1">
        <v>1162713</v>
      </c>
      <c r="K88" s="1">
        <v>1425820</v>
      </c>
    </row>
    <row r="89" spans="1:11" x14ac:dyDescent="0.35">
      <c r="A89">
        <v>90501</v>
      </c>
      <c r="B89" t="s">
        <v>88</v>
      </c>
      <c r="C89" s="1">
        <v>1459</v>
      </c>
      <c r="D89" s="1">
        <v>340008</v>
      </c>
      <c r="E89">
        <v>0.60199999999999998</v>
      </c>
      <c r="F89">
        <v>0.76100000000000001</v>
      </c>
      <c r="G89">
        <f t="shared" si="2"/>
        <v>0.76100000000000001</v>
      </c>
      <c r="H89">
        <f t="shared" si="3"/>
        <v>0.76100000000000001</v>
      </c>
      <c r="I89" s="1">
        <v>496071711</v>
      </c>
      <c r="J89" s="1">
        <v>947098</v>
      </c>
      <c r="K89" s="1">
        <v>1252673</v>
      </c>
    </row>
    <row r="90" spans="1:11" x14ac:dyDescent="0.35">
      <c r="A90">
        <v>90601</v>
      </c>
      <c r="B90" t="s">
        <v>89</v>
      </c>
      <c r="C90" s="1">
        <v>535</v>
      </c>
      <c r="D90" s="1">
        <v>404757</v>
      </c>
      <c r="E90">
        <v>0.56999999999999995</v>
      </c>
      <c r="F90">
        <v>0.71599999999999997</v>
      </c>
      <c r="G90">
        <f t="shared" si="2"/>
        <v>0.71599999999999997</v>
      </c>
      <c r="H90">
        <f t="shared" si="3"/>
        <v>0.71599999999999997</v>
      </c>
      <c r="I90" s="1">
        <v>216545309</v>
      </c>
      <c r="J90" s="1">
        <v>365488</v>
      </c>
      <c r="K90" s="1">
        <v>482915</v>
      </c>
    </row>
    <row r="91" spans="1:11" x14ac:dyDescent="0.35">
      <c r="A91">
        <v>90901</v>
      </c>
      <c r="B91" t="s">
        <v>90</v>
      </c>
      <c r="C91" s="1">
        <v>1011</v>
      </c>
      <c r="D91" s="1">
        <v>348701</v>
      </c>
      <c r="E91">
        <v>0.29299999999999998</v>
      </c>
      <c r="F91">
        <v>0.755</v>
      </c>
      <c r="G91">
        <f t="shared" si="2"/>
        <v>0.755</v>
      </c>
      <c r="H91">
        <f t="shared" si="3"/>
        <v>0.755</v>
      </c>
      <c r="I91" s="1">
        <v>352537085</v>
      </c>
      <c r="J91" s="1">
        <v>814438</v>
      </c>
      <c r="K91" s="1">
        <v>1080647</v>
      </c>
    </row>
    <row r="92" spans="1:11" x14ac:dyDescent="0.35">
      <c r="A92">
        <v>91101</v>
      </c>
      <c r="B92" t="s">
        <v>91</v>
      </c>
      <c r="C92" s="1">
        <v>2295</v>
      </c>
      <c r="D92" s="1">
        <v>333791</v>
      </c>
      <c r="E92">
        <v>0.57699999999999996</v>
      </c>
      <c r="F92">
        <v>0.76600000000000001</v>
      </c>
      <c r="G92">
        <f t="shared" si="2"/>
        <v>0.76600000000000001</v>
      </c>
      <c r="H92">
        <f t="shared" si="3"/>
        <v>0.76600000000000001</v>
      </c>
      <c r="I92" s="1">
        <v>766052135</v>
      </c>
      <c r="J92" s="1">
        <v>1173662</v>
      </c>
      <c r="K92" s="1">
        <v>1488260</v>
      </c>
    </row>
    <row r="93" spans="1:11" x14ac:dyDescent="0.35">
      <c r="A93">
        <v>91200</v>
      </c>
      <c r="B93" t="s">
        <v>92</v>
      </c>
      <c r="C93" s="1">
        <v>1943</v>
      </c>
      <c r="D93" s="1">
        <v>440993</v>
      </c>
      <c r="E93">
        <v>0.63500000000000001</v>
      </c>
      <c r="F93">
        <v>0.69</v>
      </c>
      <c r="G93">
        <f t="shared" si="2"/>
        <v>0.69</v>
      </c>
      <c r="H93">
        <f t="shared" si="3"/>
        <v>0.69</v>
      </c>
      <c r="I93" s="1">
        <v>856850492</v>
      </c>
      <c r="J93" s="1">
        <v>755694</v>
      </c>
      <c r="K93" s="1">
        <v>852976</v>
      </c>
    </row>
    <row r="94" spans="1:11" x14ac:dyDescent="0.35">
      <c r="A94">
        <v>91402</v>
      </c>
      <c r="B94" t="s">
        <v>93</v>
      </c>
      <c r="C94" s="1">
        <v>1845</v>
      </c>
      <c r="D94" s="1">
        <v>315967</v>
      </c>
      <c r="E94">
        <v>0.57899999999999996</v>
      </c>
      <c r="F94">
        <v>0.77800000000000002</v>
      </c>
      <c r="G94">
        <f t="shared" si="2"/>
        <v>0.77800000000000002</v>
      </c>
      <c r="H94">
        <f t="shared" si="3"/>
        <v>0.77800000000000002</v>
      </c>
      <c r="I94" s="1">
        <v>582960142</v>
      </c>
      <c r="J94" s="1">
        <v>1255077</v>
      </c>
      <c r="K94" s="1">
        <v>1505235</v>
      </c>
    </row>
    <row r="95" spans="1:11" x14ac:dyDescent="0.35">
      <c r="A95">
        <v>100501</v>
      </c>
      <c r="B95" t="s">
        <v>94</v>
      </c>
      <c r="C95" s="1">
        <v>1591</v>
      </c>
      <c r="D95" s="1">
        <v>1366583</v>
      </c>
      <c r="E95">
        <v>0.17599999999999999</v>
      </c>
      <c r="F95">
        <v>3.9E-2</v>
      </c>
      <c r="G95">
        <f t="shared" si="2"/>
        <v>3.9E-2</v>
      </c>
      <c r="H95">
        <f t="shared" si="3"/>
        <v>0.36</v>
      </c>
      <c r="I95" s="1">
        <v>2174234326</v>
      </c>
      <c r="J95" s="1">
        <v>335252</v>
      </c>
      <c r="K95" s="1">
        <v>296346</v>
      </c>
    </row>
    <row r="96" spans="1:11" x14ac:dyDescent="0.35">
      <c r="A96">
        <v>100902</v>
      </c>
      <c r="B96" t="s">
        <v>95</v>
      </c>
      <c r="C96" s="1">
        <v>636</v>
      </c>
      <c r="D96" s="1">
        <v>1148125</v>
      </c>
      <c r="E96">
        <v>0.28000000000000003</v>
      </c>
      <c r="F96">
        <v>0.193</v>
      </c>
      <c r="G96">
        <f t="shared" si="2"/>
        <v>0.193</v>
      </c>
      <c r="H96">
        <f t="shared" si="3"/>
        <v>0.36</v>
      </c>
      <c r="I96" s="1">
        <v>730207883</v>
      </c>
      <c r="J96" s="1">
        <v>210318</v>
      </c>
      <c r="K96" s="1">
        <v>185948</v>
      </c>
    </row>
    <row r="97" spans="1:11" x14ac:dyDescent="0.35">
      <c r="A97">
        <v>101001</v>
      </c>
      <c r="B97" t="s">
        <v>96</v>
      </c>
      <c r="C97" s="1">
        <v>1340</v>
      </c>
      <c r="D97" s="1">
        <v>1171288</v>
      </c>
      <c r="E97">
        <v>0.34499999999999997</v>
      </c>
      <c r="F97">
        <v>0.17599999999999999</v>
      </c>
      <c r="G97">
        <f t="shared" si="2"/>
        <v>0.17599999999999999</v>
      </c>
      <c r="H97">
        <f t="shared" si="3"/>
        <v>0.36</v>
      </c>
      <c r="I97" s="1">
        <v>1569527224</v>
      </c>
      <c r="J97" s="1">
        <v>284903</v>
      </c>
      <c r="K97" s="1">
        <v>249881</v>
      </c>
    </row>
    <row r="98" spans="1:11" x14ac:dyDescent="0.35">
      <c r="A98">
        <v>101300</v>
      </c>
      <c r="B98" t="s">
        <v>97</v>
      </c>
      <c r="C98" s="1">
        <v>2097</v>
      </c>
      <c r="D98" s="1">
        <v>688469</v>
      </c>
      <c r="E98">
        <v>0.375</v>
      </c>
      <c r="F98">
        <v>0.51600000000000001</v>
      </c>
      <c r="G98">
        <f t="shared" si="2"/>
        <v>0.51600000000000001</v>
      </c>
      <c r="H98">
        <f t="shared" si="3"/>
        <v>0.51600000000000001</v>
      </c>
      <c r="I98" s="1">
        <v>1443719743</v>
      </c>
      <c r="J98" s="1">
        <v>744064</v>
      </c>
      <c r="K98" s="1">
        <v>699196</v>
      </c>
    </row>
    <row r="99" spans="1:11" x14ac:dyDescent="0.35">
      <c r="A99">
        <v>101401</v>
      </c>
      <c r="B99" t="s">
        <v>98</v>
      </c>
      <c r="C99" s="1">
        <v>2244</v>
      </c>
      <c r="D99" s="1">
        <v>647075</v>
      </c>
      <c r="E99">
        <v>0.40300000000000002</v>
      </c>
      <c r="F99">
        <v>0.54500000000000004</v>
      </c>
      <c r="G99">
        <f t="shared" si="2"/>
        <v>0.54500000000000004</v>
      </c>
      <c r="H99">
        <f t="shared" si="3"/>
        <v>0.54500000000000004</v>
      </c>
      <c r="I99" s="1">
        <v>1452037055</v>
      </c>
      <c r="J99" s="1">
        <v>790486</v>
      </c>
      <c r="K99" s="1">
        <v>744804</v>
      </c>
    </row>
    <row r="100" spans="1:11" x14ac:dyDescent="0.35">
      <c r="A100">
        <v>101601</v>
      </c>
      <c r="B100" t="s">
        <v>99</v>
      </c>
      <c r="C100" s="1">
        <v>523</v>
      </c>
      <c r="D100" s="1">
        <v>1394235</v>
      </c>
      <c r="E100">
        <v>0.317</v>
      </c>
      <c r="F100">
        <v>1.9E-2</v>
      </c>
      <c r="G100">
        <f t="shared" si="2"/>
        <v>1.9E-2</v>
      </c>
      <c r="H100">
        <f t="shared" si="3"/>
        <v>0.36</v>
      </c>
      <c r="I100" s="1">
        <v>729185159</v>
      </c>
      <c r="J100" s="1">
        <v>190342</v>
      </c>
      <c r="K100" s="1">
        <v>139493</v>
      </c>
    </row>
    <row r="101" spans="1:11" x14ac:dyDescent="0.35">
      <c r="A101">
        <v>110101</v>
      </c>
      <c r="B101" t="s">
        <v>100</v>
      </c>
      <c r="C101" s="1">
        <v>662</v>
      </c>
      <c r="D101" s="1">
        <v>291644</v>
      </c>
      <c r="E101">
        <v>0.52100000000000002</v>
      </c>
      <c r="F101">
        <v>0.79500000000000004</v>
      </c>
      <c r="G101">
        <f t="shared" si="2"/>
        <v>0.79500000000000004</v>
      </c>
      <c r="H101">
        <f t="shared" si="3"/>
        <v>0.79500000000000004</v>
      </c>
      <c r="I101" s="1">
        <v>193068853</v>
      </c>
      <c r="J101" s="1">
        <v>1007349</v>
      </c>
      <c r="K101" s="1">
        <v>952955</v>
      </c>
    </row>
    <row r="102" spans="1:11" x14ac:dyDescent="0.35">
      <c r="A102">
        <v>110200</v>
      </c>
      <c r="B102" t="s">
        <v>101</v>
      </c>
      <c r="C102" s="1">
        <v>2844</v>
      </c>
      <c r="D102" s="1">
        <v>304931</v>
      </c>
      <c r="E102">
        <v>0.52100000000000002</v>
      </c>
      <c r="F102">
        <v>0.78600000000000003</v>
      </c>
      <c r="G102">
        <f t="shared" si="2"/>
        <v>0.78600000000000003</v>
      </c>
      <c r="H102">
        <f t="shared" si="3"/>
        <v>0.78600000000000003</v>
      </c>
      <c r="I102" s="1">
        <v>867226269</v>
      </c>
      <c r="J102" s="1">
        <v>2022968</v>
      </c>
      <c r="K102" s="1">
        <v>1976174</v>
      </c>
    </row>
    <row r="103" spans="1:11" x14ac:dyDescent="0.35">
      <c r="A103">
        <v>110304</v>
      </c>
      <c r="B103" t="s">
        <v>102</v>
      </c>
      <c r="C103" s="1">
        <v>615</v>
      </c>
      <c r="D103" s="1">
        <v>242533</v>
      </c>
      <c r="E103">
        <v>0.56599999999999995</v>
      </c>
      <c r="F103">
        <v>0.83</v>
      </c>
      <c r="G103">
        <f t="shared" si="2"/>
        <v>0.83</v>
      </c>
      <c r="H103">
        <f t="shared" si="3"/>
        <v>0.83</v>
      </c>
      <c r="I103" s="1">
        <v>149158357</v>
      </c>
      <c r="J103" s="1">
        <v>565134</v>
      </c>
      <c r="K103" s="1">
        <v>530131</v>
      </c>
    </row>
    <row r="104" spans="1:11" x14ac:dyDescent="0.35">
      <c r="A104">
        <v>110701</v>
      </c>
      <c r="B104" t="s">
        <v>103</v>
      </c>
      <c r="C104" s="1">
        <v>2336</v>
      </c>
      <c r="D104" s="1">
        <v>315668</v>
      </c>
      <c r="E104">
        <v>0.58799999999999997</v>
      </c>
      <c r="F104">
        <v>0.77900000000000003</v>
      </c>
      <c r="G104">
        <f t="shared" si="2"/>
        <v>0.77900000000000003</v>
      </c>
      <c r="H104">
        <f t="shared" si="3"/>
        <v>0.77900000000000003</v>
      </c>
      <c r="I104" s="1">
        <v>737402537</v>
      </c>
      <c r="J104" s="1">
        <v>1701385</v>
      </c>
      <c r="K104" s="1">
        <v>1565545</v>
      </c>
    </row>
    <row r="105" spans="1:11" x14ac:dyDescent="0.35">
      <c r="A105">
        <v>110901</v>
      </c>
      <c r="B105" t="s">
        <v>104</v>
      </c>
      <c r="C105" s="1">
        <v>906</v>
      </c>
      <c r="D105" s="1">
        <v>220772</v>
      </c>
      <c r="E105">
        <v>0.56100000000000005</v>
      </c>
      <c r="F105">
        <v>0.84499999999999997</v>
      </c>
      <c r="G105">
        <f t="shared" si="2"/>
        <v>0.84499999999999997</v>
      </c>
      <c r="H105">
        <f t="shared" si="3"/>
        <v>0.84499999999999997</v>
      </c>
      <c r="I105" s="1">
        <v>200019784</v>
      </c>
      <c r="J105" s="1">
        <v>914404</v>
      </c>
      <c r="K105" s="1">
        <v>886457</v>
      </c>
    </row>
    <row r="106" spans="1:11" x14ac:dyDescent="0.35">
      <c r="A106">
        <v>120102</v>
      </c>
      <c r="B106" t="s">
        <v>105</v>
      </c>
      <c r="C106" s="1">
        <v>125</v>
      </c>
      <c r="D106" s="1">
        <v>3426844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428355510</v>
      </c>
      <c r="J106" s="1">
        <v>102901</v>
      </c>
      <c r="K106" s="1">
        <v>89162</v>
      </c>
    </row>
    <row r="107" spans="1:11" x14ac:dyDescent="0.35">
      <c r="A107">
        <v>120301</v>
      </c>
      <c r="B107" t="s">
        <v>106</v>
      </c>
      <c r="C107" s="1">
        <v>318</v>
      </c>
      <c r="D107" s="1">
        <v>2244216</v>
      </c>
      <c r="E107">
        <v>0.2</v>
      </c>
      <c r="F107">
        <v>0</v>
      </c>
      <c r="G107">
        <f t="shared" si="2"/>
        <v>0</v>
      </c>
      <c r="H107">
        <f t="shared" si="3"/>
        <v>0.36</v>
      </c>
      <c r="I107" s="1">
        <v>713660977</v>
      </c>
      <c r="J107" s="1">
        <v>244318</v>
      </c>
      <c r="K107" s="1">
        <v>244263</v>
      </c>
    </row>
    <row r="108" spans="1:11" x14ac:dyDescent="0.35">
      <c r="A108">
        <v>120401</v>
      </c>
      <c r="B108" t="s">
        <v>107</v>
      </c>
      <c r="C108" s="1">
        <v>456</v>
      </c>
      <c r="D108" s="1">
        <v>530588</v>
      </c>
      <c r="E108">
        <v>0.29299999999999998</v>
      </c>
      <c r="F108">
        <v>0.627</v>
      </c>
      <c r="G108">
        <f t="shared" si="2"/>
        <v>0.627</v>
      </c>
      <c r="H108">
        <f t="shared" si="3"/>
        <v>0.627</v>
      </c>
      <c r="I108" s="1">
        <v>241948531</v>
      </c>
      <c r="J108" s="1">
        <v>380024</v>
      </c>
      <c r="K108" s="1">
        <v>363508</v>
      </c>
    </row>
    <row r="109" spans="1:11" x14ac:dyDescent="0.35">
      <c r="A109">
        <v>120501</v>
      </c>
      <c r="B109" t="s">
        <v>108</v>
      </c>
      <c r="C109" s="1">
        <v>799</v>
      </c>
      <c r="D109" s="1">
        <v>831802</v>
      </c>
      <c r="E109">
        <v>0.371</v>
      </c>
      <c r="F109">
        <v>0.41499999999999998</v>
      </c>
      <c r="G109">
        <f t="shared" si="2"/>
        <v>0.41499999999999998</v>
      </c>
      <c r="H109">
        <f t="shared" si="3"/>
        <v>0.41499999999999998</v>
      </c>
      <c r="I109" s="1">
        <v>664610473</v>
      </c>
      <c r="J109" s="1">
        <v>537712</v>
      </c>
      <c r="K109" s="1">
        <v>520715</v>
      </c>
    </row>
    <row r="110" spans="1:11" x14ac:dyDescent="0.35">
      <c r="A110">
        <v>120701</v>
      </c>
      <c r="B110" t="s">
        <v>109</v>
      </c>
      <c r="C110" s="1">
        <v>282</v>
      </c>
      <c r="D110" s="1">
        <v>636260</v>
      </c>
      <c r="E110">
        <v>0.35</v>
      </c>
      <c r="F110">
        <v>0.55300000000000005</v>
      </c>
      <c r="G110">
        <f t="shared" si="2"/>
        <v>0.55300000000000005</v>
      </c>
      <c r="H110">
        <f t="shared" si="3"/>
        <v>0.55300000000000005</v>
      </c>
      <c r="I110" s="1">
        <v>179425394</v>
      </c>
      <c r="J110" s="1">
        <v>332893</v>
      </c>
      <c r="K110" s="1">
        <v>257969</v>
      </c>
    </row>
    <row r="111" spans="1:11" x14ac:dyDescent="0.35">
      <c r="A111">
        <v>120906</v>
      </c>
      <c r="B111" t="s">
        <v>110</v>
      </c>
      <c r="C111" s="1">
        <v>422</v>
      </c>
      <c r="D111" s="1">
        <v>674933</v>
      </c>
      <c r="E111">
        <v>0.39</v>
      </c>
      <c r="F111">
        <v>0.52600000000000002</v>
      </c>
      <c r="G111">
        <f t="shared" si="2"/>
        <v>0.52600000000000002</v>
      </c>
      <c r="H111">
        <f t="shared" si="3"/>
        <v>0.52600000000000002</v>
      </c>
      <c r="I111" s="1">
        <v>284821972</v>
      </c>
      <c r="J111" s="1">
        <v>475758</v>
      </c>
      <c r="K111" s="1">
        <v>406202</v>
      </c>
    </row>
    <row r="112" spans="1:11" x14ac:dyDescent="0.35">
      <c r="A112">
        <v>121401</v>
      </c>
      <c r="B112" t="s">
        <v>111</v>
      </c>
      <c r="C112" s="1">
        <v>489</v>
      </c>
      <c r="D112" s="1">
        <v>1850272</v>
      </c>
      <c r="E112">
        <v>0</v>
      </c>
      <c r="F112">
        <v>0</v>
      </c>
      <c r="G112">
        <f t="shared" si="2"/>
        <v>0</v>
      </c>
      <c r="H112">
        <f t="shared" si="3"/>
        <v>0.36</v>
      </c>
      <c r="I112" s="1">
        <v>904783102</v>
      </c>
      <c r="J112" s="1">
        <v>247077</v>
      </c>
      <c r="K112" s="1">
        <v>259004</v>
      </c>
    </row>
    <row r="113" spans="1:11" x14ac:dyDescent="0.35">
      <c r="A113">
        <v>121502</v>
      </c>
      <c r="B113" t="s">
        <v>112</v>
      </c>
      <c r="C113" s="1">
        <v>343</v>
      </c>
      <c r="D113" s="1">
        <v>1476184</v>
      </c>
      <c r="E113">
        <v>0.30499999999999999</v>
      </c>
      <c r="F113">
        <v>0</v>
      </c>
      <c r="G113">
        <f t="shared" si="2"/>
        <v>0</v>
      </c>
      <c r="H113">
        <f t="shared" si="3"/>
        <v>0.36</v>
      </c>
      <c r="I113" s="1">
        <v>506331351</v>
      </c>
      <c r="J113" s="1">
        <v>203675</v>
      </c>
      <c r="K113" s="1">
        <v>179825</v>
      </c>
    </row>
    <row r="114" spans="1:11" x14ac:dyDescent="0.35">
      <c r="A114">
        <v>121601</v>
      </c>
      <c r="B114" t="s">
        <v>113</v>
      </c>
      <c r="C114" s="1">
        <v>1174</v>
      </c>
      <c r="D114" s="1">
        <v>329652</v>
      </c>
      <c r="E114">
        <v>0.54300000000000004</v>
      </c>
      <c r="F114">
        <v>0.76800000000000002</v>
      </c>
      <c r="G114">
        <f t="shared" si="2"/>
        <v>0.76800000000000002</v>
      </c>
      <c r="H114">
        <f t="shared" si="3"/>
        <v>0.76800000000000002</v>
      </c>
      <c r="I114" s="1">
        <v>387011751</v>
      </c>
      <c r="J114" s="1">
        <v>2253591</v>
      </c>
      <c r="K114" s="1">
        <v>1795370</v>
      </c>
    </row>
    <row r="115" spans="1:11" x14ac:dyDescent="0.35">
      <c r="A115">
        <v>121701</v>
      </c>
      <c r="B115" t="s">
        <v>114</v>
      </c>
      <c r="C115" s="1">
        <v>381</v>
      </c>
      <c r="D115" s="1">
        <v>559183</v>
      </c>
      <c r="E115">
        <v>0.46700000000000003</v>
      </c>
      <c r="F115">
        <v>0.60699999999999998</v>
      </c>
      <c r="G115">
        <f t="shared" si="2"/>
        <v>0.60699999999999998</v>
      </c>
      <c r="H115">
        <f t="shared" si="3"/>
        <v>0.60699999999999998</v>
      </c>
      <c r="I115" s="1">
        <v>213048942</v>
      </c>
      <c r="J115" s="1">
        <v>425361</v>
      </c>
      <c r="K115" s="1">
        <v>419392</v>
      </c>
    </row>
    <row r="116" spans="1:11" x14ac:dyDescent="0.35">
      <c r="A116">
        <v>121702</v>
      </c>
      <c r="B116" t="s">
        <v>115</v>
      </c>
      <c r="C116" s="1">
        <v>378</v>
      </c>
      <c r="D116" s="1">
        <v>741058</v>
      </c>
      <c r="E116">
        <v>0.39900000000000002</v>
      </c>
      <c r="F116">
        <v>0.47899999999999998</v>
      </c>
      <c r="G116">
        <f t="shared" si="2"/>
        <v>0.47899999999999998</v>
      </c>
      <c r="H116">
        <f t="shared" si="3"/>
        <v>0.47899999999999998</v>
      </c>
      <c r="I116" s="1">
        <v>280119981</v>
      </c>
      <c r="J116" s="1">
        <v>332630</v>
      </c>
      <c r="K116" s="1">
        <v>348990</v>
      </c>
    </row>
    <row r="117" spans="1:11" x14ac:dyDescent="0.35">
      <c r="A117">
        <v>121901</v>
      </c>
      <c r="B117" t="s">
        <v>116</v>
      </c>
      <c r="C117" s="1">
        <v>1153</v>
      </c>
      <c r="D117" s="1">
        <v>468174</v>
      </c>
      <c r="E117">
        <v>0.28000000000000003</v>
      </c>
      <c r="F117">
        <v>0.67100000000000004</v>
      </c>
      <c r="G117">
        <f t="shared" si="2"/>
        <v>0.67100000000000004</v>
      </c>
      <c r="H117">
        <f t="shared" si="3"/>
        <v>0.67100000000000004</v>
      </c>
      <c r="I117" s="1">
        <v>539805183</v>
      </c>
      <c r="J117" s="1">
        <v>1050350</v>
      </c>
      <c r="K117" s="1">
        <v>1025884</v>
      </c>
    </row>
    <row r="118" spans="1:11" x14ac:dyDescent="0.35">
      <c r="A118">
        <v>130200</v>
      </c>
      <c r="B118" t="s">
        <v>117</v>
      </c>
      <c r="C118" s="1">
        <v>3426</v>
      </c>
      <c r="D118" s="1">
        <v>696006</v>
      </c>
      <c r="E118">
        <v>0.38</v>
      </c>
      <c r="F118">
        <v>0.51100000000000001</v>
      </c>
      <c r="G118">
        <f t="shared" si="2"/>
        <v>0.51100000000000001</v>
      </c>
      <c r="H118">
        <f t="shared" si="3"/>
        <v>0.51100000000000001</v>
      </c>
      <c r="I118" s="1">
        <v>2384516898</v>
      </c>
      <c r="J118" s="1">
        <v>578228</v>
      </c>
      <c r="K118" s="1">
        <v>518604</v>
      </c>
    </row>
    <row r="119" spans="1:11" x14ac:dyDescent="0.35">
      <c r="A119">
        <v>130502</v>
      </c>
      <c r="B119" t="s">
        <v>118</v>
      </c>
      <c r="C119" s="1">
        <v>1663</v>
      </c>
      <c r="D119" s="1">
        <v>654617</v>
      </c>
      <c r="E119">
        <v>0.47099999999999997</v>
      </c>
      <c r="F119">
        <v>0.54</v>
      </c>
      <c r="G119">
        <f t="shared" si="2"/>
        <v>0.54</v>
      </c>
      <c r="H119">
        <f t="shared" si="3"/>
        <v>0.54</v>
      </c>
      <c r="I119" s="1">
        <v>1088628073</v>
      </c>
      <c r="J119" s="1">
        <v>534391</v>
      </c>
      <c r="K119" s="1">
        <v>427090</v>
      </c>
    </row>
    <row r="120" spans="1:11" x14ac:dyDescent="0.35">
      <c r="A120">
        <v>130801</v>
      </c>
      <c r="B120" t="s">
        <v>119</v>
      </c>
      <c r="C120" s="1">
        <v>4344</v>
      </c>
      <c r="D120" s="1">
        <v>750166</v>
      </c>
      <c r="E120">
        <v>0.49399999999999999</v>
      </c>
      <c r="F120">
        <v>0.47299999999999998</v>
      </c>
      <c r="G120">
        <f t="shared" si="2"/>
        <v>0.47299999999999998</v>
      </c>
      <c r="H120">
        <f t="shared" si="3"/>
        <v>0.49399999999999999</v>
      </c>
      <c r="I120" s="1">
        <v>3258721699</v>
      </c>
      <c r="J120" s="1">
        <v>1327329</v>
      </c>
      <c r="K120" s="1">
        <v>1040733</v>
      </c>
    </row>
    <row r="121" spans="1:11" x14ac:dyDescent="0.35">
      <c r="A121">
        <v>131101</v>
      </c>
      <c r="B121" t="s">
        <v>120</v>
      </c>
      <c r="C121" s="1">
        <v>839</v>
      </c>
      <c r="D121" s="1">
        <v>1203990</v>
      </c>
      <c r="E121">
        <v>0.32300000000000001</v>
      </c>
      <c r="F121">
        <v>0.153</v>
      </c>
      <c r="G121">
        <f t="shared" si="2"/>
        <v>0.153</v>
      </c>
      <c r="H121">
        <f t="shared" si="3"/>
        <v>0.36</v>
      </c>
      <c r="I121" s="1">
        <v>1010148314</v>
      </c>
      <c r="J121" s="1">
        <v>231341</v>
      </c>
      <c r="K121" s="1">
        <v>256046</v>
      </c>
    </row>
    <row r="122" spans="1:11" x14ac:dyDescent="0.35">
      <c r="A122">
        <v>131201</v>
      </c>
      <c r="B122" t="s">
        <v>121</v>
      </c>
      <c r="C122" s="1">
        <v>1453</v>
      </c>
      <c r="D122" s="1">
        <v>1234777</v>
      </c>
      <c r="E122">
        <v>0.48799999999999999</v>
      </c>
      <c r="F122">
        <v>0.13100000000000001</v>
      </c>
      <c r="G122">
        <f t="shared" si="2"/>
        <v>0.13100000000000001</v>
      </c>
      <c r="H122">
        <f t="shared" si="3"/>
        <v>0.48799999999999999</v>
      </c>
      <c r="I122" s="1">
        <v>1794131769</v>
      </c>
      <c r="J122" s="1">
        <v>494675</v>
      </c>
      <c r="K122" s="1">
        <v>495554</v>
      </c>
    </row>
    <row r="123" spans="1:11" x14ac:dyDescent="0.35">
      <c r="A123">
        <v>131301</v>
      </c>
      <c r="B123" t="s">
        <v>122</v>
      </c>
      <c r="C123" s="1">
        <v>1202</v>
      </c>
      <c r="D123" s="1">
        <v>1558762</v>
      </c>
      <c r="E123">
        <v>0.23100000000000001</v>
      </c>
      <c r="F123">
        <v>0</v>
      </c>
      <c r="G123">
        <f t="shared" si="2"/>
        <v>0</v>
      </c>
      <c r="H123">
        <f t="shared" si="3"/>
        <v>0.36</v>
      </c>
      <c r="I123" s="1">
        <v>1873632358</v>
      </c>
      <c r="J123" s="1">
        <v>337582</v>
      </c>
      <c r="K123" s="1">
        <v>314820</v>
      </c>
    </row>
    <row r="124" spans="1:11" x14ac:dyDescent="0.35">
      <c r="A124">
        <v>131500</v>
      </c>
      <c r="B124" t="s">
        <v>123</v>
      </c>
      <c r="C124" s="1">
        <v>4649</v>
      </c>
      <c r="D124" s="1">
        <v>505456</v>
      </c>
      <c r="E124">
        <v>0.23899999999999999</v>
      </c>
      <c r="F124">
        <v>0.64500000000000002</v>
      </c>
      <c r="G124">
        <f t="shared" si="2"/>
        <v>0.64500000000000002</v>
      </c>
      <c r="H124">
        <f t="shared" si="3"/>
        <v>0.64500000000000002</v>
      </c>
      <c r="I124" s="1">
        <v>2349866215</v>
      </c>
      <c r="J124" s="1">
        <v>1066931</v>
      </c>
      <c r="K124" s="1">
        <v>1310501</v>
      </c>
    </row>
    <row r="125" spans="1:11" x14ac:dyDescent="0.35">
      <c r="A125">
        <v>131601</v>
      </c>
      <c r="B125" t="s">
        <v>124</v>
      </c>
      <c r="C125" s="1">
        <v>10517</v>
      </c>
      <c r="D125" s="1">
        <v>672665</v>
      </c>
      <c r="E125">
        <v>0.53300000000000003</v>
      </c>
      <c r="F125">
        <v>0.52700000000000002</v>
      </c>
      <c r="G125">
        <f t="shared" si="2"/>
        <v>0.52700000000000002</v>
      </c>
      <c r="H125">
        <f t="shared" si="3"/>
        <v>0.53300000000000003</v>
      </c>
      <c r="I125" s="1">
        <v>7074421732</v>
      </c>
      <c r="J125" s="1">
        <v>1967937</v>
      </c>
      <c r="K125" s="1">
        <v>1909066</v>
      </c>
    </row>
    <row r="126" spans="1:11" x14ac:dyDescent="0.35">
      <c r="A126">
        <v>131602</v>
      </c>
      <c r="B126" t="s">
        <v>125</v>
      </c>
      <c r="C126" s="1">
        <v>1773</v>
      </c>
      <c r="D126" s="1">
        <v>746336</v>
      </c>
      <c r="E126">
        <v>0.63</v>
      </c>
      <c r="F126">
        <v>0.47499999999999998</v>
      </c>
      <c r="G126">
        <f t="shared" si="2"/>
        <v>0.47499999999999998</v>
      </c>
      <c r="H126">
        <f t="shared" si="3"/>
        <v>0.63</v>
      </c>
      <c r="I126" s="1">
        <v>1323254287</v>
      </c>
      <c r="J126" s="1">
        <v>809488</v>
      </c>
      <c r="K126" s="1">
        <v>739387</v>
      </c>
    </row>
    <row r="127" spans="1:11" x14ac:dyDescent="0.35">
      <c r="A127">
        <v>131701</v>
      </c>
      <c r="B127" t="s">
        <v>126</v>
      </c>
      <c r="C127" s="1">
        <v>2402</v>
      </c>
      <c r="D127" s="1">
        <v>685296</v>
      </c>
      <c r="E127">
        <v>0.52100000000000002</v>
      </c>
      <c r="F127">
        <v>0.51800000000000002</v>
      </c>
      <c r="G127">
        <f t="shared" si="2"/>
        <v>0.51800000000000002</v>
      </c>
      <c r="H127">
        <f t="shared" si="3"/>
        <v>0.52100000000000002</v>
      </c>
      <c r="I127" s="1">
        <v>1646081593</v>
      </c>
      <c r="J127" s="1">
        <v>491870</v>
      </c>
      <c r="K127" s="1">
        <v>585205</v>
      </c>
    </row>
    <row r="128" spans="1:11" x14ac:dyDescent="0.35">
      <c r="A128">
        <v>131801</v>
      </c>
      <c r="B128" t="s">
        <v>127</v>
      </c>
      <c r="C128" s="1">
        <v>1303</v>
      </c>
      <c r="D128" s="1">
        <v>1434077</v>
      </c>
      <c r="E128">
        <v>0.36</v>
      </c>
      <c r="F128">
        <v>0</v>
      </c>
      <c r="G128">
        <f t="shared" si="2"/>
        <v>0</v>
      </c>
      <c r="H128">
        <f t="shared" si="3"/>
        <v>0.36</v>
      </c>
      <c r="I128" s="1">
        <v>1868602570</v>
      </c>
      <c r="J128" s="1">
        <v>309471</v>
      </c>
      <c r="K128" s="1">
        <v>267824</v>
      </c>
    </row>
    <row r="129" spans="1:11" x14ac:dyDescent="0.35">
      <c r="A129">
        <v>132101</v>
      </c>
      <c r="B129" t="s">
        <v>128</v>
      </c>
      <c r="C129" s="1">
        <v>12910</v>
      </c>
      <c r="D129" s="1">
        <v>809628</v>
      </c>
      <c r="E129">
        <v>0.34499999999999997</v>
      </c>
      <c r="F129">
        <v>0.43099999999999999</v>
      </c>
      <c r="G129">
        <f t="shared" si="2"/>
        <v>0.43099999999999999</v>
      </c>
      <c r="H129">
        <f t="shared" si="3"/>
        <v>0.43099999999999999</v>
      </c>
      <c r="I129" s="1">
        <v>10452307197</v>
      </c>
      <c r="J129" s="1">
        <v>2025366</v>
      </c>
      <c r="K129" s="1">
        <v>1743072</v>
      </c>
    </row>
    <row r="130" spans="1:11" x14ac:dyDescent="0.35">
      <c r="A130">
        <v>132201</v>
      </c>
      <c r="B130" t="s">
        <v>129</v>
      </c>
      <c r="C130" s="1">
        <v>1286</v>
      </c>
      <c r="D130" s="1">
        <v>1627499</v>
      </c>
      <c r="E130">
        <v>0.17599999999999999</v>
      </c>
      <c r="F130">
        <v>0</v>
      </c>
      <c r="G130">
        <f t="shared" si="2"/>
        <v>0</v>
      </c>
      <c r="H130">
        <f t="shared" si="3"/>
        <v>0.36</v>
      </c>
      <c r="I130" s="1">
        <v>2092964046</v>
      </c>
      <c r="J130" s="1">
        <v>267306</v>
      </c>
      <c r="K130" s="1">
        <v>286866</v>
      </c>
    </row>
    <row r="131" spans="1:11" x14ac:dyDescent="0.35">
      <c r="A131">
        <v>140101</v>
      </c>
      <c r="B131" t="s">
        <v>130</v>
      </c>
      <c r="C131" s="1">
        <v>1967</v>
      </c>
      <c r="D131" s="1">
        <v>351131</v>
      </c>
      <c r="E131">
        <v>0.621</v>
      </c>
      <c r="F131">
        <v>0.754</v>
      </c>
      <c r="G131">
        <f t="shared" si="2"/>
        <v>0.754</v>
      </c>
      <c r="H131">
        <f t="shared" si="3"/>
        <v>0.754</v>
      </c>
      <c r="I131" s="1">
        <v>690676120</v>
      </c>
      <c r="J131" s="1">
        <v>968198</v>
      </c>
      <c r="K131" s="1">
        <v>789741</v>
      </c>
    </row>
    <row r="132" spans="1:11" x14ac:dyDescent="0.35">
      <c r="A132">
        <v>140201</v>
      </c>
      <c r="B132" t="s">
        <v>131</v>
      </c>
      <c r="C132" s="1">
        <v>3100</v>
      </c>
      <c r="D132" s="1">
        <v>451478</v>
      </c>
      <c r="E132">
        <v>0.65100000000000002</v>
      </c>
      <c r="F132">
        <v>0.68300000000000005</v>
      </c>
      <c r="G132">
        <f t="shared" ref="G132:G195" si="4">F132</f>
        <v>0.68300000000000005</v>
      </c>
      <c r="H132">
        <f t="shared" ref="H132:H195" si="5">MAX(IF(E132&gt;F132,E132,F132),0.36)</f>
        <v>0.68300000000000005</v>
      </c>
      <c r="I132" s="1">
        <v>1399583534</v>
      </c>
      <c r="J132" s="1">
        <v>763187</v>
      </c>
      <c r="K132" s="1">
        <v>803330</v>
      </c>
    </row>
    <row r="133" spans="1:11" x14ac:dyDescent="0.35">
      <c r="A133">
        <v>140203</v>
      </c>
      <c r="B133" t="s">
        <v>132</v>
      </c>
      <c r="C133" s="1">
        <v>11301</v>
      </c>
      <c r="D133" s="1">
        <v>484107</v>
      </c>
      <c r="E133">
        <v>0.60199999999999998</v>
      </c>
      <c r="F133">
        <v>0.66</v>
      </c>
      <c r="G133">
        <f t="shared" si="4"/>
        <v>0.66</v>
      </c>
      <c r="H133">
        <f t="shared" si="5"/>
        <v>0.66</v>
      </c>
      <c r="I133" s="1">
        <v>5470898366</v>
      </c>
      <c r="J133" s="1">
        <v>3315281</v>
      </c>
      <c r="K133" s="1">
        <v>2847899</v>
      </c>
    </row>
    <row r="134" spans="1:11" x14ac:dyDescent="0.35">
      <c r="A134">
        <v>140207</v>
      </c>
      <c r="B134" t="s">
        <v>133</v>
      </c>
      <c r="C134" s="1">
        <v>3700</v>
      </c>
      <c r="D134" s="1">
        <v>523579</v>
      </c>
      <c r="E134">
        <v>0.58599999999999997</v>
      </c>
      <c r="F134">
        <v>0.63200000000000001</v>
      </c>
      <c r="G134">
        <f t="shared" si="4"/>
        <v>0.63200000000000001</v>
      </c>
      <c r="H134">
        <f t="shared" si="5"/>
        <v>0.63200000000000001</v>
      </c>
      <c r="I134" s="1">
        <v>1937244469</v>
      </c>
      <c r="J134" s="1">
        <v>1024317</v>
      </c>
      <c r="K134" s="1">
        <v>899002</v>
      </c>
    </row>
    <row r="135" spans="1:11" x14ac:dyDescent="0.35">
      <c r="A135">
        <v>140301</v>
      </c>
      <c r="B135" t="s">
        <v>134</v>
      </c>
      <c r="C135" s="1">
        <v>2075</v>
      </c>
      <c r="D135" s="1">
        <v>512357</v>
      </c>
      <c r="E135">
        <v>0.52100000000000002</v>
      </c>
      <c r="F135">
        <v>0.64</v>
      </c>
      <c r="G135">
        <f t="shared" si="4"/>
        <v>0.64</v>
      </c>
      <c r="H135">
        <f t="shared" si="5"/>
        <v>0.64</v>
      </c>
      <c r="I135" s="1">
        <v>1063141631</v>
      </c>
      <c r="J135" s="1">
        <v>911382</v>
      </c>
      <c r="K135" s="1">
        <v>825474</v>
      </c>
    </row>
    <row r="136" spans="1:11" x14ac:dyDescent="0.35">
      <c r="A136">
        <v>140600</v>
      </c>
      <c r="B136" t="s">
        <v>135</v>
      </c>
      <c r="C136" s="1">
        <v>37848</v>
      </c>
      <c r="D136" s="1">
        <v>162019</v>
      </c>
      <c r="E136">
        <v>0.30499999999999999</v>
      </c>
      <c r="F136">
        <v>0.88700000000000001</v>
      </c>
      <c r="G136">
        <f t="shared" si="4"/>
        <v>0.88700000000000001</v>
      </c>
      <c r="H136">
        <f t="shared" si="5"/>
        <v>0.88700000000000001</v>
      </c>
      <c r="I136" s="1">
        <v>6132108194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2487</v>
      </c>
      <c r="D137" s="1">
        <v>499971</v>
      </c>
      <c r="E137">
        <v>0.56100000000000005</v>
      </c>
      <c r="F137">
        <v>0.64900000000000002</v>
      </c>
      <c r="G137">
        <f t="shared" si="4"/>
        <v>0.64900000000000002</v>
      </c>
      <c r="H137">
        <f t="shared" si="5"/>
        <v>0.64900000000000002</v>
      </c>
      <c r="I137" s="1">
        <v>1243429035</v>
      </c>
      <c r="J137" s="1">
        <v>1239734</v>
      </c>
      <c r="K137" s="1">
        <v>1115427</v>
      </c>
    </row>
    <row r="138" spans="1:11" x14ac:dyDescent="0.35">
      <c r="A138">
        <v>140702</v>
      </c>
      <c r="B138" t="s">
        <v>137</v>
      </c>
      <c r="C138" s="1">
        <v>2351</v>
      </c>
      <c r="D138" s="1">
        <v>403111</v>
      </c>
      <c r="E138">
        <v>0.60199999999999998</v>
      </c>
      <c r="F138">
        <v>0.71699999999999997</v>
      </c>
      <c r="G138">
        <f t="shared" si="4"/>
        <v>0.71699999999999997</v>
      </c>
      <c r="H138">
        <f t="shared" si="5"/>
        <v>0.71699999999999997</v>
      </c>
      <c r="I138" s="1">
        <v>947714640</v>
      </c>
      <c r="J138" s="1">
        <v>1225386</v>
      </c>
      <c r="K138" s="1">
        <v>1112827</v>
      </c>
    </row>
    <row r="139" spans="1:11" x14ac:dyDescent="0.35">
      <c r="A139">
        <v>140703</v>
      </c>
      <c r="B139" t="s">
        <v>138</v>
      </c>
      <c r="C139" s="1">
        <v>1546</v>
      </c>
      <c r="D139" s="1">
        <v>272329</v>
      </c>
      <c r="E139">
        <v>0.73</v>
      </c>
      <c r="F139">
        <v>0.80900000000000005</v>
      </c>
      <c r="G139">
        <f t="shared" si="4"/>
        <v>0.80900000000000005</v>
      </c>
      <c r="H139">
        <f t="shared" si="5"/>
        <v>0.80900000000000005</v>
      </c>
      <c r="I139" s="1">
        <v>421020691</v>
      </c>
      <c r="J139" s="1">
        <v>1075132</v>
      </c>
      <c r="K139" s="1">
        <v>1038167</v>
      </c>
    </row>
    <row r="140" spans="1:11" x14ac:dyDescent="0.35">
      <c r="A140">
        <v>140707</v>
      </c>
      <c r="B140" t="s">
        <v>139</v>
      </c>
      <c r="C140" s="1">
        <v>2219</v>
      </c>
      <c r="D140" s="1">
        <v>338301</v>
      </c>
      <c r="E140">
        <v>0.65300000000000002</v>
      </c>
      <c r="F140">
        <v>0.76200000000000001</v>
      </c>
      <c r="G140">
        <f t="shared" si="4"/>
        <v>0.76200000000000001</v>
      </c>
      <c r="H140">
        <f t="shared" si="5"/>
        <v>0.76200000000000001</v>
      </c>
      <c r="I140" s="1">
        <v>750692034</v>
      </c>
      <c r="J140" s="1">
        <v>1087515</v>
      </c>
      <c r="K140" s="1">
        <v>1180102</v>
      </c>
    </row>
    <row r="141" spans="1:11" x14ac:dyDescent="0.35">
      <c r="A141">
        <v>140709</v>
      </c>
      <c r="B141" t="s">
        <v>140</v>
      </c>
      <c r="C141" s="1">
        <v>1640</v>
      </c>
      <c r="D141" s="1">
        <v>280485</v>
      </c>
      <c r="E141">
        <v>0.74199999999999999</v>
      </c>
      <c r="F141">
        <v>0.80300000000000005</v>
      </c>
      <c r="G141">
        <f t="shared" si="4"/>
        <v>0.80300000000000005</v>
      </c>
      <c r="H141">
        <f t="shared" si="5"/>
        <v>0.80300000000000005</v>
      </c>
      <c r="I141" s="1">
        <v>459996028</v>
      </c>
      <c r="J141" s="1">
        <v>1213130</v>
      </c>
      <c r="K141" s="1">
        <v>1102614</v>
      </c>
    </row>
    <row r="142" spans="1:11" x14ac:dyDescent="0.35">
      <c r="A142">
        <v>140801</v>
      </c>
      <c r="B142" t="s">
        <v>141</v>
      </c>
      <c r="C142" s="1">
        <v>5602</v>
      </c>
      <c r="D142" s="1">
        <v>454393</v>
      </c>
      <c r="E142">
        <v>0.53300000000000003</v>
      </c>
      <c r="F142">
        <v>0.68100000000000005</v>
      </c>
      <c r="G142">
        <f t="shared" si="4"/>
        <v>0.68100000000000005</v>
      </c>
      <c r="H142">
        <f t="shared" si="5"/>
        <v>0.68100000000000005</v>
      </c>
      <c r="I142" s="1">
        <v>2545510632</v>
      </c>
      <c r="J142" s="1">
        <v>1391953</v>
      </c>
      <c r="K142" s="1">
        <v>1190520</v>
      </c>
    </row>
    <row r="143" spans="1:11" x14ac:dyDescent="0.35">
      <c r="A143">
        <v>141101</v>
      </c>
      <c r="B143" t="s">
        <v>142</v>
      </c>
      <c r="C143" s="1">
        <v>2283</v>
      </c>
      <c r="D143" s="1">
        <v>353967</v>
      </c>
      <c r="E143">
        <v>0.58399999999999996</v>
      </c>
      <c r="F143">
        <v>0.752</v>
      </c>
      <c r="G143">
        <f t="shared" si="4"/>
        <v>0.752</v>
      </c>
      <c r="H143">
        <f t="shared" si="5"/>
        <v>0.752</v>
      </c>
      <c r="I143" s="1">
        <v>808107329</v>
      </c>
      <c r="J143" s="1">
        <v>1489757</v>
      </c>
      <c r="K143" s="1">
        <v>1327066</v>
      </c>
    </row>
    <row r="144" spans="1:11" x14ac:dyDescent="0.35">
      <c r="A144">
        <v>141201</v>
      </c>
      <c r="B144" t="s">
        <v>143</v>
      </c>
      <c r="C144" s="1">
        <v>1805</v>
      </c>
      <c r="D144" s="1">
        <v>353180</v>
      </c>
      <c r="E144">
        <v>0.63200000000000001</v>
      </c>
      <c r="F144">
        <v>0.752</v>
      </c>
      <c r="G144">
        <f t="shared" si="4"/>
        <v>0.752</v>
      </c>
      <c r="H144">
        <f t="shared" si="5"/>
        <v>0.752</v>
      </c>
      <c r="I144" s="1">
        <v>637490825</v>
      </c>
      <c r="J144" s="1">
        <v>751054</v>
      </c>
      <c r="K144" s="1">
        <v>721768</v>
      </c>
    </row>
    <row r="145" spans="1:11" x14ac:dyDescent="0.35">
      <c r="A145">
        <v>141301</v>
      </c>
      <c r="B145" t="s">
        <v>144</v>
      </c>
      <c r="C145" s="1">
        <v>2862</v>
      </c>
      <c r="D145" s="1">
        <v>511033</v>
      </c>
      <c r="E145">
        <v>0.54600000000000004</v>
      </c>
      <c r="F145">
        <v>0.64100000000000001</v>
      </c>
      <c r="G145">
        <f t="shared" si="4"/>
        <v>0.64100000000000001</v>
      </c>
      <c r="H145">
        <f t="shared" si="5"/>
        <v>0.64100000000000001</v>
      </c>
      <c r="I145" s="1">
        <v>1462577820</v>
      </c>
      <c r="J145" s="1">
        <v>1028841</v>
      </c>
      <c r="K145" s="1">
        <v>1121247</v>
      </c>
    </row>
    <row r="146" spans="1:11" x14ac:dyDescent="0.35">
      <c r="A146">
        <v>141401</v>
      </c>
      <c r="B146" t="s">
        <v>145</v>
      </c>
      <c r="C146" s="1">
        <v>3010</v>
      </c>
      <c r="D146" s="1">
        <v>321024</v>
      </c>
      <c r="E146">
        <v>0.55900000000000005</v>
      </c>
      <c r="F146">
        <v>0.77500000000000002</v>
      </c>
      <c r="G146">
        <f t="shared" si="4"/>
        <v>0.77500000000000002</v>
      </c>
      <c r="H146">
        <f t="shared" si="5"/>
        <v>0.77500000000000002</v>
      </c>
      <c r="I146" s="1">
        <v>966284462</v>
      </c>
      <c r="J146" s="1">
        <v>1499152</v>
      </c>
      <c r="K146" s="1">
        <v>1399293</v>
      </c>
    </row>
    <row r="147" spans="1:11" x14ac:dyDescent="0.35">
      <c r="A147">
        <v>141501</v>
      </c>
      <c r="B147" t="s">
        <v>146</v>
      </c>
      <c r="C147" s="1">
        <v>3423</v>
      </c>
      <c r="D147" s="1">
        <v>418141</v>
      </c>
      <c r="E147">
        <v>0.623</v>
      </c>
      <c r="F147">
        <v>0.70599999999999996</v>
      </c>
      <c r="G147">
        <f t="shared" si="4"/>
        <v>0.70599999999999996</v>
      </c>
      <c r="H147">
        <f t="shared" si="5"/>
        <v>0.70599999999999996</v>
      </c>
      <c r="I147" s="1">
        <v>1431298272</v>
      </c>
      <c r="J147" s="1">
        <v>1932710</v>
      </c>
      <c r="K147" s="1">
        <v>1609993</v>
      </c>
    </row>
    <row r="148" spans="1:11" x14ac:dyDescent="0.35">
      <c r="A148">
        <v>141601</v>
      </c>
      <c r="B148" t="s">
        <v>147</v>
      </c>
      <c r="C148" s="1">
        <v>4142</v>
      </c>
      <c r="D148" s="1">
        <v>378120</v>
      </c>
      <c r="E148">
        <v>0.60799999999999998</v>
      </c>
      <c r="F148">
        <v>0.73499999999999999</v>
      </c>
      <c r="G148">
        <f t="shared" si="4"/>
        <v>0.73499999999999999</v>
      </c>
      <c r="H148">
        <f t="shared" si="5"/>
        <v>0.73499999999999999</v>
      </c>
      <c r="I148" s="1">
        <v>1566176253</v>
      </c>
      <c r="J148" s="1">
        <v>1512905</v>
      </c>
      <c r="K148" s="1">
        <v>1434745</v>
      </c>
    </row>
    <row r="149" spans="1:11" x14ac:dyDescent="0.35">
      <c r="A149">
        <v>141604</v>
      </c>
      <c r="B149" t="s">
        <v>148</v>
      </c>
      <c r="C149" s="1">
        <v>5765</v>
      </c>
      <c r="D149" s="1">
        <v>371787</v>
      </c>
      <c r="E149">
        <v>0.53300000000000003</v>
      </c>
      <c r="F149">
        <v>0.73899999999999999</v>
      </c>
      <c r="G149">
        <f t="shared" si="4"/>
        <v>0.73899999999999999</v>
      </c>
      <c r="H149">
        <f t="shared" si="5"/>
        <v>0.73899999999999999</v>
      </c>
      <c r="I149" s="1">
        <v>2143355549</v>
      </c>
      <c r="J149" s="1">
        <v>2396637</v>
      </c>
      <c r="K149" s="1">
        <v>2250699</v>
      </c>
    </row>
    <row r="150" spans="1:11" x14ac:dyDescent="0.35">
      <c r="A150">
        <v>141701</v>
      </c>
      <c r="B150" t="s">
        <v>149</v>
      </c>
      <c r="C150" s="1">
        <v>1104</v>
      </c>
      <c r="D150" s="1">
        <v>428172</v>
      </c>
      <c r="E150">
        <v>0.48099999999999998</v>
      </c>
      <c r="F150">
        <v>0.69899999999999995</v>
      </c>
      <c r="G150">
        <f t="shared" si="4"/>
        <v>0.69899999999999995</v>
      </c>
      <c r="H150">
        <f t="shared" si="5"/>
        <v>0.69899999999999995</v>
      </c>
      <c r="I150" s="1">
        <v>472702733</v>
      </c>
      <c r="J150" s="1">
        <v>607407</v>
      </c>
      <c r="K150" s="1">
        <v>851237</v>
      </c>
    </row>
    <row r="151" spans="1:11" x14ac:dyDescent="0.35">
      <c r="A151">
        <v>141800</v>
      </c>
      <c r="B151" t="s">
        <v>150</v>
      </c>
      <c r="C151" s="1">
        <v>2293</v>
      </c>
      <c r="D151" s="1">
        <v>209804</v>
      </c>
      <c r="E151">
        <v>0.65400000000000003</v>
      </c>
      <c r="F151">
        <v>0.85299999999999998</v>
      </c>
      <c r="G151">
        <f t="shared" si="4"/>
        <v>0.85299999999999998</v>
      </c>
      <c r="H151">
        <f t="shared" si="5"/>
        <v>0.85299999999999998</v>
      </c>
      <c r="I151" s="1">
        <v>481082289</v>
      </c>
      <c r="J151" s="1">
        <v>1394697</v>
      </c>
      <c r="K151" s="1">
        <v>1276700</v>
      </c>
    </row>
    <row r="152" spans="1:11" x14ac:dyDescent="0.35">
      <c r="A152">
        <v>141901</v>
      </c>
      <c r="B152" t="s">
        <v>151</v>
      </c>
      <c r="C152" s="1">
        <v>6696</v>
      </c>
      <c r="D152" s="1">
        <v>379428</v>
      </c>
      <c r="E152">
        <v>0.55400000000000005</v>
      </c>
      <c r="F152">
        <v>0.73399999999999999</v>
      </c>
      <c r="G152">
        <f t="shared" si="4"/>
        <v>0.73399999999999999</v>
      </c>
      <c r="H152">
        <f t="shared" si="5"/>
        <v>0.73399999999999999</v>
      </c>
      <c r="I152" s="1">
        <v>2540651586</v>
      </c>
      <c r="J152" s="1">
        <v>2469772</v>
      </c>
      <c r="K152" s="1">
        <v>2336034</v>
      </c>
    </row>
    <row r="153" spans="1:11" x14ac:dyDescent="0.35">
      <c r="A153">
        <v>142101</v>
      </c>
      <c r="B153" t="s">
        <v>152</v>
      </c>
      <c r="C153" s="1">
        <v>1715</v>
      </c>
      <c r="D153" s="1">
        <v>306948</v>
      </c>
      <c r="E153">
        <v>0.55600000000000005</v>
      </c>
      <c r="F153">
        <v>0.78500000000000003</v>
      </c>
      <c r="G153">
        <f t="shared" si="4"/>
        <v>0.78500000000000003</v>
      </c>
      <c r="H153">
        <f t="shared" si="5"/>
        <v>0.78500000000000003</v>
      </c>
      <c r="I153" s="1">
        <v>526416936</v>
      </c>
      <c r="J153" s="1">
        <v>1667392</v>
      </c>
      <c r="K153" s="1">
        <v>1125923</v>
      </c>
    </row>
    <row r="154" spans="1:11" x14ac:dyDescent="0.35">
      <c r="A154">
        <v>142201</v>
      </c>
      <c r="B154" t="s">
        <v>153</v>
      </c>
      <c r="C154" s="1">
        <v>673</v>
      </c>
      <c r="D154" s="1">
        <v>335609</v>
      </c>
      <c r="E154">
        <v>0.65</v>
      </c>
      <c r="F154">
        <v>0.76400000000000001</v>
      </c>
      <c r="G154">
        <f t="shared" si="4"/>
        <v>0.76400000000000001</v>
      </c>
      <c r="H154">
        <f t="shared" si="5"/>
        <v>0.76400000000000001</v>
      </c>
      <c r="I154" s="1">
        <v>225864900</v>
      </c>
      <c r="J154" s="1">
        <v>533359</v>
      </c>
      <c r="K154" s="1">
        <v>481832</v>
      </c>
    </row>
    <row r="155" spans="1:11" x14ac:dyDescent="0.35">
      <c r="A155">
        <v>142301</v>
      </c>
      <c r="B155" t="s">
        <v>154</v>
      </c>
      <c r="C155" s="1">
        <v>5776</v>
      </c>
      <c r="D155" s="1">
        <v>477210</v>
      </c>
      <c r="E155">
        <v>0.58199999999999996</v>
      </c>
      <c r="F155">
        <v>0.66500000000000004</v>
      </c>
      <c r="G155">
        <f t="shared" si="4"/>
        <v>0.66500000000000004</v>
      </c>
      <c r="H155">
        <f t="shared" si="5"/>
        <v>0.66500000000000004</v>
      </c>
      <c r="I155" s="1">
        <v>2756366124</v>
      </c>
      <c r="J155" s="1">
        <v>1837115</v>
      </c>
      <c r="K155" s="1">
        <v>1690352</v>
      </c>
    </row>
    <row r="156" spans="1:11" x14ac:dyDescent="0.35">
      <c r="A156">
        <v>142500</v>
      </c>
      <c r="B156" t="s">
        <v>155</v>
      </c>
      <c r="C156" s="1">
        <v>2077</v>
      </c>
      <c r="D156" s="1">
        <v>299973</v>
      </c>
      <c r="E156">
        <v>0.6</v>
      </c>
      <c r="F156">
        <v>0.78900000000000003</v>
      </c>
      <c r="G156">
        <f t="shared" si="4"/>
        <v>0.78900000000000003</v>
      </c>
      <c r="H156">
        <f t="shared" si="5"/>
        <v>0.78900000000000003</v>
      </c>
      <c r="I156" s="1">
        <v>623044617</v>
      </c>
      <c r="J156" s="1">
        <v>1676226</v>
      </c>
      <c r="K156" s="1">
        <v>1539498</v>
      </c>
    </row>
    <row r="157" spans="1:11" x14ac:dyDescent="0.35">
      <c r="A157">
        <v>142601</v>
      </c>
      <c r="B157" t="s">
        <v>156</v>
      </c>
      <c r="C157" s="1">
        <v>8690</v>
      </c>
      <c r="D157" s="1">
        <v>422625</v>
      </c>
      <c r="E157">
        <v>0.63200000000000001</v>
      </c>
      <c r="F157">
        <v>0.70299999999999996</v>
      </c>
      <c r="G157">
        <f t="shared" si="4"/>
        <v>0.70299999999999996</v>
      </c>
      <c r="H157">
        <f t="shared" si="5"/>
        <v>0.70299999999999996</v>
      </c>
      <c r="I157" s="1">
        <v>3672616157</v>
      </c>
      <c r="J157" s="1">
        <v>4631545</v>
      </c>
      <c r="K157" s="1">
        <v>4316848</v>
      </c>
    </row>
    <row r="158" spans="1:11" x14ac:dyDescent="0.35">
      <c r="A158">
        <v>142801</v>
      </c>
      <c r="B158" t="s">
        <v>157</v>
      </c>
      <c r="C158" s="1">
        <v>7635</v>
      </c>
      <c r="D158" s="1">
        <v>364771</v>
      </c>
      <c r="E158">
        <v>0.59599999999999997</v>
      </c>
      <c r="F158">
        <v>0.74399999999999999</v>
      </c>
      <c r="G158">
        <f t="shared" si="4"/>
        <v>0.74399999999999999</v>
      </c>
      <c r="H158">
        <f t="shared" si="5"/>
        <v>0.74399999999999999</v>
      </c>
      <c r="I158" s="1">
        <v>2785028143</v>
      </c>
      <c r="J158" s="1">
        <v>3814345</v>
      </c>
      <c r="K158" s="1">
        <v>3102256</v>
      </c>
    </row>
    <row r="159" spans="1:11" x14ac:dyDescent="0.35">
      <c r="A159">
        <v>150203</v>
      </c>
      <c r="B159" t="s">
        <v>158</v>
      </c>
      <c r="C159" s="1">
        <v>281</v>
      </c>
      <c r="D159" s="1">
        <v>488745</v>
      </c>
      <c r="E159">
        <v>0.253</v>
      </c>
      <c r="F159">
        <v>0.65700000000000003</v>
      </c>
      <c r="G159">
        <f t="shared" si="4"/>
        <v>0.65700000000000003</v>
      </c>
      <c r="H159">
        <f t="shared" si="5"/>
        <v>0.65700000000000003</v>
      </c>
      <c r="I159" s="1">
        <v>137337402</v>
      </c>
      <c r="J159" s="1">
        <v>224339</v>
      </c>
      <c r="K159" s="1">
        <v>262056</v>
      </c>
    </row>
    <row r="160" spans="1:11" x14ac:dyDescent="0.35">
      <c r="A160">
        <v>150301</v>
      </c>
      <c r="B160" t="s">
        <v>159</v>
      </c>
      <c r="C160" s="1">
        <v>377</v>
      </c>
      <c r="D160" s="1">
        <v>655005</v>
      </c>
      <c r="E160">
        <v>0.371</v>
      </c>
      <c r="F160">
        <v>0.53900000000000003</v>
      </c>
      <c r="G160">
        <f t="shared" si="4"/>
        <v>0.53900000000000003</v>
      </c>
      <c r="H160">
        <f t="shared" si="5"/>
        <v>0.53900000000000003</v>
      </c>
      <c r="I160" s="1">
        <v>246937218</v>
      </c>
      <c r="J160" s="1">
        <v>253191</v>
      </c>
      <c r="K160" s="1">
        <v>270475</v>
      </c>
    </row>
    <row r="161" spans="1:11" x14ac:dyDescent="0.35">
      <c r="A161">
        <v>150601</v>
      </c>
      <c r="B161" t="s">
        <v>160</v>
      </c>
      <c r="C161" s="1">
        <v>149</v>
      </c>
      <c r="D161" s="1">
        <v>3529808</v>
      </c>
      <c r="E161">
        <v>2.5000000000000001E-2</v>
      </c>
      <c r="F161">
        <v>0</v>
      </c>
      <c r="G161">
        <f t="shared" si="4"/>
        <v>0</v>
      </c>
      <c r="H161">
        <f t="shared" si="5"/>
        <v>0.36</v>
      </c>
      <c r="I161" s="1">
        <v>525941533</v>
      </c>
      <c r="J161" s="1">
        <v>41602</v>
      </c>
      <c r="K161" s="1">
        <v>50131</v>
      </c>
    </row>
    <row r="162" spans="1:11" x14ac:dyDescent="0.35">
      <c r="A162">
        <v>150801</v>
      </c>
      <c r="B162" t="s">
        <v>161</v>
      </c>
      <c r="C162" s="1">
        <v>140</v>
      </c>
      <c r="D162" s="1">
        <v>2111336</v>
      </c>
      <c r="E162">
        <v>0.23100000000000001</v>
      </c>
      <c r="F162">
        <v>0</v>
      </c>
      <c r="G162">
        <f t="shared" si="4"/>
        <v>0</v>
      </c>
      <c r="H162">
        <f t="shared" si="5"/>
        <v>0.36</v>
      </c>
      <c r="I162" s="1">
        <v>295587175</v>
      </c>
      <c r="J162" s="1">
        <v>87771</v>
      </c>
      <c r="K162" s="1">
        <v>116204</v>
      </c>
    </row>
    <row r="163" spans="1:11" x14ac:dyDescent="0.35">
      <c r="A163">
        <v>150901</v>
      </c>
      <c r="B163" t="s">
        <v>162</v>
      </c>
      <c r="C163" s="1">
        <v>746</v>
      </c>
      <c r="D163" s="1">
        <v>280319</v>
      </c>
      <c r="E163">
        <v>0.53</v>
      </c>
      <c r="F163">
        <v>0.80400000000000005</v>
      </c>
      <c r="G163">
        <f t="shared" si="4"/>
        <v>0.80400000000000005</v>
      </c>
      <c r="H163">
        <f t="shared" si="5"/>
        <v>0.80400000000000005</v>
      </c>
      <c r="I163" s="1">
        <v>209118119</v>
      </c>
      <c r="J163" s="1">
        <v>481905</v>
      </c>
      <c r="K163" s="1">
        <v>593960</v>
      </c>
    </row>
    <row r="164" spans="1:11" x14ac:dyDescent="0.35">
      <c r="A164">
        <v>151001</v>
      </c>
      <c r="B164" t="s">
        <v>163</v>
      </c>
      <c r="C164" s="1">
        <v>83</v>
      </c>
      <c r="D164" s="1">
        <v>4494821</v>
      </c>
      <c r="E164">
        <v>0.112</v>
      </c>
      <c r="F164">
        <v>0</v>
      </c>
      <c r="G164">
        <f t="shared" si="4"/>
        <v>0</v>
      </c>
      <c r="H164">
        <f t="shared" si="5"/>
        <v>0.36</v>
      </c>
      <c r="I164" s="1">
        <v>373070212</v>
      </c>
      <c r="J164" s="1">
        <v>74947</v>
      </c>
      <c r="K164" s="1">
        <v>115018</v>
      </c>
    </row>
    <row r="165" spans="1:11" x14ac:dyDescent="0.35">
      <c r="A165">
        <v>151102</v>
      </c>
      <c r="B165" t="s">
        <v>164</v>
      </c>
      <c r="C165" s="1">
        <v>784</v>
      </c>
      <c r="D165" s="1">
        <v>2730511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2140721210</v>
      </c>
      <c r="J165" s="1">
        <v>207800</v>
      </c>
      <c r="K165" s="1">
        <v>181514</v>
      </c>
    </row>
    <row r="166" spans="1:11" x14ac:dyDescent="0.35">
      <c r="A166">
        <v>151401</v>
      </c>
      <c r="B166" t="s">
        <v>165</v>
      </c>
      <c r="C166" s="1">
        <v>270</v>
      </c>
      <c r="D166" s="1">
        <v>2896331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782009533</v>
      </c>
      <c r="J166" s="1">
        <v>96102</v>
      </c>
      <c r="K166" s="1">
        <v>101328</v>
      </c>
    </row>
    <row r="167" spans="1:11" x14ac:dyDescent="0.35">
      <c r="A167">
        <v>151501</v>
      </c>
      <c r="B167" t="s">
        <v>166</v>
      </c>
      <c r="C167" s="1">
        <v>839</v>
      </c>
      <c r="D167" s="1">
        <v>1356909</v>
      </c>
      <c r="E167">
        <v>4.8000000000000001E-2</v>
      </c>
      <c r="F167">
        <v>4.4999999999999998E-2</v>
      </c>
      <c r="G167">
        <f t="shared" si="4"/>
        <v>4.4999999999999998E-2</v>
      </c>
      <c r="H167">
        <f t="shared" si="5"/>
        <v>0.36</v>
      </c>
      <c r="I167" s="1">
        <v>1138446929</v>
      </c>
      <c r="J167" s="1">
        <v>183746</v>
      </c>
      <c r="K167" s="1">
        <v>227401</v>
      </c>
    </row>
    <row r="168" spans="1:11" x14ac:dyDescent="0.35">
      <c r="A168">
        <v>151601</v>
      </c>
      <c r="B168" t="s">
        <v>167</v>
      </c>
      <c r="C168" s="1">
        <v>251</v>
      </c>
      <c r="D168" s="1">
        <v>907957</v>
      </c>
      <c r="E168">
        <v>0.39400000000000002</v>
      </c>
      <c r="F168">
        <v>0.36099999999999999</v>
      </c>
      <c r="G168">
        <f t="shared" si="4"/>
        <v>0.36099999999999999</v>
      </c>
      <c r="H168">
        <f t="shared" si="5"/>
        <v>0.39400000000000002</v>
      </c>
      <c r="I168" s="1">
        <v>227897246</v>
      </c>
      <c r="J168" s="1">
        <v>148881</v>
      </c>
      <c r="K168" s="1">
        <v>167868</v>
      </c>
    </row>
    <row r="169" spans="1:11" x14ac:dyDescent="0.35">
      <c r="A169">
        <v>151701</v>
      </c>
      <c r="B169" t="s">
        <v>168</v>
      </c>
      <c r="C169" s="1">
        <v>313</v>
      </c>
      <c r="D169" s="1">
        <v>1305836</v>
      </c>
      <c r="E169">
        <v>0.30499999999999999</v>
      </c>
      <c r="F169">
        <v>8.1000000000000003E-2</v>
      </c>
      <c r="G169">
        <f t="shared" si="4"/>
        <v>8.1000000000000003E-2</v>
      </c>
      <c r="H169">
        <f t="shared" si="5"/>
        <v>0.36</v>
      </c>
      <c r="I169" s="1">
        <v>408726670</v>
      </c>
      <c r="J169" s="1">
        <v>84988</v>
      </c>
      <c r="K169" s="1">
        <v>102104</v>
      </c>
    </row>
    <row r="170" spans="1:11" x14ac:dyDescent="0.35">
      <c r="A170">
        <v>160101</v>
      </c>
      <c r="B170" t="s">
        <v>169</v>
      </c>
      <c r="C170" s="1">
        <v>934</v>
      </c>
      <c r="D170" s="1">
        <v>653949</v>
      </c>
      <c r="E170">
        <v>0.28000000000000003</v>
      </c>
      <c r="F170">
        <v>0.54</v>
      </c>
      <c r="G170">
        <f t="shared" si="4"/>
        <v>0.54</v>
      </c>
      <c r="H170">
        <f t="shared" si="5"/>
        <v>0.54</v>
      </c>
      <c r="I170" s="1">
        <v>610788397</v>
      </c>
      <c r="J170" s="1">
        <v>599880</v>
      </c>
      <c r="K170" s="1">
        <v>578987</v>
      </c>
    </row>
    <row r="171" spans="1:11" x14ac:dyDescent="0.35">
      <c r="A171">
        <v>160801</v>
      </c>
      <c r="B171" t="s">
        <v>170</v>
      </c>
      <c r="C171" s="1">
        <v>542</v>
      </c>
      <c r="D171" s="1">
        <v>310667</v>
      </c>
      <c r="E171">
        <v>0.46400000000000002</v>
      </c>
      <c r="F171">
        <v>0.78200000000000003</v>
      </c>
      <c r="G171">
        <f t="shared" si="4"/>
        <v>0.78200000000000003</v>
      </c>
      <c r="H171">
        <f t="shared" si="5"/>
        <v>0.78200000000000003</v>
      </c>
      <c r="I171" s="1">
        <v>168381832</v>
      </c>
      <c r="J171" s="1">
        <v>619416</v>
      </c>
      <c r="K171" s="1">
        <v>580242</v>
      </c>
    </row>
    <row r="172" spans="1:11" x14ac:dyDescent="0.35">
      <c r="A172">
        <v>161201</v>
      </c>
      <c r="B172" t="s">
        <v>171</v>
      </c>
      <c r="C172" s="1">
        <v>1564</v>
      </c>
      <c r="D172" s="1">
        <v>94971</v>
      </c>
      <c r="E172">
        <v>0.36599999999999999</v>
      </c>
      <c r="F172">
        <v>0.93400000000000005</v>
      </c>
      <c r="G172">
        <f t="shared" si="4"/>
        <v>0.93400000000000005</v>
      </c>
      <c r="H172">
        <f t="shared" si="5"/>
        <v>0.93400000000000005</v>
      </c>
      <c r="I172" s="1">
        <v>148535760</v>
      </c>
      <c r="J172" s="1">
        <v>1525457</v>
      </c>
      <c r="K172" s="1">
        <v>1344043</v>
      </c>
    </row>
    <row r="173" spans="1:11" x14ac:dyDescent="0.35">
      <c r="A173">
        <v>161401</v>
      </c>
      <c r="B173" t="s">
        <v>172</v>
      </c>
      <c r="C173" s="1">
        <v>1483</v>
      </c>
      <c r="D173" s="1">
        <v>1472451</v>
      </c>
      <c r="E173">
        <v>2.5000000000000001E-2</v>
      </c>
      <c r="F173">
        <v>0</v>
      </c>
      <c r="G173">
        <f t="shared" si="4"/>
        <v>0</v>
      </c>
      <c r="H173">
        <f t="shared" si="5"/>
        <v>0.36</v>
      </c>
      <c r="I173" s="1">
        <v>2183645936</v>
      </c>
      <c r="J173" s="1">
        <v>365470</v>
      </c>
      <c r="K173" s="1">
        <v>322350</v>
      </c>
    </row>
    <row r="174" spans="1:11" x14ac:dyDescent="0.35">
      <c r="A174">
        <v>161501</v>
      </c>
      <c r="B174" t="s">
        <v>173</v>
      </c>
      <c r="C174" s="1">
        <v>2498</v>
      </c>
      <c r="D174" s="1">
        <v>284034</v>
      </c>
      <c r="E174">
        <v>0.49399999999999999</v>
      </c>
      <c r="F174">
        <v>0.80100000000000005</v>
      </c>
      <c r="G174">
        <f t="shared" si="4"/>
        <v>0.80100000000000005</v>
      </c>
      <c r="H174">
        <f t="shared" si="5"/>
        <v>0.80100000000000005</v>
      </c>
      <c r="I174" s="1">
        <v>709517619</v>
      </c>
      <c r="J174" s="1">
        <v>2599393</v>
      </c>
      <c r="K174" s="1">
        <v>2274427</v>
      </c>
    </row>
    <row r="175" spans="1:11" x14ac:dyDescent="0.35">
      <c r="A175">
        <v>161601</v>
      </c>
      <c r="B175" t="s">
        <v>174</v>
      </c>
      <c r="C175" s="1">
        <v>850</v>
      </c>
      <c r="D175" s="1">
        <v>162719</v>
      </c>
      <c r="E175">
        <v>0.56100000000000005</v>
      </c>
      <c r="F175">
        <v>0.88600000000000001</v>
      </c>
      <c r="G175">
        <f t="shared" si="4"/>
        <v>0.88600000000000001</v>
      </c>
      <c r="H175">
        <f t="shared" si="5"/>
        <v>0.88600000000000001</v>
      </c>
      <c r="I175" s="1">
        <v>138311314</v>
      </c>
      <c r="J175" s="1">
        <v>893100</v>
      </c>
      <c r="K175" s="1">
        <v>816771</v>
      </c>
    </row>
    <row r="176" spans="1:11" x14ac:dyDescent="0.35">
      <c r="A176">
        <v>161801</v>
      </c>
      <c r="B176" t="s">
        <v>175</v>
      </c>
      <c r="C176" s="1">
        <v>344</v>
      </c>
      <c r="D176" s="1">
        <v>452629</v>
      </c>
      <c r="E176">
        <v>0.54100000000000004</v>
      </c>
      <c r="F176">
        <v>0.68200000000000005</v>
      </c>
      <c r="G176">
        <f t="shared" si="4"/>
        <v>0.68200000000000005</v>
      </c>
      <c r="H176">
        <f t="shared" si="5"/>
        <v>0.68200000000000005</v>
      </c>
      <c r="I176" s="1">
        <v>155704515</v>
      </c>
      <c r="J176" s="1">
        <v>516811</v>
      </c>
      <c r="K176" s="1">
        <v>464723</v>
      </c>
    </row>
    <row r="177" spans="1:11" x14ac:dyDescent="0.35">
      <c r="A177">
        <v>170301</v>
      </c>
      <c r="B177" t="s">
        <v>176</v>
      </c>
      <c r="C177" s="1">
        <v>239</v>
      </c>
      <c r="D177" s="1">
        <v>875357</v>
      </c>
      <c r="E177">
        <v>0.16700000000000001</v>
      </c>
      <c r="F177">
        <v>0.38400000000000001</v>
      </c>
      <c r="G177">
        <f t="shared" si="4"/>
        <v>0.38400000000000001</v>
      </c>
      <c r="H177">
        <f t="shared" si="5"/>
        <v>0.38400000000000001</v>
      </c>
      <c r="I177" s="1">
        <v>209210412</v>
      </c>
      <c r="J177" s="1">
        <v>89151</v>
      </c>
      <c r="K177" s="1">
        <v>95576</v>
      </c>
    </row>
    <row r="178" spans="1:11" x14ac:dyDescent="0.35">
      <c r="A178">
        <v>170500</v>
      </c>
      <c r="B178" t="s">
        <v>177</v>
      </c>
      <c r="C178" s="1">
        <v>3325</v>
      </c>
      <c r="D178" s="1">
        <v>193890</v>
      </c>
      <c r="E178">
        <v>0.61799999999999999</v>
      </c>
      <c r="F178">
        <v>0.86399999999999999</v>
      </c>
      <c r="G178">
        <f t="shared" si="4"/>
        <v>0.86399999999999999</v>
      </c>
      <c r="H178">
        <f t="shared" si="5"/>
        <v>0.86399999999999999</v>
      </c>
      <c r="I178" s="1">
        <v>644684396</v>
      </c>
      <c r="J178" s="1">
        <v>1659253</v>
      </c>
      <c r="K178" s="1">
        <v>1591954</v>
      </c>
    </row>
    <row r="179" spans="1:11" x14ac:dyDescent="0.35">
      <c r="A179">
        <v>170600</v>
      </c>
      <c r="B179" t="s">
        <v>178</v>
      </c>
      <c r="C179" s="1">
        <v>1858</v>
      </c>
      <c r="D179" s="1">
        <v>258780</v>
      </c>
      <c r="E179">
        <v>0.51900000000000002</v>
      </c>
      <c r="F179">
        <v>0.81799999999999995</v>
      </c>
      <c r="G179">
        <f t="shared" si="4"/>
        <v>0.81799999999999995</v>
      </c>
      <c r="H179">
        <f t="shared" si="5"/>
        <v>0.81799999999999995</v>
      </c>
      <c r="I179" s="1">
        <v>480813774</v>
      </c>
      <c r="J179" s="1">
        <v>1075515</v>
      </c>
      <c r="K179" s="1">
        <v>1018837</v>
      </c>
    </row>
    <row r="180" spans="1:11" x14ac:dyDescent="0.35">
      <c r="A180">
        <v>170801</v>
      </c>
      <c r="B180" t="s">
        <v>179</v>
      </c>
      <c r="C180" s="1">
        <v>1046</v>
      </c>
      <c r="D180" s="1">
        <v>441579</v>
      </c>
      <c r="E180">
        <v>0.41199999999999998</v>
      </c>
      <c r="F180">
        <v>0.69</v>
      </c>
      <c r="G180">
        <f t="shared" si="4"/>
        <v>0.69</v>
      </c>
      <c r="H180">
        <f t="shared" si="5"/>
        <v>0.69</v>
      </c>
      <c r="I180" s="1">
        <v>461892376</v>
      </c>
      <c r="J180" s="1">
        <v>685103</v>
      </c>
      <c r="K180" s="1">
        <v>682612</v>
      </c>
    </row>
    <row r="181" spans="1:11" x14ac:dyDescent="0.35">
      <c r="A181">
        <v>170901</v>
      </c>
      <c r="B181" t="s">
        <v>180</v>
      </c>
      <c r="C181" s="1">
        <v>458</v>
      </c>
      <c r="D181" s="1">
        <v>1182480</v>
      </c>
      <c r="E181">
        <v>8.1000000000000003E-2</v>
      </c>
      <c r="F181">
        <v>0.16800000000000001</v>
      </c>
      <c r="G181">
        <f t="shared" si="4"/>
        <v>0.16800000000000001</v>
      </c>
      <c r="H181">
        <f t="shared" si="5"/>
        <v>0.36</v>
      </c>
      <c r="I181" s="1">
        <v>541575893</v>
      </c>
      <c r="J181" s="1">
        <v>105267</v>
      </c>
      <c r="K181" s="1">
        <v>103217</v>
      </c>
    </row>
    <row r="182" spans="1:11" x14ac:dyDescent="0.35">
      <c r="A182">
        <v>171001</v>
      </c>
      <c r="B182" t="s">
        <v>692</v>
      </c>
      <c r="C182" s="1">
        <v>416</v>
      </c>
      <c r="D182" s="1">
        <v>364801</v>
      </c>
      <c r="E182">
        <v>0.49399999999999999</v>
      </c>
      <c r="F182">
        <v>0.74399999999999999</v>
      </c>
      <c r="G182">
        <f t="shared" si="4"/>
        <v>0.74399999999999999</v>
      </c>
      <c r="H182">
        <f t="shared" si="5"/>
        <v>0.74399999999999999</v>
      </c>
      <c r="I182" s="1">
        <v>151757396</v>
      </c>
      <c r="J182" s="1">
        <v>424814</v>
      </c>
      <c r="K182" s="1">
        <v>440212</v>
      </c>
    </row>
    <row r="183" spans="1:11" x14ac:dyDescent="0.35">
      <c r="A183">
        <v>171102</v>
      </c>
      <c r="B183" t="s">
        <v>181</v>
      </c>
      <c r="C183" s="1">
        <v>2027</v>
      </c>
      <c r="D183" s="1">
        <v>395317</v>
      </c>
      <c r="E183">
        <v>0.497</v>
      </c>
      <c r="F183">
        <v>0.72299999999999998</v>
      </c>
      <c r="G183">
        <f t="shared" si="4"/>
        <v>0.72299999999999998</v>
      </c>
      <c r="H183">
        <f t="shared" si="5"/>
        <v>0.72299999999999998</v>
      </c>
      <c r="I183" s="1">
        <v>801309415</v>
      </c>
      <c r="J183" s="1">
        <v>961487</v>
      </c>
      <c r="K183" s="1">
        <v>927281</v>
      </c>
    </row>
    <row r="184" spans="1:11" x14ac:dyDescent="0.35">
      <c r="A184">
        <v>180202</v>
      </c>
      <c r="B184" t="s">
        <v>182</v>
      </c>
      <c r="C184" s="1">
        <v>967</v>
      </c>
      <c r="D184" s="1">
        <v>249339</v>
      </c>
      <c r="E184">
        <v>0.64500000000000002</v>
      </c>
      <c r="F184">
        <v>0.82499999999999996</v>
      </c>
      <c r="G184">
        <f t="shared" si="4"/>
        <v>0.82499999999999996</v>
      </c>
      <c r="H184">
        <f t="shared" si="5"/>
        <v>0.82499999999999996</v>
      </c>
      <c r="I184" s="1">
        <v>241111320</v>
      </c>
      <c r="J184" s="1">
        <v>979149</v>
      </c>
      <c r="K184" s="1">
        <v>834929</v>
      </c>
    </row>
    <row r="185" spans="1:11" x14ac:dyDescent="0.35">
      <c r="A185">
        <v>180300</v>
      </c>
      <c r="B185" t="s">
        <v>183</v>
      </c>
      <c r="C185" s="1">
        <v>2608</v>
      </c>
      <c r="D185" s="1">
        <v>286164</v>
      </c>
      <c r="E185">
        <v>0.67800000000000005</v>
      </c>
      <c r="F185">
        <v>0.79900000000000004</v>
      </c>
      <c r="G185">
        <f t="shared" si="4"/>
        <v>0.79900000000000004</v>
      </c>
      <c r="H185">
        <f t="shared" si="5"/>
        <v>0.79900000000000004</v>
      </c>
      <c r="I185" s="1">
        <v>746317518</v>
      </c>
      <c r="J185" s="1">
        <v>2722287</v>
      </c>
      <c r="K185" s="1">
        <v>2863731</v>
      </c>
    </row>
    <row r="186" spans="1:11" x14ac:dyDescent="0.35">
      <c r="A186">
        <v>180701</v>
      </c>
      <c r="B186" t="s">
        <v>184</v>
      </c>
      <c r="C186" s="1">
        <v>1163</v>
      </c>
      <c r="D186" s="1">
        <v>259460</v>
      </c>
      <c r="E186">
        <v>0.67100000000000004</v>
      </c>
      <c r="F186">
        <v>0.81799999999999995</v>
      </c>
      <c r="G186">
        <f t="shared" si="4"/>
        <v>0.81799999999999995</v>
      </c>
      <c r="H186">
        <f t="shared" si="5"/>
        <v>0.81799999999999995</v>
      </c>
      <c r="I186" s="1">
        <v>301752386</v>
      </c>
      <c r="J186" s="1">
        <v>1243335</v>
      </c>
      <c r="K186" s="1">
        <v>1087063</v>
      </c>
    </row>
    <row r="187" spans="1:11" x14ac:dyDescent="0.35">
      <c r="A187">
        <v>180901</v>
      </c>
      <c r="B187" t="s">
        <v>185</v>
      </c>
      <c r="C187" s="1">
        <v>552</v>
      </c>
      <c r="D187" s="1">
        <v>208106</v>
      </c>
      <c r="E187">
        <v>0.64</v>
      </c>
      <c r="F187">
        <v>0.85399999999999998</v>
      </c>
      <c r="G187">
        <f t="shared" si="4"/>
        <v>0.85399999999999998</v>
      </c>
      <c r="H187">
        <f t="shared" si="5"/>
        <v>0.85399999999999998</v>
      </c>
      <c r="I187" s="1">
        <v>114874641</v>
      </c>
      <c r="J187" s="1">
        <v>563183</v>
      </c>
      <c r="K187" s="1">
        <v>510721</v>
      </c>
    </row>
    <row r="188" spans="1:11" x14ac:dyDescent="0.35">
      <c r="A188">
        <v>181001</v>
      </c>
      <c r="B188" t="s">
        <v>186</v>
      </c>
      <c r="C188" s="1">
        <v>1416</v>
      </c>
      <c r="D188" s="1">
        <v>253029</v>
      </c>
      <c r="E188">
        <v>0.67100000000000004</v>
      </c>
      <c r="F188">
        <v>0.82299999999999995</v>
      </c>
      <c r="G188">
        <f t="shared" si="4"/>
        <v>0.82299999999999995</v>
      </c>
      <c r="H188">
        <f t="shared" si="5"/>
        <v>0.82299999999999995</v>
      </c>
      <c r="I188" s="1">
        <v>358289668</v>
      </c>
      <c r="J188" s="1">
        <v>1434329</v>
      </c>
      <c r="K188" s="1">
        <v>1508028</v>
      </c>
    </row>
    <row r="189" spans="1:11" x14ac:dyDescent="0.35">
      <c r="A189">
        <v>181101</v>
      </c>
      <c r="B189" t="s">
        <v>187</v>
      </c>
      <c r="C189" s="1">
        <v>999</v>
      </c>
      <c r="D189" s="1">
        <v>201821</v>
      </c>
      <c r="E189">
        <v>0.66</v>
      </c>
      <c r="F189">
        <v>0.85899999999999999</v>
      </c>
      <c r="G189">
        <f t="shared" si="4"/>
        <v>0.85899999999999999</v>
      </c>
      <c r="H189">
        <f t="shared" si="5"/>
        <v>0.85899999999999999</v>
      </c>
      <c r="I189" s="1">
        <v>201619875</v>
      </c>
      <c r="J189" s="1">
        <v>1099556</v>
      </c>
      <c r="K189" s="1">
        <v>899669</v>
      </c>
    </row>
    <row r="190" spans="1:11" x14ac:dyDescent="0.35">
      <c r="A190">
        <v>181201</v>
      </c>
      <c r="B190" t="s">
        <v>188</v>
      </c>
      <c r="C190" s="1">
        <v>833</v>
      </c>
      <c r="D190" s="1">
        <v>254612</v>
      </c>
      <c r="E190">
        <v>0.64300000000000002</v>
      </c>
      <c r="F190">
        <v>0.82099999999999995</v>
      </c>
      <c r="G190">
        <f t="shared" si="4"/>
        <v>0.82099999999999995</v>
      </c>
      <c r="H190">
        <f t="shared" si="5"/>
        <v>0.82099999999999995</v>
      </c>
      <c r="I190" s="1">
        <v>212091870</v>
      </c>
      <c r="J190" s="1">
        <v>936633</v>
      </c>
      <c r="K190" s="1">
        <v>775135</v>
      </c>
    </row>
    <row r="191" spans="1:11" x14ac:dyDescent="0.35">
      <c r="A191">
        <v>181302</v>
      </c>
      <c r="B191" t="s">
        <v>189</v>
      </c>
      <c r="C191" s="1">
        <v>1096</v>
      </c>
      <c r="D191" s="1">
        <v>327841</v>
      </c>
      <c r="E191">
        <v>0.6</v>
      </c>
      <c r="F191">
        <v>0.77</v>
      </c>
      <c r="G191">
        <f t="shared" si="4"/>
        <v>0.77</v>
      </c>
      <c r="H191">
        <f t="shared" si="5"/>
        <v>0.77</v>
      </c>
      <c r="I191" s="1">
        <v>359314574</v>
      </c>
      <c r="J191" s="1">
        <v>1002337</v>
      </c>
      <c r="K191" s="1">
        <v>910784</v>
      </c>
    </row>
    <row r="192" spans="1:11" x14ac:dyDescent="0.35">
      <c r="A192">
        <v>190301</v>
      </c>
      <c r="B192" t="s">
        <v>190</v>
      </c>
      <c r="C192" s="1">
        <v>1526</v>
      </c>
      <c r="D192" s="1">
        <v>662328</v>
      </c>
      <c r="E192">
        <v>0.28000000000000003</v>
      </c>
      <c r="F192">
        <v>0.53400000000000003</v>
      </c>
      <c r="G192">
        <f t="shared" si="4"/>
        <v>0.53400000000000003</v>
      </c>
      <c r="H192">
        <f t="shared" si="5"/>
        <v>0.53400000000000003</v>
      </c>
      <c r="I192" s="1">
        <v>1010713970</v>
      </c>
      <c r="J192" s="1">
        <v>870877</v>
      </c>
      <c r="K192" s="1">
        <v>868774</v>
      </c>
    </row>
    <row r="193" spans="1:11" x14ac:dyDescent="0.35">
      <c r="A193">
        <v>190401</v>
      </c>
      <c r="B193" t="s">
        <v>191</v>
      </c>
      <c r="C193" s="1">
        <v>1771</v>
      </c>
      <c r="D193" s="1">
        <v>633121</v>
      </c>
      <c r="E193">
        <v>0.441</v>
      </c>
      <c r="F193">
        <v>0.55500000000000005</v>
      </c>
      <c r="G193">
        <f t="shared" si="4"/>
        <v>0.55500000000000005</v>
      </c>
      <c r="H193">
        <f t="shared" si="5"/>
        <v>0.55500000000000005</v>
      </c>
      <c r="I193" s="1">
        <v>1121257882</v>
      </c>
      <c r="J193" s="1">
        <v>770127</v>
      </c>
      <c r="K193" s="1">
        <v>710623</v>
      </c>
    </row>
    <row r="194" spans="1:11" x14ac:dyDescent="0.35">
      <c r="A194">
        <v>190501</v>
      </c>
      <c r="B194" t="s">
        <v>192</v>
      </c>
      <c r="C194" s="1">
        <v>1595</v>
      </c>
      <c r="D194" s="1">
        <v>628320</v>
      </c>
      <c r="E194">
        <v>0.44900000000000001</v>
      </c>
      <c r="F194">
        <v>0.55800000000000005</v>
      </c>
      <c r="G194">
        <f t="shared" si="4"/>
        <v>0.55800000000000005</v>
      </c>
      <c r="H194">
        <f t="shared" si="5"/>
        <v>0.55800000000000005</v>
      </c>
      <c r="I194" s="1">
        <v>1002171886</v>
      </c>
      <c r="J194" s="1">
        <v>564245</v>
      </c>
      <c r="K194" s="1">
        <v>488800</v>
      </c>
    </row>
    <row r="195" spans="1:11" x14ac:dyDescent="0.35">
      <c r="A195">
        <v>190701</v>
      </c>
      <c r="B195" t="s">
        <v>193</v>
      </c>
      <c r="C195" s="1">
        <v>1325</v>
      </c>
      <c r="D195" s="1">
        <v>666950</v>
      </c>
      <c r="E195">
        <v>0.504</v>
      </c>
      <c r="F195">
        <v>0.53100000000000003</v>
      </c>
      <c r="G195">
        <f t="shared" si="4"/>
        <v>0.53100000000000003</v>
      </c>
      <c r="H195">
        <f t="shared" si="5"/>
        <v>0.53100000000000003</v>
      </c>
      <c r="I195" s="1">
        <v>883709879</v>
      </c>
      <c r="J195" s="1">
        <v>741998</v>
      </c>
      <c r="K195" s="1">
        <v>638180</v>
      </c>
    </row>
    <row r="196" spans="1:11" x14ac:dyDescent="0.35">
      <c r="A196">
        <v>190901</v>
      </c>
      <c r="B196" t="s">
        <v>194</v>
      </c>
      <c r="C196" s="1">
        <v>484</v>
      </c>
      <c r="D196" s="1">
        <v>2153219</v>
      </c>
      <c r="E196">
        <v>0.14000000000000001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1042158054</v>
      </c>
      <c r="J196" s="1">
        <v>225661</v>
      </c>
      <c r="K196" s="1">
        <v>207028</v>
      </c>
    </row>
    <row r="197" spans="1:11" x14ac:dyDescent="0.35">
      <c r="A197">
        <v>191401</v>
      </c>
      <c r="B197" t="s">
        <v>195</v>
      </c>
      <c r="C197" s="1">
        <v>414</v>
      </c>
      <c r="D197" s="1">
        <v>3107448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1286483783</v>
      </c>
      <c r="J197" s="1">
        <v>149391</v>
      </c>
      <c r="K197" s="1">
        <v>157267</v>
      </c>
    </row>
    <row r="198" spans="1:11" x14ac:dyDescent="0.35">
      <c r="A198">
        <v>200401</v>
      </c>
      <c r="B198" t="s">
        <v>196</v>
      </c>
      <c r="C198" s="1">
        <v>164</v>
      </c>
      <c r="D198" s="1">
        <v>3738283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613078483</v>
      </c>
      <c r="J198" s="1">
        <v>85277</v>
      </c>
      <c r="K198" s="1">
        <v>102096</v>
      </c>
    </row>
    <row r="199" spans="1:11" x14ac:dyDescent="0.35">
      <c r="A199">
        <v>200601</v>
      </c>
      <c r="B199" t="s">
        <v>197</v>
      </c>
      <c r="C199" s="1">
        <v>98</v>
      </c>
      <c r="D199" s="1">
        <v>4921520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482309049</v>
      </c>
      <c r="J199" s="1">
        <v>77893</v>
      </c>
      <c r="K199" s="1">
        <v>61921</v>
      </c>
    </row>
    <row r="200" spans="1:11" x14ac:dyDescent="0.35">
      <c r="A200">
        <v>200701</v>
      </c>
      <c r="B200" t="s">
        <v>198</v>
      </c>
      <c r="C200" s="1">
        <v>63</v>
      </c>
      <c r="D200" s="1">
        <v>9538854</v>
      </c>
      <c r="E200">
        <v>0</v>
      </c>
      <c r="F200">
        <v>0</v>
      </c>
      <c r="G200">
        <f t="shared" si="6"/>
        <v>0</v>
      </c>
      <c r="H200">
        <f t="shared" si="7"/>
        <v>0.36</v>
      </c>
      <c r="I200" s="1">
        <v>600947844</v>
      </c>
      <c r="J200" s="1">
        <v>41835</v>
      </c>
      <c r="K200" s="1">
        <v>40683</v>
      </c>
    </row>
    <row r="201" spans="1:11" x14ac:dyDescent="0.35">
      <c r="A201">
        <v>200901</v>
      </c>
      <c r="B201" t="s">
        <v>199</v>
      </c>
      <c r="C201" s="1">
        <v>156</v>
      </c>
      <c r="D201" s="1">
        <v>2299387</v>
      </c>
      <c r="E201">
        <v>0.184</v>
      </c>
      <c r="F201">
        <v>0</v>
      </c>
      <c r="G201">
        <f t="shared" si="6"/>
        <v>0</v>
      </c>
      <c r="H201">
        <f t="shared" si="7"/>
        <v>0.36</v>
      </c>
      <c r="I201" s="1">
        <v>358704489</v>
      </c>
      <c r="J201" s="1">
        <v>93222</v>
      </c>
      <c r="K201" s="1">
        <v>87848</v>
      </c>
    </row>
    <row r="202" spans="1:11" x14ac:dyDescent="0.35">
      <c r="A202">
        <v>210302</v>
      </c>
      <c r="B202" t="s">
        <v>200</v>
      </c>
      <c r="C202" s="1">
        <v>840</v>
      </c>
      <c r="D202" s="1">
        <v>301146</v>
      </c>
      <c r="E202">
        <v>0.51900000000000002</v>
      </c>
      <c r="F202">
        <v>0.78900000000000003</v>
      </c>
      <c r="G202">
        <f t="shared" si="6"/>
        <v>0.78900000000000003</v>
      </c>
      <c r="H202">
        <f t="shared" si="7"/>
        <v>0.78900000000000003</v>
      </c>
      <c r="I202" s="1">
        <v>252962660</v>
      </c>
      <c r="J202" s="1">
        <v>861417</v>
      </c>
      <c r="K202" s="1">
        <v>861096</v>
      </c>
    </row>
    <row r="203" spans="1:11" x14ac:dyDescent="0.35">
      <c r="A203">
        <v>210402</v>
      </c>
      <c r="B203" t="s">
        <v>201</v>
      </c>
      <c r="C203" s="1">
        <v>1279</v>
      </c>
      <c r="D203" s="1">
        <v>242255</v>
      </c>
      <c r="E203">
        <v>0.60199999999999998</v>
      </c>
      <c r="F203">
        <v>0.83</v>
      </c>
      <c r="G203">
        <f t="shared" si="6"/>
        <v>0.83</v>
      </c>
      <c r="H203">
        <f t="shared" si="7"/>
        <v>0.83</v>
      </c>
      <c r="I203" s="1">
        <v>309844953</v>
      </c>
      <c r="J203" s="1">
        <v>1296223</v>
      </c>
      <c r="K203" s="1">
        <v>1445756</v>
      </c>
    </row>
    <row r="204" spans="1:11" x14ac:dyDescent="0.35">
      <c r="A204">
        <v>210501</v>
      </c>
      <c r="B204" t="s">
        <v>693</v>
      </c>
      <c r="C204" s="1">
        <v>1634</v>
      </c>
      <c r="D204" s="1">
        <v>164197</v>
      </c>
      <c r="E204">
        <v>0.51300000000000001</v>
      </c>
      <c r="F204">
        <v>0.88500000000000001</v>
      </c>
      <c r="G204">
        <f t="shared" si="6"/>
        <v>0.88500000000000001</v>
      </c>
      <c r="H204">
        <f t="shared" si="7"/>
        <v>0.88500000000000001</v>
      </c>
      <c r="I204" s="1">
        <v>268299488</v>
      </c>
      <c r="J204" s="1">
        <v>1867641</v>
      </c>
      <c r="K204" s="1">
        <v>2018029</v>
      </c>
    </row>
    <row r="205" spans="1:11" x14ac:dyDescent="0.35">
      <c r="A205">
        <v>210502</v>
      </c>
      <c r="B205" t="s">
        <v>694</v>
      </c>
      <c r="C205" s="1">
        <v>874</v>
      </c>
      <c r="D205" s="1">
        <v>223475</v>
      </c>
      <c r="E205">
        <v>0.57699999999999996</v>
      </c>
      <c r="F205">
        <v>0.84299999999999997</v>
      </c>
      <c r="G205">
        <f t="shared" si="6"/>
        <v>0.84299999999999997</v>
      </c>
      <c r="H205">
        <f t="shared" si="7"/>
        <v>0.84299999999999997</v>
      </c>
      <c r="I205" s="1">
        <v>195317689</v>
      </c>
      <c r="J205" s="1">
        <v>704692</v>
      </c>
      <c r="K205" s="1">
        <v>763168</v>
      </c>
    </row>
    <row r="206" spans="1:11" x14ac:dyDescent="0.35">
      <c r="A206">
        <v>210601</v>
      </c>
      <c r="B206" t="s">
        <v>202</v>
      </c>
      <c r="C206" s="1">
        <v>1255</v>
      </c>
      <c r="D206" s="1">
        <v>270187</v>
      </c>
      <c r="E206">
        <v>0.6</v>
      </c>
      <c r="F206">
        <v>0.81100000000000005</v>
      </c>
      <c r="G206">
        <f t="shared" si="6"/>
        <v>0.81100000000000005</v>
      </c>
      <c r="H206">
        <f t="shared" si="7"/>
        <v>0.81100000000000005</v>
      </c>
      <c r="I206" s="1">
        <v>339085689</v>
      </c>
      <c r="J206" s="1">
        <v>1270088</v>
      </c>
      <c r="K206" s="1">
        <v>1257822</v>
      </c>
    </row>
    <row r="207" spans="1:11" x14ac:dyDescent="0.35">
      <c r="A207">
        <v>210800</v>
      </c>
      <c r="B207" t="s">
        <v>203</v>
      </c>
      <c r="C207" s="1">
        <v>1187</v>
      </c>
      <c r="D207" s="1">
        <v>239056</v>
      </c>
      <c r="E207">
        <v>0.68799999999999994</v>
      </c>
      <c r="F207">
        <v>0.83199999999999996</v>
      </c>
      <c r="G207">
        <f t="shared" si="6"/>
        <v>0.83199999999999996</v>
      </c>
      <c r="H207">
        <f t="shared" si="7"/>
        <v>0.83199999999999996</v>
      </c>
      <c r="I207" s="1">
        <v>283759749</v>
      </c>
      <c r="J207" s="1">
        <v>1175392</v>
      </c>
      <c r="K207" s="1">
        <v>1135958</v>
      </c>
    </row>
    <row r="208" spans="1:11" x14ac:dyDescent="0.35">
      <c r="A208">
        <v>211003</v>
      </c>
      <c r="B208" t="s">
        <v>204</v>
      </c>
      <c r="C208" s="1">
        <v>863</v>
      </c>
      <c r="D208" s="1">
        <v>333882</v>
      </c>
      <c r="E208">
        <v>0.44500000000000001</v>
      </c>
      <c r="F208">
        <v>0.76600000000000001</v>
      </c>
      <c r="G208">
        <f t="shared" si="6"/>
        <v>0.76600000000000001</v>
      </c>
      <c r="H208">
        <f t="shared" si="7"/>
        <v>0.76600000000000001</v>
      </c>
      <c r="I208" s="1">
        <v>288140558</v>
      </c>
      <c r="J208" s="1">
        <v>934182</v>
      </c>
      <c r="K208" s="1">
        <v>947536</v>
      </c>
    </row>
    <row r="209" spans="1:11" x14ac:dyDescent="0.35">
      <c r="A209">
        <v>211103</v>
      </c>
      <c r="B209" t="s">
        <v>205</v>
      </c>
      <c r="C209" s="1">
        <v>691</v>
      </c>
      <c r="D209" s="1">
        <v>695531</v>
      </c>
      <c r="E209">
        <v>0.35</v>
      </c>
      <c r="F209">
        <v>0.51100000000000001</v>
      </c>
      <c r="G209">
        <f t="shared" si="6"/>
        <v>0.51100000000000001</v>
      </c>
      <c r="H209">
        <f t="shared" si="7"/>
        <v>0.51100000000000001</v>
      </c>
      <c r="I209" s="1">
        <v>480612032</v>
      </c>
      <c r="J209" s="1">
        <v>465669</v>
      </c>
      <c r="K209" s="1">
        <v>541981</v>
      </c>
    </row>
    <row r="210" spans="1:11" x14ac:dyDescent="0.35">
      <c r="A210">
        <v>211701</v>
      </c>
      <c r="B210" t="s">
        <v>206</v>
      </c>
      <c r="C210" s="1">
        <v>294</v>
      </c>
      <c r="D210" s="1">
        <v>322529</v>
      </c>
      <c r="E210">
        <v>0.52700000000000002</v>
      </c>
      <c r="F210">
        <v>0.77400000000000002</v>
      </c>
      <c r="G210">
        <f t="shared" si="6"/>
        <v>0.77400000000000002</v>
      </c>
      <c r="H210">
        <f t="shared" si="7"/>
        <v>0.77400000000000002</v>
      </c>
      <c r="I210" s="1">
        <v>94823672</v>
      </c>
      <c r="J210" s="1">
        <v>297778</v>
      </c>
      <c r="K210" s="1">
        <v>317118</v>
      </c>
    </row>
    <row r="211" spans="1:11" x14ac:dyDescent="0.35">
      <c r="A211">
        <v>211901</v>
      </c>
      <c r="B211" t="s">
        <v>207</v>
      </c>
      <c r="C211" s="1">
        <v>285</v>
      </c>
      <c r="D211" s="1">
        <v>7302980</v>
      </c>
      <c r="E211">
        <v>0</v>
      </c>
      <c r="F211">
        <v>0</v>
      </c>
      <c r="G211">
        <f t="shared" si="6"/>
        <v>0</v>
      </c>
      <c r="H211">
        <f t="shared" si="7"/>
        <v>0.36</v>
      </c>
      <c r="I211" s="1">
        <v>2081349534</v>
      </c>
      <c r="J211" s="1">
        <v>96138</v>
      </c>
      <c r="K211" s="1">
        <v>91445</v>
      </c>
    </row>
    <row r="212" spans="1:11" x14ac:dyDescent="0.35">
      <c r="A212">
        <v>212001</v>
      </c>
      <c r="B212" t="s">
        <v>208</v>
      </c>
      <c r="C212" s="1">
        <v>1337</v>
      </c>
      <c r="D212" s="1">
        <v>238234</v>
      </c>
      <c r="E212">
        <v>0.55600000000000005</v>
      </c>
      <c r="F212">
        <v>0.83299999999999996</v>
      </c>
      <c r="G212">
        <f t="shared" si="6"/>
        <v>0.83299999999999996</v>
      </c>
      <c r="H212">
        <f t="shared" si="7"/>
        <v>0.83299999999999996</v>
      </c>
      <c r="I212" s="1">
        <v>318519123</v>
      </c>
      <c r="J212" s="1">
        <v>1507862</v>
      </c>
      <c r="K212" s="1">
        <v>1538784</v>
      </c>
    </row>
    <row r="213" spans="1:11" x14ac:dyDescent="0.35">
      <c r="A213">
        <v>220101</v>
      </c>
      <c r="B213" t="s">
        <v>210</v>
      </c>
      <c r="C213" s="1">
        <v>2049</v>
      </c>
      <c r="D213" s="1">
        <v>265123</v>
      </c>
      <c r="E213">
        <v>0.317</v>
      </c>
      <c r="F213">
        <v>0.81399999999999995</v>
      </c>
      <c r="G213">
        <f t="shared" si="6"/>
        <v>0.81399999999999995</v>
      </c>
      <c r="H213">
        <f t="shared" si="7"/>
        <v>0.81399999999999995</v>
      </c>
      <c r="I213" s="1">
        <v>543238376</v>
      </c>
      <c r="J213" s="1">
        <v>1350400</v>
      </c>
      <c r="K213" s="1">
        <v>1258201</v>
      </c>
    </row>
    <row r="214" spans="1:11" x14ac:dyDescent="0.35">
      <c r="A214">
        <v>220202</v>
      </c>
      <c r="B214" t="s">
        <v>211</v>
      </c>
      <c r="C214" s="1">
        <v>668</v>
      </c>
      <c r="D214" s="1">
        <v>947159</v>
      </c>
      <c r="E214">
        <v>0.14000000000000001</v>
      </c>
      <c r="F214">
        <v>0.33400000000000002</v>
      </c>
      <c r="G214">
        <f t="shared" si="6"/>
        <v>0.33400000000000002</v>
      </c>
      <c r="H214">
        <f t="shared" si="7"/>
        <v>0.36</v>
      </c>
      <c r="I214" s="1">
        <v>632702594</v>
      </c>
      <c r="J214" s="1">
        <v>256840</v>
      </c>
      <c r="K214" s="1">
        <v>261778</v>
      </c>
    </row>
    <row r="215" spans="1:11" x14ac:dyDescent="0.35">
      <c r="A215">
        <v>220301</v>
      </c>
      <c r="B215" t="s">
        <v>212</v>
      </c>
      <c r="C215" s="1">
        <v>3788</v>
      </c>
      <c r="D215" s="1">
        <v>151147</v>
      </c>
      <c r="E215">
        <v>0</v>
      </c>
      <c r="F215">
        <v>0.89400000000000002</v>
      </c>
      <c r="G215">
        <f t="shared" si="6"/>
        <v>0.89400000000000002</v>
      </c>
      <c r="H215">
        <f t="shared" si="7"/>
        <v>0.89400000000000002</v>
      </c>
      <c r="I215" s="1">
        <v>572545623</v>
      </c>
      <c r="J215" s="1">
        <v>2573603</v>
      </c>
      <c r="K215" s="1">
        <v>2291149</v>
      </c>
    </row>
    <row r="216" spans="1:11" x14ac:dyDescent="0.35">
      <c r="A216">
        <v>220401</v>
      </c>
      <c r="B216" t="s">
        <v>213</v>
      </c>
      <c r="C216" s="1">
        <v>1580</v>
      </c>
      <c r="D216" s="1">
        <v>420323</v>
      </c>
      <c r="E216">
        <v>0.13100000000000001</v>
      </c>
      <c r="F216">
        <v>0.70499999999999996</v>
      </c>
      <c r="G216">
        <f t="shared" si="6"/>
        <v>0.70499999999999996</v>
      </c>
      <c r="H216">
        <f t="shared" si="7"/>
        <v>0.70499999999999996</v>
      </c>
      <c r="I216" s="1">
        <v>664111629</v>
      </c>
      <c r="J216" s="1">
        <v>1167335</v>
      </c>
      <c r="K216" s="1">
        <v>1279019</v>
      </c>
    </row>
    <row r="217" spans="1:11" x14ac:dyDescent="0.35">
      <c r="A217">
        <v>220701</v>
      </c>
      <c r="B217" t="s">
        <v>214</v>
      </c>
      <c r="C217" s="1">
        <v>1147</v>
      </c>
      <c r="D217" s="1">
        <v>877528</v>
      </c>
      <c r="E217">
        <v>0.17599999999999999</v>
      </c>
      <c r="F217">
        <v>0.38300000000000001</v>
      </c>
      <c r="G217">
        <f t="shared" si="6"/>
        <v>0.38300000000000001</v>
      </c>
      <c r="H217">
        <f t="shared" si="7"/>
        <v>0.38300000000000001</v>
      </c>
      <c r="I217" s="1">
        <v>1006524711</v>
      </c>
      <c r="J217" s="1">
        <v>374047</v>
      </c>
      <c r="K217" s="1">
        <v>434698</v>
      </c>
    </row>
    <row r="218" spans="1:11" x14ac:dyDescent="0.35">
      <c r="A218">
        <v>220909</v>
      </c>
      <c r="B218" t="s">
        <v>215</v>
      </c>
      <c r="C218" s="1">
        <v>523</v>
      </c>
      <c r="D218" s="1">
        <v>904828</v>
      </c>
      <c r="E218">
        <v>0</v>
      </c>
      <c r="F218">
        <v>0.36399999999999999</v>
      </c>
      <c r="G218">
        <f t="shared" si="6"/>
        <v>0.36399999999999999</v>
      </c>
      <c r="H218">
        <f t="shared" si="7"/>
        <v>0.36399999999999999</v>
      </c>
      <c r="I218" s="1">
        <v>473225356</v>
      </c>
      <c r="J218" s="1">
        <v>243751</v>
      </c>
      <c r="K218" s="1">
        <v>250824</v>
      </c>
    </row>
    <row r="219" spans="1:11" x14ac:dyDescent="0.35">
      <c r="A219">
        <v>221001</v>
      </c>
      <c r="B219" t="s">
        <v>216</v>
      </c>
      <c r="C219" s="1">
        <v>488</v>
      </c>
      <c r="D219" s="1">
        <v>554476</v>
      </c>
      <c r="E219">
        <v>0.39400000000000002</v>
      </c>
      <c r="F219">
        <v>0.61</v>
      </c>
      <c r="G219">
        <f t="shared" si="6"/>
        <v>0.61</v>
      </c>
      <c r="H219">
        <f t="shared" si="7"/>
        <v>0.61</v>
      </c>
      <c r="I219" s="1">
        <v>270584347</v>
      </c>
      <c r="J219" s="1">
        <v>245418</v>
      </c>
      <c r="K219" s="1">
        <v>228867</v>
      </c>
    </row>
    <row r="220" spans="1:11" x14ac:dyDescent="0.35">
      <c r="A220">
        <v>221301</v>
      </c>
      <c r="B220" t="s">
        <v>217</v>
      </c>
      <c r="C220" s="1">
        <v>348</v>
      </c>
      <c r="D220" s="1">
        <v>953971</v>
      </c>
      <c r="E220">
        <v>0.2</v>
      </c>
      <c r="F220">
        <v>0.32900000000000001</v>
      </c>
      <c r="G220">
        <f t="shared" si="6"/>
        <v>0.32900000000000001</v>
      </c>
      <c r="H220">
        <f t="shared" si="7"/>
        <v>0.36</v>
      </c>
      <c r="I220" s="1">
        <v>331982211</v>
      </c>
      <c r="J220" s="1">
        <v>188361</v>
      </c>
      <c r="K220" s="1">
        <v>186528</v>
      </c>
    </row>
    <row r="221" spans="1:11" x14ac:dyDescent="0.35">
      <c r="A221">
        <v>221401</v>
      </c>
      <c r="B221" t="s">
        <v>218</v>
      </c>
      <c r="C221" s="1">
        <v>605</v>
      </c>
      <c r="D221" s="1">
        <v>663856</v>
      </c>
      <c r="E221">
        <v>0</v>
      </c>
      <c r="F221">
        <v>0.53300000000000003</v>
      </c>
      <c r="G221">
        <f t="shared" si="6"/>
        <v>0.53300000000000003</v>
      </c>
      <c r="H221">
        <f t="shared" si="7"/>
        <v>0.53300000000000003</v>
      </c>
      <c r="I221" s="1">
        <v>401633049</v>
      </c>
      <c r="J221" s="1">
        <v>362169</v>
      </c>
      <c r="K221" s="1">
        <v>389823</v>
      </c>
    </row>
    <row r="222" spans="1:11" x14ac:dyDescent="0.35">
      <c r="A222">
        <v>222000</v>
      </c>
      <c r="B222" t="s">
        <v>219</v>
      </c>
      <c r="C222" s="1">
        <v>4383</v>
      </c>
      <c r="D222" s="1">
        <v>335443</v>
      </c>
      <c r="E222">
        <v>0.20799999999999999</v>
      </c>
      <c r="F222">
        <v>0.76400000000000001</v>
      </c>
      <c r="G222">
        <f t="shared" si="6"/>
        <v>0.76400000000000001</v>
      </c>
      <c r="H222">
        <f t="shared" si="7"/>
        <v>0.76400000000000001</v>
      </c>
      <c r="I222" s="1">
        <v>1470250908</v>
      </c>
      <c r="J222" s="1">
        <v>1820779</v>
      </c>
      <c r="K222" s="1">
        <v>2420775</v>
      </c>
    </row>
    <row r="223" spans="1:11" x14ac:dyDescent="0.35">
      <c r="A223">
        <v>222201</v>
      </c>
      <c r="B223" t="s">
        <v>220</v>
      </c>
      <c r="C223" s="1">
        <v>3562</v>
      </c>
      <c r="D223" s="1">
        <v>202132</v>
      </c>
      <c r="E223">
        <v>0.33900000000000002</v>
      </c>
      <c r="F223">
        <v>0.85799999999999998</v>
      </c>
      <c r="G223">
        <f t="shared" si="6"/>
        <v>0.85799999999999998</v>
      </c>
      <c r="H223">
        <f t="shared" si="7"/>
        <v>0.85799999999999998</v>
      </c>
      <c r="I223" s="1">
        <v>719994775</v>
      </c>
      <c r="J223" s="1">
        <v>1343782</v>
      </c>
      <c r="K223" s="1">
        <v>1329661</v>
      </c>
    </row>
    <row r="224" spans="1:11" x14ac:dyDescent="0.35">
      <c r="A224">
        <v>230201</v>
      </c>
      <c r="B224" t="s">
        <v>221</v>
      </c>
      <c r="C224" s="1">
        <v>531</v>
      </c>
      <c r="D224" s="1">
        <v>278424</v>
      </c>
      <c r="E224">
        <v>0.192</v>
      </c>
      <c r="F224">
        <v>0.80500000000000005</v>
      </c>
      <c r="G224">
        <f t="shared" si="6"/>
        <v>0.80500000000000005</v>
      </c>
      <c r="H224">
        <f t="shared" si="7"/>
        <v>0.80500000000000005</v>
      </c>
      <c r="I224" s="1">
        <v>147843315</v>
      </c>
      <c r="J224" s="1">
        <v>561449</v>
      </c>
      <c r="K224" s="1">
        <v>525733</v>
      </c>
    </row>
    <row r="225" spans="1:11" x14ac:dyDescent="0.35">
      <c r="A225">
        <v>230301</v>
      </c>
      <c r="B225" t="s">
        <v>222</v>
      </c>
      <c r="C225" s="1">
        <v>443</v>
      </c>
      <c r="D225" s="1">
        <v>400315</v>
      </c>
      <c r="E225">
        <v>0.55100000000000005</v>
      </c>
      <c r="F225">
        <v>0.71899999999999997</v>
      </c>
      <c r="G225">
        <f t="shared" si="6"/>
        <v>0.71899999999999997</v>
      </c>
      <c r="H225">
        <f t="shared" si="7"/>
        <v>0.71899999999999997</v>
      </c>
      <c r="I225" s="1">
        <v>177339772</v>
      </c>
      <c r="J225" s="1">
        <v>668832</v>
      </c>
      <c r="K225" s="1">
        <v>577896</v>
      </c>
    </row>
    <row r="226" spans="1:11" x14ac:dyDescent="0.35">
      <c r="A226">
        <v>230901</v>
      </c>
      <c r="B226" t="s">
        <v>223</v>
      </c>
      <c r="C226" s="1">
        <v>1511</v>
      </c>
      <c r="D226" s="1">
        <v>282870</v>
      </c>
      <c r="E226">
        <v>0.10199999999999999</v>
      </c>
      <c r="F226">
        <v>0.80200000000000005</v>
      </c>
      <c r="G226">
        <f t="shared" si="6"/>
        <v>0.80200000000000005</v>
      </c>
      <c r="H226">
        <f t="shared" si="7"/>
        <v>0.80200000000000005</v>
      </c>
      <c r="I226" s="1">
        <v>427416632</v>
      </c>
      <c r="J226" s="1">
        <v>772269</v>
      </c>
      <c r="K226" s="1">
        <v>825772</v>
      </c>
    </row>
    <row r="227" spans="1:11" x14ac:dyDescent="0.35">
      <c r="A227">
        <v>231101</v>
      </c>
      <c r="B227" t="s">
        <v>224</v>
      </c>
      <c r="C227" s="1">
        <v>1120</v>
      </c>
      <c r="D227" s="1">
        <v>498710</v>
      </c>
      <c r="E227">
        <v>0.40300000000000002</v>
      </c>
      <c r="F227">
        <v>0.65</v>
      </c>
      <c r="G227">
        <f t="shared" si="6"/>
        <v>0.65</v>
      </c>
      <c r="H227">
        <f t="shared" si="7"/>
        <v>0.65</v>
      </c>
      <c r="I227" s="1">
        <v>558555801</v>
      </c>
      <c r="J227" s="1">
        <v>1097003</v>
      </c>
      <c r="K227" s="1">
        <v>967259</v>
      </c>
    </row>
    <row r="228" spans="1:11" x14ac:dyDescent="0.35">
      <c r="A228">
        <v>231301</v>
      </c>
      <c r="B228" t="s">
        <v>225</v>
      </c>
      <c r="C228" s="1">
        <v>992</v>
      </c>
      <c r="D228" s="1">
        <v>415377</v>
      </c>
      <c r="E228">
        <v>0.26700000000000002</v>
      </c>
      <c r="F228">
        <v>0.70799999999999996</v>
      </c>
      <c r="G228">
        <f t="shared" si="6"/>
        <v>0.70799999999999996</v>
      </c>
      <c r="H228">
        <f t="shared" si="7"/>
        <v>0.70799999999999996</v>
      </c>
      <c r="I228" s="1">
        <v>412054182</v>
      </c>
      <c r="J228" s="1">
        <v>723023</v>
      </c>
      <c r="K228" s="1">
        <v>755172</v>
      </c>
    </row>
    <row r="229" spans="1:11" x14ac:dyDescent="0.35">
      <c r="A229">
        <v>240101</v>
      </c>
      <c r="B229" t="s">
        <v>226</v>
      </c>
      <c r="C229" s="1">
        <v>1069</v>
      </c>
      <c r="D229" s="1">
        <v>339877</v>
      </c>
      <c r="E229">
        <v>0.64800000000000002</v>
      </c>
      <c r="F229">
        <v>0.76100000000000001</v>
      </c>
      <c r="G229">
        <f t="shared" si="6"/>
        <v>0.76100000000000001</v>
      </c>
      <c r="H229">
        <f t="shared" si="7"/>
        <v>0.76100000000000001</v>
      </c>
      <c r="I229" s="1">
        <v>363329457</v>
      </c>
      <c r="J229" s="1">
        <v>985757</v>
      </c>
      <c r="K229" s="1">
        <v>909160</v>
      </c>
    </row>
    <row r="230" spans="1:11" x14ac:dyDescent="0.35">
      <c r="A230">
        <v>240201</v>
      </c>
      <c r="B230" t="s">
        <v>227</v>
      </c>
      <c r="C230" s="1">
        <v>1024</v>
      </c>
      <c r="D230" s="1">
        <v>311531</v>
      </c>
      <c r="E230">
        <v>0.58599999999999997</v>
      </c>
      <c r="F230">
        <v>0.78100000000000003</v>
      </c>
      <c r="G230">
        <f t="shared" si="6"/>
        <v>0.78100000000000003</v>
      </c>
      <c r="H230">
        <f t="shared" si="7"/>
        <v>0.78100000000000003</v>
      </c>
      <c r="I230" s="1">
        <v>319007955</v>
      </c>
      <c r="J230" s="1">
        <v>1116389</v>
      </c>
      <c r="K230" s="1">
        <v>909581</v>
      </c>
    </row>
    <row r="231" spans="1:11" x14ac:dyDescent="0.35">
      <c r="A231">
        <v>240401</v>
      </c>
      <c r="B231" t="s">
        <v>228</v>
      </c>
      <c r="C231" s="1">
        <v>1001</v>
      </c>
      <c r="D231" s="1">
        <v>548523</v>
      </c>
      <c r="E231">
        <v>0.52400000000000002</v>
      </c>
      <c r="F231">
        <v>0.61399999999999999</v>
      </c>
      <c r="G231">
        <f t="shared" si="6"/>
        <v>0.61399999999999999</v>
      </c>
      <c r="H231">
        <f t="shared" si="7"/>
        <v>0.61399999999999999</v>
      </c>
      <c r="I231" s="1">
        <v>549072416</v>
      </c>
      <c r="J231" s="1">
        <v>721659</v>
      </c>
      <c r="K231" s="1">
        <v>642325</v>
      </c>
    </row>
    <row r="232" spans="1:11" x14ac:dyDescent="0.35">
      <c r="A232">
        <v>240801</v>
      </c>
      <c r="B232" t="s">
        <v>229</v>
      </c>
      <c r="C232" s="1">
        <v>2013</v>
      </c>
      <c r="D232" s="1">
        <v>356632</v>
      </c>
      <c r="E232">
        <v>0.61199999999999999</v>
      </c>
      <c r="F232">
        <v>0.75</v>
      </c>
      <c r="G232">
        <f t="shared" si="6"/>
        <v>0.75</v>
      </c>
      <c r="H232">
        <f t="shared" si="7"/>
        <v>0.75</v>
      </c>
      <c r="I232" s="1">
        <v>717902013</v>
      </c>
      <c r="J232" s="1">
        <v>1346420</v>
      </c>
      <c r="K232" s="1">
        <v>1150466</v>
      </c>
    </row>
    <row r="233" spans="1:11" x14ac:dyDescent="0.35">
      <c r="A233">
        <v>240901</v>
      </c>
      <c r="B233" t="s">
        <v>230</v>
      </c>
      <c r="C233" s="1">
        <v>504</v>
      </c>
      <c r="D233" s="1">
        <v>293169</v>
      </c>
      <c r="E233">
        <v>0.67100000000000004</v>
      </c>
      <c r="F233">
        <v>0.79400000000000004</v>
      </c>
      <c r="G233">
        <f t="shared" si="6"/>
        <v>0.79400000000000004</v>
      </c>
      <c r="H233">
        <f t="shared" si="7"/>
        <v>0.79400000000000004</v>
      </c>
      <c r="I233" s="1">
        <v>147757481</v>
      </c>
      <c r="J233" s="1">
        <v>843122</v>
      </c>
      <c r="K233" s="1">
        <v>699888</v>
      </c>
    </row>
    <row r="234" spans="1:11" x14ac:dyDescent="0.35">
      <c r="A234">
        <v>241001</v>
      </c>
      <c r="B234" t="s">
        <v>231</v>
      </c>
      <c r="C234" s="1">
        <v>1782</v>
      </c>
      <c r="D234" s="1">
        <v>229954</v>
      </c>
      <c r="E234">
        <v>0.53500000000000003</v>
      </c>
      <c r="F234">
        <v>0.83899999999999997</v>
      </c>
      <c r="G234">
        <f t="shared" si="6"/>
        <v>0.83899999999999997</v>
      </c>
      <c r="H234">
        <f t="shared" si="7"/>
        <v>0.83899999999999997</v>
      </c>
      <c r="I234" s="1">
        <v>409778910</v>
      </c>
      <c r="J234" s="1">
        <v>1306328</v>
      </c>
      <c r="K234" s="1">
        <v>1147296</v>
      </c>
    </row>
    <row r="235" spans="1:11" x14ac:dyDescent="0.35">
      <c r="A235">
        <v>241101</v>
      </c>
      <c r="B235" t="s">
        <v>232</v>
      </c>
      <c r="C235" s="1">
        <v>857</v>
      </c>
      <c r="D235" s="1">
        <v>243327</v>
      </c>
      <c r="E235">
        <v>0.61</v>
      </c>
      <c r="F235">
        <v>0.83</v>
      </c>
      <c r="G235">
        <f t="shared" si="6"/>
        <v>0.83</v>
      </c>
      <c r="H235">
        <f t="shared" si="7"/>
        <v>0.83</v>
      </c>
      <c r="I235" s="1">
        <v>208531325</v>
      </c>
      <c r="J235" s="1">
        <v>1130451</v>
      </c>
      <c r="K235" s="1">
        <v>1208790</v>
      </c>
    </row>
    <row r="236" spans="1:11" x14ac:dyDescent="0.35">
      <c r="A236">
        <v>241701</v>
      </c>
      <c r="B236" t="s">
        <v>233</v>
      </c>
      <c r="C236" s="1">
        <v>911</v>
      </c>
      <c r="D236" s="1">
        <v>271249</v>
      </c>
      <c r="E236">
        <v>0.625</v>
      </c>
      <c r="F236">
        <v>0.81</v>
      </c>
      <c r="G236">
        <f t="shared" si="6"/>
        <v>0.81</v>
      </c>
      <c r="H236">
        <f t="shared" si="7"/>
        <v>0.81</v>
      </c>
      <c r="I236" s="1">
        <v>247108345</v>
      </c>
      <c r="J236" s="1">
        <v>831380</v>
      </c>
      <c r="K236" s="1">
        <v>718785</v>
      </c>
    </row>
    <row r="237" spans="1:11" x14ac:dyDescent="0.35">
      <c r="A237">
        <v>250109</v>
      </c>
      <c r="B237" t="s">
        <v>234</v>
      </c>
      <c r="C237" s="1">
        <v>258</v>
      </c>
      <c r="D237" s="1">
        <v>250903</v>
      </c>
      <c r="E237">
        <v>0.49099999999999999</v>
      </c>
      <c r="F237">
        <v>0.82399999999999995</v>
      </c>
      <c r="G237">
        <f t="shared" si="6"/>
        <v>0.82399999999999995</v>
      </c>
      <c r="H237">
        <f t="shared" si="7"/>
        <v>0.82399999999999995</v>
      </c>
      <c r="I237" s="1">
        <v>64733123</v>
      </c>
      <c r="J237" s="1">
        <v>505586</v>
      </c>
      <c r="K237" s="1">
        <v>409237</v>
      </c>
    </row>
    <row r="238" spans="1:11" x14ac:dyDescent="0.35">
      <c r="A238">
        <v>250201</v>
      </c>
      <c r="B238" t="s">
        <v>235</v>
      </c>
      <c r="C238" s="1">
        <v>1783</v>
      </c>
      <c r="D238" s="1">
        <v>532941</v>
      </c>
      <c r="E238">
        <v>0.5</v>
      </c>
      <c r="F238">
        <v>0.626</v>
      </c>
      <c r="G238">
        <f t="shared" si="6"/>
        <v>0.626</v>
      </c>
      <c r="H238">
        <f t="shared" si="7"/>
        <v>0.626</v>
      </c>
      <c r="I238" s="1">
        <v>950234693</v>
      </c>
      <c r="J238" s="1">
        <v>714753</v>
      </c>
      <c r="K238" s="1">
        <v>711778</v>
      </c>
    </row>
    <row r="239" spans="1:11" x14ac:dyDescent="0.35">
      <c r="A239">
        <v>250301</v>
      </c>
      <c r="B239" t="s">
        <v>236</v>
      </c>
      <c r="C239" s="1">
        <v>467</v>
      </c>
      <c r="D239" s="1">
        <v>372542</v>
      </c>
      <c r="E239">
        <v>0.56999999999999995</v>
      </c>
      <c r="F239">
        <v>0.73799999999999999</v>
      </c>
      <c r="G239">
        <f t="shared" si="6"/>
        <v>0.73799999999999999</v>
      </c>
      <c r="H239">
        <f t="shared" si="7"/>
        <v>0.73799999999999999</v>
      </c>
      <c r="I239" s="1">
        <v>173977283</v>
      </c>
      <c r="J239" s="1">
        <v>661925</v>
      </c>
      <c r="K239" s="1">
        <v>638387</v>
      </c>
    </row>
    <row r="240" spans="1:11" x14ac:dyDescent="0.35">
      <c r="A240">
        <v>250401</v>
      </c>
      <c r="B240" t="s">
        <v>237</v>
      </c>
      <c r="C240" s="1">
        <v>823</v>
      </c>
      <c r="D240" s="1">
        <v>294801</v>
      </c>
      <c r="E240">
        <v>0.497</v>
      </c>
      <c r="F240">
        <v>0.79300000000000004</v>
      </c>
      <c r="G240">
        <f t="shared" si="6"/>
        <v>0.79300000000000004</v>
      </c>
      <c r="H240">
        <f t="shared" si="7"/>
        <v>0.79300000000000004</v>
      </c>
      <c r="I240" s="1">
        <v>242621376</v>
      </c>
      <c r="J240" s="1">
        <v>945930</v>
      </c>
      <c r="K240" s="1">
        <v>814324</v>
      </c>
    </row>
    <row r="241" spans="1:11" x14ac:dyDescent="0.35">
      <c r="A241">
        <v>250701</v>
      </c>
      <c r="B241" t="s">
        <v>238</v>
      </c>
      <c r="C241" s="1">
        <v>601</v>
      </c>
      <c r="D241" s="1">
        <v>570839</v>
      </c>
      <c r="E241">
        <v>0.53800000000000003</v>
      </c>
      <c r="F241">
        <v>0.59899999999999998</v>
      </c>
      <c r="G241">
        <f t="shared" si="6"/>
        <v>0.59899999999999998</v>
      </c>
      <c r="H241">
        <f t="shared" si="7"/>
        <v>0.59899999999999998</v>
      </c>
      <c r="I241" s="1">
        <v>343074766</v>
      </c>
      <c r="J241" s="1">
        <v>415381</v>
      </c>
      <c r="K241" s="1">
        <v>401050</v>
      </c>
    </row>
    <row r="242" spans="1:11" x14ac:dyDescent="0.35">
      <c r="A242">
        <v>250901</v>
      </c>
      <c r="B242" t="s">
        <v>239</v>
      </c>
      <c r="C242" s="1">
        <v>1682</v>
      </c>
      <c r="D242" s="1">
        <v>279399</v>
      </c>
      <c r="E242">
        <v>0.627</v>
      </c>
      <c r="F242">
        <v>0.80400000000000005</v>
      </c>
      <c r="G242">
        <f t="shared" si="6"/>
        <v>0.80400000000000005</v>
      </c>
      <c r="H242">
        <f t="shared" si="7"/>
        <v>0.80400000000000005</v>
      </c>
      <c r="I242" s="1">
        <v>469950763</v>
      </c>
      <c r="J242" s="1">
        <v>1263424</v>
      </c>
      <c r="K242" s="1">
        <v>1277039</v>
      </c>
    </row>
    <row r="243" spans="1:11" x14ac:dyDescent="0.35">
      <c r="A243">
        <v>251101</v>
      </c>
      <c r="B243" t="s">
        <v>240</v>
      </c>
      <c r="C243" s="1">
        <v>501</v>
      </c>
      <c r="D243" s="1">
        <v>253383</v>
      </c>
      <c r="E243">
        <v>0.64</v>
      </c>
      <c r="F243">
        <v>0.82299999999999995</v>
      </c>
      <c r="G243">
        <f t="shared" si="6"/>
        <v>0.82299999999999995</v>
      </c>
      <c r="H243">
        <f t="shared" si="7"/>
        <v>0.82299999999999995</v>
      </c>
      <c r="I243" s="1">
        <v>126945352</v>
      </c>
      <c r="J243" s="1">
        <v>593957</v>
      </c>
      <c r="K243" s="1">
        <v>543572</v>
      </c>
    </row>
    <row r="244" spans="1:11" x14ac:dyDescent="0.35">
      <c r="A244">
        <v>251400</v>
      </c>
      <c r="B244" t="s">
        <v>241</v>
      </c>
      <c r="C244" s="1">
        <v>2557</v>
      </c>
      <c r="D244" s="1">
        <v>279494</v>
      </c>
      <c r="E244">
        <v>0.6</v>
      </c>
      <c r="F244">
        <v>0.80400000000000005</v>
      </c>
      <c r="G244">
        <f t="shared" si="6"/>
        <v>0.80400000000000005</v>
      </c>
      <c r="H244">
        <f t="shared" si="7"/>
        <v>0.80400000000000005</v>
      </c>
      <c r="I244" s="1">
        <v>714667787</v>
      </c>
      <c r="J244" s="1">
        <v>2139962</v>
      </c>
      <c r="K244" s="1">
        <v>1970051</v>
      </c>
    </row>
    <row r="245" spans="1:11" x14ac:dyDescent="0.35">
      <c r="A245">
        <v>251501</v>
      </c>
      <c r="B245" t="s">
        <v>242</v>
      </c>
      <c r="C245" s="1">
        <v>519</v>
      </c>
      <c r="D245" s="1">
        <v>207051</v>
      </c>
      <c r="E245">
        <v>0.58199999999999996</v>
      </c>
      <c r="F245">
        <v>0.85499999999999998</v>
      </c>
      <c r="G245">
        <f t="shared" si="6"/>
        <v>0.85499999999999998</v>
      </c>
      <c r="H245">
        <f t="shared" si="7"/>
        <v>0.85499999999999998</v>
      </c>
      <c r="I245" s="1">
        <v>107459879</v>
      </c>
      <c r="J245" s="1">
        <v>707626</v>
      </c>
      <c r="K245" s="1">
        <v>691327</v>
      </c>
    </row>
    <row r="246" spans="1:11" x14ac:dyDescent="0.35">
      <c r="A246">
        <v>251601</v>
      </c>
      <c r="B246" t="s">
        <v>243</v>
      </c>
      <c r="C246" s="1">
        <v>2329</v>
      </c>
      <c r="D246" s="1">
        <v>305684</v>
      </c>
      <c r="E246">
        <v>0.64200000000000002</v>
      </c>
      <c r="F246">
        <v>0.78600000000000003</v>
      </c>
      <c r="G246">
        <f t="shared" si="6"/>
        <v>0.78600000000000003</v>
      </c>
      <c r="H246">
        <f t="shared" si="7"/>
        <v>0.78600000000000003</v>
      </c>
      <c r="I246" s="1">
        <v>711939870</v>
      </c>
      <c r="J246" s="1">
        <v>1329387</v>
      </c>
      <c r="K246" s="1">
        <v>1290129</v>
      </c>
    </row>
    <row r="247" spans="1:11" x14ac:dyDescent="0.35">
      <c r="A247">
        <v>260101</v>
      </c>
      <c r="B247" t="s">
        <v>244</v>
      </c>
      <c r="C247" s="1">
        <v>3671</v>
      </c>
      <c r="D247" s="1">
        <v>492122</v>
      </c>
      <c r="E247">
        <v>0.68799999999999994</v>
      </c>
      <c r="F247">
        <v>0.65400000000000003</v>
      </c>
      <c r="G247">
        <f t="shared" si="6"/>
        <v>0.65400000000000003</v>
      </c>
      <c r="H247">
        <f t="shared" si="7"/>
        <v>0.68799999999999994</v>
      </c>
      <c r="I247" s="1">
        <v>1806581242</v>
      </c>
      <c r="J247" s="1">
        <v>1357968</v>
      </c>
      <c r="K247" s="1">
        <v>1349346</v>
      </c>
    </row>
    <row r="248" spans="1:11" x14ac:dyDescent="0.35">
      <c r="A248">
        <v>260401</v>
      </c>
      <c r="B248" t="s">
        <v>245</v>
      </c>
      <c r="C248" s="1">
        <v>4811</v>
      </c>
      <c r="D248" s="1">
        <v>364553</v>
      </c>
      <c r="E248">
        <v>0.70399999999999996</v>
      </c>
      <c r="F248">
        <v>0.74399999999999999</v>
      </c>
      <c r="G248">
        <f t="shared" si="6"/>
        <v>0.74399999999999999</v>
      </c>
      <c r="H248">
        <f t="shared" si="7"/>
        <v>0.74399999999999999</v>
      </c>
      <c r="I248" s="1">
        <v>1753865376</v>
      </c>
      <c r="J248" s="1">
        <v>2329578</v>
      </c>
      <c r="K248" s="1">
        <v>3432604</v>
      </c>
    </row>
    <row r="249" spans="1:11" x14ac:dyDescent="0.35">
      <c r="A249">
        <v>260501</v>
      </c>
      <c r="B249" t="s">
        <v>246</v>
      </c>
      <c r="C249" s="1">
        <v>12899</v>
      </c>
      <c r="D249" s="1">
        <v>315024</v>
      </c>
      <c r="E249">
        <v>0.68899999999999995</v>
      </c>
      <c r="F249">
        <v>0.77900000000000003</v>
      </c>
      <c r="G249">
        <f t="shared" si="6"/>
        <v>0.77900000000000003</v>
      </c>
      <c r="H249">
        <f t="shared" si="7"/>
        <v>0.77900000000000003</v>
      </c>
      <c r="I249" s="1">
        <v>4063505389</v>
      </c>
      <c r="J249" s="1">
        <v>6138840</v>
      </c>
      <c r="K249" s="1">
        <v>5572513</v>
      </c>
    </row>
    <row r="250" spans="1:11" x14ac:dyDescent="0.35">
      <c r="A250">
        <v>260801</v>
      </c>
      <c r="B250" t="s">
        <v>247</v>
      </c>
      <c r="C250" s="1">
        <v>3480</v>
      </c>
      <c r="D250" s="1">
        <v>391193</v>
      </c>
      <c r="E250">
        <v>0.71599999999999997</v>
      </c>
      <c r="F250">
        <v>0.72499999999999998</v>
      </c>
      <c r="G250">
        <f t="shared" si="6"/>
        <v>0.72499999999999998</v>
      </c>
      <c r="H250">
        <f t="shared" si="7"/>
        <v>0.72499999999999998</v>
      </c>
      <c r="I250" s="1">
        <v>1361353829</v>
      </c>
      <c r="J250" s="1">
        <v>3502260</v>
      </c>
      <c r="K250" s="1">
        <v>3504181</v>
      </c>
    </row>
    <row r="251" spans="1:11" x14ac:dyDescent="0.35">
      <c r="A251">
        <v>260803</v>
      </c>
      <c r="B251" t="s">
        <v>248</v>
      </c>
      <c r="C251" s="1">
        <v>4152</v>
      </c>
      <c r="D251" s="1">
        <v>319578</v>
      </c>
      <c r="E251">
        <v>0.71</v>
      </c>
      <c r="F251">
        <v>0.77600000000000002</v>
      </c>
      <c r="G251">
        <f t="shared" si="6"/>
        <v>0.77600000000000002</v>
      </c>
      <c r="H251">
        <f t="shared" si="7"/>
        <v>0.77600000000000002</v>
      </c>
      <c r="I251" s="1">
        <v>1326891100</v>
      </c>
      <c r="J251" s="1">
        <v>2007461</v>
      </c>
      <c r="K251" s="1">
        <v>1861480</v>
      </c>
    </row>
    <row r="252" spans="1:11" x14ac:dyDescent="0.35">
      <c r="A252">
        <v>260901</v>
      </c>
      <c r="B252" t="s">
        <v>249</v>
      </c>
      <c r="C252" s="1">
        <v>2863</v>
      </c>
      <c r="D252" s="1">
        <v>377364</v>
      </c>
      <c r="E252">
        <v>0.65400000000000003</v>
      </c>
      <c r="F252">
        <v>0.73499999999999999</v>
      </c>
      <c r="G252">
        <f t="shared" si="6"/>
        <v>0.73499999999999999</v>
      </c>
      <c r="H252">
        <f t="shared" si="7"/>
        <v>0.73499999999999999</v>
      </c>
      <c r="I252" s="1">
        <v>1080393558</v>
      </c>
      <c r="J252" s="1">
        <v>1065128</v>
      </c>
      <c r="K252" s="1">
        <v>1135749</v>
      </c>
    </row>
    <row r="253" spans="1:11" x14ac:dyDescent="0.35">
      <c r="A253">
        <v>261001</v>
      </c>
      <c r="B253" t="s">
        <v>250</v>
      </c>
      <c r="C253" s="1">
        <v>4490</v>
      </c>
      <c r="D253" s="1">
        <v>298788</v>
      </c>
      <c r="E253">
        <v>0.69399999999999995</v>
      </c>
      <c r="F253">
        <v>0.79</v>
      </c>
      <c r="G253">
        <f t="shared" si="6"/>
        <v>0.79</v>
      </c>
      <c r="H253">
        <f t="shared" si="7"/>
        <v>0.79</v>
      </c>
      <c r="I253" s="1">
        <v>1341561436</v>
      </c>
      <c r="J253" s="1">
        <v>2122118</v>
      </c>
      <c r="K253" s="1">
        <v>2183218</v>
      </c>
    </row>
    <row r="254" spans="1:11" x14ac:dyDescent="0.35">
      <c r="A254">
        <v>261101</v>
      </c>
      <c r="B254" t="s">
        <v>251</v>
      </c>
      <c r="C254" s="1">
        <v>4736</v>
      </c>
      <c r="D254" s="1">
        <v>294397</v>
      </c>
      <c r="E254">
        <v>0.69199999999999995</v>
      </c>
      <c r="F254">
        <v>0.79300000000000004</v>
      </c>
      <c r="G254">
        <f t="shared" si="6"/>
        <v>0.79300000000000004</v>
      </c>
      <c r="H254">
        <f t="shared" si="7"/>
        <v>0.79300000000000004</v>
      </c>
      <c r="I254" s="1">
        <v>1394268817</v>
      </c>
      <c r="J254" s="1">
        <v>2511011</v>
      </c>
      <c r="K254" s="1">
        <v>2974801</v>
      </c>
    </row>
    <row r="255" spans="1:11" x14ac:dyDescent="0.35">
      <c r="A255">
        <v>261201</v>
      </c>
      <c r="B255" t="s">
        <v>252</v>
      </c>
      <c r="C255" s="1">
        <v>4840</v>
      </c>
      <c r="D255" s="1">
        <v>436834</v>
      </c>
      <c r="E255">
        <v>0.70399999999999996</v>
      </c>
      <c r="F255">
        <v>0.69299999999999995</v>
      </c>
      <c r="G255">
        <f t="shared" si="6"/>
        <v>0.69299999999999995</v>
      </c>
      <c r="H255">
        <f t="shared" si="7"/>
        <v>0.70399999999999996</v>
      </c>
      <c r="I255" s="1">
        <v>2114279579</v>
      </c>
      <c r="J255" s="1">
        <v>2537946</v>
      </c>
      <c r="K255" s="1">
        <v>2255009</v>
      </c>
    </row>
    <row r="256" spans="1:11" x14ac:dyDescent="0.35">
      <c r="A256">
        <v>261301</v>
      </c>
      <c r="B256" t="s">
        <v>253</v>
      </c>
      <c r="C256" s="1">
        <v>7165</v>
      </c>
      <c r="D256" s="1">
        <v>405696</v>
      </c>
      <c r="E256">
        <v>0.64800000000000002</v>
      </c>
      <c r="F256">
        <v>0.71499999999999997</v>
      </c>
      <c r="G256">
        <f t="shared" si="6"/>
        <v>0.71499999999999997</v>
      </c>
      <c r="H256">
        <f t="shared" si="7"/>
        <v>0.71499999999999997</v>
      </c>
      <c r="I256" s="1">
        <v>2906817087</v>
      </c>
      <c r="J256" s="1">
        <v>3115381</v>
      </c>
      <c r="K256" s="1">
        <v>5830274</v>
      </c>
    </row>
    <row r="257" spans="1:11" x14ac:dyDescent="0.35">
      <c r="A257">
        <v>261313</v>
      </c>
      <c r="B257" t="s">
        <v>254</v>
      </c>
      <c r="C257" s="1">
        <v>1273</v>
      </c>
      <c r="D257" s="1">
        <v>385571</v>
      </c>
      <c r="E257">
        <v>0.7</v>
      </c>
      <c r="F257">
        <v>0.72899999999999998</v>
      </c>
      <c r="G257">
        <f t="shared" si="6"/>
        <v>0.72899999999999998</v>
      </c>
      <c r="H257">
        <f t="shared" si="7"/>
        <v>0.72899999999999998</v>
      </c>
      <c r="I257" s="1">
        <v>490832787</v>
      </c>
      <c r="J257" s="1">
        <v>1150155</v>
      </c>
      <c r="K257" s="1">
        <v>1046928</v>
      </c>
    </row>
    <row r="258" spans="1:11" x14ac:dyDescent="0.35">
      <c r="A258">
        <v>261401</v>
      </c>
      <c r="B258" t="s">
        <v>255</v>
      </c>
      <c r="C258" s="1">
        <v>6275</v>
      </c>
      <c r="D258" s="1">
        <v>549266</v>
      </c>
      <c r="E258">
        <v>0.68400000000000005</v>
      </c>
      <c r="F258">
        <v>0.61399999999999999</v>
      </c>
      <c r="G258">
        <f t="shared" si="6"/>
        <v>0.61399999999999999</v>
      </c>
      <c r="H258">
        <f t="shared" si="7"/>
        <v>0.68400000000000005</v>
      </c>
      <c r="I258" s="1">
        <v>3446648016</v>
      </c>
      <c r="J258" s="1">
        <v>2293840</v>
      </c>
      <c r="K258" s="1">
        <v>2599830</v>
      </c>
    </row>
    <row r="259" spans="1:11" x14ac:dyDescent="0.35">
      <c r="A259">
        <v>261501</v>
      </c>
      <c r="B259" t="s">
        <v>256</v>
      </c>
      <c r="C259" s="1">
        <v>4542</v>
      </c>
      <c r="D259" s="1">
        <v>284359</v>
      </c>
      <c r="E259">
        <v>0.69599999999999995</v>
      </c>
      <c r="F259">
        <v>0.80100000000000005</v>
      </c>
      <c r="G259">
        <f t="shared" si="6"/>
        <v>0.80100000000000005</v>
      </c>
      <c r="H259">
        <f t="shared" si="7"/>
        <v>0.80100000000000005</v>
      </c>
      <c r="I259" s="1">
        <v>1291560924</v>
      </c>
      <c r="J259" s="1">
        <v>2515274</v>
      </c>
      <c r="K259" s="1">
        <v>2628644</v>
      </c>
    </row>
    <row r="260" spans="1:11" x14ac:dyDescent="0.35">
      <c r="A260">
        <v>261600</v>
      </c>
      <c r="B260" t="s">
        <v>257</v>
      </c>
      <c r="C260" s="1">
        <v>32479</v>
      </c>
      <c r="D260" s="1">
        <v>176963</v>
      </c>
      <c r="E260">
        <v>0.68300000000000005</v>
      </c>
      <c r="F260">
        <v>0.876</v>
      </c>
      <c r="G260">
        <f t="shared" ref="G260:G323" si="8">F260</f>
        <v>0.876</v>
      </c>
      <c r="H260">
        <f t="shared" ref="H260:H323" si="9">MAX(IF(E260&gt;F260,E260,F260),0.36)</f>
        <v>0.876</v>
      </c>
      <c r="I260" s="1">
        <v>5747599553</v>
      </c>
      <c r="J260" s="1">
        <v>0</v>
      </c>
      <c r="K260" s="1">
        <v>0</v>
      </c>
    </row>
    <row r="261" spans="1:11" x14ac:dyDescent="0.35">
      <c r="A261">
        <v>261701</v>
      </c>
      <c r="B261" t="s">
        <v>258</v>
      </c>
      <c r="C261" s="1">
        <v>5871</v>
      </c>
      <c r="D261" s="1">
        <v>543211</v>
      </c>
      <c r="E261">
        <v>0.61599999999999999</v>
      </c>
      <c r="F261">
        <v>0.61899999999999999</v>
      </c>
      <c r="G261">
        <f t="shared" si="8"/>
        <v>0.61899999999999999</v>
      </c>
      <c r="H261">
        <f t="shared" si="9"/>
        <v>0.61899999999999999</v>
      </c>
      <c r="I261" s="1">
        <v>3189194521</v>
      </c>
      <c r="J261" s="1">
        <v>2954479</v>
      </c>
      <c r="K261" s="1">
        <v>3031924</v>
      </c>
    </row>
    <row r="262" spans="1:11" x14ac:dyDescent="0.35">
      <c r="A262">
        <v>261801</v>
      </c>
      <c r="B262" t="s">
        <v>259</v>
      </c>
      <c r="C262" s="1">
        <v>4297</v>
      </c>
      <c r="D262" s="1">
        <v>262731</v>
      </c>
      <c r="E262">
        <v>0.7</v>
      </c>
      <c r="F262">
        <v>0.81599999999999995</v>
      </c>
      <c r="G262">
        <f t="shared" si="8"/>
        <v>0.81599999999999995</v>
      </c>
      <c r="H262">
        <f t="shared" si="9"/>
        <v>0.81599999999999995</v>
      </c>
      <c r="I262" s="1">
        <v>1128956714</v>
      </c>
      <c r="J262" s="1">
        <v>1940035</v>
      </c>
      <c r="K262" s="1">
        <v>2081733</v>
      </c>
    </row>
    <row r="263" spans="1:11" x14ac:dyDescent="0.35">
      <c r="A263">
        <v>261901</v>
      </c>
      <c r="B263" t="s">
        <v>260</v>
      </c>
      <c r="C263" s="1">
        <v>9240</v>
      </c>
      <c r="D263" s="1">
        <v>435289</v>
      </c>
      <c r="E263">
        <v>0.65</v>
      </c>
      <c r="F263">
        <v>0.69399999999999995</v>
      </c>
      <c r="G263">
        <f t="shared" si="8"/>
        <v>0.69399999999999995</v>
      </c>
      <c r="H263">
        <f t="shared" si="9"/>
        <v>0.69399999999999995</v>
      </c>
      <c r="I263" s="1">
        <v>4022079414</v>
      </c>
      <c r="J263" s="1">
        <v>4648636</v>
      </c>
      <c r="K263" s="1">
        <v>4003545</v>
      </c>
    </row>
    <row r="264" spans="1:11" x14ac:dyDescent="0.35">
      <c r="A264">
        <v>262001</v>
      </c>
      <c r="B264" t="s">
        <v>261</v>
      </c>
      <c r="C264" s="1">
        <v>761</v>
      </c>
      <c r="D264" s="1">
        <v>462654</v>
      </c>
      <c r="E264">
        <v>0.66900000000000004</v>
      </c>
      <c r="F264">
        <v>0.67500000000000004</v>
      </c>
      <c r="G264">
        <f t="shared" si="8"/>
        <v>0.67500000000000004</v>
      </c>
      <c r="H264">
        <f t="shared" si="9"/>
        <v>0.67500000000000004</v>
      </c>
      <c r="I264" s="1">
        <v>352079840</v>
      </c>
      <c r="J264" s="1">
        <v>675410</v>
      </c>
      <c r="K264" s="1">
        <v>657014</v>
      </c>
    </row>
    <row r="265" spans="1:11" x14ac:dyDescent="0.35">
      <c r="A265">
        <v>270100</v>
      </c>
      <c r="B265" t="s">
        <v>262</v>
      </c>
      <c r="C265" s="1">
        <v>3803</v>
      </c>
      <c r="D265" s="1">
        <v>272930</v>
      </c>
      <c r="E265">
        <v>0.56799999999999995</v>
      </c>
      <c r="F265">
        <v>0.80900000000000005</v>
      </c>
      <c r="G265">
        <f t="shared" si="8"/>
        <v>0.80900000000000005</v>
      </c>
      <c r="H265">
        <f t="shared" si="9"/>
        <v>0.80900000000000005</v>
      </c>
      <c r="I265" s="1">
        <v>1037955797</v>
      </c>
      <c r="J265" s="1">
        <v>1358067</v>
      </c>
      <c r="K265" s="1">
        <v>1328692</v>
      </c>
    </row>
    <row r="266" spans="1:11" x14ac:dyDescent="0.35">
      <c r="A266">
        <v>270301</v>
      </c>
      <c r="B266" t="s">
        <v>263</v>
      </c>
      <c r="C266" s="1">
        <v>1081</v>
      </c>
      <c r="D266" s="1">
        <v>300819</v>
      </c>
      <c r="E266">
        <v>0.59799999999999998</v>
      </c>
      <c r="F266">
        <v>0.78900000000000003</v>
      </c>
      <c r="G266">
        <f t="shared" si="8"/>
        <v>0.78900000000000003</v>
      </c>
      <c r="H266">
        <f t="shared" si="9"/>
        <v>0.78900000000000003</v>
      </c>
      <c r="I266" s="1">
        <v>325185449</v>
      </c>
      <c r="J266" s="1">
        <v>747242</v>
      </c>
      <c r="K266" s="1">
        <v>797677</v>
      </c>
    </row>
    <row r="267" spans="1:11" x14ac:dyDescent="0.35">
      <c r="A267">
        <v>270601</v>
      </c>
      <c r="B267" t="s">
        <v>264</v>
      </c>
      <c r="C267" s="1">
        <v>1483</v>
      </c>
      <c r="D267" s="1">
        <v>346111</v>
      </c>
      <c r="E267">
        <v>0.53800000000000003</v>
      </c>
      <c r="F267">
        <v>0.75700000000000001</v>
      </c>
      <c r="G267">
        <f t="shared" si="8"/>
        <v>0.75700000000000001</v>
      </c>
      <c r="H267">
        <f t="shared" si="9"/>
        <v>0.75700000000000001</v>
      </c>
      <c r="I267" s="1">
        <v>513282630</v>
      </c>
      <c r="J267" s="1">
        <v>1088683</v>
      </c>
      <c r="K267" s="1">
        <v>1019002</v>
      </c>
    </row>
    <row r="268" spans="1:11" x14ac:dyDescent="0.35">
      <c r="A268">
        <v>270701</v>
      </c>
      <c r="B268" t="s">
        <v>265</v>
      </c>
      <c r="C268" s="1">
        <v>867</v>
      </c>
      <c r="D268" s="1">
        <v>238205</v>
      </c>
      <c r="E268">
        <v>0.69399999999999995</v>
      </c>
      <c r="F268">
        <v>0.83299999999999996</v>
      </c>
      <c r="G268">
        <f t="shared" si="8"/>
        <v>0.83299999999999996</v>
      </c>
      <c r="H268">
        <f t="shared" si="9"/>
        <v>0.83299999999999996</v>
      </c>
      <c r="I268" s="1">
        <v>206524136</v>
      </c>
      <c r="J268" s="1">
        <v>518463</v>
      </c>
      <c r="K268" s="1">
        <v>558809</v>
      </c>
    </row>
    <row r="269" spans="1:11" x14ac:dyDescent="0.35">
      <c r="A269">
        <v>271102</v>
      </c>
      <c r="B269" t="s">
        <v>695</v>
      </c>
      <c r="C269" s="1">
        <v>489</v>
      </c>
      <c r="D269" s="1">
        <v>268049</v>
      </c>
      <c r="E269">
        <v>0.54300000000000004</v>
      </c>
      <c r="F269">
        <v>0.81200000000000006</v>
      </c>
      <c r="G269">
        <f t="shared" si="8"/>
        <v>0.81200000000000006</v>
      </c>
      <c r="H269">
        <f t="shared" si="9"/>
        <v>0.81200000000000006</v>
      </c>
      <c r="I269" s="1">
        <v>131076095</v>
      </c>
      <c r="J269" s="1">
        <v>278938</v>
      </c>
      <c r="K269" s="1">
        <v>283764</v>
      </c>
    </row>
    <row r="270" spans="1:11" x14ac:dyDescent="0.35">
      <c r="A270">
        <v>280100</v>
      </c>
      <c r="B270" t="s">
        <v>267</v>
      </c>
      <c r="C270" s="1">
        <v>3130</v>
      </c>
      <c r="D270" s="1">
        <v>1521580</v>
      </c>
      <c r="E270">
        <v>0.371</v>
      </c>
      <c r="F270">
        <v>0</v>
      </c>
      <c r="G270">
        <f t="shared" si="8"/>
        <v>0</v>
      </c>
      <c r="H270">
        <f t="shared" si="9"/>
        <v>0.371</v>
      </c>
      <c r="I270" s="1">
        <v>4762545969</v>
      </c>
      <c r="J270" s="1">
        <v>296698</v>
      </c>
      <c r="K270" s="1">
        <v>342987</v>
      </c>
    </row>
    <row r="271" spans="1:11" x14ac:dyDescent="0.35">
      <c r="A271">
        <v>280201</v>
      </c>
      <c r="B271" t="s">
        <v>268</v>
      </c>
      <c r="C271" s="1">
        <v>6859</v>
      </c>
      <c r="D271" s="1">
        <v>409508</v>
      </c>
      <c r="E271">
        <v>0.66200000000000003</v>
      </c>
      <c r="F271">
        <v>0.71199999999999997</v>
      </c>
      <c r="G271">
        <f t="shared" si="8"/>
        <v>0.71199999999999997</v>
      </c>
      <c r="H271">
        <f t="shared" si="9"/>
        <v>0.71199999999999997</v>
      </c>
      <c r="I271" s="1">
        <v>2808821190</v>
      </c>
      <c r="J271" s="1">
        <v>1757260</v>
      </c>
      <c r="K271" s="1">
        <v>1969563</v>
      </c>
    </row>
    <row r="272" spans="1:11" x14ac:dyDescent="0.35">
      <c r="A272">
        <v>280202</v>
      </c>
      <c r="B272" t="s">
        <v>269</v>
      </c>
      <c r="C272" s="1">
        <v>6421</v>
      </c>
      <c r="D272" s="1">
        <v>907924</v>
      </c>
      <c r="E272">
        <v>0.58399999999999996</v>
      </c>
      <c r="F272">
        <v>0.36099999999999999</v>
      </c>
      <c r="G272">
        <f t="shared" si="8"/>
        <v>0.36099999999999999</v>
      </c>
      <c r="H272">
        <f t="shared" si="9"/>
        <v>0.58399999999999996</v>
      </c>
      <c r="I272" s="1">
        <v>5829780588</v>
      </c>
      <c r="J272" s="1">
        <v>2175953</v>
      </c>
      <c r="K272" s="1">
        <v>1793392</v>
      </c>
    </row>
    <row r="273" spans="1:11" x14ac:dyDescent="0.35">
      <c r="A273">
        <v>280203</v>
      </c>
      <c r="B273" t="s">
        <v>270</v>
      </c>
      <c r="C273" s="1">
        <v>8033</v>
      </c>
      <c r="D273" s="1">
        <v>870649</v>
      </c>
      <c r="E273">
        <v>0.54600000000000004</v>
      </c>
      <c r="F273">
        <v>0.38800000000000001</v>
      </c>
      <c r="G273">
        <f t="shared" si="8"/>
        <v>0.38800000000000001</v>
      </c>
      <c r="H273">
        <f t="shared" si="9"/>
        <v>0.54600000000000004</v>
      </c>
      <c r="I273" s="1">
        <v>6993930937</v>
      </c>
      <c r="J273" s="1">
        <v>3074506</v>
      </c>
      <c r="K273" s="1">
        <v>3154257</v>
      </c>
    </row>
    <row r="274" spans="1:11" x14ac:dyDescent="0.35">
      <c r="A274">
        <v>280204</v>
      </c>
      <c r="B274" t="s">
        <v>271</v>
      </c>
      <c r="C274" s="1">
        <v>4559</v>
      </c>
      <c r="D274" s="1">
        <v>747863</v>
      </c>
      <c r="E274">
        <v>0.68500000000000005</v>
      </c>
      <c r="F274">
        <v>0.47399999999999998</v>
      </c>
      <c r="G274">
        <f t="shared" si="8"/>
        <v>0.47399999999999998</v>
      </c>
      <c r="H274">
        <f t="shared" si="9"/>
        <v>0.68500000000000005</v>
      </c>
      <c r="I274" s="1">
        <v>3409511250</v>
      </c>
      <c r="J274" s="1">
        <v>439369</v>
      </c>
      <c r="K274" s="1">
        <v>409894</v>
      </c>
    </row>
    <row r="275" spans="1:11" x14ac:dyDescent="0.35">
      <c r="A275">
        <v>280205</v>
      </c>
      <c r="B275" t="s">
        <v>272</v>
      </c>
      <c r="C275" s="1">
        <v>8044</v>
      </c>
      <c r="D275" s="1">
        <v>678279</v>
      </c>
      <c r="E275">
        <v>0.64</v>
      </c>
      <c r="F275">
        <v>0.52300000000000002</v>
      </c>
      <c r="G275">
        <f t="shared" si="8"/>
        <v>0.52300000000000002</v>
      </c>
      <c r="H275">
        <f t="shared" si="9"/>
        <v>0.64</v>
      </c>
      <c r="I275" s="1">
        <v>5456083437</v>
      </c>
      <c r="J275" s="1">
        <v>1356560</v>
      </c>
      <c r="K275" s="1">
        <v>1353162</v>
      </c>
    </row>
    <row r="276" spans="1:11" x14ac:dyDescent="0.35">
      <c r="A276">
        <v>280206</v>
      </c>
      <c r="B276" t="s">
        <v>273</v>
      </c>
      <c r="C276" s="1">
        <v>2838</v>
      </c>
      <c r="D276" s="1">
        <v>896226</v>
      </c>
      <c r="E276">
        <v>0.50700000000000001</v>
      </c>
      <c r="F276">
        <v>0.37</v>
      </c>
      <c r="G276">
        <f t="shared" si="8"/>
        <v>0.37</v>
      </c>
      <c r="H276">
        <f t="shared" si="9"/>
        <v>0.50700000000000001</v>
      </c>
      <c r="I276" s="1">
        <v>2543490000</v>
      </c>
      <c r="J276" s="1">
        <v>411237</v>
      </c>
      <c r="K276" s="1">
        <v>377866</v>
      </c>
    </row>
    <row r="277" spans="1:11" x14ac:dyDescent="0.35">
      <c r="A277">
        <v>280207</v>
      </c>
      <c r="B277" t="s">
        <v>274</v>
      </c>
      <c r="C277" s="1">
        <v>2440</v>
      </c>
      <c r="D277" s="1">
        <v>984186</v>
      </c>
      <c r="E277">
        <v>0.66300000000000003</v>
      </c>
      <c r="F277">
        <v>0.308</v>
      </c>
      <c r="G277">
        <f t="shared" si="8"/>
        <v>0.308</v>
      </c>
      <c r="H277">
        <f t="shared" si="9"/>
        <v>0.66300000000000003</v>
      </c>
      <c r="I277" s="1">
        <v>2401415625</v>
      </c>
      <c r="J277" s="1">
        <v>387191</v>
      </c>
      <c r="K277" s="1">
        <v>397116</v>
      </c>
    </row>
    <row r="278" spans="1:11" x14ac:dyDescent="0.35">
      <c r="A278">
        <v>280208</v>
      </c>
      <c r="B278" t="s">
        <v>275</v>
      </c>
      <c r="C278" s="1">
        <v>2983</v>
      </c>
      <c r="D278" s="1">
        <v>512363</v>
      </c>
      <c r="E278">
        <v>0.41699999999999998</v>
      </c>
      <c r="F278">
        <v>0.64</v>
      </c>
      <c r="G278">
        <f t="shared" si="8"/>
        <v>0.64</v>
      </c>
      <c r="H278">
        <f t="shared" si="9"/>
        <v>0.64</v>
      </c>
      <c r="I278" s="1">
        <v>1528379583</v>
      </c>
      <c r="J278" s="1">
        <v>725525</v>
      </c>
      <c r="K278" s="1">
        <v>751401</v>
      </c>
    </row>
    <row r="279" spans="1:11" x14ac:dyDescent="0.35">
      <c r="A279">
        <v>280209</v>
      </c>
      <c r="B279" t="s">
        <v>276</v>
      </c>
      <c r="C279" s="1">
        <v>6868</v>
      </c>
      <c r="D279" s="1">
        <v>616976</v>
      </c>
      <c r="E279">
        <v>0.56999999999999995</v>
      </c>
      <c r="F279">
        <v>0.56599999999999995</v>
      </c>
      <c r="G279">
        <f t="shared" si="8"/>
        <v>0.56599999999999995</v>
      </c>
      <c r="H279">
        <f t="shared" si="9"/>
        <v>0.56999999999999995</v>
      </c>
      <c r="I279" s="1">
        <v>4237393513</v>
      </c>
      <c r="J279" s="1">
        <v>1799444</v>
      </c>
      <c r="K279" s="1">
        <v>1993681</v>
      </c>
    </row>
    <row r="280" spans="1:11" x14ac:dyDescent="0.35">
      <c r="A280">
        <v>280210</v>
      </c>
      <c r="B280" t="s">
        <v>277</v>
      </c>
      <c r="C280" s="1">
        <v>5629</v>
      </c>
      <c r="D280" s="1">
        <v>743736</v>
      </c>
      <c r="E280">
        <v>0.59399999999999997</v>
      </c>
      <c r="F280">
        <v>0.47699999999999998</v>
      </c>
      <c r="G280">
        <f t="shared" si="8"/>
        <v>0.47699999999999998</v>
      </c>
      <c r="H280">
        <f t="shared" si="9"/>
        <v>0.59399999999999997</v>
      </c>
      <c r="I280" s="1">
        <v>4186492187</v>
      </c>
      <c r="J280" s="1">
        <v>1310263</v>
      </c>
      <c r="K280" s="1">
        <v>1261045</v>
      </c>
    </row>
    <row r="281" spans="1:11" x14ac:dyDescent="0.35">
      <c r="A281">
        <v>280211</v>
      </c>
      <c r="B281" t="s">
        <v>278</v>
      </c>
      <c r="C281" s="1">
        <v>6723</v>
      </c>
      <c r="D281" s="1">
        <v>1028712</v>
      </c>
      <c r="E281">
        <v>0.47099999999999997</v>
      </c>
      <c r="F281">
        <v>0.27600000000000002</v>
      </c>
      <c r="G281">
        <f t="shared" si="8"/>
        <v>0.27600000000000002</v>
      </c>
      <c r="H281">
        <f t="shared" si="9"/>
        <v>0.47099999999999997</v>
      </c>
      <c r="I281" s="1">
        <v>6916033750</v>
      </c>
      <c r="J281" s="1">
        <v>822043</v>
      </c>
      <c r="K281" s="1">
        <v>721990</v>
      </c>
    </row>
    <row r="282" spans="1:11" x14ac:dyDescent="0.35">
      <c r="A282">
        <v>280212</v>
      </c>
      <c r="B282" t="s">
        <v>279</v>
      </c>
      <c r="C282" s="1">
        <v>1886</v>
      </c>
      <c r="D282" s="1">
        <v>990373</v>
      </c>
      <c r="E282">
        <v>0.58399999999999996</v>
      </c>
      <c r="F282">
        <v>0.30299999999999999</v>
      </c>
      <c r="G282">
        <f t="shared" si="8"/>
        <v>0.30299999999999999</v>
      </c>
      <c r="H282">
        <f t="shared" si="9"/>
        <v>0.58399999999999996</v>
      </c>
      <c r="I282" s="1">
        <v>1867843750</v>
      </c>
      <c r="J282" s="1">
        <v>408494</v>
      </c>
      <c r="K282" s="1">
        <v>416786</v>
      </c>
    </row>
    <row r="283" spans="1:11" x14ac:dyDescent="0.35">
      <c r="A283">
        <v>280213</v>
      </c>
      <c r="B283" t="s">
        <v>280</v>
      </c>
      <c r="C283" s="1">
        <v>4656</v>
      </c>
      <c r="D283" s="1">
        <v>748011</v>
      </c>
      <c r="E283">
        <v>0.65600000000000003</v>
      </c>
      <c r="F283">
        <v>0.47399999999999998</v>
      </c>
      <c r="G283">
        <f t="shared" si="8"/>
        <v>0.47399999999999998</v>
      </c>
      <c r="H283">
        <f t="shared" si="9"/>
        <v>0.65600000000000003</v>
      </c>
      <c r="I283" s="1">
        <v>3482742500</v>
      </c>
      <c r="J283" s="1">
        <v>279396</v>
      </c>
      <c r="K283" s="1">
        <v>273929</v>
      </c>
    </row>
    <row r="284" spans="1:11" x14ac:dyDescent="0.35">
      <c r="A284">
        <v>280214</v>
      </c>
      <c r="B284" t="s">
        <v>281</v>
      </c>
      <c r="C284" s="1">
        <v>3258</v>
      </c>
      <c r="D284" s="1">
        <v>1319361</v>
      </c>
      <c r="E284">
        <v>0.61599999999999999</v>
      </c>
      <c r="F284">
        <v>7.1999999999999995E-2</v>
      </c>
      <c r="G284">
        <f t="shared" si="8"/>
        <v>7.1999999999999995E-2</v>
      </c>
      <c r="H284">
        <f t="shared" si="9"/>
        <v>0.61599999999999999</v>
      </c>
      <c r="I284" s="1">
        <v>4298478437</v>
      </c>
      <c r="J284" s="1">
        <v>397895</v>
      </c>
      <c r="K284" s="1">
        <v>482234</v>
      </c>
    </row>
    <row r="285" spans="1:11" x14ac:dyDescent="0.35">
      <c r="A285">
        <v>280215</v>
      </c>
      <c r="B285" t="s">
        <v>282</v>
      </c>
      <c r="C285" s="1">
        <v>3109</v>
      </c>
      <c r="D285" s="1">
        <v>2564381</v>
      </c>
      <c r="E285">
        <v>0.192</v>
      </c>
      <c r="F285">
        <v>0</v>
      </c>
      <c r="G285">
        <f t="shared" si="8"/>
        <v>0</v>
      </c>
      <c r="H285">
        <f t="shared" si="9"/>
        <v>0.36</v>
      </c>
      <c r="I285" s="1">
        <v>7972661875</v>
      </c>
      <c r="J285" s="1">
        <v>246586</v>
      </c>
      <c r="K285" s="1">
        <v>259837</v>
      </c>
    </row>
    <row r="286" spans="1:11" x14ac:dyDescent="0.35">
      <c r="A286">
        <v>280216</v>
      </c>
      <c r="B286" t="s">
        <v>283</v>
      </c>
      <c r="C286" s="1">
        <v>7846</v>
      </c>
      <c r="D286" s="1">
        <v>672997</v>
      </c>
      <c r="E286">
        <v>0.65600000000000003</v>
      </c>
      <c r="F286">
        <v>0.52700000000000002</v>
      </c>
      <c r="G286">
        <f t="shared" si="8"/>
        <v>0.52700000000000002</v>
      </c>
      <c r="H286">
        <f t="shared" si="9"/>
        <v>0.65600000000000003</v>
      </c>
      <c r="I286" s="1">
        <v>5280340625</v>
      </c>
      <c r="J286" s="1">
        <v>747002</v>
      </c>
      <c r="K286" s="1">
        <v>835228</v>
      </c>
    </row>
    <row r="287" spans="1:11" x14ac:dyDescent="0.35">
      <c r="A287">
        <v>280217</v>
      </c>
      <c r="B287" t="s">
        <v>284</v>
      </c>
      <c r="C287" s="1">
        <v>4145</v>
      </c>
      <c r="D287" s="1">
        <v>847781</v>
      </c>
      <c r="E287">
        <v>0.54600000000000004</v>
      </c>
      <c r="F287">
        <v>0.40400000000000003</v>
      </c>
      <c r="G287">
        <f t="shared" si="8"/>
        <v>0.40400000000000003</v>
      </c>
      <c r="H287">
        <f t="shared" si="9"/>
        <v>0.54600000000000004</v>
      </c>
      <c r="I287" s="1">
        <v>3514055625</v>
      </c>
      <c r="J287" s="1">
        <v>184683</v>
      </c>
      <c r="K287" s="1">
        <v>164840</v>
      </c>
    </row>
    <row r="288" spans="1:11" x14ac:dyDescent="0.35">
      <c r="A288">
        <v>280218</v>
      </c>
      <c r="B288" t="s">
        <v>285</v>
      </c>
      <c r="C288" s="1">
        <v>4460</v>
      </c>
      <c r="D288" s="1">
        <v>1682928</v>
      </c>
      <c r="E288">
        <v>0.32300000000000001</v>
      </c>
      <c r="F288">
        <v>0</v>
      </c>
      <c r="G288">
        <f t="shared" si="8"/>
        <v>0</v>
      </c>
      <c r="H288">
        <f t="shared" si="9"/>
        <v>0.36</v>
      </c>
      <c r="I288" s="1">
        <v>7505862187</v>
      </c>
      <c r="J288" s="1">
        <v>362669</v>
      </c>
      <c r="K288" s="1">
        <v>402342</v>
      </c>
    </row>
    <row r="289" spans="1:11" x14ac:dyDescent="0.35">
      <c r="A289">
        <v>280219</v>
      </c>
      <c r="B289" t="s">
        <v>286</v>
      </c>
      <c r="C289" s="1">
        <v>1398</v>
      </c>
      <c r="D289" s="1">
        <v>964576</v>
      </c>
      <c r="E289">
        <v>0.58199999999999996</v>
      </c>
      <c r="F289">
        <v>0.32200000000000001</v>
      </c>
      <c r="G289">
        <f t="shared" si="8"/>
        <v>0.32200000000000001</v>
      </c>
      <c r="H289">
        <f t="shared" si="9"/>
        <v>0.58199999999999996</v>
      </c>
      <c r="I289" s="1">
        <v>1348478125</v>
      </c>
      <c r="J289" s="1">
        <v>294558</v>
      </c>
      <c r="K289" s="1">
        <v>270696</v>
      </c>
    </row>
    <row r="290" spans="1:11" x14ac:dyDescent="0.35">
      <c r="A290">
        <v>280220</v>
      </c>
      <c r="B290" t="s">
        <v>287</v>
      </c>
      <c r="C290" s="1">
        <v>3203</v>
      </c>
      <c r="D290" s="1">
        <v>1027730</v>
      </c>
      <c r="E290">
        <v>0.56299999999999994</v>
      </c>
      <c r="F290">
        <v>0.27700000000000002</v>
      </c>
      <c r="G290">
        <f t="shared" si="8"/>
        <v>0.27700000000000002</v>
      </c>
      <c r="H290">
        <f t="shared" si="9"/>
        <v>0.56299999999999994</v>
      </c>
      <c r="I290" s="1">
        <v>3291820625</v>
      </c>
      <c r="J290" s="1">
        <v>781084</v>
      </c>
      <c r="K290" s="1">
        <v>762322</v>
      </c>
    </row>
    <row r="291" spans="1:11" x14ac:dyDescent="0.35">
      <c r="A291">
        <v>280221</v>
      </c>
      <c r="B291" t="s">
        <v>288</v>
      </c>
      <c r="C291" s="1">
        <v>3827</v>
      </c>
      <c r="D291" s="1">
        <v>1220980</v>
      </c>
      <c r="E291">
        <v>0.52400000000000002</v>
      </c>
      <c r="F291">
        <v>0.14099999999999999</v>
      </c>
      <c r="G291">
        <f t="shared" si="8"/>
        <v>0.14099999999999999</v>
      </c>
      <c r="H291">
        <f t="shared" si="9"/>
        <v>0.52400000000000002</v>
      </c>
      <c r="I291" s="1">
        <v>4672691875</v>
      </c>
      <c r="J291" s="1">
        <v>1079276</v>
      </c>
      <c r="K291" s="1">
        <v>1098291</v>
      </c>
    </row>
    <row r="292" spans="1:11" x14ac:dyDescent="0.35">
      <c r="A292">
        <v>280222</v>
      </c>
      <c r="B292" t="s">
        <v>289</v>
      </c>
      <c r="C292" s="1">
        <v>2948</v>
      </c>
      <c r="D292" s="1">
        <v>1026397</v>
      </c>
      <c r="E292">
        <v>0.52400000000000002</v>
      </c>
      <c r="F292">
        <v>0.27800000000000002</v>
      </c>
      <c r="G292">
        <f t="shared" si="8"/>
        <v>0.27800000000000002</v>
      </c>
      <c r="H292">
        <f t="shared" si="9"/>
        <v>0.52400000000000002</v>
      </c>
      <c r="I292" s="1">
        <v>3025820000</v>
      </c>
      <c r="J292" s="1">
        <v>171252</v>
      </c>
      <c r="K292" s="1">
        <v>163890</v>
      </c>
    </row>
    <row r="293" spans="1:11" x14ac:dyDescent="0.35">
      <c r="A293">
        <v>280223</v>
      </c>
      <c r="B293" t="s">
        <v>290</v>
      </c>
      <c r="C293" s="1">
        <v>3791</v>
      </c>
      <c r="D293" s="1">
        <v>767121</v>
      </c>
      <c r="E293">
        <v>0.54600000000000004</v>
      </c>
      <c r="F293">
        <v>0.46100000000000002</v>
      </c>
      <c r="G293">
        <f t="shared" si="8"/>
        <v>0.46100000000000002</v>
      </c>
      <c r="H293">
        <f t="shared" si="9"/>
        <v>0.54600000000000004</v>
      </c>
      <c r="I293" s="1">
        <v>2908155937</v>
      </c>
      <c r="J293" s="1">
        <v>727057</v>
      </c>
      <c r="K293" s="1">
        <v>660668</v>
      </c>
    </row>
    <row r="294" spans="1:11" x14ac:dyDescent="0.35">
      <c r="A294">
        <v>280224</v>
      </c>
      <c r="B294" t="s">
        <v>291</v>
      </c>
      <c r="C294" s="1">
        <v>2443</v>
      </c>
      <c r="D294" s="1">
        <v>786399</v>
      </c>
      <c r="E294">
        <v>0.69099999999999995</v>
      </c>
      <c r="F294">
        <v>0.44700000000000001</v>
      </c>
      <c r="G294">
        <f t="shared" si="8"/>
        <v>0.44700000000000001</v>
      </c>
      <c r="H294">
        <f t="shared" si="9"/>
        <v>0.69099999999999995</v>
      </c>
      <c r="I294" s="1">
        <v>1921173125</v>
      </c>
      <c r="J294" s="1">
        <v>385617</v>
      </c>
      <c r="K294" s="1">
        <v>351657</v>
      </c>
    </row>
    <row r="295" spans="1:11" x14ac:dyDescent="0.35">
      <c r="A295">
        <v>280225</v>
      </c>
      <c r="B295" t="s">
        <v>292</v>
      </c>
      <c r="C295" s="1">
        <v>3761</v>
      </c>
      <c r="D295" s="1">
        <v>949827</v>
      </c>
      <c r="E295">
        <v>0.68100000000000005</v>
      </c>
      <c r="F295">
        <v>0.33200000000000002</v>
      </c>
      <c r="G295">
        <f t="shared" si="8"/>
        <v>0.33200000000000002</v>
      </c>
      <c r="H295">
        <f t="shared" si="9"/>
        <v>0.68100000000000005</v>
      </c>
      <c r="I295" s="1">
        <v>3572301875</v>
      </c>
      <c r="J295" s="1">
        <v>447644</v>
      </c>
      <c r="K295" s="1">
        <v>441739</v>
      </c>
    </row>
    <row r="296" spans="1:11" x14ac:dyDescent="0.35">
      <c r="A296">
        <v>280226</v>
      </c>
      <c r="B296" t="s">
        <v>293</v>
      </c>
      <c r="C296" s="1">
        <v>2935</v>
      </c>
      <c r="D296" s="1">
        <v>723223</v>
      </c>
      <c r="E296">
        <v>0.55900000000000005</v>
      </c>
      <c r="F296">
        <v>0.49199999999999999</v>
      </c>
      <c r="G296">
        <f t="shared" si="8"/>
        <v>0.49199999999999999</v>
      </c>
      <c r="H296">
        <f t="shared" si="9"/>
        <v>0.55900000000000005</v>
      </c>
      <c r="I296" s="1">
        <v>2122662187</v>
      </c>
      <c r="J296" s="1">
        <v>589579</v>
      </c>
      <c r="K296" s="1">
        <v>699735</v>
      </c>
    </row>
    <row r="297" spans="1:11" x14ac:dyDescent="0.35">
      <c r="A297">
        <v>280227</v>
      </c>
      <c r="B297" t="s">
        <v>294</v>
      </c>
      <c r="C297" s="1">
        <v>2238</v>
      </c>
      <c r="D297" s="1">
        <v>1098082</v>
      </c>
      <c r="E297">
        <v>0.49099999999999999</v>
      </c>
      <c r="F297">
        <v>0.22800000000000001</v>
      </c>
      <c r="G297">
        <f t="shared" si="8"/>
        <v>0.22800000000000001</v>
      </c>
      <c r="H297">
        <f t="shared" si="9"/>
        <v>0.49099999999999999</v>
      </c>
      <c r="I297" s="1">
        <v>2457507812</v>
      </c>
      <c r="J297" s="1">
        <v>324919</v>
      </c>
      <c r="K297" s="1">
        <v>318590</v>
      </c>
    </row>
    <row r="298" spans="1:11" x14ac:dyDescent="0.35">
      <c r="A298">
        <v>280229</v>
      </c>
      <c r="B298" t="s">
        <v>295</v>
      </c>
      <c r="C298" s="1">
        <v>2611</v>
      </c>
      <c r="D298" s="1">
        <v>718102</v>
      </c>
      <c r="E298">
        <v>0.70299999999999996</v>
      </c>
      <c r="F298">
        <v>0.495</v>
      </c>
      <c r="G298">
        <f t="shared" si="8"/>
        <v>0.495</v>
      </c>
      <c r="H298">
        <f t="shared" si="9"/>
        <v>0.70299999999999996</v>
      </c>
      <c r="I298" s="1">
        <v>1874965312</v>
      </c>
      <c r="J298" s="1">
        <v>325721</v>
      </c>
      <c r="K298" s="1">
        <v>307000</v>
      </c>
    </row>
    <row r="299" spans="1:11" x14ac:dyDescent="0.35">
      <c r="A299">
        <v>280230</v>
      </c>
      <c r="B299" t="s">
        <v>296</v>
      </c>
      <c r="C299" s="1">
        <v>2925</v>
      </c>
      <c r="D299" s="1">
        <v>990664</v>
      </c>
      <c r="E299">
        <v>0.63900000000000001</v>
      </c>
      <c r="F299">
        <v>0.30299999999999999</v>
      </c>
      <c r="G299">
        <f t="shared" si="8"/>
        <v>0.30299999999999999</v>
      </c>
      <c r="H299">
        <f t="shared" si="9"/>
        <v>0.63900000000000001</v>
      </c>
      <c r="I299" s="1">
        <v>2897692812</v>
      </c>
      <c r="J299" s="1">
        <v>502773</v>
      </c>
      <c r="K299" s="1">
        <v>538575</v>
      </c>
    </row>
    <row r="300" spans="1:11" x14ac:dyDescent="0.35">
      <c r="A300">
        <v>280231</v>
      </c>
      <c r="B300" t="s">
        <v>297</v>
      </c>
      <c r="C300" s="1">
        <v>1077</v>
      </c>
      <c r="D300" s="1">
        <v>2115903</v>
      </c>
      <c r="E300">
        <v>0.371</v>
      </c>
      <c r="F300">
        <v>0</v>
      </c>
      <c r="G300">
        <f t="shared" si="8"/>
        <v>0</v>
      </c>
      <c r="H300">
        <f t="shared" si="9"/>
        <v>0.371</v>
      </c>
      <c r="I300" s="1">
        <v>2278828437</v>
      </c>
      <c r="J300" s="1">
        <v>265399</v>
      </c>
      <c r="K300" s="1">
        <v>328660</v>
      </c>
    </row>
    <row r="301" spans="1:11" x14ac:dyDescent="0.35">
      <c r="A301">
        <v>280251</v>
      </c>
      <c r="B301" t="s">
        <v>298</v>
      </c>
      <c r="C301" s="1">
        <v>10023</v>
      </c>
      <c r="D301" s="1">
        <v>828255</v>
      </c>
      <c r="E301">
        <v>0.67800000000000005</v>
      </c>
      <c r="F301">
        <v>0.41799999999999998</v>
      </c>
      <c r="G301">
        <f t="shared" si="8"/>
        <v>0.41799999999999998</v>
      </c>
      <c r="H301">
        <f t="shared" si="9"/>
        <v>0.67800000000000005</v>
      </c>
      <c r="I301" s="1">
        <v>8301608437</v>
      </c>
      <c r="J301" s="1">
        <v>1395785</v>
      </c>
      <c r="K301" s="1">
        <v>1684597</v>
      </c>
    </row>
    <row r="302" spans="1:11" x14ac:dyDescent="0.35">
      <c r="A302">
        <v>280252</v>
      </c>
      <c r="B302" t="s">
        <v>299</v>
      </c>
      <c r="C302" s="1">
        <v>18621</v>
      </c>
      <c r="D302" s="1">
        <v>852226</v>
      </c>
      <c r="E302">
        <v>0.60599999999999998</v>
      </c>
      <c r="F302">
        <v>0.40100000000000002</v>
      </c>
      <c r="G302">
        <f t="shared" si="8"/>
        <v>0.40100000000000002</v>
      </c>
      <c r="H302">
        <f t="shared" si="9"/>
        <v>0.60599999999999998</v>
      </c>
      <c r="I302" s="1">
        <v>15869318749</v>
      </c>
      <c r="J302" s="1">
        <v>1398679</v>
      </c>
      <c r="K302" s="1">
        <v>1119443</v>
      </c>
    </row>
    <row r="303" spans="1:11" x14ac:dyDescent="0.35">
      <c r="A303">
        <v>280253</v>
      </c>
      <c r="B303" t="s">
        <v>300</v>
      </c>
      <c r="C303" s="1">
        <v>13371</v>
      </c>
      <c r="D303" s="1">
        <v>841985</v>
      </c>
      <c r="E303">
        <v>0.64800000000000002</v>
      </c>
      <c r="F303">
        <v>0.40799999999999997</v>
      </c>
      <c r="G303">
        <f t="shared" si="8"/>
        <v>0.40799999999999997</v>
      </c>
      <c r="H303">
        <f t="shared" si="9"/>
        <v>0.64800000000000002</v>
      </c>
      <c r="I303" s="1">
        <v>11258194062</v>
      </c>
      <c r="J303" s="1">
        <v>1663353</v>
      </c>
      <c r="K303" s="1">
        <v>1621369</v>
      </c>
    </row>
    <row r="304" spans="1:11" x14ac:dyDescent="0.35">
      <c r="A304">
        <v>280300</v>
      </c>
      <c r="B304" t="s">
        <v>301</v>
      </c>
      <c r="C304" s="1">
        <v>4012</v>
      </c>
      <c r="D304" s="1">
        <v>1690904</v>
      </c>
      <c r="E304">
        <v>0.40300000000000002</v>
      </c>
      <c r="F304">
        <v>0</v>
      </c>
      <c r="G304">
        <f t="shared" si="8"/>
        <v>0</v>
      </c>
      <c r="H304">
        <f t="shared" si="9"/>
        <v>0.40300000000000002</v>
      </c>
      <c r="I304" s="1">
        <v>6783909444</v>
      </c>
      <c r="J304" s="1">
        <v>701309</v>
      </c>
      <c r="K304" s="1">
        <v>960141</v>
      </c>
    </row>
    <row r="305" spans="1:11" x14ac:dyDescent="0.35">
      <c r="A305">
        <v>280401</v>
      </c>
      <c r="B305" t="s">
        <v>302</v>
      </c>
      <c r="C305" s="1">
        <v>4413</v>
      </c>
      <c r="D305" s="1">
        <v>769171</v>
      </c>
      <c r="E305">
        <v>0.61</v>
      </c>
      <c r="F305">
        <v>0.45900000000000002</v>
      </c>
      <c r="G305">
        <f t="shared" si="8"/>
        <v>0.45900000000000002</v>
      </c>
      <c r="H305">
        <f t="shared" si="9"/>
        <v>0.61</v>
      </c>
      <c r="I305" s="1">
        <v>3394354443</v>
      </c>
      <c r="J305" s="1">
        <v>1417940</v>
      </c>
      <c r="K305" s="1">
        <v>1467350</v>
      </c>
    </row>
    <row r="306" spans="1:11" x14ac:dyDescent="0.35">
      <c r="A306">
        <v>280402</v>
      </c>
      <c r="B306" t="s">
        <v>303</v>
      </c>
      <c r="C306" s="1">
        <v>1909</v>
      </c>
      <c r="D306" s="1">
        <v>1519949</v>
      </c>
      <c r="E306">
        <v>0.5</v>
      </c>
      <c r="F306">
        <v>0</v>
      </c>
      <c r="G306">
        <f t="shared" si="8"/>
        <v>0</v>
      </c>
      <c r="H306">
        <f t="shared" si="9"/>
        <v>0.5</v>
      </c>
      <c r="I306" s="1">
        <v>2901584062</v>
      </c>
      <c r="J306" s="1">
        <v>421749</v>
      </c>
      <c r="K306" s="1">
        <v>452847</v>
      </c>
    </row>
    <row r="307" spans="1:11" x14ac:dyDescent="0.35">
      <c r="A307">
        <v>280403</v>
      </c>
      <c r="B307" t="s">
        <v>304</v>
      </c>
      <c r="C307" s="1">
        <v>3797</v>
      </c>
      <c r="D307" s="1">
        <v>1481430</v>
      </c>
      <c r="E307">
        <v>0.47799999999999998</v>
      </c>
      <c r="F307">
        <v>0</v>
      </c>
      <c r="G307">
        <f t="shared" si="8"/>
        <v>0</v>
      </c>
      <c r="H307">
        <f t="shared" si="9"/>
        <v>0.47799999999999998</v>
      </c>
      <c r="I307" s="1">
        <v>5624992318</v>
      </c>
      <c r="J307" s="1">
        <v>540803</v>
      </c>
      <c r="K307" s="1">
        <v>570149</v>
      </c>
    </row>
    <row r="308" spans="1:11" x14ac:dyDescent="0.35">
      <c r="A308">
        <v>280404</v>
      </c>
      <c r="B308" t="s">
        <v>305</v>
      </c>
      <c r="C308" s="1">
        <v>5306</v>
      </c>
      <c r="D308" s="1">
        <v>1731656</v>
      </c>
      <c r="E308">
        <v>0.371</v>
      </c>
      <c r="F308">
        <v>0</v>
      </c>
      <c r="G308">
        <f t="shared" si="8"/>
        <v>0</v>
      </c>
      <c r="H308">
        <f t="shared" si="9"/>
        <v>0.371</v>
      </c>
      <c r="I308" s="1">
        <v>9188171250</v>
      </c>
      <c r="J308" s="1">
        <v>461596</v>
      </c>
      <c r="K308" s="1">
        <v>475420</v>
      </c>
    </row>
    <row r="309" spans="1:11" x14ac:dyDescent="0.35">
      <c r="A309">
        <v>280405</v>
      </c>
      <c r="B309" t="s">
        <v>306</v>
      </c>
      <c r="C309" s="1">
        <v>3683</v>
      </c>
      <c r="D309" s="1">
        <v>1099403</v>
      </c>
      <c r="E309">
        <v>0.53200000000000003</v>
      </c>
      <c r="F309">
        <v>0.22700000000000001</v>
      </c>
      <c r="G309">
        <f t="shared" si="8"/>
        <v>0.22700000000000001</v>
      </c>
      <c r="H309">
        <f t="shared" si="9"/>
        <v>0.53200000000000003</v>
      </c>
      <c r="I309" s="1">
        <v>4049102499</v>
      </c>
      <c r="J309" s="1">
        <v>285816</v>
      </c>
      <c r="K309" s="1">
        <v>294003</v>
      </c>
    </row>
    <row r="310" spans="1:11" x14ac:dyDescent="0.35">
      <c r="A310">
        <v>280406</v>
      </c>
      <c r="B310" t="s">
        <v>307</v>
      </c>
      <c r="C310" s="1">
        <v>3251</v>
      </c>
      <c r="D310" s="1">
        <v>2369375</v>
      </c>
      <c r="E310">
        <v>0.16700000000000001</v>
      </c>
      <c r="F310">
        <v>0</v>
      </c>
      <c r="G310">
        <f t="shared" si="8"/>
        <v>0</v>
      </c>
      <c r="H310">
        <f t="shared" si="9"/>
        <v>0.36</v>
      </c>
      <c r="I310" s="1">
        <v>7702840937</v>
      </c>
      <c r="J310" s="1">
        <v>357259</v>
      </c>
      <c r="K310" s="1">
        <v>373152</v>
      </c>
    </row>
    <row r="311" spans="1:11" x14ac:dyDescent="0.35">
      <c r="A311">
        <v>280407</v>
      </c>
      <c r="B311" t="s">
        <v>308</v>
      </c>
      <c r="C311" s="1">
        <v>6911</v>
      </c>
      <c r="D311" s="1">
        <v>2503986</v>
      </c>
      <c r="E311">
        <v>0.224</v>
      </c>
      <c r="F311">
        <v>0</v>
      </c>
      <c r="G311">
        <f t="shared" si="8"/>
        <v>0</v>
      </c>
      <c r="H311">
        <f t="shared" si="9"/>
        <v>0.36</v>
      </c>
      <c r="I311" s="1">
        <v>17305051250</v>
      </c>
      <c r="J311" s="1">
        <v>553019</v>
      </c>
      <c r="K311" s="1">
        <v>546822</v>
      </c>
    </row>
    <row r="312" spans="1:11" x14ac:dyDescent="0.35">
      <c r="A312">
        <v>280409</v>
      </c>
      <c r="B312" t="s">
        <v>309</v>
      </c>
      <c r="C312" s="1">
        <v>4441</v>
      </c>
      <c r="D312" s="1">
        <v>1204857</v>
      </c>
      <c r="E312">
        <v>0.49099999999999999</v>
      </c>
      <c r="F312">
        <v>0.152</v>
      </c>
      <c r="G312">
        <f t="shared" si="8"/>
        <v>0.152</v>
      </c>
      <c r="H312">
        <f t="shared" si="9"/>
        <v>0.49099999999999999</v>
      </c>
      <c r="I312" s="1">
        <v>5350772812</v>
      </c>
      <c r="J312" s="1">
        <v>462307</v>
      </c>
      <c r="K312" s="1">
        <v>458913</v>
      </c>
    </row>
    <row r="313" spans="1:11" x14ac:dyDescent="0.35">
      <c r="A313">
        <v>280410</v>
      </c>
      <c r="B313" t="s">
        <v>310</v>
      </c>
      <c r="C313" s="1">
        <v>2690</v>
      </c>
      <c r="D313" s="1">
        <v>1804512</v>
      </c>
      <c r="E313">
        <v>0.47099999999999997</v>
      </c>
      <c r="F313">
        <v>0</v>
      </c>
      <c r="G313">
        <f t="shared" si="8"/>
        <v>0</v>
      </c>
      <c r="H313">
        <f t="shared" si="9"/>
        <v>0.47099999999999997</v>
      </c>
      <c r="I313" s="1">
        <v>4854138750</v>
      </c>
      <c r="J313" s="1">
        <v>585359</v>
      </c>
      <c r="K313" s="1">
        <v>552863</v>
      </c>
    </row>
    <row r="314" spans="1:11" x14ac:dyDescent="0.35">
      <c r="A314">
        <v>280411</v>
      </c>
      <c r="B314" t="s">
        <v>311</v>
      </c>
      <c r="C314" s="1">
        <v>1575</v>
      </c>
      <c r="D314" s="1">
        <v>1573246</v>
      </c>
      <c r="E314">
        <v>0.49099999999999999</v>
      </c>
      <c r="F314">
        <v>0</v>
      </c>
      <c r="G314">
        <f t="shared" si="8"/>
        <v>0</v>
      </c>
      <c r="H314">
        <f t="shared" si="9"/>
        <v>0.49099999999999999</v>
      </c>
      <c r="I314" s="1">
        <v>2477862812</v>
      </c>
      <c r="J314" s="1">
        <v>366944</v>
      </c>
      <c r="K314" s="1">
        <v>359433</v>
      </c>
    </row>
    <row r="315" spans="1:11" x14ac:dyDescent="0.35">
      <c r="A315">
        <v>280501</v>
      </c>
      <c r="B315" t="s">
        <v>312</v>
      </c>
      <c r="C315" s="1">
        <v>3194</v>
      </c>
      <c r="D315" s="1">
        <v>1748038</v>
      </c>
      <c r="E315">
        <v>0.433</v>
      </c>
      <c r="F315">
        <v>0</v>
      </c>
      <c r="G315">
        <f t="shared" si="8"/>
        <v>0</v>
      </c>
      <c r="H315">
        <f t="shared" si="9"/>
        <v>0.433</v>
      </c>
      <c r="I315" s="1">
        <v>5583233840</v>
      </c>
      <c r="J315" s="1">
        <v>249045</v>
      </c>
      <c r="K315" s="1">
        <v>305299</v>
      </c>
    </row>
    <row r="316" spans="1:11" x14ac:dyDescent="0.35">
      <c r="A316">
        <v>280502</v>
      </c>
      <c r="B316" t="s">
        <v>313</v>
      </c>
      <c r="C316" s="1">
        <v>7339</v>
      </c>
      <c r="D316" s="1">
        <v>1517975</v>
      </c>
      <c r="E316">
        <v>0.48799999999999999</v>
      </c>
      <c r="F316">
        <v>0</v>
      </c>
      <c r="G316">
        <f t="shared" si="8"/>
        <v>0</v>
      </c>
      <c r="H316">
        <f t="shared" si="9"/>
        <v>0.48799999999999999</v>
      </c>
      <c r="I316" s="1">
        <v>11140423225</v>
      </c>
      <c r="J316" s="1">
        <v>903031</v>
      </c>
      <c r="K316" s="1">
        <v>1013869</v>
      </c>
    </row>
    <row r="317" spans="1:11" x14ac:dyDescent="0.35">
      <c r="A317">
        <v>280503</v>
      </c>
      <c r="B317" t="s">
        <v>314</v>
      </c>
      <c r="C317" s="1">
        <v>2336</v>
      </c>
      <c r="D317" s="1">
        <v>2515955</v>
      </c>
      <c r="E317">
        <v>0.29899999999999999</v>
      </c>
      <c r="F317">
        <v>0</v>
      </c>
      <c r="G317">
        <f t="shared" si="8"/>
        <v>0</v>
      </c>
      <c r="H317">
        <f t="shared" si="9"/>
        <v>0.36</v>
      </c>
      <c r="I317" s="1">
        <v>5877271290</v>
      </c>
      <c r="J317" s="1">
        <v>313138</v>
      </c>
      <c r="K317" s="1">
        <v>314027</v>
      </c>
    </row>
    <row r="318" spans="1:11" x14ac:dyDescent="0.35">
      <c r="A318">
        <v>280504</v>
      </c>
      <c r="B318" t="s">
        <v>315</v>
      </c>
      <c r="C318" s="1">
        <v>5477</v>
      </c>
      <c r="D318" s="1">
        <v>1212188</v>
      </c>
      <c r="E318">
        <v>0.51900000000000002</v>
      </c>
      <c r="F318">
        <v>0.14699999999999999</v>
      </c>
      <c r="G318">
        <f t="shared" si="8"/>
        <v>0.14699999999999999</v>
      </c>
      <c r="H318">
        <f t="shared" si="9"/>
        <v>0.51900000000000002</v>
      </c>
      <c r="I318" s="1">
        <v>6639153870</v>
      </c>
      <c r="J318" s="1">
        <v>724331</v>
      </c>
      <c r="K318" s="1">
        <v>740433</v>
      </c>
    </row>
    <row r="319" spans="1:11" x14ac:dyDescent="0.35">
      <c r="A319">
        <v>280506</v>
      </c>
      <c r="B319" t="s">
        <v>316</v>
      </c>
      <c r="C319" s="1">
        <v>1726</v>
      </c>
      <c r="D319" s="1">
        <v>2752079</v>
      </c>
      <c r="E319">
        <v>0.14899999999999999</v>
      </c>
      <c r="F319">
        <v>0</v>
      </c>
      <c r="G319">
        <f t="shared" si="8"/>
        <v>0</v>
      </c>
      <c r="H319">
        <f t="shared" si="9"/>
        <v>0.36</v>
      </c>
      <c r="I319" s="1">
        <v>4750089354</v>
      </c>
      <c r="J319" s="1">
        <v>277809</v>
      </c>
      <c r="K319" s="1">
        <v>271819</v>
      </c>
    </row>
    <row r="320" spans="1:11" x14ac:dyDescent="0.35">
      <c r="A320">
        <v>280515</v>
      </c>
      <c r="B320" t="s">
        <v>317</v>
      </c>
      <c r="C320" s="1">
        <v>3391</v>
      </c>
      <c r="D320" s="1">
        <v>1937462</v>
      </c>
      <c r="E320">
        <v>0.46700000000000003</v>
      </c>
      <c r="F320">
        <v>0</v>
      </c>
      <c r="G320">
        <f t="shared" si="8"/>
        <v>0</v>
      </c>
      <c r="H320">
        <f t="shared" si="9"/>
        <v>0.46700000000000003</v>
      </c>
      <c r="I320" s="1">
        <v>6569934041</v>
      </c>
      <c r="J320" s="1">
        <v>352601</v>
      </c>
      <c r="K320" s="1">
        <v>420081</v>
      </c>
    </row>
    <row r="321" spans="1:11" x14ac:dyDescent="0.35">
      <c r="A321">
        <v>280517</v>
      </c>
      <c r="B321" t="s">
        <v>318</v>
      </c>
      <c r="C321" s="1">
        <v>5676</v>
      </c>
      <c r="D321" s="1">
        <v>1394771</v>
      </c>
      <c r="E321">
        <v>0.32300000000000001</v>
      </c>
      <c r="F321">
        <v>1.9E-2</v>
      </c>
      <c r="G321">
        <f t="shared" si="8"/>
        <v>1.9E-2</v>
      </c>
      <c r="H321">
        <f t="shared" si="9"/>
        <v>0.36</v>
      </c>
      <c r="I321" s="1">
        <v>7916721290</v>
      </c>
      <c r="J321" s="1">
        <v>457332</v>
      </c>
      <c r="K321" s="1">
        <v>464287</v>
      </c>
    </row>
    <row r="322" spans="1:11" x14ac:dyDescent="0.35">
      <c r="A322">
        <v>280518</v>
      </c>
      <c r="B322" t="s">
        <v>319</v>
      </c>
      <c r="C322" s="1">
        <v>3747</v>
      </c>
      <c r="D322" s="1">
        <v>769135</v>
      </c>
      <c r="E322">
        <v>0.58799999999999997</v>
      </c>
      <c r="F322">
        <v>0.45900000000000002</v>
      </c>
      <c r="G322">
        <f t="shared" si="8"/>
        <v>0.45900000000000002</v>
      </c>
      <c r="H322">
        <f t="shared" si="9"/>
        <v>0.58799999999999997</v>
      </c>
      <c r="I322" s="1">
        <v>2881949677</v>
      </c>
      <c r="J322" s="1">
        <v>703159</v>
      </c>
      <c r="K322" s="1">
        <v>769513</v>
      </c>
    </row>
    <row r="323" spans="1:11" x14ac:dyDescent="0.35">
      <c r="A323">
        <v>280521</v>
      </c>
      <c r="B323" t="s">
        <v>320</v>
      </c>
      <c r="C323" s="1">
        <v>3359</v>
      </c>
      <c r="D323" s="1">
        <v>1153091</v>
      </c>
      <c r="E323">
        <v>0.46</v>
      </c>
      <c r="F323">
        <v>0.189</v>
      </c>
      <c r="G323">
        <f t="shared" si="8"/>
        <v>0.189</v>
      </c>
      <c r="H323">
        <f t="shared" si="9"/>
        <v>0.46</v>
      </c>
      <c r="I323" s="1">
        <v>3873234516</v>
      </c>
      <c r="J323" s="1">
        <v>781855</v>
      </c>
      <c r="K323" s="1">
        <v>757536</v>
      </c>
    </row>
    <row r="324" spans="1:11" x14ac:dyDescent="0.35">
      <c r="A324">
        <v>280522</v>
      </c>
      <c r="B324" t="s">
        <v>321</v>
      </c>
      <c r="C324" s="1">
        <v>6620</v>
      </c>
      <c r="D324" s="1">
        <v>976230</v>
      </c>
      <c r="E324">
        <v>0.53</v>
      </c>
      <c r="F324">
        <v>0.314</v>
      </c>
      <c r="G324">
        <f t="shared" ref="G324:G387" si="10">F324</f>
        <v>0.314</v>
      </c>
      <c r="H324">
        <f t="shared" ref="H324:H387" si="11">MAX(IF(E324&gt;F324,E324,F324),0.36)</f>
        <v>0.53</v>
      </c>
      <c r="I324" s="1">
        <v>6462644067</v>
      </c>
      <c r="J324" s="1">
        <v>984013</v>
      </c>
      <c r="K324" s="1">
        <v>1129865</v>
      </c>
    </row>
    <row r="325" spans="1:11" x14ac:dyDescent="0.35">
      <c r="A325">
        <v>280523</v>
      </c>
      <c r="B325" t="s">
        <v>322</v>
      </c>
      <c r="C325" s="1">
        <v>9018</v>
      </c>
      <c r="D325" s="1">
        <v>991657</v>
      </c>
      <c r="E325">
        <v>0.504</v>
      </c>
      <c r="F325">
        <v>0.30299999999999999</v>
      </c>
      <c r="G325">
        <f t="shared" si="10"/>
        <v>0.30299999999999999</v>
      </c>
      <c r="H325">
        <f t="shared" si="11"/>
        <v>0.504</v>
      </c>
      <c r="I325" s="1">
        <v>8942767096</v>
      </c>
      <c r="J325" s="1">
        <v>1445536</v>
      </c>
      <c r="K325" s="1">
        <v>1750031</v>
      </c>
    </row>
    <row r="326" spans="1:11" x14ac:dyDescent="0.35">
      <c r="A326">
        <v>300000</v>
      </c>
      <c r="B326" t="s">
        <v>323</v>
      </c>
      <c r="C326" s="1">
        <v>1015963</v>
      </c>
      <c r="D326" s="1">
        <v>725492</v>
      </c>
      <c r="E326">
        <v>0.375</v>
      </c>
      <c r="F326">
        <v>0.49</v>
      </c>
      <c r="G326">
        <f t="shared" si="10"/>
        <v>0.49</v>
      </c>
      <c r="H326">
        <f t="shared" si="11"/>
        <v>0.49</v>
      </c>
      <c r="I326" s="1">
        <v>737073171684</v>
      </c>
      <c r="J326" s="1">
        <v>0</v>
      </c>
      <c r="K326" s="1">
        <v>0</v>
      </c>
    </row>
    <row r="327" spans="1:11" x14ac:dyDescent="0.35">
      <c r="A327">
        <v>310000</v>
      </c>
      <c r="B327" t="s">
        <v>324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320000</v>
      </c>
      <c r="B328" t="s">
        <v>325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330000</v>
      </c>
      <c r="B329" t="s">
        <v>326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340000</v>
      </c>
      <c r="B330" t="s">
        <v>327</v>
      </c>
      <c r="C330" s="1">
        <v>0</v>
      </c>
      <c r="D330" s="1">
        <v>0</v>
      </c>
      <c r="E330">
        <v>0</v>
      </c>
      <c r="F330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35">
      <c r="A331">
        <v>350000</v>
      </c>
      <c r="B331" t="s">
        <v>328</v>
      </c>
      <c r="C331" s="1">
        <v>0</v>
      </c>
      <c r="D331" s="1">
        <v>0</v>
      </c>
      <c r="E331">
        <v>0</v>
      </c>
      <c r="F331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35">
      <c r="A332">
        <v>400301</v>
      </c>
      <c r="B332" t="s">
        <v>329</v>
      </c>
      <c r="C332" s="1">
        <v>2386</v>
      </c>
      <c r="D332" s="1">
        <v>467937</v>
      </c>
      <c r="E332">
        <v>0.58799999999999997</v>
      </c>
      <c r="F332">
        <v>0.67200000000000004</v>
      </c>
      <c r="G332">
        <f t="shared" si="10"/>
        <v>0.67200000000000004</v>
      </c>
      <c r="H332">
        <f t="shared" si="11"/>
        <v>0.67200000000000004</v>
      </c>
      <c r="I332" s="1">
        <v>1116499902</v>
      </c>
      <c r="J332" s="1">
        <v>1214098</v>
      </c>
      <c r="K332" s="1">
        <v>1337365</v>
      </c>
    </row>
    <row r="333" spans="1:11" x14ac:dyDescent="0.35">
      <c r="A333">
        <v>400400</v>
      </c>
      <c r="B333" t="s">
        <v>330</v>
      </c>
      <c r="C333" s="1">
        <v>5381</v>
      </c>
      <c r="D333" s="1">
        <v>245512</v>
      </c>
      <c r="E333">
        <v>0.67500000000000004</v>
      </c>
      <c r="F333">
        <v>0.82799999999999996</v>
      </c>
      <c r="G333">
        <f t="shared" si="10"/>
        <v>0.82799999999999996</v>
      </c>
      <c r="H333">
        <f t="shared" si="11"/>
        <v>0.82799999999999996</v>
      </c>
      <c r="I333" s="1">
        <v>1321104138</v>
      </c>
      <c r="J333" s="1">
        <v>2557460</v>
      </c>
      <c r="K333" s="1">
        <v>2932602</v>
      </c>
    </row>
    <row r="334" spans="1:11" x14ac:dyDescent="0.35">
      <c r="A334">
        <v>400601</v>
      </c>
      <c r="B334" t="s">
        <v>331</v>
      </c>
      <c r="C334" s="1">
        <v>2019</v>
      </c>
      <c r="D334" s="1">
        <v>220443</v>
      </c>
      <c r="E334">
        <v>0.70399999999999996</v>
      </c>
      <c r="F334">
        <v>0.84499999999999997</v>
      </c>
      <c r="G334">
        <f t="shared" si="10"/>
        <v>0.84499999999999997</v>
      </c>
      <c r="H334">
        <f t="shared" si="11"/>
        <v>0.84499999999999997</v>
      </c>
      <c r="I334" s="1">
        <v>445075362</v>
      </c>
      <c r="J334" s="1">
        <v>1205767</v>
      </c>
      <c r="K334" s="1">
        <v>1116112</v>
      </c>
    </row>
    <row r="335" spans="1:11" x14ac:dyDescent="0.35">
      <c r="A335">
        <v>400701</v>
      </c>
      <c r="B335" t="s">
        <v>332</v>
      </c>
      <c r="C335" s="1">
        <v>4332</v>
      </c>
      <c r="D335" s="1">
        <v>356442</v>
      </c>
      <c r="E335">
        <v>0.53500000000000003</v>
      </c>
      <c r="F335">
        <v>0.75</v>
      </c>
      <c r="G335">
        <f t="shared" si="10"/>
        <v>0.75</v>
      </c>
      <c r="H335">
        <f t="shared" si="11"/>
        <v>0.75</v>
      </c>
      <c r="I335" s="1">
        <v>1544109169</v>
      </c>
      <c r="J335" s="1">
        <v>2988605</v>
      </c>
      <c r="K335" s="1">
        <v>3226928</v>
      </c>
    </row>
    <row r="336" spans="1:11" x14ac:dyDescent="0.35">
      <c r="A336">
        <v>400800</v>
      </c>
      <c r="B336" t="s">
        <v>333</v>
      </c>
      <c r="C336" s="1">
        <v>7570</v>
      </c>
      <c r="D336" s="1">
        <v>186046</v>
      </c>
      <c r="E336">
        <v>0.58799999999999997</v>
      </c>
      <c r="F336">
        <v>0.87</v>
      </c>
      <c r="G336">
        <f t="shared" si="10"/>
        <v>0.87</v>
      </c>
      <c r="H336">
        <f t="shared" si="11"/>
        <v>0.87</v>
      </c>
      <c r="I336" s="1">
        <v>1408369752</v>
      </c>
      <c r="J336" s="1">
        <v>5964911</v>
      </c>
      <c r="K336" s="1">
        <v>5720727</v>
      </c>
    </row>
    <row r="337" spans="1:11" x14ac:dyDescent="0.35">
      <c r="A337">
        <v>400900</v>
      </c>
      <c r="B337" t="s">
        <v>334</v>
      </c>
      <c r="C337" s="1">
        <v>4302</v>
      </c>
      <c r="D337" s="1">
        <v>284183</v>
      </c>
      <c r="E337">
        <v>0.61199999999999999</v>
      </c>
      <c r="F337">
        <v>0.80100000000000005</v>
      </c>
      <c r="G337">
        <f t="shared" si="10"/>
        <v>0.80100000000000005</v>
      </c>
      <c r="H337">
        <f t="shared" si="11"/>
        <v>0.80100000000000005</v>
      </c>
      <c r="I337" s="1">
        <v>1222556414</v>
      </c>
      <c r="J337" s="1">
        <v>1947324</v>
      </c>
      <c r="K337" s="1">
        <v>1995199</v>
      </c>
    </row>
    <row r="338" spans="1:11" x14ac:dyDescent="0.35">
      <c r="A338">
        <v>401001</v>
      </c>
      <c r="B338" t="s">
        <v>335</v>
      </c>
      <c r="C338" s="1">
        <v>3005</v>
      </c>
      <c r="D338" s="1">
        <v>344963</v>
      </c>
      <c r="E338">
        <v>0.64700000000000002</v>
      </c>
      <c r="F338">
        <v>0.75800000000000001</v>
      </c>
      <c r="G338">
        <f t="shared" si="10"/>
        <v>0.75800000000000001</v>
      </c>
      <c r="H338">
        <f t="shared" si="11"/>
        <v>0.75800000000000001</v>
      </c>
      <c r="I338" s="1">
        <v>1036616630</v>
      </c>
      <c r="J338" s="1">
        <v>1331683</v>
      </c>
      <c r="K338" s="1">
        <v>1473626</v>
      </c>
    </row>
    <row r="339" spans="1:11" x14ac:dyDescent="0.35">
      <c r="A339">
        <v>401201</v>
      </c>
      <c r="B339" t="s">
        <v>336</v>
      </c>
      <c r="C339" s="1">
        <v>1593</v>
      </c>
      <c r="D339" s="1">
        <v>253634</v>
      </c>
      <c r="E339">
        <v>0.627</v>
      </c>
      <c r="F339">
        <v>0.82199999999999995</v>
      </c>
      <c r="G339">
        <f t="shared" si="10"/>
        <v>0.82199999999999995</v>
      </c>
      <c r="H339">
        <f t="shared" si="11"/>
        <v>0.82199999999999995</v>
      </c>
      <c r="I339" s="1">
        <v>404039323</v>
      </c>
      <c r="J339" s="1">
        <v>624737</v>
      </c>
      <c r="K339" s="1">
        <v>601415</v>
      </c>
    </row>
    <row r="340" spans="1:11" x14ac:dyDescent="0.35">
      <c r="A340">
        <v>401301</v>
      </c>
      <c r="B340" t="s">
        <v>337</v>
      </c>
      <c r="C340" s="1">
        <v>1038</v>
      </c>
      <c r="D340" s="1">
        <v>225940</v>
      </c>
      <c r="E340">
        <v>0.49099999999999999</v>
      </c>
      <c r="F340">
        <v>0.84199999999999997</v>
      </c>
      <c r="G340">
        <f t="shared" si="10"/>
        <v>0.84199999999999997</v>
      </c>
      <c r="H340">
        <f t="shared" si="11"/>
        <v>0.84199999999999997</v>
      </c>
      <c r="I340" s="1">
        <v>234525978</v>
      </c>
      <c r="J340" s="1">
        <v>826945</v>
      </c>
      <c r="K340" s="1">
        <v>630751</v>
      </c>
    </row>
    <row r="341" spans="1:11" x14ac:dyDescent="0.35">
      <c r="A341">
        <v>401501</v>
      </c>
      <c r="B341" t="s">
        <v>338</v>
      </c>
      <c r="C341" s="1">
        <v>1458</v>
      </c>
      <c r="D341" s="1">
        <v>290035</v>
      </c>
      <c r="E341">
        <v>0.65900000000000003</v>
      </c>
      <c r="F341">
        <v>0.79600000000000004</v>
      </c>
      <c r="G341">
        <f t="shared" si="10"/>
        <v>0.79600000000000004</v>
      </c>
      <c r="H341">
        <f t="shared" si="11"/>
        <v>0.79600000000000004</v>
      </c>
      <c r="I341" s="1">
        <v>422872458</v>
      </c>
      <c r="J341" s="1">
        <v>1009942</v>
      </c>
      <c r="K341" s="1">
        <v>844351</v>
      </c>
    </row>
    <row r="342" spans="1:11" x14ac:dyDescent="0.35">
      <c r="A342">
        <v>410401</v>
      </c>
      <c r="B342" t="s">
        <v>339</v>
      </c>
      <c r="C342" s="1">
        <v>1431</v>
      </c>
      <c r="D342" s="1">
        <v>427889</v>
      </c>
      <c r="E342">
        <v>0.45300000000000001</v>
      </c>
      <c r="F342">
        <v>0.7</v>
      </c>
      <c r="G342">
        <f t="shared" si="10"/>
        <v>0.7</v>
      </c>
      <c r="H342">
        <f t="shared" si="11"/>
        <v>0.7</v>
      </c>
      <c r="I342" s="1">
        <v>612309844</v>
      </c>
      <c r="J342" s="1">
        <v>1080098</v>
      </c>
      <c r="K342" s="1">
        <v>1116930</v>
      </c>
    </row>
    <row r="343" spans="1:11" x14ac:dyDescent="0.35">
      <c r="A343">
        <v>410601</v>
      </c>
      <c r="B343" t="s">
        <v>340</v>
      </c>
      <c r="C343" s="1">
        <v>2622</v>
      </c>
      <c r="D343" s="1">
        <v>258615</v>
      </c>
      <c r="E343">
        <v>0.46</v>
      </c>
      <c r="F343">
        <v>0.81799999999999995</v>
      </c>
      <c r="G343">
        <f t="shared" si="10"/>
        <v>0.81799999999999995</v>
      </c>
      <c r="H343">
        <f t="shared" si="11"/>
        <v>0.81799999999999995</v>
      </c>
      <c r="I343" s="1">
        <v>678090665</v>
      </c>
      <c r="J343" s="1">
        <v>2291996</v>
      </c>
      <c r="K343" s="1">
        <v>1999296</v>
      </c>
    </row>
    <row r="344" spans="1:11" x14ac:dyDescent="0.35">
      <c r="A344">
        <v>411101</v>
      </c>
      <c r="B344" t="s">
        <v>341</v>
      </c>
      <c r="C344" s="1">
        <v>1535</v>
      </c>
      <c r="D344" s="1">
        <v>413728</v>
      </c>
      <c r="E344">
        <v>0.61399999999999999</v>
      </c>
      <c r="F344">
        <v>0.70899999999999996</v>
      </c>
      <c r="G344">
        <f t="shared" si="10"/>
        <v>0.70899999999999996</v>
      </c>
      <c r="H344">
        <f t="shared" si="11"/>
        <v>0.70899999999999996</v>
      </c>
      <c r="I344" s="1">
        <v>635073276</v>
      </c>
      <c r="J344" s="1">
        <v>1168519</v>
      </c>
      <c r="K344" s="1">
        <v>994144</v>
      </c>
    </row>
    <row r="345" spans="1:11" x14ac:dyDescent="0.35">
      <c r="A345">
        <v>411501</v>
      </c>
      <c r="B345" t="s">
        <v>342</v>
      </c>
      <c r="C345" s="1">
        <v>2855</v>
      </c>
      <c r="D345" s="1">
        <v>486242</v>
      </c>
      <c r="E345">
        <v>0.621</v>
      </c>
      <c r="F345">
        <v>0.65800000000000003</v>
      </c>
      <c r="G345">
        <f t="shared" si="10"/>
        <v>0.65800000000000003</v>
      </c>
      <c r="H345">
        <f t="shared" si="11"/>
        <v>0.65800000000000003</v>
      </c>
      <c r="I345" s="1">
        <v>1388223005</v>
      </c>
      <c r="J345" s="1">
        <v>1845822</v>
      </c>
      <c r="K345" s="1">
        <v>1823439</v>
      </c>
    </row>
    <row r="346" spans="1:11" x14ac:dyDescent="0.35">
      <c r="A346">
        <v>411504</v>
      </c>
      <c r="B346" t="s">
        <v>343</v>
      </c>
      <c r="C346" s="1">
        <v>624</v>
      </c>
      <c r="D346" s="1">
        <v>483383</v>
      </c>
      <c r="E346">
        <v>0.621</v>
      </c>
      <c r="F346">
        <v>0.66</v>
      </c>
      <c r="G346">
        <f t="shared" si="10"/>
        <v>0.66</v>
      </c>
      <c r="H346">
        <f t="shared" si="11"/>
        <v>0.66</v>
      </c>
      <c r="I346" s="1">
        <v>301631296</v>
      </c>
      <c r="J346" s="1">
        <v>784654</v>
      </c>
      <c r="K346" s="1">
        <v>715217</v>
      </c>
    </row>
    <row r="347" spans="1:11" x14ac:dyDescent="0.35">
      <c r="A347">
        <v>411603</v>
      </c>
      <c r="B347" t="s">
        <v>344</v>
      </c>
      <c r="C347" s="1">
        <v>1164</v>
      </c>
      <c r="D347" s="1">
        <v>277887</v>
      </c>
      <c r="E347">
        <v>0.58399999999999996</v>
      </c>
      <c r="F347">
        <v>0.80500000000000005</v>
      </c>
      <c r="G347">
        <f t="shared" si="10"/>
        <v>0.80500000000000005</v>
      </c>
      <c r="H347">
        <f t="shared" si="11"/>
        <v>0.80500000000000005</v>
      </c>
      <c r="I347" s="1">
        <v>323461251</v>
      </c>
      <c r="J347" s="1">
        <v>1280466</v>
      </c>
      <c r="K347" s="1">
        <v>1056656</v>
      </c>
    </row>
    <row r="348" spans="1:11" x14ac:dyDescent="0.35">
      <c r="A348">
        <v>411701</v>
      </c>
      <c r="B348" t="s">
        <v>345</v>
      </c>
      <c r="C348" s="1">
        <v>512</v>
      </c>
      <c r="D348" s="1">
        <v>403858</v>
      </c>
      <c r="E348">
        <v>0.64</v>
      </c>
      <c r="F348">
        <v>0.71599999999999997</v>
      </c>
      <c r="G348">
        <f t="shared" si="10"/>
        <v>0.71599999999999997</v>
      </c>
      <c r="H348">
        <f t="shared" si="11"/>
        <v>0.71599999999999997</v>
      </c>
      <c r="I348" s="1">
        <v>206775622</v>
      </c>
      <c r="J348" s="1">
        <v>519113</v>
      </c>
      <c r="K348" s="1">
        <v>489610</v>
      </c>
    </row>
    <row r="349" spans="1:11" x14ac:dyDescent="0.35">
      <c r="A349">
        <v>411800</v>
      </c>
      <c r="B349" t="s">
        <v>346</v>
      </c>
      <c r="C349" s="1">
        <v>5666</v>
      </c>
      <c r="D349" s="1">
        <v>247907</v>
      </c>
      <c r="E349">
        <v>0.61199999999999999</v>
      </c>
      <c r="F349">
        <v>0.82599999999999996</v>
      </c>
      <c r="G349">
        <f t="shared" si="10"/>
        <v>0.82599999999999996</v>
      </c>
      <c r="H349">
        <f t="shared" si="11"/>
        <v>0.82599999999999996</v>
      </c>
      <c r="I349" s="1">
        <v>1404643835</v>
      </c>
      <c r="J349" s="1">
        <v>6463601</v>
      </c>
      <c r="K349" s="1">
        <v>6042871</v>
      </c>
    </row>
    <row r="350" spans="1:11" x14ac:dyDescent="0.35">
      <c r="A350">
        <v>411902</v>
      </c>
      <c r="B350" t="s">
        <v>347</v>
      </c>
      <c r="C350" s="1">
        <v>938</v>
      </c>
      <c r="D350" s="1">
        <v>254874</v>
      </c>
      <c r="E350">
        <v>0.55400000000000005</v>
      </c>
      <c r="F350">
        <v>0.82099999999999995</v>
      </c>
      <c r="G350">
        <f t="shared" si="10"/>
        <v>0.82099999999999995</v>
      </c>
      <c r="H350">
        <f t="shared" si="11"/>
        <v>0.82099999999999995</v>
      </c>
      <c r="I350" s="1">
        <v>239071885</v>
      </c>
      <c r="J350" s="1">
        <v>1049016</v>
      </c>
      <c r="K350" s="1">
        <v>916988</v>
      </c>
    </row>
    <row r="351" spans="1:11" x14ac:dyDescent="0.35">
      <c r="A351">
        <v>412000</v>
      </c>
      <c r="B351" t="s">
        <v>348</v>
      </c>
      <c r="C351" s="1">
        <v>2235</v>
      </c>
      <c r="D351" s="1">
        <v>282985</v>
      </c>
      <c r="E351">
        <v>0.77500000000000002</v>
      </c>
      <c r="F351">
        <v>0.80200000000000005</v>
      </c>
      <c r="G351">
        <f t="shared" si="10"/>
        <v>0.80200000000000005</v>
      </c>
      <c r="H351">
        <f t="shared" si="11"/>
        <v>0.80200000000000005</v>
      </c>
      <c r="I351" s="1">
        <v>632472587</v>
      </c>
      <c r="J351" s="1">
        <v>1492658</v>
      </c>
      <c r="K351" s="1">
        <v>1429703</v>
      </c>
    </row>
    <row r="352" spans="1:11" x14ac:dyDescent="0.35">
      <c r="A352">
        <v>412201</v>
      </c>
      <c r="B352" t="s">
        <v>349</v>
      </c>
      <c r="C352" s="1">
        <v>1748</v>
      </c>
      <c r="D352" s="1">
        <v>316380</v>
      </c>
      <c r="E352">
        <v>0.59199999999999997</v>
      </c>
      <c r="F352">
        <v>0.77800000000000002</v>
      </c>
      <c r="G352">
        <f t="shared" si="10"/>
        <v>0.77800000000000002</v>
      </c>
      <c r="H352">
        <f t="shared" si="11"/>
        <v>0.77800000000000002</v>
      </c>
      <c r="I352" s="1">
        <v>553032671</v>
      </c>
      <c r="J352" s="1">
        <v>1597710</v>
      </c>
      <c r="K352" s="1">
        <v>1942104</v>
      </c>
    </row>
    <row r="353" spans="1:11" x14ac:dyDescent="0.35">
      <c r="A353">
        <v>412300</v>
      </c>
      <c r="B353" t="s">
        <v>350</v>
      </c>
      <c r="C353" s="1">
        <v>9411</v>
      </c>
      <c r="D353" s="1">
        <v>156132</v>
      </c>
      <c r="E353">
        <v>0.62</v>
      </c>
      <c r="F353">
        <v>0.89100000000000001</v>
      </c>
      <c r="G353">
        <f t="shared" si="10"/>
        <v>0.89100000000000001</v>
      </c>
      <c r="H353">
        <f t="shared" si="11"/>
        <v>0.89100000000000001</v>
      </c>
      <c r="I353" s="1">
        <v>1469361094</v>
      </c>
      <c r="J353" s="1">
        <v>8561034</v>
      </c>
      <c r="K353" s="1">
        <v>7903579</v>
      </c>
    </row>
    <row r="354" spans="1:11" x14ac:dyDescent="0.35">
      <c r="A354">
        <v>412801</v>
      </c>
      <c r="B354" t="s">
        <v>351</v>
      </c>
      <c r="C354" s="1">
        <v>1093</v>
      </c>
      <c r="D354" s="1">
        <v>280204</v>
      </c>
      <c r="E354">
        <v>0.65100000000000002</v>
      </c>
      <c r="F354">
        <v>0.80400000000000005</v>
      </c>
      <c r="G354">
        <f t="shared" si="10"/>
        <v>0.80400000000000005</v>
      </c>
      <c r="H354">
        <f t="shared" si="11"/>
        <v>0.80400000000000005</v>
      </c>
      <c r="I354" s="1">
        <v>306263227</v>
      </c>
      <c r="J354" s="1">
        <v>1123793</v>
      </c>
      <c r="K354" s="1">
        <v>1050393</v>
      </c>
    </row>
    <row r="355" spans="1:11" x14ac:dyDescent="0.35">
      <c r="A355">
        <v>412901</v>
      </c>
      <c r="B355" t="s">
        <v>352</v>
      </c>
      <c r="C355" s="1">
        <v>765</v>
      </c>
      <c r="D355" s="1">
        <v>270530</v>
      </c>
      <c r="E355">
        <v>0.66</v>
      </c>
      <c r="F355">
        <v>0.81</v>
      </c>
      <c r="G355">
        <f t="shared" si="10"/>
        <v>0.81</v>
      </c>
      <c r="H355">
        <f t="shared" si="11"/>
        <v>0.81</v>
      </c>
      <c r="I355" s="1">
        <v>206955880</v>
      </c>
      <c r="J355" s="1">
        <v>1136469</v>
      </c>
      <c r="K355" s="1">
        <v>925132</v>
      </c>
    </row>
    <row r="356" spans="1:11" x14ac:dyDescent="0.35">
      <c r="A356">
        <v>412902</v>
      </c>
      <c r="B356" t="s">
        <v>353</v>
      </c>
      <c r="C356" s="1">
        <v>3797</v>
      </c>
      <c r="D356" s="1">
        <v>333551</v>
      </c>
      <c r="E356">
        <v>0.59599999999999997</v>
      </c>
      <c r="F356">
        <v>0.76600000000000001</v>
      </c>
      <c r="G356">
        <f t="shared" si="10"/>
        <v>0.76600000000000001</v>
      </c>
      <c r="H356">
        <f t="shared" si="11"/>
        <v>0.76600000000000001</v>
      </c>
      <c r="I356" s="1">
        <v>1266496728</v>
      </c>
      <c r="J356" s="1">
        <v>3175626</v>
      </c>
      <c r="K356" s="1">
        <v>3590826</v>
      </c>
    </row>
    <row r="357" spans="1:11" x14ac:dyDescent="0.35">
      <c r="A357">
        <v>420101</v>
      </c>
      <c r="B357" t="s">
        <v>354</v>
      </c>
      <c r="C357" s="1">
        <v>5260</v>
      </c>
      <c r="D357" s="1">
        <v>346492</v>
      </c>
      <c r="E357">
        <v>0.63500000000000001</v>
      </c>
      <c r="F357">
        <v>0.75700000000000001</v>
      </c>
      <c r="G357">
        <f t="shared" si="10"/>
        <v>0.75700000000000001</v>
      </c>
      <c r="H357">
        <f t="shared" si="11"/>
        <v>0.75700000000000001</v>
      </c>
      <c r="I357" s="1">
        <v>1822548225</v>
      </c>
      <c r="J357" s="1">
        <v>2392129</v>
      </c>
      <c r="K357" s="1">
        <v>2225915</v>
      </c>
    </row>
    <row r="358" spans="1:11" x14ac:dyDescent="0.35">
      <c r="A358">
        <v>420303</v>
      </c>
      <c r="B358" t="s">
        <v>355</v>
      </c>
      <c r="C358" s="1">
        <v>9843</v>
      </c>
      <c r="D358" s="1">
        <v>337531</v>
      </c>
      <c r="E358">
        <v>0.623</v>
      </c>
      <c r="F358">
        <v>0.76300000000000001</v>
      </c>
      <c r="G358">
        <f t="shared" si="10"/>
        <v>0.76300000000000001</v>
      </c>
      <c r="H358">
        <f t="shared" si="11"/>
        <v>0.76300000000000001</v>
      </c>
      <c r="I358" s="1">
        <v>3322325777</v>
      </c>
      <c r="J358" s="1">
        <v>4679646</v>
      </c>
      <c r="K358" s="1">
        <v>4569477</v>
      </c>
    </row>
    <row r="359" spans="1:11" x14ac:dyDescent="0.35">
      <c r="A359">
        <v>420401</v>
      </c>
      <c r="B359" t="s">
        <v>356</v>
      </c>
      <c r="C359" s="1">
        <v>3567</v>
      </c>
      <c r="D359" s="1">
        <v>473859</v>
      </c>
      <c r="E359">
        <v>0.67800000000000005</v>
      </c>
      <c r="F359">
        <v>0.66700000000000004</v>
      </c>
      <c r="G359">
        <f t="shared" si="10"/>
        <v>0.66700000000000004</v>
      </c>
      <c r="H359">
        <f t="shared" si="11"/>
        <v>0.67800000000000005</v>
      </c>
      <c r="I359" s="1">
        <v>1690256785</v>
      </c>
      <c r="J359" s="1">
        <v>1807077</v>
      </c>
      <c r="K359" s="1">
        <v>1802550</v>
      </c>
    </row>
    <row r="360" spans="1:11" x14ac:dyDescent="0.35">
      <c r="A360">
        <v>420411</v>
      </c>
      <c r="B360" t="s">
        <v>357</v>
      </c>
      <c r="C360" s="1">
        <v>3054</v>
      </c>
      <c r="D360" s="1">
        <v>506375</v>
      </c>
      <c r="E360">
        <v>0.63</v>
      </c>
      <c r="F360">
        <v>0.64400000000000002</v>
      </c>
      <c r="G360">
        <f t="shared" si="10"/>
        <v>0.64400000000000002</v>
      </c>
      <c r="H360">
        <f t="shared" si="11"/>
        <v>0.64400000000000002</v>
      </c>
      <c r="I360" s="1">
        <v>1546469986</v>
      </c>
      <c r="J360" s="1">
        <v>1128083</v>
      </c>
      <c r="K360" s="1">
        <v>1055400</v>
      </c>
    </row>
    <row r="361" spans="1:11" x14ac:dyDescent="0.35">
      <c r="A361">
        <v>420501</v>
      </c>
      <c r="B361" t="s">
        <v>358</v>
      </c>
      <c r="C361" s="1">
        <v>1610</v>
      </c>
      <c r="D361" s="1">
        <v>269361</v>
      </c>
      <c r="E361">
        <v>0.69299999999999995</v>
      </c>
      <c r="F361">
        <v>0.81100000000000005</v>
      </c>
      <c r="G361">
        <f t="shared" si="10"/>
        <v>0.81100000000000005</v>
      </c>
      <c r="H361">
        <f t="shared" si="11"/>
        <v>0.81100000000000005</v>
      </c>
      <c r="I361" s="1">
        <v>433671228</v>
      </c>
      <c r="J361" s="1">
        <v>1689545</v>
      </c>
      <c r="K361" s="1">
        <v>1577340</v>
      </c>
    </row>
    <row r="362" spans="1:11" x14ac:dyDescent="0.35">
      <c r="A362">
        <v>420601</v>
      </c>
      <c r="B362" t="s">
        <v>359</v>
      </c>
      <c r="C362" s="1">
        <v>925</v>
      </c>
      <c r="D362" s="1">
        <v>314030</v>
      </c>
      <c r="E362">
        <v>0.69399999999999995</v>
      </c>
      <c r="F362">
        <v>0.78</v>
      </c>
      <c r="G362">
        <f t="shared" si="10"/>
        <v>0.78</v>
      </c>
      <c r="H362">
        <f t="shared" si="11"/>
        <v>0.78</v>
      </c>
      <c r="I362" s="1">
        <v>290478270</v>
      </c>
      <c r="J362" s="1">
        <v>586032</v>
      </c>
      <c r="K362" s="1">
        <v>562644</v>
      </c>
    </row>
    <row r="363" spans="1:11" x14ac:dyDescent="0.35">
      <c r="A363">
        <v>420701</v>
      </c>
      <c r="B363" t="s">
        <v>360</v>
      </c>
      <c r="C363" s="1">
        <v>1956</v>
      </c>
      <c r="D363" s="1">
        <v>353240</v>
      </c>
      <c r="E363">
        <v>0.69699999999999995</v>
      </c>
      <c r="F363">
        <v>0.752</v>
      </c>
      <c r="G363">
        <f t="shared" si="10"/>
        <v>0.752</v>
      </c>
      <c r="H363">
        <f t="shared" si="11"/>
        <v>0.752</v>
      </c>
      <c r="I363" s="1">
        <v>690939052</v>
      </c>
      <c r="J363" s="1">
        <v>1336432</v>
      </c>
      <c r="K363" s="1">
        <v>1257168</v>
      </c>
    </row>
    <row r="364" spans="1:11" x14ac:dyDescent="0.35">
      <c r="A364">
        <v>420702</v>
      </c>
      <c r="B364" t="s">
        <v>361</v>
      </c>
      <c r="C364" s="1">
        <v>1491</v>
      </c>
      <c r="D364" s="1">
        <v>337681</v>
      </c>
      <c r="E364">
        <v>0.68600000000000005</v>
      </c>
      <c r="F364">
        <v>0.76300000000000001</v>
      </c>
      <c r="G364">
        <f t="shared" si="10"/>
        <v>0.76300000000000001</v>
      </c>
      <c r="H364">
        <f t="shared" si="11"/>
        <v>0.76300000000000001</v>
      </c>
      <c r="I364" s="1">
        <v>503483822</v>
      </c>
      <c r="J364" s="1">
        <v>1093351</v>
      </c>
      <c r="K364" s="1">
        <v>1127151</v>
      </c>
    </row>
    <row r="365" spans="1:11" x14ac:dyDescent="0.35">
      <c r="A365">
        <v>420807</v>
      </c>
      <c r="B365" t="s">
        <v>362</v>
      </c>
      <c r="C365" s="1">
        <v>886</v>
      </c>
      <c r="D365" s="1">
        <v>341025</v>
      </c>
      <c r="E365">
        <v>0.54900000000000004</v>
      </c>
      <c r="F365">
        <v>0.76100000000000001</v>
      </c>
      <c r="G365">
        <f t="shared" si="10"/>
        <v>0.76100000000000001</v>
      </c>
      <c r="H365">
        <f t="shared" si="11"/>
        <v>0.76100000000000001</v>
      </c>
      <c r="I365" s="1">
        <v>302148574</v>
      </c>
      <c r="J365" s="1">
        <v>1157517</v>
      </c>
      <c r="K365" s="1">
        <v>1082614</v>
      </c>
    </row>
    <row r="366" spans="1:11" x14ac:dyDescent="0.35">
      <c r="A366">
        <v>420901</v>
      </c>
      <c r="B366" t="s">
        <v>363</v>
      </c>
      <c r="C366" s="1">
        <v>6101</v>
      </c>
      <c r="D366" s="1">
        <v>325479</v>
      </c>
      <c r="E366">
        <v>0.67700000000000005</v>
      </c>
      <c r="F366">
        <v>0.77200000000000002</v>
      </c>
      <c r="G366">
        <f t="shared" si="10"/>
        <v>0.77200000000000002</v>
      </c>
      <c r="H366">
        <f t="shared" si="11"/>
        <v>0.77200000000000002</v>
      </c>
      <c r="I366" s="1">
        <v>1985749588</v>
      </c>
      <c r="J366" s="1">
        <v>3328768</v>
      </c>
      <c r="K366" s="1">
        <v>3331677</v>
      </c>
    </row>
    <row r="367" spans="1:11" x14ac:dyDescent="0.35">
      <c r="A367">
        <v>421001</v>
      </c>
      <c r="B367" t="s">
        <v>364</v>
      </c>
      <c r="C367" s="1">
        <v>4851</v>
      </c>
      <c r="D367" s="1">
        <v>434958</v>
      </c>
      <c r="E367">
        <v>0.67900000000000005</v>
      </c>
      <c r="F367">
        <v>0.69399999999999995</v>
      </c>
      <c r="G367">
        <f t="shared" si="10"/>
        <v>0.69399999999999995</v>
      </c>
      <c r="H367">
        <f t="shared" si="11"/>
        <v>0.69399999999999995</v>
      </c>
      <c r="I367" s="1">
        <v>2109982607</v>
      </c>
      <c r="J367" s="1">
        <v>3051372</v>
      </c>
      <c r="K367" s="1">
        <v>3244378</v>
      </c>
    </row>
    <row r="368" spans="1:11" x14ac:dyDescent="0.35">
      <c r="A368">
        <v>421101</v>
      </c>
      <c r="B368" t="s">
        <v>365</v>
      </c>
      <c r="C368" s="1">
        <v>2093</v>
      </c>
      <c r="D368" s="1">
        <v>343525</v>
      </c>
      <c r="E368">
        <v>0.64300000000000002</v>
      </c>
      <c r="F368">
        <v>0.75900000000000001</v>
      </c>
      <c r="G368">
        <f t="shared" si="10"/>
        <v>0.75900000000000001</v>
      </c>
      <c r="H368">
        <f t="shared" si="11"/>
        <v>0.75900000000000001</v>
      </c>
      <c r="I368" s="1">
        <v>718998516</v>
      </c>
      <c r="J368" s="1">
        <v>1009974</v>
      </c>
      <c r="K368" s="1">
        <v>1037988</v>
      </c>
    </row>
    <row r="369" spans="1:11" x14ac:dyDescent="0.35">
      <c r="A369">
        <v>421201</v>
      </c>
      <c r="B369" t="s">
        <v>366</v>
      </c>
      <c r="C369" s="1">
        <v>1056</v>
      </c>
      <c r="D369" s="1">
        <v>299430</v>
      </c>
      <c r="E369">
        <v>0.72799999999999998</v>
      </c>
      <c r="F369">
        <v>0.79</v>
      </c>
      <c r="G369">
        <f t="shared" si="10"/>
        <v>0.79</v>
      </c>
      <c r="H369">
        <f t="shared" si="11"/>
        <v>0.79</v>
      </c>
      <c r="I369" s="1">
        <v>316198812</v>
      </c>
      <c r="J369" s="1">
        <v>1065060</v>
      </c>
      <c r="K369" s="1">
        <v>1035536</v>
      </c>
    </row>
    <row r="370" spans="1:11" x14ac:dyDescent="0.35">
      <c r="A370">
        <v>421501</v>
      </c>
      <c r="B370" t="s">
        <v>367</v>
      </c>
      <c r="C370" s="1">
        <v>8039</v>
      </c>
      <c r="D370" s="1">
        <v>355952</v>
      </c>
      <c r="E370">
        <v>0.67300000000000004</v>
      </c>
      <c r="F370">
        <v>0.75</v>
      </c>
      <c r="G370">
        <f t="shared" si="10"/>
        <v>0.75</v>
      </c>
      <c r="H370">
        <f t="shared" si="11"/>
        <v>0.75</v>
      </c>
      <c r="I370" s="1">
        <v>2861501773</v>
      </c>
      <c r="J370" s="1">
        <v>3226999</v>
      </c>
      <c r="K370" s="1">
        <v>3236789</v>
      </c>
    </row>
    <row r="371" spans="1:11" x14ac:dyDescent="0.35">
      <c r="A371">
        <v>421504</v>
      </c>
      <c r="B371" t="s">
        <v>368</v>
      </c>
      <c r="C371" s="1">
        <v>503</v>
      </c>
      <c r="D371" s="1">
        <v>340970</v>
      </c>
      <c r="E371">
        <v>0.72699999999999998</v>
      </c>
      <c r="F371">
        <v>0.76100000000000001</v>
      </c>
      <c r="G371">
        <f t="shared" si="10"/>
        <v>0.76100000000000001</v>
      </c>
      <c r="H371">
        <f t="shared" si="11"/>
        <v>0.76100000000000001</v>
      </c>
      <c r="I371" s="1">
        <v>171507991</v>
      </c>
      <c r="J371" s="1">
        <v>371186</v>
      </c>
      <c r="K371" s="1">
        <v>337523</v>
      </c>
    </row>
    <row r="372" spans="1:11" x14ac:dyDescent="0.35">
      <c r="A372">
        <v>421601</v>
      </c>
      <c r="B372" t="s">
        <v>369</v>
      </c>
      <c r="C372" s="1">
        <v>1778</v>
      </c>
      <c r="D372" s="1">
        <v>875712</v>
      </c>
      <c r="E372">
        <v>0.40799999999999997</v>
      </c>
      <c r="F372">
        <v>0.38400000000000001</v>
      </c>
      <c r="G372">
        <f t="shared" si="10"/>
        <v>0.38400000000000001</v>
      </c>
      <c r="H372">
        <f t="shared" si="11"/>
        <v>0.40799999999999997</v>
      </c>
      <c r="I372" s="1">
        <v>1557017594</v>
      </c>
      <c r="J372" s="1">
        <v>532048</v>
      </c>
      <c r="K372" s="1">
        <v>484020</v>
      </c>
    </row>
    <row r="373" spans="1:11" x14ac:dyDescent="0.35">
      <c r="A373">
        <v>421800</v>
      </c>
      <c r="B373" t="s">
        <v>370</v>
      </c>
      <c r="C373" s="1">
        <v>21362</v>
      </c>
      <c r="D373" s="1">
        <v>190523</v>
      </c>
      <c r="E373">
        <v>0.63</v>
      </c>
      <c r="F373">
        <v>0.86599999999999999</v>
      </c>
      <c r="G373">
        <f t="shared" si="10"/>
        <v>0.86599999999999999</v>
      </c>
      <c r="H373">
        <f t="shared" si="11"/>
        <v>0.86599999999999999</v>
      </c>
      <c r="I373" s="1">
        <v>4069959430</v>
      </c>
      <c r="J373" s="1">
        <v>0</v>
      </c>
      <c r="K373" s="1">
        <v>0</v>
      </c>
    </row>
    <row r="374" spans="1:11" x14ac:dyDescent="0.35">
      <c r="A374">
        <v>421902</v>
      </c>
      <c r="B374" t="s">
        <v>371</v>
      </c>
      <c r="C374" s="1">
        <v>1180</v>
      </c>
      <c r="D374" s="1">
        <v>373185</v>
      </c>
      <c r="E374">
        <v>0.58399999999999996</v>
      </c>
      <c r="F374">
        <v>0.73799999999999999</v>
      </c>
      <c r="G374">
        <f t="shared" si="10"/>
        <v>0.73799999999999999</v>
      </c>
      <c r="H374">
        <f t="shared" si="11"/>
        <v>0.73799999999999999</v>
      </c>
      <c r="I374" s="1">
        <v>440358392</v>
      </c>
      <c r="J374" s="1">
        <v>714052</v>
      </c>
      <c r="K374" s="1">
        <v>695467</v>
      </c>
    </row>
    <row r="375" spans="1:11" x14ac:dyDescent="0.35">
      <c r="A375">
        <v>430300</v>
      </c>
      <c r="B375" t="s">
        <v>372</v>
      </c>
      <c r="C375" s="1">
        <v>4149</v>
      </c>
      <c r="D375" s="1">
        <v>467746</v>
      </c>
      <c r="E375">
        <v>0.56599999999999995</v>
      </c>
      <c r="F375">
        <v>0.67200000000000004</v>
      </c>
      <c r="G375">
        <f t="shared" si="10"/>
        <v>0.67200000000000004</v>
      </c>
      <c r="H375">
        <f t="shared" si="11"/>
        <v>0.67200000000000004</v>
      </c>
      <c r="I375" s="1">
        <v>1940679939</v>
      </c>
      <c r="J375" s="1">
        <v>1166002</v>
      </c>
      <c r="K375" s="1">
        <v>1397197</v>
      </c>
    </row>
    <row r="376" spans="1:11" x14ac:dyDescent="0.35">
      <c r="A376">
        <v>430501</v>
      </c>
      <c r="B376" t="s">
        <v>373</v>
      </c>
      <c r="C376" s="1">
        <v>1093</v>
      </c>
      <c r="D376" s="1">
        <v>354144</v>
      </c>
      <c r="E376">
        <v>0.64200000000000002</v>
      </c>
      <c r="F376">
        <v>0.752</v>
      </c>
      <c r="G376">
        <f t="shared" si="10"/>
        <v>0.752</v>
      </c>
      <c r="H376">
        <f t="shared" si="11"/>
        <v>0.752</v>
      </c>
      <c r="I376" s="1">
        <v>387079884</v>
      </c>
      <c r="J376" s="1">
        <v>1192617</v>
      </c>
      <c r="K376" s="1">
        <v>1161479</v>
      </c>
    </row>
    <row r="377" spans="1:11" x14ac:dyDescent="0.35">
      <c r="A377">
        <v>430700</v>
      </c>
      <c r="B377" t="s">
        <v>374</v>
      </c>
      <c r="C377" s="1">
        <v>2433</v>
      </c>
      <c r="D377" s="1">
        <v>302081</v>
      </c>
      <c r="E377">
        <v>0.63</v>
      </c>
      <c r="F377">
        <v>0.78800000000000003</v>
      </c>
      <c r="G377">
        <f t="shared" si="10"/>
        <v>0.78800000000000003</v>
      </c>
      <c r="H377">
        <f t="shared" si="11"/>
        <v>0.78800000000000003</v>
      </c>
      <c r="I377" s="1">
        <v>734963627</v>
      </c>
      <c r="J377" s="1">
        <v>1334458</v>
      </c>
      <c r="K377" s="1">
        <v>1665435</v>
      </c>
    </row>
    <row r="378" spans="1:11" x14ac:dyDescent="0.35">
      <c r="A378">
        <v>430901</v>
      </c>
      <c r="B378" t="s">
        <v>375</v>
      </c>
      <c r="C378" s="1">
        <v>1464</v>
      </c>
      <c r="D378" s="1">
        <v>573255</v>
      </c>
      <c r="E378">
        <v>0.441</v>
      </c>
      <c r="F378">
        <v>0.59699999999999998</v>
      </c>
      <c r="G378">
        <f t="shared" si="10"/>
        <v>0.59699999999999998</v>
      </c>
      <c r="H378">
        <f t="shared" si="11"/>
        <v>0.59699999999999998</v>
      </c>
      <c r="I378" s="1">
        <v>839246770</v>
      </c>
      <c r="J378" s="1">
        <v>1211464</v>
      </c>
      <c r="K378" s="1">
        <v>1221531</v>
      </c>
    </row>
    <row r="379" spans="1:11" x14ac:dyDescent="0.35">
      <c r="A379">
        <v>431101</v>
      </c>
      <c r="B379" t="s">
        <v>376</v>
      </c>
      <c r="C379" s="1">
        <v>958</v>
      </c>
      <c r="D379" s="1">
        <v>262445</v>
      </c>
      <c r="E379">
        <v>0.70099999999999996</v>
      </c>
      <c r="F379">
        <v>0.81599999999999995</v>
      </c>
      <c r="G379">
        <f t="shared" si="10"/>
        <v>0.81599999999999995</v>
      </c>
      <c r="H379">
        <f t="shared" si="11"/>
        <v>0.81599999999999995</v>
      </c>
      <c r="I379" s="1">
        <v>251422401</v>
      </c>
      <c r="J379" s="1">
        <v>1188693</v>
      </c>
      <c r="K379" s="1">
        <v>1003894</v>
      </c>
    </row>
    <row r="380" spans="1:11" x14ac:dyDescent="0.35">
      <c r="A380">
        <v>431201</v>
      </c>
      <c r="B380" t="s">
        <v>377</v>
      </c>
      <c r="C380" s="1">
        <v>922</v>
      </c>
      <c r="D380" s="1">
        <v>665908</v>
      </c>
      <c r="E380">
        <v>0.45600000000000002</v>
      </c>
      <c r="F380">
        <v>0.53200000000000003</v>
      </c>
      <c r="G380">
        <f t="shared" si="10"/>
        <v>0.53200000000000003</v>
      </c>
      <c r="H380">
        <f t="shared" si="11"/>
        <v>0.53200000000000003</v>
      </c>
      <c r="I380" s="1">
        <v>613967285</v>
      </c>
      <c r="J380" s="1">
        <v>327232</v>
      </c>
      <c r="K380" s="1">
        <v>332669</v>
      </c>
    </row>
    <row r="381" spans="1:11" x14ac:dyDescent="0.35">
      <c r="A381">
        <v>431301</v>
      </c>
      <c r="B381" t="s">
        <v>378</v>
      </c>
      <c r="C381" s="1">
        <v>1983</v>
      </c>
      <c r="D381" s="1">
        <v>258689</v>
      </c>
      <c r="E381">
        <v>0.66</v>
      </c>
      <c r="F381">
        <v>0.81799999999999995</v>
      </c>
      <c r="G381">
        <f t="shared" si="10"/>
        <v>0.81799999999999995</v>
      </c>
      <c r="H381">
        <f t="shared" si="11"/>
        <v>0.81799999999999995</v>
      </c>
      <c r="I381" s="1">
        <v>512980370</v>
      </c>
      <c r="J381" s="1">
        <v>1592154</v>
      </c>
      <c r="K381" s="1">
        <v>1827413</v>
      </c>
    </row>
    <row r="382" spans="1:11" x14ac:dyDescent="0.35">
      <c r="A382">
        <v>431401</v>
      </c>
      <c r="B382" t="s">
        <v>379</v>
      </c>
      <c r="C382" s="1">
        <v>950</v>
      </c>
      <c r="D382" s="1">
        <v>561491</v>
      </c>
      <c r="E382">
        <v>0.51900000000000002</v>
      </c>
      <c r="F382">
        <v>0.60499999999999998</v>
      </c>
      <c r="G382">
        <f t="shared" si="10"/>
        <v>0.60499999999999998</v>
      </c>
      <c r="H382">
        <f t="shared" si="11"/>
        <v>0.60499999999999998</v>
      </c>
      <c r="I382" s="1">
        <v>533417247</v>
      </c>
      <c r="J382" s="1">
        <v>443340</v>
      </c>
      <c r="K382" s="1">
        <v>516318</v>
      </c>
    </row>
    <row r="383" spans="1:11" x14ac:dyDescent="0.35">
      <c r="A383">
        <v>431701</v>
      </c>
      <c r="B383" t="s">
        <v>380</v>
      </c>
      <c r="C383" s="1">
        <v>4419</v>
      </c>
      <c r="D383" s="1">
        <v>439592</v>
      </c>
      <c r="E383">
        <v>0.54900000000000004</v>
      </c>
      <c r="F383">
        <v>0.69099999999999995</v>
      </c>
      <c r="G383">
        <f t="shared" si="10"/>
        <v>0.69099999999999995</v>
      </c>
      <c r="H383">
        <f t="shared" si="11"/>
        <v>0.69099999999999995</v>
      </c>
      <c r="I383" s="1">
        <v>1942557388</v>
      </c>
      <c r="J383" s="1">
        <v>906936</v>
      </c>
      <c r="K383" s="1">
        <v>1054984</v>
      </c>
    </row>
    <row r="384" spans="1:11" x14ac:dyDescent="0.35">
      <c r="A384">
        <v>440102</v>
      </c>
      <c r="B384" t="s">
        <v>381</v>
      </c>
      <c r="C384" s="1">
        <v>4745</v>
      </c>
      <c r="D384" s="1">
        <v>603380</v>
      </c>
      <c r="E384">
        <v>0.53500000000000003</v>
      </c>
      <c r="F384">
        <v>0.57599999999999996</v>
      </c>
      <c r="G384">
        <f t="shared" si="10"/>
        <v>0.57599999999999996</v>
      </c>
      <c r="H384">
        <f t="shared" si="11"/>
        <v>0.57599999999999996</v>
      </c>
      <c r="I384" s="1">
        <v>2863038420</v>
      </c>
      <c r="J384" s="1">
        <v>1365898</v>
      </c>
      <c r="K384" s="1">
        <v>1417025</v>
      </c>
    </row>
    <row r="385" spans="1:11" x14ac:dyDescent="0.35">
      <c r="A385">
        <v>440201</v>
      </c>
      <c r="B385" t="s">
        <v>382</v>
      </c>
      <c r="C385" s="1">
        <v>1144</v>
      </c>
      <c r="D385" s="1">
        <v>723577</v>
      </c>
      <c r="E385">
        <v>0.52700000000000002</v>
      </c>
      <c r="F385">
        <v>0.49199999999999999</v>
      </c>
      <c r="G385">
        <f t="shared" si="10"/>
        <v>0.49199999999999999</v>
      </c>
      <c r="H385">
        <f t="shared" si="11"/>
        <v>0.52700000000000002</v>
      </c>
      <c r="I385" s="1">
        <v>827772826</v>
      </c>
      <c r="J385" s="1">
        <v>409274</v>
      </c>
      <c r="K385" s="1">
        <v>369177</v>
      </c>
    </row>
    <row r="386" spans="1:11" x14ac:dyDescent="0.35">
      <c r="A386">
        <v>440301</v>
      </c>
      <c r="B386" t="s">
        <v>383</v>
      </c>
      <c r="C386" s="1">
        <v>3711</v>
      </c>
      <c r="D386" s="1">
        <v>618291</v>
      </c>
      <c r="E386">
        <v>0.52700000000000002</v>
      </c>
      <c r="F386">
        <v>0.56499999999999995</v>
      </c>
      <c r="G386">
        <f t="shared" si="10"/>
        <v>0.56499999999999995</v>
      </c>
      <c r="H386">
        <f t="shared" si="11"/>
        <v>0.56499999999999995</v>
      </c>
      <c r="I386" s="1">
        <v>2294480728</v>
      </c>
      <c r="J386" s="1">
        <v>1061366</v>
      </c>
      <c r="K386" s="1">
        <v>732678</v>
      </c>
    </row>
    <row r="387" spans="1:11" x14ac:dyDescent="0.35">
      <c r="A387">
        <v>440401</v>
      </c>
      <c r="B387" t="s">
        <v>384</v>
      </c>
      <c r="C387" s="1">
        <v>6334</v>
      </c>
      <c r="D387" s="1">
        <v>490079</v>
      </c>
      <c r="E387">
        <v>0.48099999999999998</v>
      </c>
      <c r="F387">
        <v>0.65600000000000003</v>
      </c>
      <c r="G387">
        <f t="shared" si="10"/>
        <v>0.65600000000000003</v>
      </c>
      <c r="H387">
        <f t="shared" si="11"/>
        <v>0.65600000000000003</v>
      </c>
      <c r="I387" s="1">
        <v>3104162472</v>
      </c>
      <c r="J387" s="1">
        <v>1900637</v>
      </c>
      <c r="K387" s="1">
        <v>1566151</v>
      </c>
    </row>
    <row r="388" spans="1:11" x14ac:dyDescent="0.35">
      <c r="A388">
        <v>440601</v>
      </c>
      <c r="B388" t="s">
        <v>385</v>
      </c>
      <c r="C388" s="1">
        <v>3233</v>
      </c>
      <c r="D388" s="1">
        <v>793524</v>
      </c>
      <c r="E388">
        <v>0.47799999999999998</v>
      </c>
      <c r="F388">
        <v>0.442</v>
      </c>
      <c r="G388">
        <f t="shared" ref="G388:G451" si="12">F388</f>
        <v>0.442</v>
      </c>
      <c r="H388">
        <f t="shared" ref="H388:H451" si="13">MAX(IF(E388&gt;F388,E388,F388),0.36)</f>
        <v>0.47799999999999998</v>
      </c>
      <c r="I388" s="1">
        <v>2565464175</v>
      </c>
      <c r="J388" s="1">
        <v>751632</v>
      </c>
      <c r="K388" s="1">
        <v>618345</v>
      </c>
    </row>
    <row r="389" spans="1:11" x14ac:dyDescent="0.35">
      <c r="A389">
        <v>440901</v>
      </c>
      <c r="B389" t="s">
        <v>386</v>
      </c>
      <c r="C389" s="1">
        <v>1212</v>
      </c>
      <c r="D389" s="1">
        <v>513252</v>
      </c>
      <c r="E389">
        <v>0.45300000000000001</v>
      </c>
      <c r="F389">
        <v>0.63900000000000001</v>
      </c>
      <c r="G389">
        <f t="shared" si="12"/>
        <v>0.63900000000000001</v>
      </c>
      <c r="H389">
        <f t="shared" si="13"/>
        <v>0.63900000000000001</v>
      </c>
      <c r="I389" s="1">
        <v>622061777</v>
      </c>
      <c r="J389" s="1">
        <v>474542</v>
      </c>
      <c r="K389" s="1">
        <v>459554</v>
      </c>
    </row>
    <row r="390" spans="1:11" x14ac:dyDescent="0.35">
      <c r="A390">
        <v>441000</v>
      </c>
      <c r="B390" t="s">
        <v>387</v>
      </c>
      <c r="C390" s="1">
        <v>7312</v>
      </c>
      <c r="D390" s="1">
        <v>489965</v>
      </c>
      <c r="E390">
        <v>0.51</v>
      </c>
      <c r="F390">
        <v>0.65600000000000003</v>
      </c>
      <c r="G390">
        <f t="shared" si="12"/>
        <v>0.65600000000000003</v>
      </c>
      <c r="H390">
        <f t="shared" si="13"/>
        <v>0.65600000000000003</v>
      </c>
      <c r="I390" s="1">
        <v>3582627816</v>
      </c>
      <c r="J390" s="1">
        <v>4297914</v>
      </c>
      <c r="K390" s="1">
        <v>3402410</v>
      </c>
    </row>
    <row r="391" spans="1:11" x14ac:dyDescent="0.35">
      <c r="A391">
        <v>441101</v>
      </c>
      <c r="B391" t="s">
        <v>388</v>
      </c>
      <c r="C391" s="1">
        <v>4937</v>
      </c>
      <c r="D391" s="1">
        <v>500605</v>
      </c>
      <c r="E391">
        <v>0.46</v>
      </c>
      <c r="F391">
        <v>0.64800000000000002</v>
      </c>
      <c r="G391">
        <f t="shared" si="12"/>
        <v>0.64800000000000002</v>
      </c>
      <c r="H391">
        <f t="shared" si="13"/>
        <v>0.64800000000000002</v>
      </c>
      <c r="I391" s="1">
        <v>2471488829</v>
      </c>
      <c r="J391" s="1">
        <v>1754051</v>
      </c>
      <c r="K391" s="1">
        <v>1412825</v>
      </c>
    </row>
    <row r="392" spans="1:11" x14ac:dyDescent="0.35">
      <c r="A392">
        <v>441201</v>
      </c>
      <c r="B392" t="s">
        <v>389</v>
      </c>
      <c r="C392" s="1">
        <v>8011</v>
      </c>
      <c r="D392" s="1">
        <v>647613</v>
      </c>
      <c r="E392">
        <v>0.59</v>
      </c>
      <c r="F392">
        <v>0.54500000000000004</v>
      </c>
      <c r="G392">
        <f t="shared" si="12"/>
        <v>0.54500000000000004</v>
      </c>
      <c r="H392">
        <f t="shared" si="13"/>
        <v>0.59</v>
      </c>
      <c r="I392" s="1">
        <v>5188029505</v>
      </c>
      <c r="J392" s="1">
        <v>1928159</v>
      </c>
      <c r="K392" s="1">
        <v>1827422</v>
      </c>
    </row>
    <row r="393" spans="1:11" x14ac:dyDescent="0.35">
      <c r="A393">
        <v>441202</v>
      </c>
      <c r="B393" t="s">
        <v>390</v>
      </c>
      <c r="C393" s="1">
        <v>69</v>
      </c>
      <c r="D393" s="1">
        <v>6787763</v>
      </c>
      <c r="E393">
        <v>0.40300000000000002</v>
      </c>
      <c r="F393">
        <v>0</v>
      </c>
      <c r="G393">
        <f t="shared" si="12"/>
        <v>0</v>
      </c>
      <c r="H393">
        <f t="shared" si="13"/>
        <v>0.40300000000000002</v>
      </c>
      <c r="I393" s="1">
        <v>468355692</v>
      </c>
      <c r="J393" s="1">
        <v>18810</v>
      </c>
      <c r="K393" s="1">
        <v>16816</v>
      </c>
    </row>
    <row r="394" spans="1:11" x14ac:dyDescent="0.35">
      <c r="A394">
        <v>441301</v>
      </c>
      <c r="B394" t="s">
        <v>391</v>
      </c>
      <c r="C394" s="1">
        <v>5199</v>
      </c>
      <c r="D394" s="1">
        <v>597430</v>
      </c>
      <c r="E394">
        <v>0.47399999999999998</v>
      </c>
      <c r="F394">
        <v>0.57999999999999996</v>
      </c>
      <c r="G394">
        <f t="shared" si="12"/>
        <v>0.57999999999999996</v>
      </c>
      <c r="H394">
        <f t="shared" si="13"/>
        <v>0.57999999999999996</v>
      </c>
      <c r="I394" s="1">
        <v>3106043573</v>
      </c>
      <c r="J394" s="1">
        <v>1378225</v>
      </c>
      <c r="K394" s="1">
        <v>1334553</v>
      </c>
    </row>
    <row r="395" spans="1:11" x14ac:dyDescent="0.35">
      <c r="A395">
        <v>441600</v>
      </c>
      <c r="B395" t="s">
        <v>392</v>
      </c>
      <c r="C395" s="1">
        <v>12141</v>
      </c>
      <c r="D395" s="1">
        <v>485821</v>
      </c>
      <c r="E395">
        <v>0.50700000000000001</v>
      </c>
      <c r="F395">
        <v>0.65900000000000003</v>
      </c>
      <c r="G395">
        <f t="shared" si="12"/>
        <v>0.65900000000000003</v>
      </c>
      <c r="H395">
        <f t="shared" si="13"/>
        <v>0.65900000000000003</v>
      </c>
      <c r="I395" s="1">
        <v>5898354104</v>
      </c>
      <c r="J395" s="1">
        <v>0</v>
      </c>
      <c r="K395" s="1">
        <v>0</v>
      </c>
    </row>
    <row r="396" spans="1:11" x14ac:dyDescent="0.35">
      <c r="A396">
        <v>441800</v>
      </c>
      <c r="B396" t="s">
        <v>393</v>
      </c>
      <c r="C396" s="1">
        <v>3085</v>
      </c>
      <c r="D396" s="1">
        <v>439968</v>
      </c>
      <c r="E396">
        <v>0.56799999999999995</v>
      </c>
      <c r="F396">
        <v>0.69099999999999995</v>
      </c>
      <c r="G396">
        <f t="shared" si="12"/>
        <v>0.69099999999999995</v>
      </c>
      <c r="H396">
        <f t="shared" si="13"/>
        <v>0.69099999999999995</v>
      </c>
      <c r="I396" s="1">
        <v>1357303367</v>
      </c>
      <c r="J396" s="1">
        <v>1142933</v>
      </c>
      <c r="K396" s="1">
        <v>956286</v>
      </c>
    </row>
    <row r="397" spans="1:11" x14ac:dyDescent="0.35">
      <c r="A397">
        <v>441903</v>
      </c>
      <c r="B397" t="s">
        <v>394</v>
      </c>
      <c r="C397" s="1">
        <v>369</v>
      </c>
      <c r="D397" s="1">
        <v>3052598</v>
      </c>
      <c r="E397">
        <v>9.0999999999999998E-2</v>
      </c>
      <c r="F397">
        <v>0</v>
      </c>
      <c r="G397">
        <f t="shared" si="12"/>
        <v>0</v>
      </c>
      <c r="H397">
        <f t="shared" si="13"/>
        <v>0.36</v>
      </c>
      <c r="I397" s="1">
        <v>1126408921</v>
      </c>
      <c r="J397" s="1">
        <v>236077</v>
      </c>
      <c r="K397" s="1">
        <v>174867</v>
      </c>
    </row>
    <row r="398" spans="1:11" x14ac:dyDescent="0.35">
      <c r="A398">
        <v>442101</v>
      </c>
      <c r="B398" t="s">
        <v>395</v>
      </c>
      <c r="C398" s="1">
        <v>4643</v>
      </c>
      <c r="D398" s="1">
        <v>699554</v>
      </c>
      <c r="E398">
        <v>0.497</v>
      </c>
      <c r="F398">
        <v>0.50800000000000001</v>
      </c>
      <c r="G398">
        <f t="shared" si="12"/>
        <v>0.50800000000000001</v>
      </c>
      <c r="H398">
        <f t="shared" si="13"/>
        <v>0.50800000000000001</v>
      </c>
      <c r="I398" s="1">
        <v>3248032022</v>
      </c>
      <c r="J398" s="1">
        <v>1250722</v>
      </c>
      <c r="K398" s="1">
        <v>1298338</v>
      </c>
    </row>
    <row r="399" spans="1:11" x14ac:dyDescent="0.35">
      <c r="A399">
        <v>442111</v>
      </c>
      <c r="B399" t="s">
        <v>396</v>
      </c>
      <c r="C399" s="1">
        <v>1059</v>
      </c>
      <c r="D399" s="1">
        <v>810821</v>
      </c>
      <c r="E399">
        <v>0.55100000000000005</v>
      </c>
      <c r="F399">
        <v>0.43</v>
      </c>
      <c r="G399">
        <f t="shared" si="12"/>
        <v>0.43</v>
      </c>
      <c r="H399">
        <f t="shared" si="13"/>
        <v>0.55100000000000005</v>
      </c>
      <c r="I399" s="1">
        <v>858659781</v>
      </c>
      <c r="J399" s="1">
        <v>462497</v>
      </c>
      <c r="K399" s="1">
        <v>573534</v>
      </c>
    </row>
    <row r="400" spans="1:11" x14ac:dyDescent="0.35">
      <c r="A400">
        <v>442115</v>
      </c>
      <c r="B400" t="s">
        <v>397</v>
      </c>
      <c r="C400" s="1">
        <v>922</v>
      </c>
      <c r="D400" s="1">
        <v>725544</v>
      </c>
      <c r="E400">
        <v>0.57899999999999996</v>
      </c>
      <c r="F400">
        <v>0.49</v>
      </c>
      <c r="G400">
        <f t="shared" si="12"/>
        <v>0.49</v>
      </c>
      <c r="H400">
        <f t="shared" si="13"/>
        <v>0.57899999999999996</v>
      </c>
      <c r="I400" s="1">
        <v>668952247</v>
      </c>
      <c r="J400" s="1">
        <v>348660</v>
      </c>
      <c r="K400" s="1">
        <v>373222</v>
      </c>
    </row>
    <row r="401" spans="1:11" x14ac:dyDescent="0.35">
      <c r="A401">
        <v>450101</v>
      </c>
      <c r="B401" t="s">
        <v>398</v>
      </c>
      <c r="C401" s="1">
        <v>2293</v>
      </c>
      <c r="D401" s="1">
        <v>209453</v>
      </c>
      <c r="E401">
        <v>0.54100000000000004</v>
      </c>
      <c r="F401">
        <v>0.85299999999999998</v>
      </c>
      <c r="G401">
        <f t="shared" si="12"/>
        <v>0.85299999999999998</v>
      </c>
      <c r="H401">
        <f t="shared" si="13"/>
        <v>0.85299999999999998</v>
      </c>
      <c r="I401" s="1">
        <v>480276963</v>
      </c>
      <c r="J401" s="1">
        <v>604496</v>
      </c>
      <c r="K401" s="1">
        <v>588575</v>
      </c>
    </row>
    <row r="402" spans="1:11" x14ac:dyDescent="0.35">
      <c r="A402">
        <v>450607</v>
      </c>
      <c r="B402" t="s">
        <v>399</v>
      </c>
      <c r="C402" s="1">
        <v>931</v>
      </c>
      <c r="D402" s="1">
        <v>280099</v>
      </c>
      <c r="E402">
        <v>0.64</v>
      </c>
      <c r="F402">
        <v>0.80400000000000005</v>
      </c>
      <c r="G402">
        <f t="shared" si="12"/>
        <v>0.80400000000000005</v>
      </c>
      <c r="H402">
        <f t="shared" si="13"/>
        <v>0.80400000000000005</v>
      </c>
      <c r="I402" s="1">
        <v>260772190</v>
      </c>
      <c r="J402" s="1">
        <v>992157</v>
      </c>
      <c r="K402" s="1">
        <v>901608</v>
      </c>
    </row>
    <row r="403" spans="1:11" x14ac:dyDescent="0.35">
      <c r="A403">
        <v>450704</v>
      </c>
      <c r="B403" t="s">
        <v>400</v>
      </c>
      <c r="C403" s="1">
        <v>1277</v>
      </c>
      <c r="D403" s="1">
        <v>228051</v>
      </c>
      <c r="E403">
        <v>0.67500000000000004</v>
      </c>
      <c r="F403">
        <v>0.84</v>
      </c>
      <c r="G403">
        <f t="shared" si="12"/>
        <v>0.84</v>
      </c>
      <c r="H403">
        <f t="shared" si="13"/>
        <v>0.84</v>
      </c>
      <c r="I403" s="1">
        <v>291222067</v>
      </c>
      <c r="J403" s="1">
        <v>1161712</v>
      </c>
      <c r="K403" s="1">
        <v>1140183</v>
      </c>
    </row>
    <row r="404" spans="1:11" x14ac:dyDescent="0.35">
      <c r="A404">
        <v>450801</v>
      </c>
      <c r="B404" t="s">
        <v>401</v>
      </c>
      <c r="C404" s="1">
        <v>1921</v>
      </c>
      <c r="D404" s="1">
        <v>191910</v>
      </c>
      <c r="E404">
        <v>0.67300000000000004</v>
      </c>
      <c r="F404">
        <v>0.86599999999999999</v>
      </c>
      <c r="G404">
        <f t="shared" si="12"/>
        <v>0.86599999999999999</v>
      </c>
      <c r="H404">
        <f t="shared" si="13"/>
        <v>0.86599999999999999</v>
      </c>
      <c r="I404" s="1">
        <v>368659550</v>
      </c>
      <c r="J404" s="1">
        <v>1071957</v>
      </c>
      <c r="K404" s="1">
        <v>1115937</v>
      </c>
    </row>
    <row r="405" spans="1:11" x14ac:dyDescent="0.35">
      <c r="A405">
        <v>451001</v>
      </c>
      <c r="B405" t="s">
        <v>402</v>
      </c>
      <c r="C405" s="1">
        <v>733</v>
      </c>
      <c r="D405" s="1">
        <v>300518</v>
      </c>
      <c r="E405">
        <v>0.60399999999999998</v>
      </c>
      <c r="F405">
        <v>0.78900000000000003</v>
      </c>
      <c r="G405">
        <f t="shared" si="12"/>
        <v>0.78900000000000003</v>
      </c>
      <c r="H405">
        <f t="shared" si="13"/>
        <v>0.78900000000000003</v>
      </c>
      <c r="I405" s="1">
        <v>220280133</v>
      </c>
      <c r="J405" s="1">
        <v>591865</v>
      </c>
      <c r="K405" s="1">
        <v>543157</v>
      </c>
    </row>
    <row r="406" spans="1:11" x14ac:dyDescent="0.35">
      <c r="A406">
        <v>460102</v>
      </c>
      <c r="B406" t="s">
        <v>403</v>
      </c>
      <c r="C406" s="1">
        <v>1455</v>
      </c>
      <c r="D406" s="1">
        <v>225350</v>
      </c>
      <c r="E406">
        <v>0.65900000000000003</v>
      </c>
      <c r="F406">
        <v>0.84199999999999997</v>
      </c>
      <c r="G406">
        <f t="shared" si="12"/>
        <v>0.84199999999999997</v>
      </c>
      <c r="H406">
        <f t="shared" si="13"/>
        <v>0.84199999999999997</v>
      </c>
      <c r="I406" s="1">
        <v>327885335</v>
      </c>
      <c r="J406" s="1">
        <v>1257012</v>
      </c>
      <c r="K406" s="1">
        <v>1264862</v>
      </c>
    </row>
    <row r="407" spans="1:11" x14ac:dyDescent="0.35">
      <c r="A407">
        <v>460500</v>
      </c>
      <c r="B407" t="s">
        <v>404</v>
      </c>
      <c r="C407" s="1">
        <v>3820</v>
      </c>
      <c r="D407" s="1">
        <v>189894</v>
      </c>
      <c r="E407">
        <v>0.69</v>
      </c>
      <c r="F407">
        <v>0.86699999999999999</v>
      </c>
      <c r="G407">
        <f t="shared" si="12"/>
        <v>0.86699999999999999</v>
      </c>
      <c r="H407">
        <f t="shared" si="13"/>
        <v>0.86699999999999999</v>
      </c>
      <c r="I407" s="1">
        <v>725398735</v>
      </c>
      <c r="J407" s="1">
        <v>2897512</v>
      </c>
      <c r="K407" s="1">
        <v>3169754</v>
      </c>
    </row>
    <row r="408" spans="1:11" x14ac:dyDescent="0.35">
      <c r="A408">
        <v>460701</v>
      </c>
      <c r="B408" t="s">
        <v>405</v>
      </c>
      <c r="C408" s="1">
        <v>1624</v>
      </c>
      <c r="D408" s="1">
        <v>160998</v>
      </c>
      <c r="E408">
        <v>0.66400000000000003</v>
      </c>
      <c r="F408">
        <v>0.88700000000000001</v>
      </c>
      <c r="G408">
        <f t="shared" si="12"/>
        <v>0.88700000000000001</v>
      </c>
      <c r="H408">
        <f t="shared" si="13"/>
        <v>0.88700000000000001</v>
      </c>
      <c r="I408" s="1">
        <v>261461931</v>
      </c>
      <c r="J408" s="1">
        <v>857298</v>
      </c>
      <c r="K408" s="1">
        <v>938385</v>
      </c>
    </row>
    <row r="409" spans="1:11" x14ac:dyDescent="0.35">
      <c r="A409">
        <v>460801</v>
      </c>
      <c r="B409" t="s">
        <v>406</v>
      </c>
      <c r="C409" s="1">
        <v>4757</v>
      </c>
      <c r="D409" s="1">
        <v>270899</v>
      </c>
      <c r="E409">
        <v>0.56799999999999995</v>
      </c>
      <c r="F409">
        <v>0.81</v>
      </c>
      <c r="G409">
        <f t="shared" si="12"/>
        <v>0.81</v>
      </c>
      <c r="H409">
        <f t="shared" si="13"/>
        <v>0.81</v>
      </c>
      <c r="I409" s="1">
        <v>1288668317</v>
      </c>
      <c r="J409" s="1">
        <v>2201339</v>
      </c>
      <c r="K409" s="1">
        <v>2413967</v>
      </c>
    </row>
    <row r="410" spans="1:11" x14ac:dyDescent="0.35">
      <c r="A410">
        <v>460901</v>
      </c>
      <c r="B410" t="s">
        <v>407</v>
      </c>
      <c r="C410" s="1">
        <v>2414</v>
      </c>
      <c r="D410" s="1">
        <v>303260</v>
      </c>
      <c r="E410">
        <v>0.68400000000000005</v>
      </c>
      <c r="F410">
        <v>0.78700000000000003</v>
      </c>
      <c r="G410">
        <f t="shared" si="12"/>
        <v>0.78700000000000003</v>
      </c>
      <c r="H410">
        <f t="shared" si="13"/>
        <v>0.78700000000000003</v>
      </c>
      <c r="I410" s="1">
        <v>732070726</v>
      </c>
      <c r="J410" s="1">
        <v>1721150</v>
      </c>
      <c r="K410" s="1">
        <v>1957177</v>
      </c>
    </row>
    <row r="411" spans="1:11" x14ac:dyDescent="0.35">
      <c r="A411">
        <v>461300</v>
      </c>
      <c r="B411" t="s">
        <v>408</v>
      </c>
      <c r="C411" s="1">
        <v>4405</v>
      </c>
      <c r="D411" s="1">
        <v>425304</v>
      </c>
      <c r="E411">
        <v>0.628</v>
      </c>
      <c r="F411">
        <v>0.70099999999999996</v>
      </c>
      <c r="G411">
        <f t="shared" si="12"/>
        <v>0.70099999999999996</v>
      </c>
      <c r="H411">
        <f t="shared" si="13"/>
        <v>0.70099999999999996</v>
      </c>
      <c r="I411" s="1">
        <v>1873464850</v>
      </c>
      <c r="J411" s="1">
        <v>1578400</v>
      </c>
      <c r="K411" s="1">
        <v>1666390</v>
      </c>
    </row>
    <row r="412" spans="1:11" x14ac:dyDescent="0.35">
      <c r="A412">
        <v>461801</v>
      </c>
      <c r="B412" t="s">
        <v>409</v>
      </c>
      <c r="C412" s="1">
        <v>1141</v>
      </c>
      <c r="D412" s="1">
        <v>243361</v>
      </c>
      <c r="E412">
        <v>0.61599999999999999</v>
      </c>
      <c r="F412">
        <v>0.83</v>
      </c>
      <c r="G412">
        <f t="shared" si="12"/>
        <v>0.83</v>
      </c>
      <c r="H412">
        <f t="shared" si="13"/>
        <v>0.83</v>
      </c>
      <c r="I412" s="1">
        <v>277675037</v>
      </c>
      <c r="J412" s="1">
        <v>627892</v>
      </c>
      <c r="K412" s="1">
        <v>798933</v>
      </c>
    </row>
    <row r="413" spans="1:11" x14ac:dyDescent="0.35">
      <c r="A413">
        <v>461901</v>
      </c>
      <c r="B413" t="s">
        <v>410</v>
      </c>
      <c r="C413" s="1">
        <v>1039</v>
      </c>
      <c r="D413" s="1">
        <v>353725</v>
      </c>
      <c r="E413">
        <v>0.51900000000000002</v>
      </c>
      <c r="F413">
        <v>0.752</v>
      </c>
      <c r="G413">
        <f t="shared" si="12"/>
        <v>0.752</v>
      </c>
      <c r="H413">
        <f t="shared" si="13"/>
        <v>0.752</v>
      </c>
      <c r="I413" s="1">
        <v>367521128</v>
      </c>
      <c r="J413" s="1">
        <v>801330</v>
      </c>
      <c r="K413" s="1">
        <v>836650</v>
      </c>
    </row>
    <row r="414" spans="1:11" x14ac:dyDescent="0.35">
      <c r="A414">
        <v>462001</v>
      </c>
      <c r="B414" t="s">
        <v>411</v>
      </c>
      <c r="C414" s="1">
        <v>2322</v>
      </c>
      <c r="D414" s="1">
        <v>248360</v>
      </c>
      <c r="E414">
        <v>0.70099999999999996</v>
      </c>
      <c r="F414">
        <v>0.82599999999999996</v>
      </c>
      <c r="G414">
        <f t="shared" si="12"/>
        <v>0.82599999999999996</v>
      </c>
      <c r="H414">
        <f t="shared" si="13"/>
        <v>0.82599999999999996</v>
      </c>
      <c r="I414" s="1">
        <v>576692066</v>
      </c>
      <c r="J414" s="1">
        <v>1567028</v>
      </c>
      <c r="K414" s="1">
        <v>1906457</v>
      </c>
    </row>
    <row r="415" spans="1:11" x14ac:dyDescent="0.35">
      <c r="A415">
        <v>470202</v>
      </c>
      <c r="B415" t="s">
        <v>412</v>
      </c>
      <c r="C415" s="1">
        <v>460</v>
      </c>
      <c r="D415" s="1">
        <v>371787</v>
      </c>
      <c r="E415">
        <v>0.371</v>
      </c>
      <c r="F415">
        <v>0.73899999999999999</v>
      </c>
      <c r="G415">
        <f t="shared" si="12"/>
        <v>0.73899999999999999</v>
      </c>
      <c r="H415">
        <f t="shared" si="13"/>
        <v>0.73899999999999999</v>
      </c>
      <c r="I415" s="1">
        <v>171022394</v>
      </c>
      <c r="J415" s="1">
        <v>576000</v>
      </c>
      <c r="K415" s="1">
        <v>488012</v>
      </c>
    </row>
    <row r="416" spans="1:11" x14ac:dyDescent="0.35">
      <c r="A416">
        <v>470501</v>
      </c>
      <c r="B416" t="s">
        <v>413</v>
      </c>
      <c r="C416" s="1">
        <v>511</v>
      </c>
      <c r="D416" s="1">
        <v>386409</v>
      </c>
      <c r="E416">
        <v>0.311</v>
      </c>
      <c r="F416">
        <v>0.72899999999999998</v>
      </c>
      <c r="G416">
        <f t="shared" si="12"/>
        <v>0.72899999999999998</v>
      </c>
      <c r="H416">
        <f t="shared" si="13"/>
        <v>0.72899999999999998</v>
      </c>
      <c r="I416" s="1">
        <v>197455080</v>
      </c>
      <c r="J416" s="1">
        <v>693541</v>
      </c>
      <c r="K416" s="1">
        <v>616773</v>
      </c>
    </row>
    <row r="417" spans="1:11" x14ac:dyDescent="0.35">
      <c r="A417">
        <v>470801</v>
      </c>
      <c r="B417" t="s">
        <v>414</v>
      </c>
      <c r="C417" s="1">
        <v>416</v>
      </c>
      <c r="D417" s="1">
        <v>381813</v>
      </c>
      <c r="E417">
        <v>0.45300000000000001</v>
      </c>
      <c r="F417">
        <v>0.73199999999999998</v>
      </c>
      <c r="G417">
        <f t="shared" si="12"/>
        <v>0.73199999999999998</v>
      </c>
      <c r="H417">
        <f t="shared" si="13"/>
        <v>0.73199999999999998</v>
      </c>
      <c r="I417" s="1">
        <v>158834372</v>
      </c>
      <c r="J417" s="1">
        <v>525148</v>
      </c>
      <c r="K417" s="1">
        <v>469270</v>
      </c>
    </row>
    <row r="418" spans="1:11" x14ac:dyDescent="0.35">
      <c r="A418">
        <v>470901</v>
      </c>
      <c r="B418" t="s">
        <v>415</v>
      </c>
      <c r="C418" s="1">
        <v>369</v>
      </c>
      <c r="D418" s="1">
        <v>466341</v>
      </c>
      <c r="E418">
        <v>0.49099999999999999</v>
      </c>
      <c r="F418">
        <v>0.67300000000000004</v>
      </c>
      <c r="G418">
        <f t="shared" si="12"/>
        <v>0.67300000000000004</v>
      </c>
      <c r="H418">
        <f t="shared" si="13"/>
        <v>0.67300000000000004</v>
      </c>
      <c r="I418" s="1">
        <v>172080191</v>
      </c>
      <c r="J418" s="1">
        <v>540445</v>
      </c>
      <c r="K418" s="1">
        <v>504042</v>
      </c>
    </row>
    <row r="419" spans="1:11" x14ac:dyDescent="0.35">
      <c r="A419">
        <v>471101</v>
      </c>
      <c r="B419" t="s">
        <v>416</v>
      </c>
      <c r="C419" s="1">
        <v>476</v>
      </c>
      <c r="D419" s="1">
        <v>489377</v>
      </c>
      <c r="E419">
        <v>0.49099999999999999</v>
      </c>
      <c r="F419">
        <v>0.65600000000000003</v>
      </c>
      <c r="G419">
        <f t="shared" si="12"/>
        <v>0.65600000000000003</v>
      </c>
      <c r="H419">
        <f t="shared" si="13"/>
        <v>0.65600000000000003</v>
      </c>
      <c r="I419" s="1">
        <v>232943915</v>
      </c>
      <c r="J419" s="1">
        <v>648898</v>
      </c>
      <c r="K419" s="1">
        <v>587651</v>
      </c>
    </row>
    <row r="420" spans="1:11" x14ac:dyDescent="0.35">
      <c r="A420">
        <v>471201</v>
      </c>
      <c r="B420" t="s">
        <v>417</v>
      </c>
      <c r="C420" s="1">
        <v>475</v>
      </c>
      <c r="D420" s="1">
        <v>344817</v>
      </c>
      <c r="E420">
        <v>0.51600000000000001</v>
      </c>
      <c r="F420">
        <v>0.75800000000000001</v>
      </c>
      <c r="G420">
        <f t="shared" si="12"/>
        <v>0.75800000000000001</v>
      </c>
      <c r="H420">
        <f t="shared" si="13"/>
        <v>0.75800000000000001</v>
      </c>
      <c r="I420" s="1">
        <v>163788257</v>
      </c>
      <c r="J420" s="1">
        <v>553126</v>
      </c>
      <c r="K420" s="1">
        <v>531548</v>
      </c>
    </row>
    <row r="421" spans="1:11" x14ac:dyDescent="0.35">
      <c r="A421">
        <v>471400</v>
      </c>
      <c r="B421" t="s">
        <v>418</v>
      </c>
      <c r="C421" s="1">
        <v>1985</v>
      </c>
      <c r="D421" s="1">
        <v>528947</v>
      </c>
      <c r="E421">
        <v>0.53800000000000003</v>
      </c>
      <c r="F421">
        <v>0.628</v>
      </c>
      <c r="G421">
        <f t="shared" si="12"/>
        <v>0.628</v>
      </c>
      <c r="H421">
        <f t="shared" si="13"/>
        <v>0.628</v>
      </c>
      <c r="I421" s="1">
        <v>1049960220</v>
      </c>
      <c r="J421" s="1">
        <v>1291280</v>
      </c>
      <c r="K421" s="1">
        <v>1176287</v>
      </c>
    </row>
    <row r="422" spans="1:11" x14ac:dyDescent="0.35">
      <c r="A422">
        <v>471601</v>
      </c>
      <c r="B422" t="s">
        <v>419</v>
      </c>
      <c r="C422" s="1">
        <v>1132</v>
      </c>
      <c r="D422" s="1">
        <v>328022</v>
      </c>
      <c r="E422">
        <v>0.53500000000000003</v>
      </c>
      <c r="F422">
        <v>0.77</v>
      </c>
      <c r="G422">
        <f t="shared" si="12"/>
        <v>0.77</v>
      </c>
      <c r="H422">
        <f t="shared" si="13"/>
        <v>0.77</v>
      </c>
      <c r="I422" s="1">
        <v>371320949</v>
      </c>
      <c r="J422" s="1">
        <v>1346119</v>
      </c>
      <c r="K422" s="1">
        <v>1230295</v>
      </c>
    </row>
    <row r="423" spans="1:11" x14ac:dyDescent="0.35">
      <c r="A423">
        <v>471701</v>
      </c>
      <c r="B423" t="s">
        <v>420</v>
      </c>
      <c r="C423" s="1">
        <v>1069</v>
      </c>
      <c r="D423" s="1">
        <v>1058546</v>
      </c>
      <c r="E423">
        <v>0.13100000000000001</v>
      </c>
      <c r="F423">
        <v>0.255</v>
      </c>
      <c r="G423">
        <f t="shared" si="12"/>
        <v>0.255</v>
      </c>
      <c r="H423">
        <f t="shared" si="13"/>
        <v>0.36</v>
      </c>
      <c r="I423" s="1">
        <v>1131585793</v>
      </c>
      <c r="J423" s="1">
        <v>344292</v>
      </c>
      <c r="K423" s="1">
        <v>308423</v>
      </c>
    </row>
    <row r="424" spans="1:11" x14ac:dyDescent="0.35">
      <c r="A424">
        <v>472001</v>
      </c>
      <c r="B424" t="s">
        <v>421</v>
      </c>
      <c r="C424" s="1">
        <v>607</v>
      </c>
      <c r="D424" s="1">
        <v>562430</v>
      </c>
      <c r="E424">
        <v>0.17599999999999999</v>
      </c>
      <c r="F424">
        <v>0.60499999999999998</v>
      </c>
      <c r="G424">
        <f t="shared" si="12"/>
        <v>0.60499999999999998</v>
      </c>
      <c r="H424">
        <f t="shared" si="13"/>
        <v>0.60499999999999998</v>
      </c>
      <c r="I424" s="1">
        <v>341395065</v>
      </c>
      <c r="J424" s="1">
        <v>437206</v>
      </c>
      <c r="K424" s="1">
        <v>572243</v>
      </c>
    </row>
    <row r="425" spans="1:11" x14ac:dyDescent="0.35">
      <c r="A425">
        <v>472202</v>
      </c>
      <c r="B425" t="s">
        <v>422</v>
      </c>
      <c r="C425" s="1">
        <v>581</v>
      </c>
      <c r="D425" s="1">
        <v>674422</v>
      </c>
      <c r="E425">
        <v>0.30499999999999999</v>
      </c>
      <c r="F425">
        <v>0.52600000000000002</v>
      </c>
      <c r="G425">
        <f t="shared" si="12"/>
        <v>0.52600000000000002</v>
      </c>
      <c r="H425">
        <f t="shared" si="13"/>
        <v>0.52600000000000002</v>
      </c>
      <c r="I425" s="1">
        <v>391839313</v>
      </c>
      <c r="J425" s="1">
        <v>677222</v>
      </c>
      <c r="K425" s="1">
        <v>634302</v>
      </c>
    </row>
    <row r="426" spans="1:11" x14ac:dyDescent="0.35">
      <c r="A426">
        <v>472506</v>
      </c>
      <c r="B426" t="s">
        <v>423</v>
      </c>
      <c r="C426" s="1">
        <v>429</v>
      </c>
      <c r="D426" s="1">
        <v>387126</v>
      </c>
      <c r="E426">
        <v>0.53800000000000003</v>
      </c>
      <c r="F426">
        <v>0.72799999999999998</v>
      </c>
      <c r="G426">
        <f t="shared" si="12"/>
        <v>0.72799999999999998</v>
      </c>
      <c r="H426">
        <f t="shared" si="13"/>
        <v>0.72799999999999998</v>
      </c>
      <c r="I426" s="1">
        <v>166077157</v>
      </c>
      <c r="J426" s="1">
        <v>583775</v>
      </c>
      <c r="K426" s="1">
        <v>639749</v>
      </c>
    </row>
    <row r="427" spans="1:11" x14ac:dyDescent="0.35">
      <c r="A427">
        <v>480101</v>
      </c>
      <c r="B427" t="s">
        <v>424</v>
      </c>
      <c r="C427" s="1">
        <v>5429</v>
      </c>
      <c r="D427" s="1">
        <v>755670</v>
      </c>
      <c r="E427">
        <v>0.57299999999999995</v>
      </c>
      <c r="F427">
        <v>0.46899999999999997</v>
      </c>
      <c r="G427">
        <f t="shared" si="12"/>
        <v>0.46899999999999997</v>
      </c>
      <c r="H427">
        <f t="shared" si="13"/>
        <v>0.57299999999999995</v>
      </c>
      <c r="I427" s="1">
        <v>4102533337</v>
      </c>
      <c r="J427" s="1">
        <v>1628404</v>
      </c>
      <c r="K427" s="1">
        <v>1646424</v>
      </c>
    </row>
    <row r="428" spans="1:11" x14ac:dyDescent="0.35">
      <c r="A428">
        <v>480102</v>
      </c>
      <c r="B428" t="s">
        <v>425</v>
      </c>
      <c r="C428" s="1">
        <v>4977</v>
      </c>
      <c r="D428" s="1">
        <v>901232</v>
      </c>
      <c r="E428">
        <v>0.54300000000000004</v>
      </c>
      <c r="F428">
        <v>0.36599999999999999</v>
      </c>
      <c r="G428">
        <f t="shared" si="12"/>
        <v>0.36599999999999999</v>
      </c>
      <c r="H428">
        <f t="shared" si="13"/>
        <v>0.54300000000000004</v>
      </c>
      <c r="I428" s="1">
        <v>4485431859</v>
      </c>
      <c r="J428" s="1">
        <v>805439</v>
      </c>
      <c r="K428" s="1">
        <v>907193</v>
      </c>
    </row>
    <row r="429" spans="1:11" x14ac:dyDescent="0.35">
      <c r="A429">
        <v>480401</v>
      </c>
      <c r="B429" t="s">
        <v>426</v>
      </c>
      <c r="C429" s="1">
        <v>904</v>
      </c>
      <c r="D429" s="1">
        <v>1301177</v>
      </c>
      <c r="E429">
        <v>0.437</v>
      </c>
      <c r="F429">
        <v>8.5000000000000006E-2</v>
      </c>
      <c r="G429">
        <f t="shared" si="12"/>
        <v>8.5000000000000006E-2</v>
      </c>
      <c r="H429">
        <f t="shared" si="13"/>
        <v>0.437</v>
      </c>
      <c r="I429" s="1">
        <v>1176264535</v>
      </c>
      <c r="J429" s="1">
        <v>288547</v>
      </c>
      <c r="K429" s="1">
        <v>276775</v>
      </c>
    </row>
    <row r="430" spans="1:11" x14ac:dyDescent="0.35">
      <c r="A430">
        <v>480404</v>
      </c>
      <c r="B430" t="s">
        <v>427</v>
      </c>
      <c r="C430" s="1">
        <v>413</v>
      </c>
      <c r="D430" s="1">
        <v>2367661</v>
      </c>
      <c r="E430">
        <v>1.2999999999999999E-2</v>
      </c>
      <c r="F430">
        <v>0</v>
      </c>
      <c r="G430">
        <f t="shared" si="12"/>
        <v>0</v>
      </c>
      <c r="H430">
        <f t="shared" si="13"/>
        <v>0.36</v>
      </c>
      <c r="I430" s="1">
        <v>977844301</v>
      </c>
      <c r="J430" s="1">
        <v>95436</v>
      </c>
      <c r="K430" s="1">
        <v>76724</v>
      </c>
    </row>
    <row r="431" spans="1:11" x14ac:dyDescent="0.35">
      <c r="A431">
        <v>480503</v>
      </c>
      <c r="B431" t="s">
        <v>428</v>
      </c>
      <c r="C431" s="1">
        <v>1919</v>
      </c>
      <c r="D431" s="1">
        <v>884926</v>
      </c>
      <c r="E431">
        <v>0.59799999999999998</v>
      </c>
      <c r="F431">
        <v>0.378</v>
      </c>
      <c r="G431">
        <f t="shared" si="12"/>
        <v>0.378</v>
      </c>
      <c r="H431">
        <f t="shared" si="13"/>
        <v>0.59799999999999998</v>
      </c>
      <c r="I431" s="1">
        <v>1698174252</v>
      </c>
      <c r="J431" s="1">
        <v>980658</v>
      </c>
      <c r="K431" s="1">
        <v>1170691</v>
      </c>
    </row>
    <row r="432" spans="1:11" x14ac:dyDescent="0.35">
      <c r="A432">
        <v>480601</v>
      </c>
      <c r="B432" t="s">
        <v>429</v>
      </c>
      <c r="C432" s="1">
        <v>3670</v>
      </c>
      <c r="D432" s="1">
        <v>985105</v>
      </c>
      <c r="E432">
        <v>0.54300000000000004</v>
      </c>
      <c r="F432">
        <v>0.307</v>
      </c>
      <c r="G432">
        <f t="shared" si="12"/>
        <v>0.307</v>
      </c>
      <c r="H432">
        <f t="shared" si="13"/>
        <v>0.54300000000000004</v>
      </c>
      <c r="I432" s="1">
        <v>3615338544</v>
      </c>
      <c r="J432" s="1">
        <v>889096</v>
      </c>
      <c r="K432" s="1">
        <v>749227</v>
      </c>
    </row>
    <row r="433" spans="1:11" x14ac:dyDescent="0.35">
      <c r="A433">
        <v>490101</v>
      </c>
      <c r="B433" t="s">
        <v>430</v>
      </c>
      <c r="C433" s="1">
        <v>916</v>
      </c>
      <c r="D433" s="1">
        <v>630606</v>
      </c>
      <c r="E433">
        <v>0.44500000000000001</v>
      </c>
      <c r="F433">
        <v>0.55700000000000005</v>
      </c>
      <c r="G433">
        <f t="shared" si="12"/>
        <v>0.55700000000000005</v>
      </c>
      <c r="H433">
        <f t="shared" si="13"/>
        <v>0.55700000000000005</v>
      </c>
      <c r="I433" s="1">
        <v>577635915</v>
      </c>
      <c r="J433" s="1">
        <v>400624</v>
      </c>
      <c r="K433" s="1">
        <v>419135</v>
      </c>
    </row>
    <row r="434" spans="1:11" x14ac:dyDescent="0.35">
      <c r="A434">
        <v>490202</v>
      </c>
      <c r="B434" t="s">
        <v>431</v>
      </c>
      <c r="C434" s="1">
        <v>1406</v>
      </c>
      <c r="D434" s="1">
        <v>451922</v>
      </c>
      <c r="E434">
        <v>0.52100000000000002</v>
      </c>
      <c r="F434">
        <v>0.68300000000000005</v>
      </c>
      <c r="G434">
        <f t="shared" si="12"/>
        <v>0.68300000000000005</v>
      </c>
      <c r="H434">
        <f t="shared" si="13"/>
        <v>0.68300000000000005</v>
      </c>
      <c r="I434" s="1">
        <v>635402644</v>
      </c>
      <c r="J434" s="1">
        <v>683949</v>
      </c>
      <c r="K434" s="1">
        <v>596184</v>
      </c>
    </row>
    <row r="435" spans="1:11" x14ac:dyDescent="0.35">
      <c r="A435">
        <v>490301</v>
      </c>
      <c r="B435" t="s">
        <v>432</v>
      </c>
      <c r="C435" s="1">
        <v>4753</v>
      </c>
      <c r="D435" s="1">
        <v>583359</v>
      </c>
      <c r="E435">
        <v>0.54600000000000004</v>
      </c>
      <c r="F435">
        <v>0.59</v>
      </c>
      <c r="G435">
        <f t="shared" si="12"/>
        <v>0.59</v>
      </c>
      <c r="H435">
        <f t="shared" si="13"/>
        <v>0.59</v>
      </c>
      <c r="I435" s="1">
        <v>2772705964</v>
      </c>
      <c r="J435" s="1">
        <v>1366091</v>
      </c>
      <c r="K435" s="1">
        <v>1052734</v>
      </c>
    </row>
    <row r="436" spans="1:11" x14ac:dyDescent="0.35">
      <c r="A436">
        <v>490501</v>
      </c>
      <c r="B436" t="s">
        <v>433</v>
      </c>
      <c r="C436" s="1">
        <v>1318</v>
      </c>
      <c r="D436" s="1">
        <v>389656</v>
      </c>
      <c r="E436">
        <v>0.51900000000000002</v>
      </c>
      <c r="F436">
        <v>0.72699999999999998</v>
      </c>
      <c r="G436">
        <f t="shared" si="12"/>
        <v>0.72699999999999998</v>
      </c>
      <c r="H436">
        <f t="shared" si="13"/>
        <v>0.72699999999999998</v>
      </c>
      <c r="I436" s="1">
        <v>513566845</v>
      </c>
      <c r="J436" s="1">
        <v>0</v>
      </c>
      <c r="K436" s="1">
        <v>0</v>
      </c>
    </row>
    <row r="437" spans="1:11" x14ac:dyDescent="0.35">
      <c r="A437">
        <v>490601</v>
      </c>
      <c r="B437" t="s">
        <v>434</v>
      </c>
      <c r="C437" s="1">
        <v>2670</v>
      </c>
      <c r="D437" s="1">
        <v>314866</v>
      </c>
      <c r="E437">
        <v>0.497</v>
      </c>
      <c r="F437">
        <v>0.77900000000000003</v>
      </c>
      <c r="G437">
        <f t="shared" si="12"/>
        <v>0.77900000000000003</v>
      </c>
      <c r="H437">
        <f t="shared" si="13"/>
        <v>0.77900000000000003</v>
      </c>
      <c r="I437" s="1">
        <v>840694669</v>
      </c>
      <c r="J437" s="1">
        <v>1198861</v>
      </c>
      <c r="K437" s="1">
        <v>995910</v>
      </c>
    </row>
    <row r="438" spans="1:11" x14ac:dyDescent="0.35">
      <c r="A438">
        <v>490804</v>
      </c>
      <c r="B438" t="s">
        <v>435</v>
      </c>
      <c r="C438" s="1">
        <v>463</v>
      </c>
      <c r="D438" s="1">
        <v>517817</v>
      </c>
      <c r="E438">
        <v>0.58599999999999997</v>
      </c>
      <c r="F438">
        <v>0.63600000000000001</v>
      </c>
      <c r="G438">
        <f t="shared" si="12"/>
        <v>0.63600000000000001</v>
      </c>
      <c r="H438">
        <f t="shared" si="13"/>
        <v>0.63600000000000001</v>
      </c>
      <c r="I438" s="1">
        <v>239749313</v>
      </c>
      <c r="J438" s="1">
        <v>126559</v>
      </c>
      <c r="K438" s="1">
        <v>89298</v>
      </c>
    </row>
    <row r="439" spans="1:11" x14ac:dyDescent="0.35">
      <c r="A439">
        <v>491200</v>
      </c>
      <c r="B439" t="s">
        <v>436</v>
      </c>
      <c r="C439" s="1">
        <v>1045</v>
      </c>
      <c r="D439" s="1">
        <v>389376</v>
      </c>
      <c r="E439">
        <v>0.54600000000000004</v>
      </c>
      <c r="F439">
        <v>0.72699999999999998</v>
      </c>
      <c r="G439">
        <f t="shared" si="12"/>
        <v>0.72699999999999998</v>
      </c>
      <c r="H439">
        <f t="shared" si="13"/>
        <v>0.72699999999999998</v>
      </c>
      <c r="I439" s="1">
        <v>406898122</v>
      </c>
      <c r="J439" s="1">
        <v>257837</v>
      </c>
      <c r="K439" s="1">
        <v>208574</v>
      </c>
    </row>
    <row r="440" spans="1:11" x14ac:dyDescent="0.35">
      <c r="A440">
        <v>491302</v>
      </c>
      <c r="B440" t="s">
        <v>437</v>
      </c>
      <c r="C440" s="1">
        <v>3496</v>
      </c>
      <c r="D440" s="1">
        <v>442716</v>
      </c>
      <c r="E440">
        <v>0.49399999999999999</v>
      </c>
      <c r="F440">
        <v>0.68899999999999995</v>
      </c>
      <c r="G440">
        <f t="shared" si="12"/>
        <v>0.68899999999999995</v>
      </c>
      <c r="H440">
        <f t="shared" si="13"/>
        <v>0.68899999999999995</v>
      </c>
      <c r="I440" s="1">
        <v>1547738462</v>
      </c>
      <c r="J440" s="1">
        <v>1094214</v>
      </c>
      <c r="K440" s="1">
        <v>950039</v>
      </c>
    </row>
    <row r="441" spans="1:11" x14ac:dyDescent="0.35">
      <c r="A441">
        <v>491401</v>
      </c>
      <c r="B441" t="s">
        <v>438</v>
      </c>
      <c r="C441" s="1">
        <v>1255</v>
      </c>
      <c r="D441" s="1">
        <v>429126</v>
      </c>
      <c r="E441">
        <v>0.47799999999999998</v>
      </c>
      <c r="F441">
        <v>0.69899999999999995</v>
      </c>
      <c r="G441">
        <f t="shared" si="12"/>
        <v>0.69899999999999995</v>
      </c>
      <c r="H441">
        <f t="shared" si="13"/>
        <v>0.69899999999999995</v>
      </c>
      <c r="I441" s="1">
        <v>538553394</v>
      </c>
      <c r="J441" s="1">
        <v>672296</v>
      </c>
      <c r="K441" s="1">
        <v>626338</v>
      </c>
    </row>
    <row r="442" spans="1:11" x14ac:dyDescent="0.35">
      <c r="A442">
        <v>491501</v>
      </c>
      <c r="B442" t="s">
        <v>439</v>
      </c>
      <c r="C442" s="1">
        <v>1182</v>
      </c>
      <c r="D442" s="1">
        <v>494197</v>
      </c>
      <c r="E442">
        <v>0.55400000000000005</v>
      </c>
      <c r="F442">
        <v>0.65300000000000002</v>
      </c>
      <c r="G442">
        <f t="shared" si="12"/>
        <v>0.65300000000000002</v>
      </c>
      <c r="H442">
        <f t="shared" si="13"/>
        <v>0.65300000000000002</v>
      </c>
      <c r="I442" s="1">
        <v>584140916</v>
      </c>
      <c r="J442" s="1">
        <v>508261</v>
      </c>
      <c r="K442" s="1">
        <v>485484</v>
      </c>
    </row>
    <row r="443" spans="1:11" x14ac:dyDescent="0.35">
      <c r="A443">
        <v>491700</v>
      </c>
      <c r="B443" t="s">
        <v>440</v>
      </c>
      <c r="C443" s="1">
        <v>4437</v>
      </c>
      <c r="D443" s="1">
        <v>382052</v>
      </c>
      <c r="E443">
        <v>0.58799999999999997</v>
      </c>
      <c r="F443">
        <v>0.73199999999999998</v>
      </c>
      <c r="G443">
        <f t="shared" si="12"/>
        <v>0.73199999999999998</v>
      </c>
      <c r="H443">
        <f t="shared" si="13"/>
        <v>0.73199999999999998</v>
      </c>
      <c r="I443" s="1">
        <v>1695167598</v>
      </c>
      <c r="J443" s="1">
        <v>1832617</v>
      </c>
      <c r="K443" s="1">
        <v>1798679</v>
      </c>
    </row>
    <row r="444" spans="1:11" x14ac:dyDescent="0.35">
      <c r="A444">
        <v>500101</v>
      </c>
      <c r="B444" t="s">
        <v>441</v>
      </c>
      <c r="C444" s="1">
        <v>9860</v>
      </c>
      <c r="D444" s="1">
        <v>1038057</v>
      </c>
      <c r="E444">
        <v>0.39900000000000002</v>
      </c>
      <c r="F444">
        <v>0.27</v>
      </c>
      <c r="G444">
        <f t="shared" si="12"/>
        <v>0.27</v>
      </c>
      <c r="H444">
        <f t="shared" si="13"/>
        <v>0.39900000000000002</v>
      </c>
      <c r="I444" s="1">
        <v>10235244678</v>
      </c>
      <c r="J444" s="1">
        <v>979218</v>
      </c>
      <c r="K444" s="1">
        <v>741393</v>
      </c>
    </row>
    <row r="445" spans="1:11" x14ac:dyDescent="0.35">
      <c r="A445">
        <v>500108</v>
      </c>
      <c r="B445" t="s">
        <v>442</v>
      </c>
      <c r="C445" s="1">
        <v>2498</v>
      </c>
      <c r="D445" s="1">
        <v>1260520</v>
      </c>
      <c r="E445">
        <v>0.53300000000000003</v>
      </c>
      <c r="F445">
        <v>0.113</v>
      </c>
      <c r="G445">
        <f t="shared" si="12"/>
        <v>0.113</v>
      </c>
      <c r="H445">
        <f t="shared" si="13"/>
        <v>0.53300000000000003</v>
      </c>
      <c r="I445" s="1">
        <v>3148779714</v>
      </c>
      <c r="J445" s="1">
        <v>721050</v>
      </c>
      <c r="K445" s="1">
        <v>786019</v>
      </c>
    </row>
    <row r="446" spans="1:11" x14ac:dyDescent="0.35">
      <c r="A446">
        <v>500201</v>
      </c>
      <c r="B446" t="s">
        <v>443</v>
      </c>
      <c r="C446" s="1">
        <v>8405</v>
      </c>
      <c r="D446" s="1">
        <v>701102</v>
      </c>
      <c r="E446">
        <v>0.63</v>
      </c>
      <c r="F446">
        <v>0.50700000000000001</v>
      </c>
      <c r="G446">
        <f t="shared" si="12"/>
        <v>0.50700000000000001</v>
      </c>
      <c r="H446">
        <f t="shared" si="13"/>
        <v>0.63</v>
      </c>
      <c r="I446" s="1">
        <v>5892762540</v>
      </c>
      <c r="J446" s="1">
        <v>2192737</v>
      </c>
      <c r="K446" s="1">
        <v>1800078</v>
      </c>
    </row>
    <row r="447" spans="1:11" x14ac:dyDescent="0.35">
      <c r="A447">
        <v>500301</v>
      </c>
      <c r="B447" t="s">
        <v>444</v>
      </c>
      <c r="C447" s="1">
        <v>3800</v>
      </c>
      <c r="D447" s="1">
        <v>1091205</v>
      </c>
      <c r="E447">
        <v>0.5</v>
      </c>
      <c r="F447">
        <v>0.23200000000000001</v>
      </c>
      <c r="G447">
        <f t="shared" si="12"/>
        <v>0.23200000000000001</v>
      </c>
      <c r="H447">
        <f t="shared" si="13"/>
        <v>0.5</v>
      </c>
      <c r="I447" s="1">
        <v>4146579859</v>
      </c>
      <c r="J447" s="1">
        <v>1074653</v>
      </c>
      <c r="K447" s="1">
        <v>1305671</v>
      </c>
    </row>
    <row r="448" spans="1:11" x14ac:dyDescent="0.35">
      <c r="A448">
        <v>500304</v>
      </c>
      <c r="B448" t="s">
        <v>445</v>
      </c>
      <c r="C448" s="1">
        <v>3156</v>
      </c>
      <c r="D448" s="1">
        <v>1091551</v>
      </c>
      <c r="E448">
        <v>0.54300000000000004</v>
      </c>
      <c r="F448">
        <v>0.23200000000000001</v>
      </c>
      <c r="G448">
        <f t="shared" si="12"/>
        <v>0.23200000000000001</v>
      </c>
      <c r="H448">
        <f t="shared" si="13"/>
        <v>0.54300000000000004</v>
      </c>
      <c r="I448" s="1">
        <v>3444937671</v>
      </c>
      <c r="J448" s="1">
        <v>539866</v>
      </c>
      <c r="K448" s="1">
        <v>490227</v>
      </c>
    </row>
    <row r="449" spans="1:11" x14ac:dyDescent="0.35">
      <c r="A449">
        <v>500308</v>
      </c>
      <c r="B449" t="s">
        <v>446</v>
      </c>
      <c r="C449" s="1">
        <v>2960</v>
      </c>
      <c r="D449" s="1">
        <v>914302</v>
      </c>
      <c r="E449">
        <v>0.54900000000000004</v>
      </c>
      <c r="F449">
        <v>0.35699999999999998</v>
      </c>
      <c r="G449">
        <f t="shared" si="12"/>
        <v>0.35699999999999998</v>
      </c>
      <c r="H449">
        <f t="shared" si="13"/>
        <v>0.54900000000000004</v>
      </c>
      <c r="I449" s="1">
        <v>2706334891</v>
      </c>
      <c r="J449" s="1">
        <v>818185</v>
      </c>
      <c r="K449" s="1">
        <v>786312</v>
      </c>
    </row>
    <row r="450" spans="1:11" x14ac:dyDescent="0.35">
      <c r="A450">
        <v>500401</v>
      </c>
      <c r="B450" t="s">
        <v>447</v>
      </c>
      <c r="C450" s="1">
        <v>5155</v>
      </c>
      <c r="D450" s="1">
        <v>969960</v>
      </c>
      <c r="E450">
        <v>0.58799999999999997</v>
      </c>
      <c r="F450">
        <v>0.318</v>
      </c>
      <c r="G450">
        <f t="shared" si="12"/>
        <v>0.318</v>
      </c>
      <c r="H450">
        <f t="shared" si="13"/>
        <v>0.58799999999999997</v>
      </c>
      <c r="I450" s="1">
        <v>5000146750</v>
      </c>
      <c r="J450" s="1">
        <v>2230302</v>
      </c>
      <c r="K450" s="1">
        <v>2200515</v>
      </c>
    </row>
    <row r="451" spans="1:11" x14ac:dyDescent="0.35">
      <c r="A451">
        <v>500402</v>
      </c>
      <c r="B451" t="s">
        <v>448</v>
      </c>
      <c r="C451" s="1">
        <v>8430</v>
      </c>
      <c r="D451" s="1">
        <v>1182055</v>
      </c>
      <c r="E451">
        <v>0.40300000000000002</v>
      </c>
      <c r="F451">
        <v>0.16900000000000001</v>
      </c>
      <c r="G451">
        <f t="shared" si="12"/>
        <v>0.16900000000000001</v>
      </c>
      <c r="H451">
        <f t="shared" si="13"/>
        <v>0.40300000000000002</v>
      </c>
      <c r="I451" s="1">
        <v>9964727407</v>
      </c>
      <c r="J451" s="1">
        <v>1890930</v>
      </c>
      <c r="K451" s="1">
        <v>1773280</v>
      </c>
    </row>
    <row r="452" spans="1:11" x14ac:dyDescent="0.35">
      <c r="A452">
        <v>510101</v>
      </c>
      <c r="B452" t="s">
        <v>449</v>
      </c>
      <c r="C452" s="1">
        <v>1091</v>
      </c>
      <c r="D452" s="1">
        <v>161041</v>
      </c>
      <c r="E452">
        <v>0.63500000000000001</v>
      </c>
      <c r="F452">
        <v>0.88700000000000001</v>
      </c>
      <c r="G452">
        <f t="shared" ref="G452:G515" si="14">F452</f>
        <v>0.88700000000000001</v>
      </c>
      <c r="H452">
        <f t="shared" ref="H452:H515" si="15">MAX(IF(E452&gt;F452,E452,F452),0.36)</f>
        <v>0.88700000000000001</v>
      </c>
      <c r="I452" s="1">
        <v>175696579</v>
      </c>
      <c r="J452" s="1">
        <v>1304465</v>
      </c>
      <c r="K452" s="1">
        <v>1170764</v>
      </c>
    </row>
    <row r="453" spans="1:11" x14ac:dyDescent="0.35">
      <c r="A453">
        <v>510201</v>
      </c>
      <c r="B453" t="s">
        <v>450</v>
      </c>
      <c r="C453" s="1">
        <v>1381</v>
      </c>
      <c r="D453" s="1">
        <v>286497</v>
      </c>
      <c r="E453">
        <v>0.56799999999999995</v>
      </c>
      <c r="F453">
        <v>0.79900000000000004</v>
      </c>
      <c r="G453">
        <f t="shared" si="14"/>
        <v>0.79900000000000004</v>
      </c>
      <c r="H453">
        <f t="shared" si="15"/>
        <v>0.79900000000000004</v>
      </c>
      <c r="I453" s="1">
        <v>395652572</v>
      </c>
      <c r="J453" s="1">
        <v>1173473</v>
      </c>
      <c r="K453" s="1">
        <v>963486</v>
      </c>
    </row>
    <row r="454" spans="1:11" x14ac:dyDescent="0.35">
      <c r="A454">
        <v>510401</v>
      </c>
      <c r="B454" t="s">
        <v>451</v>
      </c>
      <c r="C454" s="1">
        <v>342</v>
      </c>
      <c r="D454" s="1">
        <v>911898</v>
      </c>
      <c r="E454">
        <v>0.34499999999999997</v>
      </c>
      <c r="F454">
        <v>0.35899999999999999</v>
      </c>
      <c r="G454">
        <f t="shared" si="14"/>
        <v>0.35899999999999999</v>
      </c>
      <c r="H454">
        <f t="shared" si="15"/>
        <v>0.36</v>
      </c>
      <c r="I454" s="1">
        <v>311869415</v>
      </c>
      <c r="J454" s="1">
        <v>307667</v>
      </c>
      <c r="K454" s="1">
        <v>273736</v>
      </c>
    </row>
    <row r="455" spans="1:11" x14ac:dyDescent="0.35">
      <c r="A455">
        <v>510501</v>
      </c>
      <c r="B455" t="s">
        <v>452</v>
      </c>
      <c r="C455" s="1">
        <v>341</v>
      </c>
      <c r="D455" s="1">
        <v>1332414</v>
      </c>
      <c r="E455">
        <v>0.42099999999999999</v>
      </c>
      <c r="F455">
        <v>6.3E-2</v>
      </c>
      <c r="G455">
        <f t="shared" si="14"/>
        <v>6.3E-2</v>
      </c>
      <c r="H455">
        <f t="shared" si="15"/>
        <v>0.42099999999999999</v>
      </c>
      <c r="I455" s="1">
        <v>454353323</v>
      </c>
      <c r="J455" s="1">
        <v>236572</v>
      </c>
      <c r="K455" s="1">
        <v>229766</v>
      </c>
    </row>
    <row r="456" spans="1:11" x14ac:dyDescent="0.35">
      <c r="A456">
        <v>511101</v>
      </c>
      <c r="B456" t="s">
        <v>453</v>
      </c>
      <c r="C456" s="1">
        <v>1758</v>
      </c>
      <c r="D456" s="1">
        <v>204956</v>
      </c>
      <c r="E456">
        <v>0.42099999999999999</v>
      </c>
      <c r="F456">
        <v>0.85699999999999998</v>
      </c>
      <c r="G456">
        <f t="shared" si="14"/>
        <v>0.85699999999999998</v>
      </c>
      <c r="H456">
        <f t="shared" si="15"/>
        <v>0.85699999999999998</v>
      </c>
      <c r="I456" s="1">
        <v>360313767</v>
      </c>
      <c r="J456" s="1">
        <v>2397352</v>
      </c>
      <c r="K456" s="1">
        <v>2072865</v>
      </c>
    </row>
    <row r="457" spans="1:11" x14ac:dyDescent="0.35">
      <c r="A457">
        <v>511201</v>
      </c>
      <c r="B457" t="s">
        <v>454</v>
      </c>
      <c r="C457" s="1">
        <v>332</v>
      </c>
      <c r="D457" s="1">
        <v>597034</v>
      </c>
      <c r="E457">
        <v>0.44500000000000001</v>
      </c>
      <c r="F457">
        <v>0.57999999999999996</v>
      </c>
      <c r="G457">
        <f t="shared" si="14"/>
        <v>0.57999999999999996</v>
      </c>
      <c r="H457">
        <f t="shared" si="15"/>
        <v>0.57999999999999996</v>
      </c>
      <c r="I457" s="1">
        <v>198215426</v>
      </c>
      <c r="J457" s="1">
        <v>298451</v>
      </c>
      <c r="K457" s="1">
        <v>250297</v>
      </c>
    </row>
    <row r="458" spans="1:11" x14ac:dyDescent="0.35">
      <c r="A458">
        <v>511301</v>
      </c>
      <c r="B458" t="s">
        <v>455</v>
      </c>
      <c r="C458" s="1">
        <v>401</v>
      </c>
      <c r="D458" s="1">
        <v>266796</v>
      </c>
      <c r="E458">
        <v>0.59799999999999998</v>
      </c>
      <c r="F458">
        <v>0.81299999999999994</v>
      </c>
      <c r="G458">
        <f t="shared" si="14"/>
        <v>0.81299999999999994</v>
      </c>
      <c r="H458">
        <f t="shared" si="15"/>
        <v>0.81299999999999994</v>
      </c>
      <c r="I458" s="1">
        <v>106985471</v>
      </c>
      <c r="J458" s="1">
        <v>600327</v>
      </c>
      <c r="K458" s="1">
        <v>510526</v>
      </c>
    </row>
    <row r="459" spans="1:11" x14ac:dyDescent="0.35">
      <c r="A459">
        <v>511602</v>
      </c>
      <c r="B459" t="s">
        <v>456</v>
      </c>
      <c r="C459" s="1">
        <v>570</v>
      </c>
      <c r="D459" s="1">
        <v>274086</v>
      </c>
      <c r="E459">
        <v>0.55600000000000005</v>
      </c>
      <c r="F459">
        <v>0.80800000000000005</v>
      </c>
      <c r="G459">
        <f t="shared" si="14"/>
        <v>0.80800000000000005</v>
      </c>
      <c r="H459">
        <f t="shared" si="15"/>
        <v>0.80800000000000005</v>
      </c>
      <c r="I459" s="1">
        <v>156229588</v>
      </c>
      <c r="J459" s="1">
        <v>763428</v>
      </c>
      <c r="K459" s="1">
        <v>679306</v>
      </c>
    </row>
    <row r="460" spans="1:11" x14ac:dyDescent="0.35">
      <c r="A460">
        <v>511901</v>
      </c>
      <c r="B460" t="s">
        <v>457</v>
      </c>
      <c r="C460" s="1">
        <v>711</v>
      </c>
      <c r="D460" s="1">
        <v>260743</v>
      </c>
      <c r="E460">
        <v>0.59199999999999997</v>
      </c>
      <c r="F460">
        <v>0.81699999999999995</v>
      </c>
      <c r="G460">
        <f t="shared" si="14"/>
        <v>0.81699999999999995</v>
      </c>
      <c r="H460">
        <f t="shared" si="15"/>
        <v>0.81699999999999995</v>
      </c>
      <c r="I460" s="1">
        <v>185388526</v>
      </c>
      <c r="J460" s="1">
        <v>876172</v>
      </c>
      <c r="K460" s="1">
        <v>712528</v>
      </c>
    </row>
    <row r="461" spans="1:11" x14ac:dyDescent="0.35">
      <c r="A461">
        <v>512001</v>
      </c>
      <c r="B461" t="s">
        <v>458</v>
      </c>
      <c r="C461" s="1">
        <v>2861</v>
      </c>
      <c r="D461" s="1">
        <v>269262</v>
      </c>
      <c r="E461">
        <v>0.56299999999999994</v>
      </c>
      <c r="F461">
        <v>0.81100000000000005</v>
      </c>
      <c r="G461">
        <f t="shared" si="14"/>
        <v>0.81100000000000005</v>
      </c>
      <c r="H461">
        <f t="shared" si="15"/>
        <v>0.81100000000000005</v>
      </c>
      <c r="I461" s="1">
        <v>770358689</v>
      </c>
      <c r="J461" s="1">
        <v>2309691</v>
      </c>
      <c r="K461" s="1">
        <v>1935240</v>
      </c>
    </row>
    <row r="462" spans="1:11" x14ac:dyDescent="0.35">
      <c r="A462">
        <v>512101</v>
      </c>
      <c r="B462" t="s">
        <v>459</v>
      </c>
      <c r="C462" s="1">
        <v>458</v>
      </c>
      <c r="D462" s="1">
        <v>464726</v>
      </c>
      <c r="E462">
        <v>0.46</v>
      </c>
      <c r="F462">
        <v>0.67400000000000004</v>
      </c>
      <c r="G462">
        <f t="shared" si="14"/>
        <v>0.67400000000000004</v>
      </c>
      <c r="H462">
        <f t="shared" si="15"/>
        <v>0.67400000000000004</v>
      </c>
      <c r="I462" s="1">
        <v>212844850</v>
      </c>
      <c r="J462" s="1">
        <v>689338</v>
      </c>
      <c r="K462" s="1">
        <v>636381</v>
      </c>
    </row>
    <row r="463" spans="1:11" x14ac:dyDescent="0.35">
      <c r="A463">
        <v>512201</v>
      </c>
      <c r="B463" t="s">
        <v>460</v>
      </c>
      <c r="C463" s="1">
        <v>1041</v>
      </c>
      <c r="D463" s="1">
        <v>206131</v>
      </c>
      <c r="E463">
        <v>0.69399999999999995</v>
      </c>
      <c r="F463">
        <v>0.85599999999999998</v>
      </c>
      <c r="G463">
        <f t="shared" si="14"/>
        <v>0.85599999999999998</v>
      </c>
      <c r="H463">
        <f t="shared" si="15"/>
        <v>0.85599999999999998</v>
      </c>
      <c r="I463" s="1">
        <v>214583243</v>
      </c>
      <c r="J463" s="1">
        <v>1406643</v>
      </c>
      <c r="K463" s="1">
        <v>1293621</v>
      </c>
    </row>
    <row r="464" spans="1:11" x14ac:dyDescent="0.35">
      <c r="A464">
        <v>512300</v>
      </c>
      <c r="B464" t="s">
        <v>461</v>
      </c>
      <c r="C464" s="1">
        <v>1734</v>
      </c>
      <c r="D464" s="1">
        <v>196065</v>
      </c>
      <c r="E464">
        <v>0.69899999999999995</v>
      </c>
      <c r="F464">
        <v>0.86299999999999999</v>
      </c>
      <c r="G464">
        <f t="shared" si="14"/>
        <v>0.86299999999999999</v>
      </c>
      <c r="H464">
        <f t="shared" si="15"/>
        <v>0.86299999999999999</v>
      </c>
      <c r="I464" s="1">
        <v>339977757</v>
      </c>
      <c r="J464" s="1">
        <v>2451084</v>
      </c>
      <c r="K464" s="1">
        <v>2099477</v>
      </c>
    </row>
    <row r="465" spans="1:11" x14ac:dyDescent="0.35">
      <c r="A465">
        <v>512404</v>
      </c>
      <c r="B465" t="s">
        <v>462</v>
      </c>
      <c r="C465" s="1">
        <v>613</v>
      </c>
      <c r="D465" s="1">
        <v>200162</v>
      </c>
      <c r="E465">
        <v>0.64300000000000002</v>
      </c>
      <c r="F465">
        <v>0.86</v>
      </c>
      <c r="G465">
        <f t="shared" si="14"/>
        <v>0.86</v>
      </c>
      <c r="H465">
        <f t="shared" si="15"/>
        <v>0.86</v>
      </c>
      <c r="I465" s="1">
        <v>122699310</v>
      </c>
      <c r="J465" s="1">
        <v>1129695</v>
      </c>
      <c r="K465" s="1">
        <v>976411</v>
      </c>
    </row>
    <row r="466" spans="1:11" x14ac:dyDescent="0.35">
      <c r="A466">
        <v>512501</v>
      </c>
      <c r="B466" t="s">
        <v>463</v>
      </c>
      <c r="C466" s="1">
        <v>535</v>
      </c>
      <c r="D466" s="1">
        <v>411056</v>
      </c>
      <c r="E466">
        <v>0.42899999999999999</v>
      </c>
      <c r="F466">
        <v>0.71099999999999997</v>
      </c>
      <c r="G466">
        <f t="shared" si="14"/>
        <v>0.71099999999999997</v>
      </c>
      <c r="H466">
        <f t="shared" si="15"/>
        <v>0.71099999999999997</v>
      </c>
      <c r="I466" s="1">
        <v>219915443</v>
      </c>
      <c r="J466" s="1">
        <v>631167</v>
      </c>
      <c r="K466" s="1">
        <v>651469</v>
      </c>
    </row>
    <row r="467" spans="1:11" x14ac:dyDescent="0.35">
      <c r="A467">
        <v>512902</v>
      </c>
      <c r="B467" t="s">
        <v>464</v>
      </c>
      <c r="C467" s="1">
        <v>1490</v>
      </c>
      <c r="D467" s="1">
        <v>297141</v>
      </c>
      <c r="E467">
        <v>0.66700000000000004</v>
      </c>
      <c r="F467">
        <v>0.79100000000000004</v>
      </c>
      <c r="G467">
        <f t="shared" si="14"/>
        <v>0.79100000000000004</v>
      </c>
      <c r="H467">
        <f t="shared" si="15"/>
        <v>0.79100000000000004</v>
      </c>
      <c r="I467" s="1">
        <v>442740529</v>
      </c>
      <c r="J467" s="1">
        <v>1341244</v>
      </c>
      <c r="K467" s="1">
        <v>1339791</v>
      </c>
    </row>
    <row r="468" spans="1:11" x14ac:dyDescent="0.35">
      <c r="A468">
        <v>513102</v>
      </c>
      <c r="B468" t="s">
        <v>465</v>
      </c>
      <c r="C468" s="1">
        <v>646</v>
      </c>
      <c r="D468" s="1">
        <v>226252</v>
      </c>
      <c r="E468">
        <v>0.35</v>
      </c>
      <c r="F468">
        <v>0.84099999999999997</v>
      </c>
      <c r="G468">
        <f t="shared" si="14"/>
        <v>0.84099999999999997</v>
      </c>
      <c r="H468">
        <f t="shared" si="15"/>
        <v>0.84099999999999997</v>
      </c>
      <c r="I468" s="1">
        <v>146158967</v>
      </c>
      <c r="J468" s="1">
        <v>914509</v>
      </c>
      <c r="K468" s="1">
        <v>741862</v>
      </c>
    </row>
    <row r="469" spans="1:11" x14ac:dyDescent="0.35">
      <c r="A469">
        <v>520101</v>
      </c>
      <c r="B469" t="s">
        <v>466</v>
      </c>
      <c r="C469" s="1">
        <v>3577</v>
      </c>
      <c r="D469" s="1">
        <v>525035</v>
      </c>
      <c r="E469">
        <v>0.54900000000000004</v>
      </c>
      <c r="F469">
        <v>0.63100000000000001</v>
      </c>
      <c r="G469">
        <f t="shared" si="14"/>
        <v>0.63100000000000001</v>
      </c>
      <c r="H469">
        <f t="shared" si="15"/>
        <v>0.63100000000000001</v>
      </c>
      <c r="I469" s="1">
        <v>1878052296</v>
      </c>
      <c r="J469" s="1">
        <v>838438</v>
      </c>
      <c r="K469" s="1">
        <v>876395</v>
      </c>
    </row>
    <row r="470" spans="1:11" x14ac:dyDescent="0.35">
      <c r="A470">
        <v>520302</v>
      </c>
      <c r="B470" t="s">
        <v>467</v>
      </c>
      <c r="C470" s="1">
        <v>10236</v>
      </c>
      <c r="D470" s="1">
        <v>609859</v>
      </c>
      <c r="E470">
        <v>0.504</v>
      </c>
      <c r="F470">
        <v>0.57199999999999995</v>
      </c>
      <c r="G470">
        <f t="shared" si="14"/>
        <v>0.57199999999999995</v>
      </c>
      <c r="H470">
        <f t="shared" si="15"/>
        <v>0.57199999999999995</v>
      </c>
      <c r="I470" s="1">
        <v>6242525322</v>
      </c>
      <c r="J470" s="1">
        <v>1534426</v>
      </c>
      <c r="K470" s="1">
        <v>2243283</v>
      </c>
    </row>
    <row r="471" spans="1:11" x14ac:dyDescent="0.35">
      <c r="A471">
        <v>520401</v>
      </c>
      <c r="B471" t="s">
        <v>468</v>
      </c>
      <c r="C471" s="1">
        <v>1335</v>
      </c>
      <c r="D471" s="1">
        <v>499395</v>
      </c>
      <c r="E471">
        <v>0.27300000000000002</v>
      </c>
      <c r="F471">
        <v>0.64900000000000002</v>
      </c>
      <c r="G471">
        <f t="shared" si="14"/>
        <v>0.64900000000000002</v>
      </c>
      <c r="H471">
        <f t="shared" si="15"/>
        <v>0.64900000000000002</v>
      </c>
      <c r="I471" s="1">
        <v>666692780</v>
      </c>
      <c r="J471" s="1">
        <v>661409</v>
      </c>
      <c r="K471" s="1">
        <v>681204</v>
      </c>
    </row>
    <row r="472" spans="1:11" x14ac:dyDescent="0.35">
      <c r="A472">
        <v>520601</v>
      </c>
      <c r="B472" t="s">
        <v>469</v>
      </c>
      <c r="C472" s="1">
        <v>143</v>
      </c>
      <c r="D472" s="1">
        <v>2854781</v>
      </c>
      <c r="E472">
        <v>0</v>
      </c>
      <c r="F472">
        <v>0</v>
      </c>
      <c r="G472">
        <f t="shared" si="14"/>
        <v>0</v>
      </c>
      <c r="H472">
        <f t="shared" si="15"/>
        <v>0.36</v>
      </c>
      <c r="I472" s="1">
        <v>408233811</v>
      </c>
      <c r="J472" s="1">
        <v>44399</v>
      </c>
      <c r="K472" s="1">
        <v>46046</v>
      </c>
    </row>
    <row r="473" spans="1:11" x14ac:dyDescent="0.35">
      <c r="A473">
        <v>520701</v>
      </c>
      <c r="B473" t="s">
        <v>470</v>
      </c>
      <c r="C473" s="1">
        <v>1239</v>
      </c>
      <c r="D473" s="1">
        <v>540114</v>
      </c>
      <c r="E473">
        <v>0.36</v>
      </c>
      <c r="F473">
        <v>0.621</v>
      </c>
      <c r="G473">
        <f t="shared" si="14"/>
        <v>0.621</v>
      </c>
      <c r="H473">
        <f t="shared" si="15"/>
        <v>0.621</v>
      </c>
      <c r="I473" s="1">
        <v>669201262</v>
      </c>
      <c r="J473" s="1">
        <v>649816</v>
      </c>
      <c r="K473" s="1">
        <v>655099</v>
      </c>
    </row>
    <row r="474" spans="1:11" x14ac:dyDescent="0.35">
      <c r="A474">
        <v>521200</v>
      </c>
      <c r="B474" t="s">
        <v>471</v>
      </c>
      <c r="C474" s="1">
        <v>1496</v>
      </c>
      <c r="D474" s="1">
        <v>455779</v>
      </c>
      <c r="E474">
        <v>0.46400000000000002</v>
      </c>
      <c r="F474">
        <v>0.68</v>
      </c>
      <c r="G474">
        <f t="shared" si="14"/>
        <v>0.68</v>
      </c>
      <c r="H474">
        <f t="shared" si="15"/>
        <v>0.68</v>
      </c>
      <c r="I474" s="1">
        <v>681846552</v>
      </c>
      <c r="J474" s="1">
        <v>671676</v>
      </c>
      <c r="K474" s="1">
        <v>729599</v>
      </c>
    </row>
    <row r="475" spans="1:11" x14ac:dyDescent="0.35">
      <c r="A475">
        <v>521301</v>
      </c>
      <c r="B475" t="s">
        <v>472</v>
      </c>
      <c r="C475" s="1">
        <v>4470</v>
      </c>
      <c r="D475" s="1">
        <v>517746</v>
      </c>
      <c r="E475">
        <v>0.55600000000000005</v>
      </c>
      <c r="F475">
        <v>0.63600000000000001</v>
      </c>
      <c r="G475">
        <f t="shared" si="14"/>
        <v>0.63600000000000001</v>
      </c>
      <c r="H475">
        <f t="shared" si="15"/>
        <v>0.63600000000000001</v>
      </c>
      <c r="I475" s="1">
        <v>2314327358</v>
      </c>
      <c r="J475" s="1">
        <v>1303321</v>
      </c>
      <c r="K475" s="1">
        <v>1415454</v>
      </c>
    </row>
    <row r="476" spans="1:11" x14ac:dyDescent="0.35">
      <c r="A476">
        <v>521401</v>
      </c>
      <c r="B476" t="s">
        <v>473</v>
      </c>
      <c r="C476" s="1">
        <v>3465</v>
      </c>
      <c r="D476" s="1">
        <v>417397</v>
      </c>
      <c r="E476">
        <v>0.52400000000000002</v>
      </c>
      <c r="F476">
        <v>0.70699999999999996</v>
      </c>
      <c r="G476">
        <f t="shared" si="14"/>
        <v>0.70699999999999996</v>
      </c>
      <c r="H476">
        <f t="shared" si="15"/>
        <v>0.70699999999999996</v>
      </c>
      <c r="I476" s="1">
        <v>1446281383</v>
      </c>
      <c r="J476" s="1">
        <v>1807238</v>
      </c>
      <c r="K476" s="1">
        <v>1816984</v>
      </c>
    </row>
    <row r="477" spans="1:11" x14ac:dyDescent="0.35">
      <c r="A477">
        <v>521701</v>
      </c>
      <c r="B477" t="s">
        <v>474</v>
      </c>
      <c r="C477" s="1">
        <v>1976</v>
      </c>
      <c r="D477" s="1">
        <v>405957</v>
      </c>
      <c r="E477">
        <v>0.59199999999999997</v>
      </c>
      <c r="F477">
        <v>0.71499999999999997</v>
      </c>
      <c r="G477">
        <f t="shared" si="14"/>
        <v>0.71499999999999997</v>
      </c>
      <c r="H477">
        <f t="shared" si="15"/>
        <v>0.71499999999999997</v>
      </c>
      <c r="I477" s="1">
        <v>802171278</v>
      </c>
      <c r="J477" s="1">
        <v>781152</v>
      </c>
      <c r="K477" s="1">
        <v>919227</v>
      </c>
    </row>
    <row r="478" spans="1:11" x14ac:dyDescent="0.35">
      <c r="A478">
        <v>521800</v>
      </c>
      <c r="B478" t="s">
        <v>475</v>
      </c>
      <c r="C478" s="1">
        <v>7210</v>
      </c>
      <c r="D478" s="1">
        <v>875691</v>
      </c>
      <c r="E478">
        <v>0.28599999999999998</v>
      </c>
      <c r="F478">
        <v>0.38400000000000001</v>
      </c>
      <c r="G478">
        <f t="shared" si="14"/>
        <v>0.38400000000000001</v>
      </c>
      <c r="H478">
        <f t="shared" si="15"/>
        <v>0.38400000000000001</v>
      </c>
      <c r="I478" s="1">
        <v>6313734336</v>
      </c>
      <c r="J478" s="1">
        <v>1861770</v>
      </c>
      <c r="K478" s="1">
        <v>1747328</v>
      </c>
    </row>
    <row r="479" spans="1:11" x14ac:dyDescent="0.35">
      <c r="A479">
        <v>522001</v>
      </c>
      <c r="B479" t="s">
        <v>476</v>
      </c>
      <c r="C479" s="1">
        <v>1299</v>
      </c>
      <c r="D479" s="1">
        <v>554407</v>
      </c>
      <c r="E479">
        <v>0.30499999999999999</v>
      </c>
      <c r="F479">
        <v>0.61</v>
      </c>
      <c r="G479">
        <f t="shared" si="14"/>
        <v>0.61</v>
      </c>
      <c r="H479">
        <f t="shared" si="15"/>
        <v>0.61</v>
      </c>
      <c r="I479" s="1">
        <v>720175748</v>
      </c>
      <c r="J479" s="1">
        <v>665148</v>
      </c>
      <c r="K479" s="1">
        <v>623226</v>
      </c>
    </row>
    <row r="480" spans="1:11" x14ac:dyDescent="0.35">
      <c r="A480">
        <v>522101</v>
      </c>
      <c r="B480" t="s">
        <v>477</v>
      </c>
      <c r="C480" s="1">
        <v>927</v>
      </c>
      <c r="D480" s="1">
        <v>491526</v>
      </c>
      <c r="E480">
        <v>0.61599999999999999</v>
      </c>
      <c r="F480">
        <v>0.65500000000000003</v>
      </c>
      <c r="G480">
        <f t="shared" si="14"/>
        <v>0.65500000000000003</v>
      </c>
      <c r="H480">
        <f t="shared" si="15"/>
        <v>0.65500000000000003</v>
      </c>
      <c r="I480" s="1">
        <v>455645118</v>
      </c>
      <c r="J480" s="1">
        <v>474422</v>
      </c>
      <c r="K480" s="1">
        <v>447059</v>
      </c>
    </row>
    <row r="481" spans="1:11" x14ac:dyDescent="0.35">
      <c r="A481">
        <v>530101</v>
      </c>
      <c r="B481" t="s">
        <v>478</v>
      </c>
      <c r="C481" s="1">
        <v>985</v>
      </c>
      <c r="D481" s="1">
        <v>492087</v>
      </c>
      <c r="E481">
        <v>0.44900000000000001</v>
      </c>
      <c r="F481">
        <v>0.65400000000000003</v>
      </c>
      <c r="G481">
        <f t="shared" si="14"/>
        <v>0.65400000000000003</v>
      </c>
      <c r="H481">
        <f t="shared" si="15"/>
        <v>0.65400000000000003</v>
      </c>
      <c r="I481" s="1">
        <v>484705847</v>
      </c>
      <c r="J481" s="1">
        <v>486592</v>
      </c>
      <c r="K481" s="1">
        <v>577322</v>
      </c>
    </row>
    <row r="482" spans="1:11" x14ac:dyDescent="0.35">
      <c r="A482">
        <v>530202</v>
      </c>
      <c r="B482" t="s">
        <v>479</v>
      </c>
      <c r="C482" s="1">
        <v>3027</v>
      </c>
      <c r="D482" s="1">
        <v>471815</v>
      </c>
      <c r="E482">
        <v>0.54600000000000004</v>
      </c>
      <c r="F482">
        <v>0.66800000000000004</v>
      </c>
      <c r="G482">
        <f t="shared" si="14"/>
        <v>0.66800000000000004</v>
      </c>
      <c r="H482">
        <f t="shared" si="15"/>
        <v>0.66800000000000004</v>
      </c>
      <c r="I482" s="1">
        <v>1428186304</v>
      </c>
      <c r="J482" s="1">
        <v>1002673</v>
      </c>
      <c r="K482" s="1">
        <v>1161214</v>
      </c>
    </row>
    <row r="483" spans="1:11" x14ac:dyDescent="0.35">
      <c r="A483">
        <v>530301</v>
      </c>
      <c r="B483" t="s">
        <v>480</v>
      </c>
      <c r="C483" s="1">
        <v>4518</v>
      </c>
      <c r="D483" s="1">
        <v>595164</v>
      </c>
      <c r="E483">
        <v>0.54900000000000004</v>
      </c>
      <c r="F483">
        <v>0.58199999999999996</v>
      </c>
      <c r="G483">
        <f t="shared" si="14"/>
        <v>0.58199999999999996</v>
      </c>
      <c r="H483">
        <f t="shared" si="15"/>
        <v>0.58199999999999996</v>
      </c>
      <c r="I483" s="1">
        <v>2688954899</v>
      </c>
      <c r="J483" s="1">
        <v>1106072</v>
      </c>
      <c r="K483" s="1">
        <v>1183830</v>
      </c>
    </row>
    <row r="484" spans="1:11" x14ac:dyDescent="0.35">
      <c r="A484">
        <v>530501</v>
      </c>
      <c r="B484" t="s">
        <v>481</v>
      </c>
      <c r="C484" s="1">
        <v>2125</v>
      </c>
      <c r="D484" s="1">
        <v>726768</v>
      </c>
      <c r="E484">
        <v>0.56799999999999995</v>
      </c>
      <c r="F484">
        <v>0.48899999999999999</v>
      </c>
      <c r="G484">
        <f t="shared" si="14"/>
        <v>0.48899999999999999</v>
      </c>
      <c r="H484">
        <f t="shared" si="15"/>
        <v>0.56799999999999995</v>
      </c>
      <c r="I484" s="1">
        <v>1544384030</v>
      </c>
      <c r="J484" s="1">
        <v>750963</v>
      </c>
      <c r="K484" s="1">
        <v>919308</v>
      </c>
    </row>
    <row r="485" spans="1:11" x14ac:dyDescent="0.35">
      <c r="A485">
        <v>530515</v>
      </c>
      <c r="B485" t="s">
        <v>482</v>
      </c>
      <c r="C485" s="1">
        <v>3374</v>
      </c>
      <c r="D485" s="1">
        <v>441199</v>
      </c>
      <c r="E485">
        <v>0.45600000000000002</v>
      </c>
      <c r="F485">
        <v>0.69</v>
      </c>
      <c r="G485">
        <f t="shared" si="14"/>
        <v>0.69</v>
      </c>
      <c r="H485">
        <f t="shared" si="15"/>
        <v>0.69</v>
      </c>
      <c r="I485" s="1">
        <v>1488606948</v>
      </c>
      <c r="J485" s="1">
        <v>1049563</v>
      </c>
      <c r="K485" s="1">
        <v>1056737</v>
      </c>
    </row>
    <row r="486" spans="1:11" x14ac:dyDescent="0.35">
      <c r="A486">
        <v>530600</v>
      </c>
      <c r="B486" t="s">
        <v>483</v>
      </c>
      <c r="C486" s="1">
        <v>9952</v>
      </c>
      <c r="D486" s="1">
        <v>235311</v>
      </c>
      <c r="E486">
        <v>0.68</v>
      </c>
      <c r="F486">
        <v>0.83499999999999996</v>
      </c>
      <c r="G486">
        <f t="shared" si="14"/>
        <v>0.83499999999999996</v>
      </c>
      <c r="H486">
        <f t="shared" si="15"/>
        <v>0.83499999999999996</v>
      </c>
      <c r="I486" s="1">
        <v>2341819878</v>
      </c>
      <c r="J486" s="1">
        <v>2469393</v>
      </c>
      <c r="K486" s="1">
        <v>3057308</v>
      </c>
    </row>
    <row r="487" spans="1:11" x14ac:dyDescent="0.35">
      <c r="A487">
        <v>540801</v>
      </c>
      <c r="B487" t="s">
        <v>484</v>
      </c>
      <c r="C487" s="1">
        <v>384</v>
      </c>
      <c r="D487" s="1">
        <v>1208205</v>
      </c>
      <c r="E487">
        <v>0.371</v>
      </c>
      <c r="F487">
        <v>0.15</v>
      </c>
      <c r="G487">
        <f t="shared" si="14"/>
        <v>0.15</v>
      </c>
      <c r="H487">
        <f t="shared" si="15"/>
        <v>0.371</v>
      </c>
      <c r="I487" s="1">
        <v>463950990</v>
      </c>
      <c r="J487" s="1">
        <v>206890</v>
      </c>
      <c r="K487" s="1">
        <v>189883</v>
      </c>
    </row>
    <row r="488" spans="1:11" x14ac:dyDescent="0.35">
      <c r="A488">
        <v>540901</v>
      </c>
      <c r="B488" t="s">
        <v>485</v>
      </c>
      <c r="C488" s="1">
        <v>301</v>
      </c>
      <c r="D488" s="1">
        <v>589556</v>
      </c>
      <c r="E488">
        <v>0.39400000000000002</v>
      </c>
      <c r="F488">
        <v>0.58599999999999997</v>
      </c>
      <c r="G488">
        <f t="shared" si="14"/>
        <v>0.58599999999999997</v>
      </c>
      <c r="H488">
        <f t="shared" si="15"/>
        <v>0.58599999999999997</v>
      </c>
      <c r="I488" s="1">
        <v>177456639</v>
      </c>
      <c r="J488" s="1">
        <v>268106</v>
      </c>
      <c r="K488" s="1">
        <v>256874</v>
      </c>
    </row>
    <row r="489" spans="1:11" x14ac:dyDescent="0.35">
      <c r="A489">
        <v>541001</v>
      </c>
      <c r="B489" t="s">
        <v>486</v>
      </c>
      <c r="C489" s="1">
        <v>926</v>
      </c>
      <c r="D489" s="1">
        <v>513614</v>
      </c>
      <c r="E489">
        <v>0.54900000000000004</v>
      </c>
      <c r="F489">
        <v>0.63900000000000001</v>
      </c>
      <c r="G489">
        <f t="shared" si="14"/>
        <v>0.63900000000000001</v>
      </c>
      <c r="H489">
        <f t="shared" si="15"/>
        <v>0.63900000000000001</v>
      </c>
      <c r="I489" s="1">
        <v>475607472</v>
      </c>
      <c r="J489" s="1">
        <v>429607</v>
      </c>
      <c r="K489" s="1">
        <v>670380</v>
      </c>
    </row>
    <row r="490" spans="1:11" x14ac:dyDescent="0.35">
      <c r="A490">
        <v>541102</v>
      </c>
      <c r="B490" t="s">
        <v>487</v>
      </c>
      <c r="C490" s="1">
        <v>2110</v>
      </c>
      <c r="D490" s="1">
        <v>380638</v>
      </c>
      <c r="E490">
        <v>0.53500000000000003</v>
      </c>
      <c r="F490">
        <v>0.73299999999999998</v>
      </c>
      <c r="G490">
        <f t="shared" si="14"/>
        <v>0.73299999999999998</v>
      </c>
      <c r="H490">
        <f t="shared" si="15"/>
        <v>0.73299999999999998</v>
      </c>
      <c r="I490" s="1">
        <v>803147612</v>
      </c>
      <c r="J490" s="1">
        <v>900413</v>
      </c>
      <c r="K490" s="1">
        <v>917747</v>
      </c>
    </row>
    <row r="491" spans="1:11" x14ac:dyDescent="0.35">
      <c r="A491">
        <v>541201</v>
      </c>
      <c r="B491" t="s">
        <v>488</v>
      </c>
      <c r="C491" s="1">
        <v>1005</v>
      </c>
      <c r="D491" s="1">
        <v>456661</v>
      </c>
      <c r="E491">
        <v>0.56599999999999995</v>
      </c>
      <c r="F491">
        <v>0.67900000000000005</v>
      </c>
      <c r="G491">
        <f t="shared" si="14"/>
        <v>0.67900000000000005</v>
      </c>
      <c r="H491">
        <f t="shared" si="15"/>
        <v>0.67900000000000005</v>
      </c>
      <c r="I491" s="1">
        <v>458945050</v>
      </c>
      <c r="J491" s="1">
        <v>485857</v>
      </c>
      <c r="K491" s="1">
        <v>506204</v>
      </c>
    </row>
    <row r="492" spans="1:11" x14ac:dyDescent="0.35">
      <c r="A492">
        <v>541401</v>
      </c>
      <c r="B492" t="s">
        <v>489</v>
      </c>
      <c r="C492" s="1">
        <v>366</v>
      </c>
      <c r="D492" s="1">
        <v>328513</v>
      </c>
      <c r="E492">
        <v>0.58399999999999996</v>
      </c>
      <c r="F492">
        <v>0.76900000000000002</v>
      </c>
      <c r="G492">
        <f t="shared" si="14"/>
        <v>0.76900000000000002</v>
      </c>
      <c r="H492">
        <f t="shared" si="15"/>
        <v>0.76900000000000002</v>
      </c>
      <c r="I492" s="1">
        <v>120235904</v>
      </c>
      <c r="J492" s="1">
        <v>226903</v>
      </c>
      <c r="K492" s="1">
        <v>265999</v>
      </c>
    </row>
    <row r="493" spans="1:11" x14ac:dyDescent="0.35">
      <c r="A493">
        <v>550101</v>
      </c>
      <c r="B493" t="s">
        <v>490</v>
      </c>
      <c r="C493" s="1">
        <v>896</v>
      </c>
      <c r="D493" s="1">
        <v>265280</v>
      </c>
      <c r="E493">
        <v>0.59799999999999998</v>
      </c>
      <c r="F493">
        <v>0.81399999999999995</v>
      </c>
      <c r="G493">
        <f t="shared" si="14"/>
        <v>0.81399999999999995</v>
      </c>
      <c r="H493">
        <f t="shared" si="15"/>
        <v>0.81399999999999995</v>
      </c>
      <c r="I493" s="1">
        <v>237691756</v>
      </c>
      <c r="J493" s="1">
        <v>1251125</v>
      </c>
      <c r="K493" s="1">
        <v>901328</v>
      </c>
    </row>
    <row r="494" spans="1:11" x14ac:dyDescent="0.35">
      <c r="A494">
        <v>550301</v>
      </c>
      <c r="B494" t="s">
        <v>491</v>
      </c>
      <c r="C494" s="1">
        <v>1353</v>
      </c>
      <c r="D494" s="1">
        <v>441704</v>
      </c>
      <c r="E494">
        <v>0.375</v>
      </c>
      <c r="F494">
        <v>0.69</v>
      </c>
      <c r="G494">
        <f t="shared" si="14"/>
        <v>0.69</v>
      </c>
      <c r="H494">
        <f t="shared" si="15"/>
        <v>0.69</v>
      </c>
      <c r="I494" s="1">
        <v>597626474</v>
      </c>
      <c r="J494" s="1">
        <v>1561734</v>
      </c>
      <c r="K494" s="1">
        <v>1307720</v>
      </c>
    </row>
    <row r="495" spans="1:11" x14ac:dyDescent="0.35">
      <c r="A495">
        <v>560501</v>
      </c>
      <c r="B495" t="s">
        <v>492</v>
      </c>
      <c r="C495" s="1">
        <v>881</v>
      </c>
      <c r="D495" s="1">
        <v>451110</v>
      </c>
      <c r="E495">
        <v>0.51900000000000002</v>
      </c>
      <c r="F495">
        <v>0.68300000000000005</v>
      </c>
      <c r="G495">
        <f t="shared" si="14"/>
        <v>0.68300000000000005</v>
      </c>
      <c r="H495">
        <f t="shared" si="15"/>
        <v>0.68300000000000005</v>
      </c>
      <c r="I495" s="1">
        <v>397428704</v>
      </c>
      <c r="J495" s="1">
        <v>936893</v>
      </c>
      <c r="K495" s="1">
        <v>708683</v>
      </c>
    </row>
    <row r="496" spans="1:11" x14ac:dyDescent="0.35">
      <c r="A496">
        <v>560603</v>
      </c>
      <c r="B496" t="s">
        <v>493</v>
      </c>
      <c r="C496" s="1">
        <v>461</v>
      </c>
      <c r="D496" s="1">
        <v>550555</v>
      </c>
      <c r="E496">
        <v>0.60799999999999998</v>
      </c>
      <c r="F496">
        <v>0.61299999999999999</v>
      </c>
      <c r="G496">
        <f t="shared" si="14"/>
        <v>0.61299999999999999</v>
      </c>
      <c r="H496">
        <f t="shared" si="15"/>
        <v>0.61299999999999999</v>
      </c>
      <c r="I496" s="1">
        <v>253806281</v>
      </c>
      <c r="J496" s="1">
        <v>808876</v>
      </c>
      <c r="K496" s="1">
        <v>741933</v>
      </c>
    </row>
    <row r="497" spans="1:11" x14ac:dyDescent="0.35">
      <c r="A497">
        <v>560701</v>
      </c>
      <c r="B497" t="s">
        <v>494</v>
      </c>
      <c r="C497" s="1">
        <v>1460</v>
      </c>
      <c r="D497" s="1">
        <v>299733</v>
      </c>
      <c r="E497">
        <v>0.69899999999999995</v>
      </c>
      <c r="F497">
        <v>0.79</v>
      </c>
      <c r="G497">
        <f t="shared" si="14"/>
        <v>0.79</v>
      </c>
      <c r="H497">
        <f t="shared" si="15"/>
        <v>0.79</v>
      </c>
      <c r="I497" s="1">
        <v>437610948</v>
      </c>
      <c r="J497" s="1">
        <v>1519348</v>
      </c>
      <c r="K497" s="1">
        <v>1568397</v>
      </c>
    </row>
    <row r="498" spans="1:11" x14ac:dyDescent="0.35">
      <c r="A498">
        <v>561006</v>
      </c>
      <c r="B498" t="s">
        <v>495</v>
      </c>
      <c r="C498" s="1">
        <v>1914</v>
      </c>
      <c r="D498" s="1">
        <v>258682</v>
      </c>
      <c r="E498">
        <v>0.64</v>
      </c>
      <c r="F498">
        <v>0.81799999999999995</v>
      </c>
      <c r="G498">
        <f t="shared" si="14"/>
        <v>0.81799999999999995</v>
      </c>
      <c r="H498">
        <f t="shared" si="15"/>
        <v>0.81799999999999995</v>
      </c>
      <c r="I498" s="1">
        <v>495117986</v>
      </c>
      <c r="J498" s="1">
        <v>1464070</v>
      </c>
      <c r="K498" s="1">
        <v>1424856</v>
      </c>
    </row>
    <row r="499" spans="1:11" x14ac:dyDescent="0.35">
      <c r="A499">
        <v>570101</v>
      </c>
      <c r="B499" t="s">
        <v>496</v>
      </c>
      <c r="C499" s="1">
        <v>1207</v>
      </c>
      <c r="D499" s="1">
        <v>231644</v>
      </c>
      <c r="E499">
        <v>0.63</v>
      </c>
      <c r="F499">
        <v>0.83799999999999997</v>
      </c>
      <c r="G499">
        <f t="shared" si="14"/>
        <v>0.83799999999999997</v>
      </c>
      <c r="H499">
        <f t="shared" si="15"/>
        <v>0.83799999999999997</v>
      </c>
      <c r="I499" s="1">
        <v>279594613</v>
      </c>
      <c r="J499" s="1">
        <v>2757014</v>
      </c>
      <c r="K499" s="1">
        <v>2081355</v>
      </c>
    </row>
    <row r="500" spans="1:11" x14ac:dyDescent="0.35">
      <c r="A500">
        <v>570201</v>
      </c>
      <c r="B500" t="s">
        <v>497</v>
      </c>
      <c r="C500" s="1">
        <v>616</v>
      </c>
      <c r="D500" s="1">
        <v>261340</v>
      </c>
      <c r="E500">
        <v>0.47399999999999998</v>
      </c>
      <c r="F500">
        <v>0.81699999999999995</v>
      </c>
      <c r="G500">
        <f t="shared" si="14"/>
        <v>0.81699999999999995</v>
      </c>
      <c r="H500">
        <f t="shared" si="15"/>
        <v>0.81699999999999995</v>
      </c>
      <c r="I500" s="1">
        <v>160985853</v>
      </c>
      <c r="J500" s="1">
        <v>887594</v>
      </c>
      <c r="K500" s="1">
        <v>748825</v>
      </c>
    </row>
    <row r="501" spans="1:11" x14ac:dyDescent="0.35">
      <c r="A501">
        <v>570302</v>
      </c>
      <c r="B501" t="s">
        <v>498</v>
      </c>
      <c r="C501" s="1">
        <v>1722</v>
      </c>
      <c r="D501" s="1">
        <v>252237</v>
      </c>
      <c r="E501">
        <v>0.55900000000000005</v>
      </c>
      <c r="F501">
        <v>0.82299999999999995</v>
      </c>
      <c r="G501">
        <f t="shared" si="14"/>
        <v>0.82299999999999995</v>
      </c>
      <c r="H501">
        <f t="shared" si="15"/>
        <v>0.82299999999999995</v>
      </c>
      <c r="I501" s="1">
        <v>434353186</v>
      </c>
      <c r="J501" s="1">
        <v>2198024</v>
      </c>
      <c r="K501" s="1">
        <v>1655138</v>
      </c>
    </row>
    <row r="502" spans="1:11" x14ac:dyDescent="0.35">
      <c r="A502">
        <v>570401</v>
      </c>
      <c r="B502" t="s">
        <v>499</v>
      </c>
      <c r="C502" s="1">
        <v>333</v>
      </c>
      <c r="D502" s="1">
        <v>348400</v>
      </c>
      <c r="E502">
        <v>0.55900000000000005</v>
      </c>
      <c r="F502">
        <v>0.75600000000000001</v>
      </c>
      <c r="G502">
        <f t="shared" si="14"/>
        <v>0.75600000000000001</v>
      </c>
      <c r="H502">
        <f t="shared" si="15"/>
        <v>0.75600000000000001</v>
      </c>
      <c r="I502" s="1">
        <v>116017492</v>
      </c>
      <c r="J502" s="1">
        <v>986927</v>
      </c>
      <c r="K502" s="1">
        <v>698876</v>
      </c>
    </row>
    <row r="503" spans="1:11" x14ac:dyDescent="0.35">
      <c r="A503">
        <v>570603</v>
      </c>
      <c r="B503" t="s">
        <v>500</v>
      </c>
      <c r="C503" s="1">
        <v>1041</v>
      </c>
      <c r="D503" s="1">
        <v>200325</v>
      </c>
      <c r="E503">
        <v>0.628</v>
      </c>
      <c r="F503">
        <v>0.86</v>
      </c>
      <c r="G503">
        <f t="shared" si="14"/>
        <v>0.86</v>
      </c>
      <c r="H503">
        <f t="shared" si="15"/>
        <v>0.86</v>
      </c>
      <c r="I503" s="1">
        <v>208539173</v>
      </c>
      <c r="J503" s="1">
        <v>2044342</v>
      </c>
      <c r="K503" s="1">
        <v>1536585</v>
      </c>
    </row>
    <row r="504" spans="1:11" x14ac:dyDescent="0.35">
      <c r="A504">
        <v>571000</v>
      </c>
      <c r="B504" t="s">
        <v>501</v>
      </c>
      <c r="C504" s="1">
        <v>5549</v>
      </c>
      <c r="D504" s="1">
        <v>327023</v>
      </c>
      <c r="E504">
        <v>0.66700000000000004</v>
      </c>
      <c r="F504">
        <v>0.77</v>
      </c>
      <c r="G504">
        <f t="shared" si="14"/>
        <v>0.77</v>
      </c>
      <c r="H504">
        <f t="shared" si="15"/>
        <v>0.77</v>
      </c>
      <c r="I504" s="1">
        <v>1814655496</v>
      </c>
      <c r="J504" s="1">
        <v>4705775</v>
      </c>
      <c r="K504" s="1">
        <v>3537488</v>
      </c>
    </row>
    <row r="505" spans="1:11" x14ac:dyDescent="0.35">
      <c r="A505">
        <v>571502</v>
      </c>
      <c r="B505" t="s">
        <v>502</v>
      </c>
      <c r="C505" s="1">
        <v>1063</v>
      </c>
      <c r="D505" s="1">
        <v>255881</v>
      </c>
      <c r="E505">
        <v>0.56100000000000005</v>
      </c>
      <c r="F505">
        <v>0.82</v>
      </c>
      <c r="G505">
        <f t="shared" si="14"/>
        <v>0.82</v>
      </c>
      <c r="H505">
        <f t="shared" si="15"/>
        <v>0.82</v>
      </c>
      <c r="I505" s="1">
        <v>272001570</v>
      </c>
      <c r="J505" s="1">
        <v>1770661</v>
      </c>
      <c r="K505" s="1">
        <v>1569976</v>
      </c>
    </row>
    <row r="506" spans="1:11" x14ac:dyDescent="0.35">
      <c r="A506">
        <v>571800</v>
      </c>
      <c r="B506" t="s">
        <v>503</v>
      </c>
      <c r="C506" s="1">
        <v>1903</v>
      </c>
      <c r="D506" s="1">
        <v>181227</v>
      </c>
      <c r="E506">
        <v>0.56999999999999995</v>
      </c>
      <c r="F506">
        <v>0.873</v>
      </c>
      <c r="G506">
        <f t="shared" si="14"/>
        <v>0.873</v>
      </c>
      <c r="H506">
        <f t="shared" si="15"/>
        <v>0.873</v>
      </c>
      <c r="I506" s="1">
        <v>344875400</v>
      </c>
      <c r="J506" s="1">
        <v>3749676</v>
      </c>
      <c r="K506" s="1">
        <v>2862967</v>
      </c>
    </row>
    <row r="507" spans="1:11" x14ac:dyDescent="0.35">
      <c r="A507">
        <v>571901</v>
      </c>
      <c r="B507" t="s">
        <v>504</v>
      </c>
      <c r="C507" s="1">
        <v>602</v>
      </c>
      <c r="D507" s="1">
        <v>247292</v>
      </c>
      <c r="E507">
        <v>0.61199999999999999</v>
      </c>
      <c r="F507">
        <v>0.82699999999999996</v>
      </c>
      <c r="G507">
        <f t="shared" si="14"/>
        <v>0.82699999999999996</v>
      </c>
      <c r="H507">
        <f t="shared" si="15"/>
        <v>0.82699999999999996</v>
      </c>
      <c r="I507" s="1">
        <v>148869856</v>
      </c>
      <c r="J507" s="1">
        <v>786490</v>
      </c>
      <c r="K507" s="1">
        <v>665312</v>
      </c>
    </row>
    <row r="508" spans="1:11" x14ac:dyDescent="0.35">
      <c r="A508">
        <v>572301</v>
      </c>
      <c r="B508" t="s">
        <v>505</v>
      </c>
      <c r="C508" s="1">
        <v>441</v>
      </c>
      <c r="D508" s="1">
        <v>367856</v>
      </c>
      <c r="E508">
        <v>0.46700000000000003</v>
      </c>
      <c r="F508">
        <v>0.74199999999999999</v>
      </c>
      <c r="G508">
        <f t="shared" si="14"/>
        <v>0.74199999999999999</v>
      </c>
      <c r="H508">
        <f t="shared" si="15"/>
        <v>0.74199999999999999</v>
      </c>
      <c r="I508" s="1">
        <v>162224896</v>
      </c>
      <c r="J508" s="1">
        <v>779274</v>
      </c>
      <c r="K508" s="1">
        <v>602819</v>
      </c>
    </row>
    <row r="509" spans="1:11" x14ac:dyDescent="0.35">
      <c r="A509">
        <v>572702</v>
      </c>
      <c r="B509" t="s">
        <v>506</v>
      </c>
      <c r="C509" s="1">
        <v>563</v>
      </c>
      <c r="D509" s="1">
        <v>260076</v>
      </c>
      <c r="E509">
        <v>0.44500000000000001</v>
      </c>
      <c r="F509">
        <v>0.81699999999999995</v>
      </c>
      <c r="G509">
        <f t="shared" si="14"/>
        <v>0.81699999999999995</v>
      </c>
      <c r="H509">
        <f t="shared" si="15"/>
        <v>0.81699999999999995</v>
      </c>
      <c r="I509" s="1">
        <v>146423057</v>
      </c>
      <c r="J509" s="1">
        <v>942055</v>
      </c>
      <c r="K509" s="1">
        <v>697381</v>
      </c>
    </row>
    <row r="510" spans="1:11" x14ac:dyDescent="0.35">
      <c r="A510">
        <v>572901</v>
      </c>
      <c r="B510" t="s">
        <v>507</v>
      </c>
      <c r="C510" s="1">
        <v>539</v>
      </c>
      <c r="D510" s="1">
        <v>1479238</v>
      </c>
      <c r="E510">
        <v>0.158</v>
      </c>
      <c r="F510">
        <v>0</v>
      </c>
      <c r="G510">
        <f t="shared" si="14"/>
        <v>0</v>
      </c>
      <c r="H510">
        <f t="shared" si="15"/>
        <v>0.36</v>
      </c>
      <c r="I510" s="1">
        <v>797309539</v>
      </c>
      <c r="J510" s="1">
        <v>289964</v>
      </c>
      <c r="K510" s="1">
        <v>260005</v>
      </c>
    </row>
    <row r="511" spans="1:11" x14ac:dyDescent="0.35">
      <c r="A511">
        <v>573002</v>
      </c>
      <c r="B511" t="s">
        <v>508</v>
      </c>
      <c r="C511" s="1">
        <v>1618</v>
      </c>
      <c r="D511" s="1">
        <v>233709</v>
      </c>
      <c r="E511">
        <v>0.54100000000000004</v>
      </c>
      <c r="F511">
        <v>0.83599999999999997</v>
      </c>
      <c r="G511">
        <f t="shared" si="14"/>
        <v>0.83599999999999997</v>
      </c>
      <c r="H511">
        <f t="shared" si="15"/>
        <v>0.83599999999999997</v>
      </c>
      <c r="I511" s="1">
        <v>378141236</v>
      </c>
      <c r="J511" s="1">
        <v>1604261</v>
      </c>
      <c r="K511" s="1">
        <v>1431315</v>
      </c>
    </row>
    <row r="512" spans="1:11" x14ac:dyDescent="0.35">
      <c r="A512">
        <v>580101</v>
      </c>
      <c r="B512" t="s">
        <v>509</v>
      </c>
      <c r="C512" s="1">
        <v>1953</v>
      </c>
      <c r="D512" s="1">
        <v>969681</v>
      </c>
      <c r="E512">
        <v>0.56100000000000005</v>
      </c>
      <c r="F512">
        <v>0.318</v>
      </c>
      <c r="G512">
        <f t="shared" si="14"/>
        <v>0.318</v>
      </c>
      <c r="H512">
        <f t="shared" si="15"/>
        <v>0.56100000000000005</v>
      </c>
      <c r="I512" s="1">
        <v>1893788469</v>
      </c>
      <c r="J512" s="1">
        <v>490015</v>
      </c>
      <c r="K512" s="1">
        <v>447201</v>
      </c>
    </row>
    <row r="513" spans="1:11" x14ac:dyDescent="0.35">
      <c r="A513">
        <v>580102</v>
      </c>
      <c r="B513" t="s">
        <v>510</v>
      </c>
      <c r="C513" s="1">
        <v>4843</v>
      </c>
      <c r="D513" s="1">
        <v>726403</v>
      </c>
      <c r="E513">
        <v>0.52100000000000002</v>
      </c>
      <c r="F513">
        <v>0.48899999999999999</v>
      </c>
      <c r="G513">
        <f t="shared" si="14"/>
        <v>0.48899999999999999</v>
      </c>
      <c r="H513">
        <f t="shared" si="15"/>
        <v>0.52100000000000002</v>
      </c>
      <c r="I513" s="1">
        <v>3517971734</v>
      </c>
      <c r="J513" s="1">
        <v>1423218</v>
      </c>
      <c r="K513" s="1">
        <v>891463</v>
      </c>
    </row>
    <row r="514" spans="1:11" x14ac:dyDescent="0.35">
      <c r="A514">
        <v>580103</v>
      </c>
      <c r="B514" t="s">
        <v>511</v>
      </c>
      <c r="C514" s="1">
        <v>5115</v>
      </c>
      <c r="D514" s="1">
        <v>673392</v>
      </c>
      <c r="E514">
        <v>0.5</v>
      </c>
      <c r="F514">
        <v>0.52700000000000002</v>
      </c>
      <c r="G514">
        <f t="shared" si="14"/>
        <v>0.52700000000000002</v>
      </c>
      <c r="H514">
        <f t="shared" si="15"/>
        <v>0.52700000000000002</v>
      </c>
      <c r="I514" s="1">
        <v>3444401020</v>
      </c>
      <c r="J514" s="1">
        <v>1116498</v>
      </c>
      <c r="K514" s="1">
        <v>1053143</v>
      </c>
    </row>
    <row r="515" spans="1:11" x14ac:dyDescent="0.35">
      <c r="A515">
        <v>580104</v>
      </c>
      <c r="B515" t="s">
        <v>512</v>
      </c>
      <c r="C515" s="1">
        <v>7320</v>
      </c>
      <c r="D515" s="1">
        <v>628284</v>
      </c>
      <c r="E515">
        <v>0.54900000000000004</v>
      </c>
      <c r="F515">
        <v>0.55800000000000005</v>
      </c>
      <c r="G515">
        <f t="shared" si="14"/>
        <v>0.55800000000000005</v>
      </c>
      <c r="H515">
        <f t="shared" si="15"/>
        <v>0.55800000000000005</v>
      </c>
      <c r="I515" s="1">
        <v>4599044795</v>
      </c>
      <c r="J515" s="1">
        <v>1449921</v>
      </c>
      <c r="K515" s="1">
        <v>1557180</v>
      </c>
    </row>
    <row r="516" spans="1:11" x14ac:dyDescent="0.35">
      <c r="A516">
        <v>580105</v>
      </c>
      <c r="B516" t="s">
        <v>513</v>
      </c>
      <c r="C516" s="1">
        <v>5389</v>
      </c>
      <c r="D516" s="1">
        <v>597308</v>
      </c>
      <c r="E516">
        <v>0.51300000000000001</v>
      </c>
      <c r="F516">
        <v>0.57999999999999996</v>
      </c>
      <c r="G516">
        <f t="shared" ref="G516:G579" si="16">F516</f>
        <v>0.57999999999999996</v>
      </c>
      <c r="H516">
        <f t="shared" ref="H516:H579" si="17">MAX(IF(E516&gt;F516,E516,F516),0.36)</f>
        <v>0.57999999999999996</v>
      </c>
      <c r="I516" s="1">
        <v>3218893367</v>
      </c>
      <c r="J516" s="1">
        <v>2754202</v>
      </c>
      <c r="K516" s="1">
        <v>2399066</v>
      </c>
    </row>
    <row r="517" spans="1:11" x14ac:dyDescent="0.35">
      <c r="A517">
        <v>580106</v>
      </c>
      <c r="B517" t="s">
        <v>514</v>
      </c>
      <c r="C517" s="1">
        <v>2923</v>
      </c>
      <c r="D517" s="1">
        <v>1049742</v>
      </c>
      <c r="E517">
        <v>0.51</v>
      </c>
      <c r="F517">
        <v>0.26200000000000001</v>
      </c>
      <c r="G517">
        <f t="shared" si="16"/>
        <v>0.26200000000000001</v>
      </c>
      <c r="H517">
        <f t="shared" si="17"/>
        <v>0.51</v>
      </c>
      <c r="I517" s="1">
        <v>3068397983</v>
      </c>
      <c r="J517" s="1">
        <v>1242235</v>
      </c>
      <c r="K517" s="1">
        <v>1197604</v>
      </c>
    </row>
    <row r="518" spans="1:11" x14ac:dyDescent="0.35">
      <c r="A518">
        <v>580107</v>
      </c>
      <c r="B518" t="s">
        <v>515</v>
      </c>
      <c r="C518" s="1">
        <v>4523</v>
      </c>
      <c r="D518" s="1">
        <v>810750</v>
      </c>
      <c r="E518">
        <v>0.51600000000000001</v>
      </c>
      <c r="F518">
        <v>0.43</v>
      </c>
      <c r="G518">
        <f t="shared" si="16"/>
        <v>0.43</v>
      </c>
      <c r="H518">
        <f t="shared" si="17"/>
        <v>0.51600000000000001</v>
      </c>
      <c r="I518" s="1">
        <v>3667024285</v>
      </c>
      <c r="J518" s="1">
        <v>849116</v>
      </c>
      <c r="K518" s="1">
        <v>739411</v>
      </c>
    </row>
    <row r="519" spans="1:11" x14ac:dyDescent="0.35">
      <c r="A519">
        <v>580109</v>
      </c>
      <c r="B519" t="s">
        <v>516</v>
      </c>
      <c r="C519" s="1">
        <v>2198</v>
      </c>
      <c r="D519" s="1">
        <v>449113</v>
      </c>
      <c r="E519">
        <v>0.58799999999999997</v>
      </c>
      <c r="F519">
        <v>0.68500000000000005</v>
      </c>
      <c r="G519">
        <f t="shared" si="16"/>
        <v>0.68500000000000005</v>
      </c>
      <c r="H519">
        <f t="shared" si="17"/>
        <v>0.68500000000000005</v>
      </c>
      <c r="I519" s="1">
        <v>987152545</v>
      </c>
      <c r="J519" s="1">
        <v>1270946</v>
      </c>
      <c r="K519" s="1">
        <v>1006574</v>
      </c>
    </row>
    <row r="520" spans="1:11" x14ac:dyDescent="0.35">
      <c r="A520">
        <v>580201</v>
      </c>
      <c r="B520" t="s">
        <v>517</v>
      </c>
      <c r="C520" s="1">
        <v>8354</v>
      </c>
      <c r="D520" s="1">
        <v>974200</v>
      </c>
      <c r="E520">
        <v>0.47099999999999997</v>
      </c>
      <c r="F520">
        <v>0.315</v>
      </c>
      <c r="G520">
        <f t="shared" si="16"/>
        <v>0.315</v>
      </c>
      <c r="H520">
        <f t="shared" si="17"/>
        <v>0.47099999999999997</v>
      </c>
      <c r="I520" s="1">
        <v>8138467239</v>
      </c>
      <c r="J520" s="1">
        <v>1199810</v>
      </c>
      <c r="K520" s="1">
        <v>1014734</v>
      </c>
    </row>
    <row r="521" spans="1:11" x14ac:dyDescent="0.35">
      <c r="A521">
        <v>580203</v>
      </c>
      <c r="B521" t="s">
        <v>518</v>
      </c>
      <c r="C521" s="1">
        <v>4208</v>
      </c>
      <c r="D521" s="1">
        <v>732577</v>
      </c>
      <c r="E521">
        <v>0.441</v>
      </c>
      <c r="F521">
        <v>0.48499999999999999</v>
      </c>
      <c r="G521">
        <f t="shared" si="16"/>
        <v>0.48499999999999999</v>
      </c>
      <c r="H521">
        <f t="shared" si="17"/>
        <v>0.48499999999999999</v>
      </c>
      <c r="I521" s="1">
        <v>3082686438</v>
      </c>
      <c r="J521" s="1">
        <v>778179</v>
      </c>
      <c r="K521" s="1">
        <v>818681</v>
      </c>
    </row>
    <row r="522" spans="1:11" x14ac:dyDescent="0.35">
      <c r="A522">
        <v>580205</v>
      </c>
      <c r="B522" t="s">
        <v>519</v>
      </c>
      <c r="C522" s="1">
        <v>15560</v>
      </c>
      <c r="D522" s="1">
        <v>778572</v>
      </c>
      <c r="E522">
        <v>0.33900000000000002</v>
      </c>
      <c r="F522">
        <v>0.45300000000000001</v>
      </c>
      <c r="G522">
        <f t="shared" si="16"/>
        <v>0.45300000000000001</v>
      </c>
      <c r="H522">
        <f t="shared" si="17"/>
        <v>0.45300000000000001</v>
      </c>
      <c r="I522" s="1">
        <v>12114590437</v>
      </c>
      <c r="J522" s="1">
        <v>4195706</v>
      </c>
      <c r="K522" s="1">
        <v>3124766</v>
      </c>
    </row>
    <row r="523" spans="1:11" x14ac:dyDescent="0.35">
      <c r="A523">
        <v>580206</v>
      </c>
      <c r="B523" t="s">
        <v>520</v>
      </c>
      <c r="C523" s="1">
        <v>1321</v>
      </c>
      <c r="D523" s="1">
        <v>2577232</v>
      </c>
      <c r="E523">
        <v>8.1000000000000003E-2</v>
      </c>
      <c r="F523">
        <v>0</v>
      </c>
      <c r="G523">
        <f t="shared" si="16"/>
        <v>0</v>
      </c>
      <c r="H523">
        <f t="shared" si="17"/>
        <v>0.36</v>
      </c>
      <c r="I523" s="1">
        <v>3404523835</v>
      </c>
      <c r="J523" s="1">
        <v>187546</v>
      </c>
      <c r="K523" s="1">
        <v>200156</v>
      </c>
    </row>
    <row r="524" spans="1:11" x14ac:dyDescent="0.35">
      <c r="A524">
        <v>580207</v>
      </c>
      <c r="B524" t="s">
        <v>521</v>
      </c>
      <c r="C524" s="1">
        <v>2794</v>
      </c>
      <c r="D524" s="1">
        <v>784705</v>
      </c>
      <c r="E524">
        <v>0.504</v>
      </c>
      <c r="F524">
        <v>0.44800000000000001</v>
      </c>
      <c r="G524">
        <f t="shared" si="16"/>
        <v>0.44800000000000001</v>
      </c>
      <c r="H524">
        <f t="shared" si="17"/>
        <v>0.504</v>
      </c>
      <c r="I524" s="1">
        <v>2192467123</v>
      </c>
      <c r="J524" s="1">
        <v>393239</v>
      </c>
      <c r="K524" s="1">
        <v>352685</v>
      </c>
    </row>
    <row r="525" spans="1:11" x14ac:dyDescent="0.35">
      <c r="A525">
        <v>580208</v>
      </c>
      <c r="B525" t="s">
        <v>522</v>
      </c>
      <c r="C525" s="1">
        <v>3271</v>
      </c>
      <c r="D525" s="1">
        <v>756883</v>
      </c>
      <c r="E525">
        <v>0.48399999999999999</v>
      </c>
      <c r="F525">
        <v>0.46800000000000003</v>
      </c>
      <c r="G525">
        <f t="shared" si="16"/>
        <v>0.46800000000000003</v>
      </c>
      <c r="H525">
        <f t="shared" si="17"/>
        <v>0.48399999999999999</v>
      </c>
      <c r="I525" s="1">
        <v>2475765205</v>
      </c>
      <c r="J525" s="1">
        <v>860628</v>
      </c>
      <c r="K525" s="1">
        <v>614909</v>
      </c>
    </row>
    <row r="526" spans="1:11" x14ac:dyDescent="0.35">
      <c r="A526">
        <v>580209</v>
      </c>
      <c r="B526" t="s">
        <v>523</v>
      </c>
      <c r="C526" s="1">
        <v>3679</v>
      </c>
      <c r="D526" s="1">
        <v>661158</v>
      </c>
      <c r="E526">
        <v>0.53</v>
      </c>
      <c r="F526">
        <v>0.53500000000000003</v>
      </c>
      <c r="G526">
        <f t="shared" si="16"/>
        <v>0.53500000000000003</v>
      </c>
      <c r="H526">
        <f t="shared" si="17"/>
        <v>0.53500000000000003</v>
      </c>
      <c r="I526" s="1">
        <v>2432402054</v>
      </c>
      <c r="J526" s="1">
        <v>889976</v>
      </c>
      <c r="K526" s="1">
        <v>867333</v>
      </c>
    </row>
    <row r="527" spans="1:11" x14ac:dyDescent="0.35">
      <c r="A527">
        <v>580211</v>
      </c>
      <c r="B527" t="s">
        <v>524</v>
      </c>
      <c r="C527" s="1">
        <v>11263</v>
      </c>
      <c r="D527" s="1">
        <v>663665</v>
      </c>
      <c r="E527">
        <v>0.46400000000000002</v>
      </c>
      <c r="F527">
        <v>0.53300000000000003</v>
      </c>
      <c r="G527">
        <f t="shared" si="16"/>
        <v>0.53300000000000003</v>
      </c>
      <c r="H527">
        <f t="shared" si="17"/>
        <v>0.53300000000000003</v>
      </c>
      <c r="I527" s="1">
        <v>7474863972</v>
      </c>
      <c r="J527" s="1">
        <v>1812142</v>
      </c>
      <c r="K527" s="1">
        <v>1868748</v>
      </c>
    </row>
    <row r="528" spans="1:11" x14ac:dyDescent="0.35">
      <c r="A528">
        <v>580212</v>
      </c>
      <c r="B528" t="s">
        <v>525</v>
      </c>
      <c r="C528" s="1">
        <v>9579</v>
      </c>
      <c r="D528" s="1">
        <v>773343</v>
      </c>
      <c r="E528">
        <v>0.47099999999999997</v>
      </c>
      <c r="F528">
        <v>0.45600000000000002</v>
      </c>
      <c r="G528">
        <f t="shared" si="16"/>
        <v>0.45600000000000002</v>
      </c>
      <c r="H528">
        <f t="shared" si="17"/>
        <v>0.47099999999999997</v>
      </c>
      <c r="I528" s="1">
        <v>7407858904</v>
      </c>
      <c r="J528" s="1">
        <v>2162681</v>
      </c>
      <c r="K528" s="1">
        <v>1309675</v>
      </c>
    </row>
    <row r="529" spans="1:11" x14ac:dyDescent="0.35">
      <c r="A529">
        <v>580224</v>
      </c>
      <c r="B529" t="s">
        <v>526</v>
      </c>
      <c r="C529" s="1">
        <v>9005</v>
      </c>
      <c r="D529" s="1">
        <v>684924</v>
      </c>
      <c r="E529">
        <v>0.47399999999999998</v>
      </c>
      <c r="F529">
        <v>0.51900000000000002</v>
      </c>
      <c r="G529">
        <f t="shared" si="16"/>
        <v>0.51900000000000002</v>
      </c>
      <c r="H529">
        <f t="shared" si="17"/>
        <v>0.51900000000000002</v>
      </c>
      <c r="I529" s="1">
        <v>6167741095</v>
      </c>
      <c r="J529" s="1">
        <v>1609838</v>
      </c>
      <c r="K529" s="1">
        <v>1416383</v>
      </c>
    </row>
    <row r="530" spans="1:11" x14ac:dyDescent="0.35">
      <c r="A530">
        <v>580232</v>
      </c>
      <c r="B530" t="s">
        <v>527</v>
      </c>
      <c r="C530" s="1">
        <v>9889</v>
      </c>
      <c r="D530" s="1">
        <v>480793</v>
      </c>
      <c r="E530">
        <v>0.52700000000000002</v>
      </c>
      <c r="F530">
        <v>0.66200000000000003</v>
      </c>
      <c r="G530">
        <f t="shared" si="16"/>
        <v>0.66200000000000003</v>
      </c>
      <c r="H530">
        <f t="shared" si="17"/>
        <v>0.66200000000000003</v>
      </c>
      <c r="I530" s="1">
        <v>4754571643</v>
      </c>
      <c r="J530" s="1">
        <v>2458055</v>
      </c>
      <c r="K530" s="1">
        <v>2599572</v>
      </c>
    </row>
    <row r="531" spans="1:11" x14ac:dyDescent="0.35">
      <c r="A531">
        <v>580233</v>
      </c>
      <c r="B531" t="s">
        <v>528</v>
      </c>
      <c r="C531" s="1">
        <v>1524</v>
      </c>
      <c r="D531" s="1">
        <v>727300</v>
      </c>
      <c r="E531">
        <v>0.53</v>
      </c>
      <c r="F531">
        <v>0.48799999999999999</v>
      </c>
      <c r="G531">
        <f t="shared" si="16"/>
        <v>0.48799999999999999</v>
      </c>
      <c r="H531">
        <f t="shared" si="17"/>
        <v>0.53</v>
      </c>
      <c r="I531" s="1">
        <v>1108406301</v>
      </c>
      <c r="J531" s="1">
        <v>403218</v>
      </c>
      <c r="K531" s="1">
        <v>400879</v>
      </c>
    </row>
    <row r="532" spans="1:11" x14ac:dyDescent="0.35">
      <c r="A532">
        <v>580234</v>
      </c>
      <c r="B532" t="s">
        <v>529</v>
      </c>
      <c r="C532" s="1">
        <v>1176</v>
      </c>
      <c r="D532" s="1">
        <v>878278</v>
      </c>
      <c r="E532">
        <v>0.51600000000000001</v>
      </c>
      <c r="F532">
        <v>0.38200000000000001</v>
      </c>
      <c r="G532">
        <f t="shared" si="16"/>
        <v>0.38200000000000001</v>
      </c>
      <c r="H532">
        <f t="shared" si="17"/>
        <v>0.51600000000000001</v>
      </c>
      <c r="I532" s="1">
        <v>1032855616</v>
      </c>
      <c r="J532" s="1">
        <v>249725</v>
      </c>
      <c r="K532" s="1">
        <v>161324</v>
      </c>
    </row>
    <row r="533" spans="1:11" x14ac:dyDescent="0.35">
      <c r="A533">
        <v>580235</v>
      </c>
      <c r="B533" t="s">
        <v>530</v>
      </c>
      <c r="C533" s="1">
        <v>4737</v>
      </c>
      <c r="D533" s="1">
        <v>781897</v>
      </c>
      <c r="E533">
        <v>0.42899999999999999</v>
      </c>
      <c r="F533">
        <v>0.45</v>
      </c>
      <c r="G533">
        <f t="shared" si="16"/>
        <v>0.45</v>
      </c>
      <c r="H533">
        <f t="shared" si="17"/>
        <v>0.45</v>
      </c>
      <c r="I533" s="1">
        <v>3703848904</v>
      </c>
      <c r="J533" s="1">
        <v>968800</v>
      </c>
      <c r="K533" s="1">
        <v>1346607</v>
      </c>
    </row>
    <row r="534" spans="1:11" x14ac:dyDescent="0.35">
      <c r="A534">
        <v>580301</v>
      </c>
      <c r="B534" t="s">
        <v>531</v>
      </c>
      <c r="C534" s="1">
        <v>1338</v>
      </c>
      <c r="D534" s="1">
        <v>11670959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15615743606</v>
      </c>
      <c r="J534" s="1">
        <v>235314</v>
      </c>
      <c r="K534" s="1">
        <v>209228</v>
      </c>
    </row>
    <row r="535" spans="1:11" x14ac:dyDescent="0.35">
      <c r="A535">
        <v>580303</v>
      </c>
      <c r="B535" t="s">
        <v>532</v>
      </c>
      <c r="C535" s="1">
        <v>159</v>
      </c>
      <c r="D535" s="1">
        <v>30402811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4834047049</v>
      </c>
      <c r="J535" s="1">
        <v>34086</v>
      </c>
      <c r="K535" s="1">
        <v>34925</v>
      </c>
    </row>
    <row r="536" spans="1:11" x14ac:dyDescent="0.35">
      <c r="A536">
        <v>580304</v>
      </c>
      <c r="B536" t="s">
        <v>533</v>
      </c>
      <c r="C536" s="1">
        <v>927</v>
      </c>
      <c r="D536" s="1">
        <v>4733111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4387594590</v>
      </c>
      <c r="J536" s="1">
        <v>62701</v>
      </c>
      <c r="K536" s="1">
        <v>50265</v>
      </c>
    </row>
    <row r="537" spans="1:11" x14ac:dyDescent="0.35">
      <c r="A537">
        <v>580305</v>
      </c>
      <c r="B537" t="s">
        <v>534</v>
      </c>
      <c r="C537" s="1">
        <v>985</v>
      </c>
      <c r="D537" s="1">
        <v>6186504</v>
      </c>
      <c r="E537">
        <v>0</v>
      </c>
      <c r="F537">
        <v>0</v>
      </c>
      <c r="G537">
        <f t="shared" si="16"/>
        <v>0</v>
      </c>
      <c r="H537">
        <f t="shared" si="17"/>
        <v>0.36</v>
      </c>
      <c r="I537" s="1">
        <v>6093707065</v>
      </c>
      <c r="J537" s="1">
        <v>109362</v>
      </c>
      <c r="K537" s="1">
        <v>73073</v>
      </c>
    </row>
    <row r="538" spans="1:11" x14ac:dyDescent="0.35">
      <c r="A538">
        <v>580306</v>
      </c>
      <c r="B538" t="s">
        <v>535</v>
      </c>
      <c r="C538" s="1">
        <v>492</v>
      </c>
      <c r="D538" s="1">
        <v>10597041</v>
      </c>
      <c r="E538">
        <v>0</v>
      </c>
      <c r="F538">
        <v>0</v>
      </c>
      <c r="G538">
        <f t="shared" si="16"/>
        <v>0</v>
      </c>
      <c r="H538">
        <f t="shared" si="17"/>
        <v>0.36</v>
      </c>
      <c r="I538" s="1">
        <v>5213744590</v>
      </c>
      <c r="J538" s="1">
        <v>42440</v>
      </c>
      <c r="K538" s="1">
        <v>39951</v>
      </c>
    </row>
    <row r="539" spans="1:11" x14ac:dyDescent="0.35">
      <c r="A539">
        <v>580401</v>
      </c>
      <c r="B539" t="s">
        <v>536</v>
      </c>
      <c r="C539" s="1">
        <v>2831</v>
      </c>
      <c r="D539" s="1">
        <v>832004</v>
      </c>
      <c r="E539">
        <v>0.49399999999999999</v>
      </c>
      <c r="F539">
        <v>0.41499999999999998</v>
      </c>
      <c r="G539">
        <f t="shared" si="16"/>
        <v>0.41499999999999998</v>
      </c>
      <c r="H539">
        <f t="shared" si="17"/>
        <v>0.49399999999999999</v>
      </c>
      <c r="I539" s="1">
        <v>2355405526</v>
      </c>
      <c r="J539" s="1">
        <v>586439</v>
      </c>
      <c r="K539" s="1">
        <v>467694</v>
      </c>
    </row>
    <row r="540" spans="1:11" x14ac:dyDescent="0.35">
      <c r="A540">
        <v>580402</v>
      </c>
      <c r="B540" t="s">
        <v>537</v>
      </c>
      <c r="C540" s="1">
        <v>2196</v>
      </c>
      <c r="D540" s="1">
        <v>1715105</v>
      </c>
      <c r="E540">
        <v>0.42099999999999999</v>
      </c>
      <c r="F540">
        <v>0</v>
      </c>
      <c r="G540">
        <f t="shared" si="16"/>
        <v>0</v>
      </c>
      <c r="H540">
        <f t="shared" si="17"/>
        <v>0.42099999999999999</v>
      </c>
      <c r="I540" s="1">
        <v>3766372126</v>
      </c>
      <c r="J540" s="1">
        <v>403416</v>
      </c>
      <c r="K540" s="1">
        <v>374900</v>
      </c>
    </row>
    <row r="541" spans="1:11" x14ac:dyDescent="0.35">
      <c r="A541">
        <v>580403</v>
      </c>
      <c r="B541" t="s">
        <v>538</v>
      </c>
      <c r="C541" s="1">
        <v>4669</v>
      </c>
      <c r="D541" s="1">
        <v>1306486</v>
      </c>
      <c r="E541">
        <v>0.47099999999999997</v>
      </c>
      <c r="F541">
        <v>8.1000000000000003E-2</v>
      </c>
      <c r="G541">
        <f t="shared" si="16"/>
        <v>8.1000000000000003E-2</v>
      </c>
      <c r="H541">
        <f t="shared" si="17"/>
        <v>0.47099999999999997</v>
      </c>
      <c r="I541" s="1">
        <v>6099985526</v>
      </c>
      <c r="J541" s="1">
        <v>971874</v>
      </c>
      <c r="K541" s="1">
        <v>826730</v>
      </c>
    </row>
    <row r="542" spans="1:11" x14ac:dyDescent="0.35">
      <c r="A542">
        <v>580404</v>
      </c>
      <c r="B542" t="s">
        <v>539</v>
      </c>
      <c r="C542" s="1">
        <v>6701</v>
      </c>
      <c r="D542" s="1">
        <v>1596607</v>
      </c>
      <c r="E542">
        <v>0.33900000000000002</v>
      </c>
      <c r="F542">
        <v>0</v>
      </c>
      <c r="G542">
        <f t="shared" si="16"/>
        <v>0</v>
      </c>
      <c r="H542">
        <f t="shared" si="17"/>
        <v>0.36</v>
      </c>
      <c r="I542" s="1">
        <v>10698866578</v>
      </c>
      <c r="J542" s="1">
        <v>747267</v>
      </c>
      <c r="K542" s="1">
        <v>705318</v>
      </c>
    </row>
    <row r="543" spans="1:11" x14ac:dyDescent="0.35">
      <c r="A543">
        <v>580405</v>
      </c>
      <c r="B543" t="s">
        <v>540</v>
      </c>
      <c r="C543" s="1">
        <v>10726</v>
      </c>
      <c r="D543" s="1">
        <v>1267477</v>
      </c>
      <c r="E543">
        <v>0.36</v>
      </c>
      <c r="F543">
        <v>0.109</v>
      </c>
      <c r="G543">
        <f t="shared" si="16"/>
        <v>0.109</v>
      </c>
      <c r="H543">
        <f t="shared" si="17"/>
        <v>0.36</v>
      </c>
      <c r="I543" s="1">
        <v>13594965482</v>
      </c>
      <c r="J543" s="1">
        <v>1143302</v>
      </c>
      <c r="K543" s="1">
        <v>1004536</v>
      </c>
    </row>
    <row r="544" spans="1:11" x14ac:dyDescent="0.35">
      <c r="A544">
        <v>580406</v>
      </c>
      <c r="B544" t="s">
        <v>541</v>
      </c>
      <c r="C544" s="1">
        <v>3885</v>
      </c>
      <c r="D544" s="1">
        <v>889942</v>
      </c>
      <c r="E544">
        <v>0.49099999999999999</v>
      </c>
      <c r="F544">
        <v>0.374</v>
      </c>
      <c r="G544">
        <f t="shared" si="16"/>
        <v>0.374</v>
      </c>
      <c r="H544">
        <f t="shared" si="17"/>
        <v>0.49099999999999999</v>
      </c>
      <c r="I544" s="1">
        <v>3457426973</v>
      </c>
      <c r="J544" s="1">
        <v>592391</v>
      </c>
      <c r="K544" s="1">
        <v>505933</v>
      </c>
    </row>
    <row r="545" spans="1:11" x14ac:dyDescent="0.35">
      <c r="A545">
        <v>580410</v>
      </c>
      <c r="B545" t="s">
        <v>542</v>
      </c>
      <c r="C545" s="1">
        <v>8248</v>
      </c>
      <c r="D545" s="1">
        <v>858771</v>
      </c>
      <c r="E545">
        <v>0.52700000000000002</v>
      </c>
      <c r="F545">
        <v>0.39600000000000002</v>
      </c>
      <c r="G545">
        <f t="shared" si="16"/>
        <v>0.39600000000000002</v>
      </c>
      <c r="H545">
        <f t="shared" si="17"/>
        <v>0.52700000000000002</v>
      </c>
      <c r="I545" s="1">
        <v>7083145503</v>
      </c>
      <c r="J545" s="1">
        <v>1150184</v>
      </c>
      <c r="K545" s="1">
        <v>1009000</v>
      </c>
    </row>
    <row r="546" spans="1:11" x14ac:dyDescent="0.35">
      <c r="A546">
        <v>580413</v>
      </c>
      <c r="B546" t="s">
        <v>543</v>
      </c>
      <c r="C546" s="1">
        <v>6416</v>
      </c>
      <c r="D546" s="1">
        <v>952979</v>
      </c>
      <c r="E546">
        <v>0.49399999999999999</v>
      </c>
      <c r="F546">
        <v>0.33</v>
      </c>
      <c r="G546">
        <f t="shared" si="16"/>
        <v>0.33</v>
      </c>
      <c r="H546">
        <f t="shared" si="17"/>
        <v>0.49399999999999999</v>
      </c>
      <c r="I546" s="1">
        <v>6114316578</v>
      </c>
      <c r="J546" s="1">
        <v>1302015</v>
      </c>
      <c r="K546" s="1">
        <v>1076885</v>
      </c>
    </row>
    <row r="547" spans="1:11" x14ac:dyDescent="0.35">
      <c r="A547">
        <v>580501</v>
      </c>
      <c r="B547" t="s">
        <v>544</v>
      </c>
      <c r="C547" s="1">
        <v>6344</v>
      </c>
      <c r="D547" s="1">
        <v>801848</v>
      </c>
      <c r="E547">
        <v>0.54300000000000004</v>
      </c>
      <c r="F547">
        <v>0.436</v>
      </c>
      <c r="G547">
        <f t="shared" si="16"/>
        <v>0.436</v>
      </c>
      <c r="H547">
        <f t="shared" si="17"/>
        <v>0.54300000000000004</v>
      </c>
      <c r="I547" s="1">
        <v>5086927199</v>
      </c>
      <c r="J547" s="1">
        <v>1111226</v>
      </c>
      <c r="K547" s="1">
        <v>985307</v>
      </c>
    </row>
    <row r="548" spans="1:11" x14ac:dyDescent="0.35">
      <c r="A548">
        <v>580502</v>
      </c>
      <c r="B548" t="s">
        <v>545</v>
      </c>
      <c r="C548" s="1">
        <v>3637</v>
      </c>
      <c r="D548" s="1">
        <v>763214</v>
      </c>
      <c r="E548">
        <v>0.52100000000000002</v>
      </c>
      <c r="F548">
        <v>0.46300000000000002</v>
      </c>
      <c r="G548">
        <f t="shared" si="16"/>
        <v>0.46300000000000002</v>
      </c>
      <c r="H548">
        <f t="shared" si="17"/>
        <v>0.52100000000000002</v>
      </c>
      <c r="I548" s="1">
        <v>2775811524</v>
      </c>
      <c r="J548" s="1">
        <v>577422</v>
      </c>
      <c r="K548" s="1">
        <v>479058</v>
      </c>
    </row>
    <row r="549" spans="1:11" x14ac:dyDescent="0.35">
      <c r="A549">
        <v>580503</v>
      </c>
      <c r="B549" t="s">
        <v>546</v>
      </c>
      <c r="C549" s="1">
        <v>5108</v>
      </c>
      <c r="D549" s="1">
        <v>712746</v>
      </c>
      <c r="E549">
        <v>0.51900000000000002</v>
      </c>
      <c r="F549">
        <v>0.499</v>
      </c>
      <c r="G549">
        <f t="shared" si="16"/>
        <v>0.499</v>
      </c>
      <c r="H549">
        <f t="shared" si="17"/>
        <v>0.51900000000000002</v>
      </c>
      <c r="I549" s="1">
        <v>3640706867</v>
      </c>
      <c r="J549" s="1">
        <v>1094877</v>
      </c>
      <c r="K549" s="1">
        <v>897741</v>
      </c>
    </row>
    <row r="550" spans="1:11" x14ac:dyDescent="0.35">
      <c r="A550">
        <v>580504</v>
      </c>
      <c r="B550" t="s">
        <v>547</v>
      </c>
      <c r="C550" s="1">
        <v>3659</v>
      </c>
      <c r="D550" s="1">
        <v>792764</v>
      </c>
      <c r="E550">
        <v>0.54300000000000004</v>
      </c>
      <c r="F550">
        <v>0.443</v>
      </c>
      <c r="G550">
        <f t="shared" si="16"/>
        <v>0.443</v>
      </c>
      <c r="H550">
        <f t="shared" si="17"/>
        <v>0.54300000000000004</v>
      </c>
      <c r="I550" s="1">
        <v>2900723890</v>
      </c>
      <c r="J550" s="1">
        <v>1136991</v>
      </c>
      <c r="K550" s="1">
        <v>1065457</v>
      </c>
    </row>
    <row r="551" spans="1:11" x14ac:dyDescent="0.35">
      <c r="A551">
        <v>580505</v>
      </c>
      <c r="B551" t="s">
        <v>548</v>
      </c>
      <c r="C551" s="1">
        <v>2703</v>
      </c>
      <c r="D551" s="1">
        <v>826747</v>
      </c>
      <c r="E551">
        <v>0.57499999999999996</v>
      </c>
      <c r="F551">
        <v>0.41899999999999998</v>
      </c>
      <c r="G551">
        <f t="shared" si="16"/>
        <v>0.41899999999999998</v>
      </c>
      <c r="H551">
        <f t="shared" si="17"/>
        <v>0.57499999999999996</v>
      </c>
      <c r="I551" s="1">
        <v>2234698248</v>
      </c>
      <c r="J551" s="1">
        <v>1111400</v>
      </c>
      <c r="K551" s="1">
        <v>906225</v>
      </c>
    </row>
    <row r="552" spans="1:11" x14ac:dyDescent="0.35">
      <c r="A552">
        <v>580506</v>
      </c>
      <c r="B552" t="s">
        <v>549</v>
      </c>
      <c r="C552" s="1">
        <v>4415</v>
      </c>
      <c r="D552" s="1">
        <v>1470424</v>
      </c>
      <c r="E552">
        <v>0.28000000000000003</v>
      </c>
      <c r="F552">
        <v>0</v>
      </c>
      <c r="G552">
        <f t="shared" si="16"/>
        <v>0</v>
      </c>
      <c r="H552">
        <f t="shared" si="17"/>
        <v>0.36</v>
      </c>
      <c r="I552" s="1">
        <v>6491925490</v>
      </c>
      <c r="J552" s="1">
        <v>381580</v>
      </c>
      <c r="K552" s="1">
        <v>370631</v>
      </c>
    </row>
    <row r="553" spans="1:11" x14ac:dyDescent="0.35">
      <c r="A553">
        <v>580507</v>
      </c>
      <c r="B553" t="s">
        <v>550</v>
      </c>
      <c r="C553" s="1">
        <v>7216</v>
      </c>
      <c r="D553" s="1">
        <v>1017661</v>
      </c>
      <c r="E553">
        <v>0.44500000000000001</v>
      </c>
      <c r="F553">
        <v>0.28399999999999997</v>
      </c>
      <c r="G553">
        <f t="shared" si="16"/>
        <v>0.28399999999999997</v>
      </c>
      <c r="H553">
        <f t="shared" si="17"/>
        <v>0.44500000000000001</v>
      </c>
      <c r="I553" s="1">
        <v>7343447292</v>
      </c>
      <c r="J553" s="1">
        <v>1344181</v>
      </c>
      <c r="K553" s="1">
        <v>1789489</v>
      </c>
    </row>
    <row r="554" spans="1:11" x14ac:dyDescent="0.35">
      <c r="A554">
        <v>580509</v>
      </c>
      <c r="B554" t="s">
        <v>551</v>
      </c>
      <c r="C554" s="1">
        <v>5958</v>
      </c>
      <c r="D554" s="1">
        <v>744216</v>
      </c>
      <c r="E554">
        <v>0.47799999999999998</v>
      </c>
      <c r="F554">
        <v>0.47699999999999998</v>
      </c>
      <c r="G554">
        <f t="shared" si="16"/>
        <v>0.47699999999999998</v>
      </c>
      <c r="H554">
        <f t="shared" si="17"/>
        <v>0.47799999999999998</v>
      </c>
      <c r="I554" s="1">
        <v>4434042697</v>
      </c>
      <c r="J554" s="1">
        <v>722759</v>
      </c>
      <c r="K554" s="1">
        <v>681746</v>
      </c>
    </row>
    <row r="555" spans="1:11" x14ac:dyDescent="0.35">
      <c r="A555">
        <v>580512</v>
      </c>
      <c r="B555" t="s">
        <v>552</v>
      </c>
      <c r="C555" s="1">
        <v>17284</v>
      </c>
      <c r="D555" s="1">
        <v>417792</v>
      </c>
      <c r="E555">
        <v>0.29299999999999998</v>
      </c>
      <c r="F555">
        <v>0.70699999999999996</v>
      </c>
      <c r="G555">
        <f t="shared" si="16"/>
        <v>0.70699999999999996</v>
      </c>
      <c r="H555">
        <f t="shared" si="17"/>
        <v>0.70699999999999996</v>
      </c>
      <c r="I555" s="1">
        <v>7221130686</v>
      </c>
      <c r="J555" s="1">
        <v>3909027</v>
      </c>
      <c r="K555" s="1">
        <v>4448485</v>
      </c>
    </row>
    <row r="556" spans="1:11" x14ac:dyDescent="0.35">
      <c r="A556">
        <v>580513</v>
      </c>
      <c r="B556" t="s">
        <v>553</v>
      </c>
      <c r="C556" s="1">
        <v>6655</v>
      </c>
      <c r="D556" s="1">
        <v>586018</v>
      </c>
      <c r="E556">
        <v>0.61</v>
      </c>
      <c r="F556">
        <v>0.58799999999999997</v>
      </c>
      <c r="G556">
        <f t="shared" si="16"/>
        <v>0.58799999999999997</v>
      </c>
      <c r="H556">
        <f t="shared" si="17"/>
        <v>0.61</v>
      </c>
      <c r="I556" s="1">
        <v>3899954762</v>
      </c>
      <c r="J556" s="1">
        <v>2669137</v>
      </c>
      <c r="K556" s="1">
        <v>2723954</v>
      </c>
    </row>
    <row r="557" spans="1:11" x14ac:dyDescent="0.35">
      <c r="A557">
        <v>580514</v>
      </c>
      <c r="B557" t="s">
        <v>554</v>
      </c>
      <c r="C557" s="1">
        <v>58</v>
      </c>
      <c r="D557" s="1">
        <v>52044605</v>
      </c>
      <c r="E557">
        <v>0</v>
      </c>
      <c r="F557">
        <v>0</v>
      </c>
      <c r="G557">
        <f t="shared" si="16"/>
        <v>0</v>
      </c>
      <c r="H557">
        <f t="shared" si="17"/>
        <v>0.36</v>
      </c>
      <c r="I557" s="1">
        <v>3018587129</v>
      </c>
      <c r="J557" s="1">
        <v>48228</v>
      </c>
      <c r="K557" s="1">
        <v>51458</v>
      </c>
    </row>
    <row r="558" spans="1:11" x14ac:dyDescent="0.35">
      <c r="A558">
        <v>580601</v>
      </c>
      <c r="B558" t="s">
        <v>555</v>
      </c>
      <c r="C558" s="1">
        <v>2928</v>
      </c>
      <c r="D558" s="1">
        <v>1143643</v>
      </c>
      <c r="E558">
        <v>0.433</v>
      </c>
      <c r="F558">
        <v>0.19600000000000001</v>
      </c>
      <c r="G558">
        <f t="shared" si="16"/>
        <v>0.19600000000000001</v>
      </c>
      <c r="H558">
        <f t="shared" si="17"/>
        <v>0.433</v>
      </c>
      <c r="I558" s="1">
        <v>3348587208</v>
      </c>
      <c r="J558" s="1">
        <v>598233</v>
      </c>
      <c r="K558" s="1">
        <v>561133</v>
      </c>
    </row>
    <row r="559" spans="1:11" x14ac:dyDescent="0.35">
      <c r="A559">
        <v>580602</v>
      </c>
      <c r="B559" t="s">
        <v>556</v>
      </c>
      <c r="C559" s="1">
        <v>5073</v>
      </c>
      <c r="D559" s="1">
        <v>1536512</v>
      </c>
      <c r="E559">
        <v>0.246</v>
      </c>
      <c r="F559">
        <v>0</v>
      </c>
      <c r="G559">
        <f t="shared" si="16"/>
        <v>0</v>
      </c>
      <c r="H559">
        <f t="shared" si="17"/>
        <v>0.36</v>
      </c>
      <c r="I559" s="1">
        <v>7794730381</v>
      </c>
      <c r="J559" s="1">
        <v>1028603</v>
      </c>
      <c r="K559" s="1">
        <v>1009860</v>
      </c>
    </row>
    <row r="560" spans="1:11" x14ac:dyDescent="0.35">
      <c r="A560">
        <v>580701</v>
      </c>
      <c r="B560" t="s">
        <v>557</v>
      </c>
      <c r="C560" s="1">
        <v>292</v>
      </c>
      <c r="D560" s="1">
        <v>11424323</v>
      </c>
      <c r="E560">
        <v>0</v>
      </c>
      <c r="F560">
        <v>0</v>
      </c>
      <c r="G560">
        <f t="shared" si="16"/>
        <v>0</v>
      </c>
      <c r="H560">
        <f t="shared" si="17"/>
        <v>0.36</v>
      </c>
      <c r="I560" s="1">
        <v>3335902377</v>
      </c>
      <c r="J560" s="1">
        <v>56832</v>
      </c>
      <c r="K560" s="1">
        <v>71299</v>
      </c>
    </row>
    <row r="561" spans="1:11" x14ac:dyDescent="0.35">
      <c r="A561">
        <v>580801</v>
      </c>
      <c r="B561" t="s">
        <v>558</v>
      </c>
      <c r="C561" s="1">
        <v>11686</v>
      </c>
      <c r="D561" s="1">
        <v>899180</v>
      </c>
      <c r="E561">
        <v>0.47099999999999997</v>
      </c>
      <c r="F561">
        <v>0.36799999999999999</v>
      </c>
      <c r="G561">
        <f t="shared" si="16"/>
        <v>0.36799999999999999</v>
      </c>
      <c r="H561">
        <f t="shared" si="17"/>
        <v>0.47099999999999997</v>
      </c>
      <c r="I561" s="1">
        <v>10507819316</v>
      </c>
      <c r="J561" s="1">
        <v>1886710</v>
      </c>
      <c r="K561" s="1">
        <v>1536703</v>
      </c>
    </row>
    <row r="562" spans="1:11" x14ac:dyDescent="0.35">
      <c r="A562">
        <v>580805</v>
      </c>
      <c r="B562" t="s">
        <v>559</v>
      </c>
      <c r="C562" s="1">
        <v>4181</v>
      </c>
      <c r="D562" s="1">
        <v>994341</v>
      </c>
      <c r="E562">
        <v>0.42499999999999999</v>
      </c>
      <c r="F562">
        <v>0.30099999999999999</v>
      </c>
      <c r="G562">
        <f t="shared" si="16"/>
        <v>0.30099999999999999</v>
      </c>
      <c r="H562">
        <f t="shared" si="17"/>
        <v>0.42499999999999999</v>
      </c>
      <c r="I562" s="1">
        <v>4157339914</v>
      </c>
      <c r="J562" s="1">
        <v>627103</v>
      </c>
      <c r="K562" s="1">
        <v>567107</v>
      </c>
    </row>
    <row r="563" spans="1:11" x14ac:dyDescent="0.35">
      <c r="A563">
        <v>580901</v>
      </c>
      <c r="B563" t="s">
        <v>560</v>
      </c>
      <c r="C563" s="1">
        <v>412</v>
      </c>
      <c r="D563" s="1">
        <v>5533603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2279844506</v>
      </c>
      <c r="J563" s="1">
        <v>64425</v>
      </c>
      <c r="K563" s="1">
        <v>37269</v>
      </c>
    </row>
    <row r="564" spans="1:11" x14ac:dyDescent="0.35">
      <c r="A564">
        <v>580902</v>
      </c>
      <c r="B564" t="s">
        <v>561</v>
      </c>
      <c r="C564" s="1">
        <v>999</v>
      </c>
      <c r="D564" s="1">
        <v>4762267</v>
      </c>
      <c r="E564">
        <v>0</v>
      </c>
      <c r="F564">
        <v>0</v>
      </c>
      <c r="G564">
        <f t="shared" si="16"/>
        <v>0</v>
      </c>
      <c r="H564">
        <f t="shared" si="17"/>
        <v>0.36</v>
      </c>
      <c r="I564" s="1">
        <v>4757505432</v>
      </c>
      <c r="J564" s="1">
        <v>138327</v>
      </c>
      <c r="K564" s="1">
        <v>122546</v>
      </c>
    </row>
    <row r="565" spans="1:11" x14ac:dyDescent="0.35">
      <c r="A565">
        <v>580903</v>
      </c>
      <c r="B565" t="s">
        <v>562</v>
      </c>
      <c r="C565" s="1">
        <v>158</v>
      </c>
      <c r="D565" s="1">
        <v>22286124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3521207748</v>
      </c>
      <c r="J565" s="1">
        <v>27294</v>
      </c>
      <c r="K565" s="1">
        <v>26367</v>
      </c>
    </row>
    <row r="566" spans="1:11" x14ac:dyDescent="0.35">
      <c r="A566">
        <v>580905</v>
      </c>
      <c r="B566" t="s">
        <v>563</v>
      </c>
      <c r="C566" s="1">
        <v>1974</v>
      </c>
      <c r="D566" s="1">
        <v>1952303</v>
      </c>
      <c r="E566">
        <v>0.192</v>
      </c>
      <c r="F566">
        <v>0</v>
      </c>
      <c r="G566">
        <f t="shared" si="16"/>
        <v>0</v>
      </c>
      <c r="H566">
        <f t="shared" si="17"/>
        <v>0.36</v>
      </c>
      <c r="I566" s="1">
        <v>3853847293</v>
      </c>
      <c r="J566" s="1">
        <v>258449</v>
      </c>
      <c r="K566" s="1">
        <v>297689</v>
      </c>
    </row>
    <row r="567" spans="1:11" x14ac:dyDescent="0.35">
      <c r="A567">
        <v>580906</v>
      </c>
      <c r="B567" t="s">
        <v>564</v>
      </c>
      <c r="C567" s="1">
        <v>1475</v>
      </c>
      <c r="D567" s="1">
        <v>12656855</v>
      </c>
      <c r="E567">
        <v>0</v>
      </c>
      <c r="F567">
        <v>0</v>
      </c>
      <c r="G567">
        <f t="shared" si="16"/>
        <v>0</v>
      </c>
      <c r="H567">
        <f t="shared" si="17"/>
        <v>0.36</v>
      </c>
      <c r="I567" s="1">
        <v>18668862502</v>
      </c>
      <c r="J567" s="1">
        <v>403316</v>
      </c>
      <c r="K567" s="1">
        <v>295773</v>
      </c>
    </row>
    <row r="568" spans="1:11" x14ac:dyDescent="0.35">
      <c r="A568">
        <v>580909</v>
      </c>
      <c r="B568" t="s">
        <v>565</v>
      </c>
      <c r="C568" s="1">
        <v>151</v>
      </c>
      <c r="D568" s="1">
        <v>35900516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5420977987</v>
      </c>
      <c r="J568" s="1">
        <v>56138</v>
      </c>
      <c r="K568" s="1">
        <v>48708</v>
      </c>
    </row>
    <row r="569" spans="1:11" x14ac:dyDescent="0.35">
      <c r="A569">
        <v>580912</v>
      </c>
      <c r="B569" t="s">
        <v>566</v>
      </c>
      <c r="C569" s="1">
        <v>4146</v>
      </c>
      <c r="D569" s="1">
        <v>679525</v>
      </c>
      <c r="E569">
        <v>0.48399999999999999</v>
      </c>
      <c r="F569">
        <v>0.52200000000000002</v>
      </c>
      <c r="G569">
        <f t="shared" si="16"/>
        <v>0.52200000000000002</v>
      </c>
      <c r="H569">
        <f t="shared" si="17"/>
        <v>0.52200000000000002</v>
      </c>
      <c r="I569" s="1">
        <v>2817311211</v>
      </c>
      <c r="J569" s="1">
        <v>859659</v>
      </c>
      <c r="K569" s="1">
        <v>895177</v>
      </c>
    </row>
    <row r="570" spans="1:11" x14ac:dyDescent="0.35">
      <c r="A570">
        <v>580913</v>
      </c>
      <c r="B570" t="s">
        <v>567</v>
      </c>
      <c r="C570" s="1">
        <v>540</v>
      </c>
      <c r="D570" s="1">
        <v>4404978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2378688218</v>
      </c>
      <c r="J570" s="1">
        <v>33697</v>
      </c>
      <c r="K570" s="1">
        <v>40207</v>
      </c>
    </row>
    <row r="571" spans="1:11" x14ac:dyDescent="0.35">
      <c r="A571">
        <v>580917</v>
      </c>
      <c r="B571" t="s">
        <v>568</v>
      </c>
      <c r="C571" s="1">
        <v>857</v>
      </c>
      <c r="D571" s="1">
        <v>2510946</v>
      </c>
      <c r="E571">
        <v>5.8999999999999997E-2</v>
      </c>
      <c r="F571">
        <v>0</v>
      </c>
      <c r="G571">
        <f t="shared" si="16"/>
        <v>0</v>
      </c>
      <c r="H571">
        <f t="shared" si="17"/>
        <v>0.36</v>
      </c>
      <c r="I571" s="1">
        <v>2151881271</v>
      </c>
      <c r="J571" s="1">
        <v>101062</v>
      </c>
      <c r="K571" s="1">
        <v>128014</v>
      </c>
    </row>
    <row r="572" spans="1:11" x14ac:dyDescent="0.35">
      <c r="A572">
        <v>581002</v>
      </c>
      <c r="B572" t="s">
        <v>569</v>
      </c>
      <c r="C572" s="1">
        <v>204</v>
      </c>
      <c r="D572" s="1">
        <v>6322596</v>
      </c>
      <c r="E572">
        <v>0</v>
      </c>
      <c r="F572">
        <v>0</v>
      </c>
      <c r="G572">
        <f t="shared" si="16"/>
        <v>0</v>
      </c>
      <c r="H572">
        <f t="shared" si="17"/>
        <v>0.36</v>
      </c>
      <c r="I572" s="1">
        <v>1289809714</v>
      </c>
      <c r="J572" s="1">
        <v>46253</v>
      </c>
      <c r="K572" s="1">
        <v>27278</v>
      </c>
    </row>
    <row r="573" spans="1:11" x14ac:dyDescent="0.35">
      <c r="A573">
        <v>581004</v>
      </c>
      <c r="B573" t="s">
        <v>570</v>
      </c>
      <c r="C573" s="1">
        <v>32</v>
      </c>
      <c r="D573" s="1">
        <v>24775452</v>
      </c>
      <c r="E573">
        <v>0</v>
      </c>
      <c r="F573">
        <v>0</v>
      </c>
      <c r="G573">
        <f t="shared" si="16"/>
        <v>0</v>
      </c>
      <c r="H573">
        <f t="shared" si="17"/>
        <v>0.36</v>
      </c>
      <c r="I573" s="1">
        <v>792814476</v>
      </c>
      <c r="J573" s="1">
        <v>4709</v>
      </c>
      <c r="K573" s="1">
        <v>5573</v>
      </c>
    </row>
    <row r="574" spans="1:11" x14ac:dyDescent="0.35">
      <c r="A574">
        <v>581005</v>
      </c>
      <c r="B574" t="s">
        <v>571</v>
      </c>
      <c r="C574" s="1">
        <v>1006</v>
      </c>
      <c r="D574" s="1">
        <v>2934651</v>
      </c>
      <c r="E574">
        <v>0</v>
      </c>
      <c r="F574">
        <v>0</v>
      </c>
      <c r="G574">
        <f t="shared" si="16"/>
        <v>0</v>
      </c>
      <c r="H574">
        <f t="shared" si="17"/>
        <v>0.36</v>
      </c>
      <c r="I574" s="1">
        <v>2952259238</v>
      </c>
      <c r="J574" s="1">
        <v>107904</v>
      </c>
      <c r="K574" s="1">
        <v>131513</v>
      </c>
    </row>
    <row r="575" spans="1:11" x14ac:dyDescent="0.35">
      <c r="A575">
        <v>581010</v>
      </c>
      <c r="B575" t="s">
        <v>572</v>
      </c>
      <c r="C575" s="1">
        <v>583</v>
      </c>
      <c r="D575" s="1">
        <v>2651631</v>
      </c>
      <c r="E575">
        <v>0</v>
      </c>
      <c r="F575">
        <v>0</v>
      </c>
      <c r="G575">
        <f t="shared" si="16"/>
        <v>0</v>
      </c>
      <c r="H575">
        <f t="shared" si="17"/>
        <v>0.36</v>
      </c>
      <c r="I575" s="1">
        <v>1545901047</v>
      </c>
      <c r="J575" s="1">
        <v>96943</v>
      </c>
      <c r="K575" s="1">
        <v>97631</v>
      </c>
    </row>
    <row r="576" spans="1:11" x14ac:dyDescent="0.35">
      <c r="A576">
        <v>581012</v>
      </c>
      <c r="B576" t="s">
        <v>573</v>
      </c>
      <c r="C576" s="1">
        <v>1623</v>
      </c>
      <c r="D576" s="1">
        <v>2398581</v>
      </c>
      <c r="E576">
        <v>3.6999999999999998E-2</v>
      </c>
      <c r="F576">
        <v>0</v>
      </c>
      <c r="G576">
        <f t="shared" si="16"/>
        <v>0</v>
      </c>
      <c r="H576">
        <f t="shared" si="17"/>
        <v>0.36</v>
      </c>
      <c r="I576" s="1">
        <v>3892897126</v>
      </c>
      <c r="J576" s="1">
        <v>152778</v>
      </c>
      <c r="K576" s="1">
        <v>205980</v>
      </c>
    </row>
    <row r="577" spans="1:11" x14ac:dyDescent="0.35">
      <c r="A577">
        <v>590501</v>
      </c>
      <c r="B577" t="s">
        <v>574</v>
      </c>
      <c r="C577" s="1">
        <v>1318</v>
      </c>
      <c r="D577" s="1">
        <v>690797</v>
      </c>
      <c r="E577">
        <v>0.59</v>
      </c>
      <c r="F577">
        <v>0.51400000000000001</v>
      </c>
      <c r="G577">
        <f t="shared" si="16"/>
        <v>0.51400000000000001</v>
      </c>
      <c r="H577">
        <f t="shared" si="17"/>
        <v>0.59</v>
      </c>
      <c r="I577" s="1">
        <v>910470629</v>
      </c>
      <c r="J577" s="1">
        <v>1156174</v>
      </c>
      <c r="K577" s="1">
        <v>1011350</v>
      </c>
    </row>
    <row r="578" spans="1:11" x14ac:dyDescent="0.35">
      <c r="A578">
        <v>590801</v>
      </c>
      <c r="B578" t="s">
        <v>575</v>
      </c>
      <c r="C578" s="1">
        <v>745</v>
      </c>
      <c r="D578" s="1">
        <v>1139425</v>
      </c>
      <c r="E578">
        <v>0.32300000000000001</v>
      </c>
      <c r="F578">
        <v>0.19900000000000001</v>
      </c>
      <c r="G578">
        <f t="shared" si="16"/>
        <v>0.19900000000000001</v>
      </c>
      <c r="H578">
        <f t="shared" si="17"/>
        <v>0.36</v>
      </c>
      <c r="I578" s="1">
        <v>848872078</v>
      </c>
      <c r="J578" s="1">
        <v>453327</v>
      </c>
      <c r="K578" s="1">
        <v>334427</v>
      </c>
    </row>
    <row r="579" spans="1:11" x14ac:dyDescent="0.35">
      <c r="A579">
        <v>590901</v>
      </c>
      <c r="B579" t="s">
        <v>576</v>
      </c>
      <c r="C579" s="1">
        <v>1536</v>
      </c>
      <c r="D579" s="1">
        <v>551198</v>
      </c>
      <c r="E579">
        <v>0.62</v>
      </c>
      <c r="F579">
        <v>0.61299999999999999</v>
      </c>
      <c r="G579">
        <f t="shared" si="16"/>
        <v>0.61299999999999999</v>
      </c>
      <c r="H579">
        <f t="shared" si="17"/>
        <v>0.62</v>
      </c>
      <c r="I579" s="1">
        <v>846640142</v>
      </c>
      <c r="J579" s="1">
        <v>1612561</v>
      </c>
      <c r="K579" s="1">
        <v>1361179</v>
      </c>
    </row>
    <row r="580" spans="1:11" x14ac:dyDescent="0.35">
      <c r="A580">
        <v>591201</v>
      </c>
      <c r="B580" t="s">
        <v>577</v>
      </c>
      <c r="C580" s="1">
        <v>1154</v>
      </c>
      <c r="D580" s="1">
        <v>968834</v>
      </c>
      <c r="E580">
        <v>0.52700000000000002</v>
      </c>
      <c r="F580">
        <v>0.31900000000000001</v>
      </c>
      <c r="G580">
        <f t="shared" ref="G580:G643" si="18">F580</f>
        <v>0.31900000000000001</v>
      </c>
      <c r="H580">
        <f t="shared" ref="H580:H643" si="19">MAX(IF(E580&gt;F580,E580,F580),0.36)</f>
        <v>0.52700000000000002</v>
      </c>
      <c r="I580" s="1">
        <v>1118035174</v>
      </c>
      <c r="J580" s="1">
        <v>768282</v>
      </c>
      <c r="K580" s="1">
        <v>697837</v>
      </c>
    </row>
    <row r="581" spans="1:11" x14ac:dyDescent="0.35">
      <c r="A581">
        <v>591301</v>
      </c>
      <c r="B581" t="s">
        <v>578</v>
      </c>
      <c r="C581" s="1">
        <v>258</v>
      </c>
      <c r="D581" s="1">
        <v>1342077</v>
      </c>
      <c r="E581">
        <v>0.36</v>
      </c>
      <c r="F581">
        <v>5.6000000000000001E-2</v>
      </c>
      <c r="G581">
        <f t="shared" si="18"/>
        <v>5.6000000000000001E-2</v>
      </c>
      <c r="H581">
        <f t="shared" si="19"/>
        <v>0.36</v>
      </c>
      <c r="I581" s="1">
        <v>346256104</v>
      </c>
      <c r="J581" s="1">
        <v>173936</v>
      </c>
      <c r="K581" s="1">
        <v>160304</v>
      </c>
    </row>
    <row r="582" spans="1:11" x14ac:dyDescent="0.35">
      <c r="A582">
        <v>591302</v>
      </c>
      <c r="B582" t="s">
        <v>579</v>
      </c>
      <c r="C582" s="1">
        <v>623</v>
      </c>
      <c r="D582" s="1">
        <v>971378</v>
      </c>
      <c r="E582">
        <v>0.33400000000000002</v>
      </c>
      <c r="F582">
        <v>0.317</v>
      </c>
      <c r="G582">
        <f t="shared" si="18"/>
        <v>0.317</v>
      </c>
      <c r="H582">
        <f t="shared" si="19"/>
        <v>0.36</v>
      </c>
      <c r="I582" s="1">
        <v>605168993</v>
      </c>
      <c r="J582" s="1">
        <v>233510</v>
      </c>
      <c r="K582" s="1">
        <v>201231</v>
      </c>
    </row>
    <row r="583" spans="1:11" x14ac:dyDescent="0.35">
      <c r="A583">
        <v>591401</v>
      </c>
      <c r="B583" t="s">
        <v>580</v>
      </c>
      <c r="C583" s="1">
        <v>3381</v>
      </c>
      <c r="D583" s="1">
        <v>940549</v>
      </c>
      <c r="E583">
        <v>0.36</v>
      </c>
      <c r="F583">
        <v>0.33900000000000002</v>
      </c>
      <c r="G583">
        <f t="shared" si="18"/>
        <v>0.33900000000000002</v>
      </c>
      <c r="H583">
        <f t="shared" si="19"/>
        <v>0.36</v>
      </c>
      <c r="I583" s="1">
        <v>3179996633</v>
      </c>
      <c r="J583" s="1">
        <v>1586820</v>
      </c>
      <c r="K583" s="1">
        <v>1289721</v>
      </c>
    </row>
    <row r="584" spans="1:11" x14ac:dyDescent="0.35">
      <c r="A584">
        <v>591502</v>
      </c>
      <c r="B584" t="s">
        <v>581</v>
      </c>
      <c r="C584" s="1">
        <v>1489</v>
      </c>
      <c r="D584" s="1">
        <v>973286</v>
      </c>
      <c r="E584">
        <v>0.28599999999999998</v>
      </c>
      <c r="F584">
        <v>0.316</v>
      </c>
      <c r="G584">
        <f t="shared" si="18"/>
        <v>0.316</v>
      </c>
      <c r="H584">
        <f t="shared" si="19"/>
        <v>0.36</v>
      </c>
      <c r="I584" s="1">
        <v>1449223471</v>
      </c>
      <c r="J584" s="1">
        <v>778749</v>
      </c>
      <c r="K584" s="1">
        <v>611365</v>
      </c>
    </row>
    <row r="585" spans="1:11" x14ac:dyDescent="0.35">
      <c r="A585">
        <v>600101</v>
      </c>
      <c r="B585" t="s">
        <v>582</v>
      </c>
      <c r="C585" s="1">
        <v>1764</v>
      </c>
      <c r="D585" s="1">
        <v>212341</v>
      </c>
      <c r="E585">
        <v>0.51900000000000002</v>
      </c>
      <c r="F585">
        <v>0.85099999999999998</v>
      </c>
      <c r="G585">
        <f t="shared" si="18"/>
        <v>0.85099999999999998</v>
      </c>
      <c r="H585">
        <f t="shared" si="19"/>
        <v>0.85099999999999998</v>
      </c>
      <c r="I585" s="1">
        <v>374570455</v>
      </c>
      <c r="J585" s="1">
        <v>1748251</v>
      </c>
      <c r="K585" s="1">
        <v>1294988</v>
      </c>
    </row>
    <row r="586" spans="1:11" x14ac:dyDescent="0.35">
      <c r="A586">
        <v>600301</v>
      </c>
      <c r="B586" t="s">
        <v>583</v>
      </c>
      <c r="C586" s="1">
        <v>955</v>
      </c>
      <c r="D586" s="1">
        <v>261858</v>
      </c>
      <c r="E586">
        <v>0.55900000000000005</v>
      </c>
      <c r="F586">
        <v>0.81599999999999995</v>
      </c>
      <c r="G586">
        <f t="shared" si="18"/>
        <v>0.81599999999999995</v>
      </c>
      <c r="H586">
        <f t="shared" si="19"/>
        <v>0.81599999999999995</v>
      </c>
      <c r="I586" s="1">
        <v>250074875</v>
      </c>
      <c r="J586" s="1">
        <v>774917</v>
      </c>
      <c r="K586" s="1">
        <v>592291</v>
      </c>
    </row>
    <row r="587" spans="1:11" x14ac:dyDescent="0.35">
      <c r="A587">
        <v>600402</v>
      </c>
      <c r="B587" t="s">
        <v>584</v>
      </c>
      <c r="C587" s="1">
        <v>1327</v>
      </c>
      <c r="D587" s="1">
        <v>255572</v>
      </c>
      <c r="E587">
        <v>0.60599999999999998</v>
      </c>
      <c r="F587">
        <v>0.82099999999999995</v>
      </c>
      <c r="G587">
        <f t="shared" si="18"/>
        <v>0.82099999999999995</v>
      </c>
      <c r="H587">
        <f t="shared" si="19"/>
        <v>0.82099999999999995</v>
      </c>
      <c r="I587" s="1">
        <v>339144505</v>
      </c>
      <c r="J587" s="1">
        <v>1797239</v>
      </c>
      <c r="K587" s="1">
        <v>1564108</v>
      </c>
    </row>
    <row r="588" spans="1:11" x14ac:dyDescent="0.35">
      <c r="A588">
        <v>600601</v>
      </c>
      <c r="B588" t="s">
        <v>585</v>
      </c>
      <c r="C588" s="1">
        <v>2316</v>
      </c>
      <c r="D588" s="1">
        <v>333450</v>
      </c>
      <c r="E588">
        <v>0.6</v>
      </c>
      <c r="F588">
        <v>0.76600000000000001</v>
      </c>
      <c r="G588">
        <f t="shared" si="18"/>
        <v>0.76600000000000001</v>
      </c>
      <c r="H588">
        <f t="shared" si="19"/>
        <v>0.76600000000000001</v>
      </c>
      <c r="I588" s="1">
        <v>772270392</v>
      </c>
      <c r="J588" s="1">
        <v>2367801</v>
      </c>
      <c r="K588" s="1">
        <v>2138742</v>
      </c>
    </row>
    <row r="589" spans="1:11" x14ac:dyDescent="0.35">
      <c r="A589">
        <v>600801</v>
      </c>
      <c r="B589" t="s">
        <v>586</v>
      </c>
      <c r="C589" s="1">
        <v>1015</v>
      </c>
      <c r="D589" s="1">
        <v>319710</v>
      </c>
      <c r="E589">
        <v>0.53500000000000003</v>
      </c>
      <c r="F589">
        <v>0.77600000000000002</v>
      </c>
      <c r="G589">
        <f t="shared" si="18"/>
        <v>0.77600000000000002</v>
      </c>
      <c r="H589">
        <f t="shared" si="19"/>
        <v>0.77600000000000002</v>
      </c>
      <c r="I589" s="1">
        <v>324506614</v>
      </c>
      <c r="J589" s="1">
        <v>1408147</v>
      </c>
      <c r="K589" s="1">
        <v>1029534</v>
      </c>
    </row>
    <row r="590" spans="1:11" x14ac:dyDescent="0.35">
      <c r="A590">
        <v>600903</v>
      </c>
      <c r="B590" t="s">
        <v>587</v>
      </c>
      <c r="C590" s="1">
        <v>1085</v>
      </c>
      <c r="D590" s="1">
        <v>241623</v>
      </c>
      <c r="E590">
        <v>0.2</v>
      </c>
      <c r="F590">
        <v>0.83099999999999996</v>
      </c>
      <c r="G590">
        <f t="shared" si="18"/>
        <v>0.83099999999999996</v>
      </c>
      <c r="H590">
        <f t="shared" si="19"/>
        <v>0.83099999999999996</v>
      </c>
      <c r="I590" s="1">
        <v>262161999</v>
      </c>
      <c r="J590" s="1">
        <v>1021559</v>
      </c>
      <c r="K590" s="1">
        <v>736775</v>
      </c>
    </row>
    <row r="591" spans="1:11" x14ac:dyDescent="0.35">
      <c r="A591">
        <v>610301</v>
      </c>
      <c r="B591" t="s">
        <v>588</v>
      </c>
      <c r="C591" s="1">
        <v>1941</v>
      </c>
      <c r="D591" s="1">
        <v>340586</v>
      </c>
      <c r="E591">
        <v>0.63700000000000001</v>
      </c>
      <c r="F591">
        <v>0.76100000000000001</v>
      </c>
      <c r="G591">
        <f t="shared" si="18"/>
        <v>0.76100000000000001</v>
      </c>
      <c r="H591">
        <f t="shared" si="19"/>
        <v>0.76100000000000001</v>
      </c>
      <c r="I591" s="1">
        <v>661078983</v>
      </c>
      <c r="J591" s="1">
        <v>1518914</v>
      </c>
      <c r="K591" s="1">
        <v>1337311</v>
      </c>
    </row>
    <row r="592" spans="1:11" x14ac:dyDescent="0.35">
      <c r="A592">
        <v>610501</v>
      </c>
      <c r="B592" t="s">
        <v>589</v>
      </c>
      <c r="C592" s="1">
        <v>1032</v>
      </c>
      <c r="D592" s="1">
        <v>248651</v>
      </c>
      <c r="E592">
        <v>0.60199999999999998</v>
      </c>
      <c r="F592">
        <v>0.82599999999999996</v>
      </c>
      <c r="G592">
        <f t="shared" si="18"/>
        <v>0.82599999999999996</v>
      </c>
      <c r="H592">
        <f t="shared" si="19"/>
        <v>0.82599999999999996</v>
      </c>
      <c r="I592" s="1">
        <v>256608329</v>
      </c>
      <c r="J592" s="1">
        <v>1291092</v>
      </c>
      <c r="K592" s="1">
        <v>1112795</v>
      </c>
    </row>
    <row r="593" spans="1:11" x14ac:dyDescent="0.35">
      <c r="A593">
        <v>610600</v>
      </c>
      <c r="B593" t="s">
        <v>590</v>
      </c>
      <c r="C593" s="1">
        <v>5531</v>
      </c>
      <c r="D593" s="1">
        <v>715785</v>
      </c>
      <c r="E593">
        <v>0.53500000000000003</v>
      </c>
      <c r="F593">
        <v>0.497</v>
      </c>
      <c r="G593">
        <f t="shared" si="18"/>
        <v>0.497</v>
      </c>
      <c r="H593">
        <f t="shared" si="19"/>
        <v>0.53500000000000003</v>
      </c>
      <c r="I593" s="1">
        <v>3959010693</v>
      </c>
      <c r="J593" s="1">
        <v>3379534</v>
      </c>
      <c r="K593" s="1">
        <v>2779796</v>
      </c>
    </row>
    <row r="594" spans="1:11" x14ac:dyDescent="0.35">
      <c r="A594">
        <v>610801</v>
      </c>
      <c r="B594" t="s">
        <v>591</v>
      </c>
      <c r="C594" s="1">
        <v>1294</v>
      </c>
      <c r="D594" s="1">
        <v>647966</v>
      </c>
      <c r="E594">
        <v>0.54600000000000004</v>
      </c>
      <c r="F594">
        <v>0.54500000000000004</v>
      </c>
      <c r="G594">
        <f t="shared" si="18"/>
        <v>0.54500000000000004</v>
      </c>
      <c r="H594">
        <f t="shared" si="19"/>
        <v>0.54600000000000004</v>
      </c>
      <c r="I594" s="1">
        <v>838469213</v>
      </c>
      <c r="J594" s="1">
        <v>976245</v>
      </c>
      <c r="K594" s="1">
        <v>834230</v>
      </c>
    </row>
    <row r="595" spans="1:11" x14ac:dyDescent="0.35">
      <c r="A595">
        <v>610901</v>
      </c>
      <c r="B595" t="s">
        <v>592</v>
      </c>
      <c r="C595" s="1">
        <v>996</v>
      </c>
      <c r="D595" s="1">
        <v>255084</v>
      </c>
      <c r="E595">
        <v>0.54300000000000004</v>
      </c>
      <c r="F595">
        <v>0.82099999999999995</v>
      </c>
      <c r="G595">
        <f t="shared" si="18"/>
        <v>0.82099999999999995</v>
      </c>
      <c r="H595">
        <f t="shared" si="19"/>
        <v>0.82099999999999995</v>
      </c>
      <c r="I595" s="1">
        <v>254064550</v>
      </c>
      <c r="J595" s="1">
        <v>926982</v>
      </c>
      <c r="K595" s="1">
        <v>835526</v>
      </c>
    </row>
    <row r="596" spans="1:11" x14ac:dyDescent="0.35">
      <c r="A596">
        <v>611001</v>
      </c>
      <c r="B596" t="s">
        <v>593</v>
      </c>
      <c r="C596" s="1">
        <v>1236</v>
      </c>
      <c r="D596" s="1">
        <v>379782</v>
      </c>
      <c r="E596">
        <v>0.61199999999999999</v>
      </c>
      <c r="F596">
        <v>0.73299999999999998</v>
      </c>
      <c r="G596">
        <f t="shared" si="18"/>
        <v>0.73299999999999998</v>
      </c>
      <c r="H596">
        <f t="shared" si="19"/>
        <v>0.73299999999999998</v>
      </c>
      <c r="I596" s="1">
        <v>469411363</v>
      </c>
      <c r="J596" s="1">
        <v>1416695</v>
      </c>
      <c r="K596" s="1">
        <v>985647</v>
      </c>
    </row>
    <row r="597" spans="1:11" x14ac:dyDescent="0.35">
      <c r="A597">
        <v>620600</v>
      </c>
      <c r="B597" t="s">
        <v>594</v>
      </c>
      <c r="C597" s="1">
        <v>7471</v>
      </c>
      <c r="D597" s="1">
        <v>689673</v>
      </c>
      <c r="E597">
        <v>0.53</v>
      </c>
      <c r="F597">
        <v>0.51500000000000001</v>
      </c>
      <c r="G597">
        <f t="shared" si="18"/>
        <v>0.51500000000000001</v>
      </c>
      <c r="H597">
        <f t="shared" si="19"/>
        <v>0.53</v>
      </c>
      <c r="I597" s="1">
        <v>5152549741</v>
      </c>
      <c r="J597" s="1">
        <v>2826333</v>
      </c>
      <c r="K597" s="1">
        <v>2507382</v>
      </c>
    </row>
    <row r="598" spans="1:11" x14ac:dyDescent="0.35">
      <c r="A598">
        <v>620803</v>
      </c>
      <c r="B598" t="s">
        <v>595</v>
      </c>
      <c r="C598" s="1">
        <v>2049</v>
      </c>
      <c r="D598" s="1">
        <v>670392</v>
      </c>
      <c r="E598">
        <v>0.50700000000000001</v>
      </c>
      <c r="F598">
        <v>0.52900000000000003</v>
      </c>
      <c r="G598">
        <f t="shared" si="18"/>
        <v>0.52900000000000003</v>
      </c>
      <c r="H598">
        <f t="shared" si="19"/>
        <v>0.52900000000000003</v>
      </c>
      <c r="I598" s="1">
        <v>1373633539</v>
      </c>
      <c r="J598" s="1">
        <v>936121</v>
      </c>
      <c r="K598" s="1">
        <v>790758</v>
      </c>
    </row>
    <row r="599" spans="1:11" x14ac:dyDescent="0.35">
      <c r="A599">
        <v>620901</v>
      </c>
      <c r="B599" t="s">
        <v>596</v>
      </c>
      <c r="C599" s="1">
        <v>2429</v>
      </c>
      <c r="D599" s="1">
        <v>916062</v>
      </c>
      <c r="E599">
        <v>0.44900000000000001</v>
      </c>
      <c r="F599">
        <v>0.35599999999999998</v>
      </c>
      <c r="G599">
        <f t="shared" si="18"/>
        <v>0.35599999999999998</v>
      </c>
      <c r="H599">
        <f t="shared" si="19"/>
        <v>0.44900000000000001</v>
      </c>
      <c r="I599" s="1">
        <v>2225116174</v>
      </c>
      <c r="J599" s="1">
        <v>1115917</v>
      </c>
      <c r="K599" s="1">
        <v>970311</v>
      </c>
    </row>
    <row r="600" spans="1:11" x14ac:dyDescent="0.35">
      <c r="A600">
        <v>621001</v>
      </c>
      <c r="B600" t="s">
        <v>597</v>
      </c>
      <c r="C600" s="1">
        <v>2234</v>
      </c>
      <c r="D600" s="1">
        <v>996852</v>
      </c>
      <c r="E600">
        <v>0.52700000000000002</v>
      </c>
      <c r="F600">
        <v>0.29899999999999999</v>
      </c>
      <c r="G600">
        <f t="shared" si="18"/>
        <v>0.29899999999999999</v>
      </c>
      <c r="H600">
        <f t="shared" si="19"/>
        <v>0.52700000000000002</v>
      </c>
      <c r="I600" s="1">
        <v>2226967876</v>
      </c>
      <c r="J600" s="1">
        <v>943900</v>
      </c>
      <c r="K600" s="1">
        <v>907008</v>
      </c>
    </row>
    <row r="601" spans="1:11" x14ac:dyDescent="0.35">
      <c r="A601">
        <v>621101</v>
      </c>
      <c r="B601" t="s">
        <v>598</v>
      </c>
      <c r="C601" s="1">
        <v>2444</v>
      </c>
      <c r="D601" s="1">
        <v>862754</v>
      </c>
      <c r="E601">
        <v>0.48399999999999999</v>
      </c>
      <c r="F601">
        <v>0.39400000000000002</v>
      </c>
      <c r="G601">
        <f t="shared" si="18"/>
        <v>0.39400000000000002</v>
      </c>
      <c r="H601">
        <f t="shared" si="19"/>
        <v>0.48399999999999999</v>
      </c>
      <c r="I601" s="1">
        <v>2108572949</v>
      </c>
      <c r="J601" s="1">
        <v>1169780</v>
      </c>
      <c r="K601" s="1">
        <v>1021294</v>
      </c>
    </row>
    <row r="602" spans="1:11" x14ac:dyDescent="0.35">
      <c r="A602">
        <v>621201</v>
      </c>
      <c r="B602" t="s">
        <v>599</v>
      </c>
      <c r="C602" s="1">
        <v>1651</v>
      </c>
      <c r="D602" s="1">
        <v>2338178</v>
      </c>
      <c r="E602">
        <v>0.20799999999999999</v>
      </c>
      <c r="F602">
        <v>0</v>
      </c>
      <c r="G602">
        <f t="shared" si="18"/>
        <v>0</v>
      </c>
      <c r="H602">
        <f t="shared" si="19"/>
        <v>0.36</v>
      </c>
      <c r="I602" s="1">
        <v>3860332551</v>
      </c>
      <c r="J602" s="1">
        <v>792947</v>
      </c>
      <c r="K602" s="1">
        <v>676545</v>
      </c>
    </row>
    <row r="603" spans="1:11" x14ac:dyDescent="0.35">
      <c r="A603">
        <v>621601</v>
      </c>
      <c r="B603" t="s">
        <v>600</v>
      </c>
      <c r="C603" s="1">
        <v>3344</v>
      </c>
      <c r="D603" s="1">
        <v>676806</v>
      </c>
      <c r="E603">
        <v>0.441</v>
      </c>
      <c r="F603">
        <v>0.52400000000000002</v>
      </c>
      <c r="G603">
        <f t="shared" si="18"/>
        <v>0.52400000000000002</v>
      </c>
      <c r="H603">
        <f t="shared" si="19"/>
        <v>0.52400000000000002</v>
      </c>
      <c r="I603" s="1">
        <v>2263240119</v>
      </c>
      <c r="J603" s="1">
        <v>1491935</v>
      </c>
      <c r="K603" s="1">
        <v>1210459</v>
      </c>
    </row>
    <row r="604" spans="1:11" x14ac:dyDescent="0.35">
      <c r="A604">
        <v>621801</v>
      </c>
      <c r="B604" t="s">
        <v>601</v>
      </c>
      <c r="C604" s="1">
        <v>3651</v>
      </c>
      <c r="D604" s="1">
        <v>514606</v>
      </c>
      <c r="E604">
        <v>0.55600000000000005</v>
      </c>
      <c r="F604">
        <v>0.63800000000000001</v>
      </c>
      <c r="G604">
        <f t="shared" si="18"/>
        <v>0.63800000000000001</v>
      </c>
      <c r="H604">
        <f t="shared" si="19"/>
        <v>0.63800000000000001</v>
      </c>
      <c r="I604" s="1">
        <v>1878829621</v>
      </c>
      <c r="J604" s="1">
        <v>1776605</v>
      </c>
      <c r="K604" s="1">
        <v>1487866</v>
      </c>
    </row>
    <row r="605" spans="1:11" x14ac:dyDescent="0.35">
      <c r="A605">
        <v>622002</v>
      </c>
      <c r="B605" t="s">
        <v>602</v>
      </c>
      <c r="C605" s="1">
        <v>1825</v>
      </c>
      <c r="D605" s="1">
        <v>669517</v>
      </c>
      <c r="E605">
        <v>0.51900000000000002</v>
      </c>
      <c r="F605">
        <v>0.52900000000000003</v>
      </c>
      <c r="G605">
        <f t="shared" si="18"/>
        <v>0.52900000000000003</v>
      </c>
      <c r="H605">
        <f t="shared" si="19"/>
        <v>0.52900000000000003</v>
      </c>
      <c r="I605" s="1">
        <v>1221869732</v>
      </c>
      <c r="J605" s="1">
        <v>742518</v>
      </c>
      <c r="K605" s="1">
        <v>643593</v>
      </c>
    </row>
    <row r="606" spans="1:11" x14ac:dyDescent="0.35">
      <c r="A606">
        <v>630101</v>
      </c>
      <c r="B606" t="s">
        <v>603</v>
      </c>
      <c r="C606" s="1">
        <v>280</v>
      </c>
      <c r="D606" s="1">
        <v>5463357</v>
      </c>
      <c r="E606">
        <v>0</v>
      </c>
      <c r="F606">
        <v>0</v>
      </c>
      <c r="G606">
        <f t="shared" si="18"/>
        <v>0</v>
      </c>
      <c r="H606">
        <f t="shared" si="19"/>
        <v>0.36</v>
      </c>
      <c r="I606" s="1">
        <v>1529740061</v>
      </c>
      <c r="J606" s="1">
        <v>128114</v>
      </c>
      <c r="K606" s="1">
        <v>144619</v>
      </c>
    </row>
    <row r="607" spans="1:11" x14ac:dyDescent="0.35">
      <c r="A607">
        <v>630202</v>
      </c>
      <c r="B607" t="s">
        <v>604</v>
      </c>
      <c r="C607" s="1">
        <v>564</v>
      </c>
      <c r="D607" s="1">
        <v>2477967</v>
      </c>
      <c r="E607">
        <v>0</v>
      </c>
      <c r="F607">
        <v>0</v>
      </c>
      <c r="G607">
        <f t="shared" si="18"/>
        <v>0</v>
      </c>
      <c r="H607">
        <f t="shared" si="19"/>
        <v>0.36</v>
      </c>
      <c r="I607" s="1">
        <v>1397573525</v>
      </c>
      <c r="J607" s="1">
        <v>111177</v>
      </c>
      <c r="K607" s="1">
        <v>104560</v>
      </c>
    </row>
    <row r="608" spans="1:11" x14ac:dyDescent="0.35">
      <c r="A608">
        <v>630300</v>
      </c>
      <c r="B608" t="s">
        <v>605</v>
      </c>
      <c r="C608" s="1">
        <v>2186</v>
      </c>
      <c r="D608" s="1">
        <v>531447</v>
      </c>
      <c r="E608">
        <v>0.5</v>
      </c>
      <c r="F608">
        <v>0.627</v>
      </c>
      <c r="G608">
        <f t="shared" si="18"/>
        <v>0.627</v>
      </c>
      <c r="H608">
        <f t="shared" si="19"/>
        <v>0.627</v>
      </c>
      <c r="I608" s="1">
        <v>1161744156</v>
      </c>
      <c r="J608" s="1">
        <v>689989</v>
      </c>
      <c r="K608" s="1">
        <v>760594</v>
      </c>
    </row>
    <row r="609" spans="1:11" x14ac:dyDescent="0.35">
      <c r="A609">
        <v>630601</v>
      </c>
      <c r="B609" t="s">
        <v>606</v>
      </c>
      <c r="C609" s="1">
        <v>381</v>
      </c>
      <c r="D609" s="1">
        <v>1279338</v>
      </c>
      <c r="E609">
        <v>0.33400000000000002</v>
      </c>
      <c r="F609">
        <v>0.1</v>
      </c>
      <c r="G609">
        <f t="shared" si="18"/>
        <v>0.1</v>
      </c>
      <c r="H609">
        <f t="shared" si="19"/>
        <v>0.36</v>
      </c>
      <c r="I609" s="1">
        <v>487428092</v>
      </c>
      <c r="J609" s="1">
        <v>173180</v>
      </c>
      <c r="K609" s="1">
        <v>180821</v>
      </c>
    </row>
    <row r="610" spans="1:11" x14ac:dyDescent="0.35">
      <c r="A610">
        <v>630701</v>
      </c>
      <c r="B610" t="s">
        <v>607</v>
      </c>
      <c r="C610" s="1">
        <v>1059</v>
      </c>
      <c r="D610" s="1">
        <v>3019980</v>
      </c>
      <c r="E610">
        <v>0</v>
      </c>
      <c r="F610">
        <v>0</v>
      </c>
      <c r="G610">
        <f t="shared" si="18"/>
        <v>0</v>
      </c>
      <c r="H610">
        <f t="shared" si="19"/>
        <v>0.36</v>
      </c>
      <c r="I610" s="1">
        <v>3198159484</v>
      </c>
      <c r="J610" s="1">
        <v>360372</v>
      </c>
      <c r="K610" s="1">
        <v>360020</v>
      </c>
    </row>
    <row r="611" spans="1:11" x14ac:dyDescent="0.35">
      <c r="A611">
        <v>630801</v>
      </c>
      <c r="B611" t="s">
        <v>608</v>
      </c>
      <c r="C611" s="1">
        <v>936</v>
      </c>
      <c r="D611" s="1">
        <v>1089576</v>
      </c>
      <c r="E611">
        <v>0.17599999999999999</v>
      </c>
      <c r="F611">
        <v>0.23300000000000001</v>
      </c>
      <c r="G611">
        <f t="shared" si="18"/>
        <v>0.23300000000000001</v>
      </c>
      <c r="H611">
        <f t="shared" si="19"/>
        <v>0.36</v>
      </c>
      <c r="I611" s="1">
        <v>1019844043</v>
      </c>
      <c r="J611" s="1">
        <v>277671</v>
      </c>
      <c r="K611" s="1">
        <v>295512</v>
      </c>
    </row>
    <row r="612" spans="1:11" x14ac:dyDescent="0.35">
      <c r="A612">
        <v>630902</v>
      </c>
      <c r="B612" t="s">
        <v>609</v>
      </c>
      <c r="C612" s="1">
        <v>3952</v>
      </c>
      <c r="D612" s="1">
        <v>551346</v>
      </c>
      <c r="E612">
        <v>0.38500000000000001</v>
      </c>
      <c r="F612">
        <v>0.61199999999999999</v>
      </c>
      <c r="G612">
        <f t="shared" si="18"/>
        <v>0.61199999999999999</v>
      </c>
      <c r="H612">
        <f t="shared" si="19"/>
        <v>0.61199999999999999</v>
      </c>
      <c r="I612" s="1">
        <v>2178920732</v>
      </c>
      <c r="J612" s="1">
        <v>1066534</v>
      </c>
      <c r="K612" s="1">
        <v>971384</v>
      </c>
    </row>
    <row r="613" spans="1:11" x14ac:dyDescent="0.35">
      <c r="A613">
        <v>630918</v>
      </c>
      <c r="B613" t="s">
        <v>610</v>
      </c>
      <c r="C613" s="1">
        <v>400</v>
      </c>
      <c r="D613" s="1">
        <v>527265</v>
      </c>
      <c r="E613">
        <v>0.26700000000000002</v>
      </c>
      <c r="F613">
        <v>0.63</v>
      </c>
      <c r="G613">
        <f t="shared" si="18"/>
        <v>0.63</v>
      </c>
      <c r="H613">
        <f t="shared" si="19"/>
        <v>0.63</v>
      </c>
      <c r="I613" s="1">
        <v>210906070</v>
      </c>
      <c r="J613" s="1">
        <v>47148</v>
      </c>
      <c r="K613" s="1">
        <v>51971</v>
      </c>
    </row>
    <row r="614" spans="1:11" x14ac:dyDescent="0.35">
      <c r="A614">
        <v>631201</v>
      </c>
      <c r="B614" t="s">
        <v>611</v>
      </c>
      <c r="C614" s="1">
        <v>899</v>
      </c>
      <c r="D614" s="1">
        <v>613610</v>
      </c>
      <c r="E614">
        <v>0.437</v>
      </c>
      <c r="F614">
        <v>0.56899999999999995</v>
      </c>
      <c r="G614">
        <f t="shared" si="18"/>
        <v>0.56899999999999995</v>
      </c>
      <c r="H614">
        <f t="shared" si="19"/>
        <v>0.56899999999999995</v>
      </c>
      <c r="I614" s="1">
        <v>551636199</v>
      </c>
      <c r="J614" s="1">
        <v>495239</v>
      </c>
      <c r="K614" s="1">
        <v>546794</v>
      </c>
    </row>
    <row r="615" spans="1:11" x14ac:dyDescent="0.35">
      <c r="A615">
        <v>640101</v>
      </c>
      <c r="B615" t="s">
        <v>612</v>
      </c>
      <c r="C615" s="1">
        <v>710</v>
      </c>
      <c r="D615" s="1">
        <v>376807</v>
      </c>
      <c r="E615">
        <v>0.47399999999999998</v>
      </c>
      <c r="F615">
        <v>0.73499999999999999</v>
      </c>
      <c r="G615">
        <f t="shared" si="18"/>
        <v>0.73499999999999999</v>
      </c>
      <c r="H615">
        <f t="shared" si="19"/>
        <v>0.73499999999999999</v>
      </c>
      <c r="I615" s="1">
        <v>267533671</v>
      </c>
      <c r="J615" s="1">
        <v>467696</v>
      </c>
      <c r="K615" s="1">
        <v>591731</v>
      </c>
    </row>
    <row r="616" spans="1:11" x14ac:dyDescent="0.35">
      <c r="A616">
        <v>640502</v>
      </c>
      <c r="B616" t="s">
        <v>613</v>
      </c>
      <c r="C616" s="1">
        <v>577</v>
      </c>
      <c r="D616" s="1">
        <v>555328</v>
      </c>
      <c r="E616">
        <v>0.44900000000000001</v>
      </c>
      <c r="F616">
        <v>0.61</v>
      </c>
      <c r="G616">
        <f t="shared" si="18"/>
        <v>0.61</v>
      </c>
      <c r="H616">
        <f t="shared" si="19"/>
        <v>0.61</v>
      </c>
      <c r="I616" s="1">
        <v>320424377</v>
      </c>
      <c r="J616" s="1">
        <v>319750</v>
      </c>
      <c r="K616" s="1">
        <v>328508</v>
      </c>
    </row>
    <row r="617" spans="1:11" x14ac:dyDescent="0.35">
      <c r="A617">
        <v>640601</v>
      </c>
      <c r="B617" t="s">
        <v>614</v>
      </c>
      <c r="C617" s="1">
        <v>513</v>
      </c>
      <c r="D617" s="1">
        <v>279331</v>
      </c>
      <c r="E617">
        <v>0.68400000000000005</v>
      </c>
      <c r="F617">
        <v>0.80400000000000005</v>
      </c>
      <c r="G617">
        <f t="shared" si="18"/>
        <v>0.80400000000000005</v>
      </c>
      <c r="H617">
        <f t="shared" si="19"/>
        <v>0.80400000000000005</v>
      </c>
      <c r="I617" s="1">
        <v>143297166</v>
      </c>
      <c r="J617" s="1">
        <v>445728</v>
      </c>
      <c r="K617" s="1">
        <v>406606</v>
      </c>
    </row>
    <row r="618" spans="1:11" x14ac:dyDescent="0.35">
      <c r="A618">
        <v>640701</v>
      </c>
      <c r="B618" t="s">
        <v>615</v>
      </c>
      <c r="C618" s="1">
        <v>1347</v>
      </c>
      <c r="D618" s="1">
        <v>327661</v>
      </c>
      <c r="E618">
        <v>0.46400000000000002</v>
      </c>
      <c r="F618">
        <v>0.77</v>
      </c>
      <c r="G618">
        <f t="shared" si="18"/>
        <v>0.77</v>
      </c>
      <c r="H618">
        <f t="shared" si="19"/>
        <v>0.77</v>
      </c>
      <c r="I618" s="1">
        <v>441359696</v>
      </c>
      <c r="J618" s="1">
        <v>910309</v>
      </c>
      <c r="K618" s="1">
        <v>911818</v>
      </c>
    </row>
    <row r="619" spans="1:11" x14ac:dyDescent="0.35">
      <c r="A619">
        <v>640801</v>
      </c>
      <c r="B619" t="s">
        <v>616</v>
      </c>
      <c r="C619" s="1">
        <v>1132</v>
      </c>
      <c r="D619" s="1">
        <v>522685</v>
      </c>
      <c r="E619">
        <v>0.48399999999999999</v>
      </c>
      <c r="F619">
        <v>0.63300000000000001</v>
      </c>
      <c r="G619">
        <f t="shared" si="18"/>
        <v>0.63300000000000001</v>
      </c>
      <c r="H619">
        <f t="shared" si="19"/>
        <v>0.63300000000000001</v>
      </c>
      <c r="I619" s="1">
        <v>591679624</v>
      </c>
      <c r="J619" s="1">
        <v>507136</v>
      </c>
      <c r="K619" s="1">
        <v>457571</v>
      </c>
    </row>
    <row r="620" spans="1:11" x14ac:dyDescent="0.35">
      <c r="A620">
        <v>641001</v>
      </c>
      <c r="B620" t="s">
        <v>617</v>
      </c>
      <c r="C620" s="1">
        <v>541</v>
      </c>
      <c r="D620" s="1">
        <v>352580</v>
      </c>
      <c r="E620">
        <v>0.51900000000000002</v>
      </c>
      <c r="F620">
        <v>0.753</v>
      </c>
      <c r="G620">
        <f t="shared" si="18"/>
        <v>0.753</v>
      </c>
      <c r="H620">
        <f t="shared" si="19"/>
        <v>0.753</v>
      </c>
      <c r="I620" s="1">
        <v>190745804</v>
      </c>
      <c r="J620" s="1">
        <v>245091</v>
      </c>
      <c r="K620" s="1">
        <v>219716</v>
      </c>
    </row>
    <row r="621" spans="1:11" x14ac:dyDescent="0.35">
      <c r="A621">
        <v>641301</v>
      </c>
      <c r="B621" t="s">
        <v>618</v>
      </c>
      <c r="C621" s="1">
        <v>2364</v>
      </c>
      <c r="D621" s="1">
        <v>323322</v>
      </c>
      <c r="E621">
        <v>0.46700000000000003</v>
      </c>
      <c r="F621">
        <v>0.77300000000000002</v>
      </c>
      <c r="G621">
        <f t="shared" si="18"/>
        <v>0.77300000000000002</v>
      </c>
      <c r="H621">
        <f t="shared" si="19"/>
        <v>0.77300000000000002</v>
      </c>
      <c r="I621" s="1">
        <v>764335477</v>
      </c>
      <c r="J621" s="1">
        <v>1074783</v>
      </c>
      <c r="K621" s="1">
        <v>1094645</v>
      </c>
    </row>
    <row r="622" spans="1:11" x14ac:dyDescent="0.35">
      <c r="A622">
        <v>641401</v>
      </c>
      <c r="B622" t="s">
        <v>619</v>
      </c>
      <c r="C622" s="1">
        <v>90</v>
      </c>
      <c r="D622" s="1">
        <v>3176124</v>
      </c>
      <c r="E622">
        <v>0</v>
      </c>
      <c r="F622">
        <v>0</v>
      </c>
      <c r="G622">
        <f t="shared" si="18"/>
        <v>0</v>
      </c>
      <c r="H622">
        <f t="shared" si="19"/>
        <v>0.36</v>
      </c>
      <c r="I622" s="1">
        <v>285851240</v>
      </c>
      <c r="J622" s="1">
        <v>18544</v>
      </c>
      <c r="K622" s="1">
        <v>17185</v>
      </c>
    </row>
    <row r="623" spans="1:11" x14ac:dyDescent="0.35">
      <c r="A623">
        <v>641501</v>
      </c>
      <c r="B623" t="s">
        <v>620</v>
      </c>
      <c r="C623" s="1">
        <v>629</v>
      </c>
      <c r="D623" s="1">
        <v>529249</v>
      </c>
      <c r="E623">
        <v>0.41699999999999998</v>
      </c>
      <c r="F623">
        <v>0.628</v>
      </c>
      <c r="G623">
        <f t="shared" si="18"/>
        <v>0.628</v>
      </c>
      <c r="H623">
        <f t="shared" si="19"/>
        <v>0.628</v>
      </c>
      <c r="I623" s="1">
        <v>332897642</v>
      </c>
      <c r="J623" s="1">
        <v>447282</v>
      </c>
      <c r="K623" s="1">
        <v>351487</v>
      </c>
    </row>
    <row r="624" spans="1:11" x14ac:dyDescent="0.35">
      <c r="A624">
        <v>641610</v>
      </c>
      <c r="B624" t="s">
        <v>621</v>
      </c>
      <c r="C624" s="1">
        <v>1017</v>
      </c>
      <c r="D624" s="1">
        <v>546913</v>
      </c>
      <c r="E624">
        <v>0.39</v>
      </c>
      <c r="F624">
        <v>0.61599999999999999</v>
      </c>
      <c r="G624">
        <f t="shared" si="18"/>
        <v>0.61599999999999999</v>
      </c>
      <c r="H624">
        <f t="shared" si="19"/>
        <v>0.61599999999999999</v>
      </c>
      <c r="I624" s="1">
        <v>556210588</v>
      </c>
      <c r="J624" s="1">
        <v>339187</v>
      </c>
      <c r="K624" s="1">
        <v>386343</v>
      </c>
    </row>
    <row r="625" spans="1:11" x14ac:dyDescent="0.35">
      <c r="A625">
        <v>641701</v>
      </c>
      <c r="B625" t="s">
        <v>622</v>
      </c>
      <c r="C625" s="1">
        <v>855</v>
      </c>
      <c r="D625" s="1">
        <v>546289</v>
      </c>
      <c r="E625">
        <v>0.224</v>
      </c>
      <c r="F625">
        <v>0.61599999999999999</v>
      </c>
      <c r="G625">
        <f t="shared" si="18"/>
        <v>0.61599999999999999</v>
      </c>
      <c r="H625">
        <f t="shared" si="19"/>
        <v>0.61599999999999999</v>
      </c>
      <c r="I625" s="1">
        <v>467077294</v>
      </c>
      <c r="J625" s="1">
        <v>329425</v>
      </c>
      <c r="K625" s="1">
        <v>385152</v>
      </c>
    </row>
    <row r="626" spans="1:11" x14ac:dyDescent="0.35">
      <c r="A626">
        <v>650101</v>
      </c>
      <c r="B626" t="s">
        <v>623</v>
      </c>
      <c r="C626" s="1">
        <v>2321</v>
      </c>
      <c r="D626" s="1">
        <v>240455</v>
      </c>
      <c r="E626">
        <v>0.63500000000000001</v>
      </c>
      <c r="F626">
        <v>0.83199999999999996</v>
      </c>
      <c r="G626">
        <f t="shared" si="18"/>
        <v>0.83199999999999996</v>
      </c>
      <c r="H626">
        <f t="shared" si="19"/>
        <v>0.83199999999999996</v>
      </c>
      <c r="I626" s="1">
        <v>558097364</v>
      </c>
      <c r="J626" s="1">
        <v>2069742</v>
      </c>
      <c r="K626" s="1">
        <v>2988205</v>
      </c>
    </row>
    <row r="627" spans="1:11" x14ac:dyDescent="0.35">
      <c r="A627">
        <v>650301</v>
      </c>
      <c r="B627" t="s">
        <v>624</v>
      </c>
      <c r="C627" s="1">
        <v>926</v>
      </c>
      <c r="D627" s="1">
        <v>221985</v>
      </c>
      <c r="E627">
        <v>0.67900000000000005</v>
      </c>
      <c r="F627">
        <v>0.84399999999999997</v>
      </c>
      <c r="G627">
        <f t="shared" si="18"/>
        <v>0.84399999999999997</v>
      </c>
      <c r="H627">
        <f t="shared" si="19"/>
        <v>0.84399999999999997</v>
      </c>
      <c r="I627" s="1">
        <v>205559027</v>
      </c>
      <c r="J627" s="1">
        <v>810784</v>
      </c>
      <c r="K627" s="1">
        <v>874143</v>
      </c>
    </row>
    <row r="628" spans="1:11" x14ac:dyDescent="0.35">
      <c r="A628">
        <v>650501</v>
      </c>
      <c r="B628" t="s">
        <v>625</v>
      </c>
      <c r="C628" s="1">
        <v>999</v>
      </c>
      <c r="D628" s="1">
        <v>221438</v>
      </c>
      <c r="E628">
        <v>0.621</v>
      </c>
      <c r="F628">
        <v>0.84499999999999997</v>
      </c>
      <c r="G628">
        <f t="shared" si="18"/>
        <v>0.84499999999999997</v>
      </c>
      <c r="H628">
        <f t="shared" si="19"/>
        <v>0.84499999999999997</v>
      </c>
      <c r="I628" s="1">
        <v>221217255</v>
      </c>
      <c r="J628" s="1">
        <v>804802</v>
      </c>
      <c r="K628" s="1">
        <v>856991</v>
      </c>
    </row>
    <row r="629" spans="1:11" x14ac:dyDescent="0.35">
      <c r="A629">
        <v>650701</v>
      </c>
      <c r="B629" t="s">
        <v>626</v>
      </c>
      <c r="C629" s="1">
        <v>1019</v>
      </c>
      <c r="D629" s="1">
        <v>245365</v>
      </c>
      <c r="E629">
        <v>0.66700000000000004</v>
      </c>
      <c r="F629">
        <v>0.82799999999999996</v>
      </c>
      <c r="G629">
        <f t="shared" si="18"/>
        <v>0.82799999999999996</v>
      </c>
      <c r="H629">
        <f t="shared" si="19"/>
        <v>0.82799999999999996</v>
      </c>
      <c r="I629" s="1">
        <v>250027189</v>
      </c>
      <c r="J629" s="1">
        <v>596073</v>
      </c>
      <c r="K629" s="1">
        <v>659541</v>
      </c>
    </row>
    <row r="630" spans="1:11" x14ac:dyDescent="0.35">
      <c r="A630">
        <v>650801</v>
      </c>
      <c r="B630" t="s">
        <v>627</v>
      </c>
      <c r="C630" s="1">
        <v>2624</v>
      </c>
      <c r="D630" s="1">
        <v>438461</v>
      </c>
      <c r="E630">
        <v>0.63700000000000001</v>
      </c>
      <c r="F630">
        <v>0.69199999999999995</v>
      </c>
      <c r="G630">
        <f t="shared" si="18"/>
        <v>0.69199999999999995</v>
      </c>
      <c r="H630">
        <f t="shared" si="19"/>
        <v>0.69199999999999995</v>
      </c>
      <c r="I630" s="1">
        <v>1150523221</v>
      </c>
      <c r="J630" s="1">
        <v>1300839</v>
      </c>
      <c r="K630" s="1">
        <v>1528426</v>
      </c>
    </row>
    <row r="631" spans="1:11" x14ac:dyDescent="0.35">
      <c r="A631">
        <v>650901</v>
      </c>
      <c r="B631" t="s">
        <v>628</v>
      </c>
      <c r="C631" s="1">
        <v>2261</v>
      </c>
      <c r="D631" s="1">
        <v>281856</v>
      </c>
      <c r="E631">
        <v>0.69499999999999995</v>
      </c>
      <c r="F631">
        <v>0.80200000000000005</v>
      </c>
      <c r="G631">
        <f t="shared" si="18"/>
        <v>0.80200000000000005</v>
      </c>
      <c r="H631">
        <f t="shared" si="19"/>
        <v>0.80200000000000005</v>
      </c>
      <c r="I631" s="1">
        <v>637277584</v>
      </c>
      <c r="J631" s="1">
        <v>1674741</v>
      </c>
      <c r="K631" s="1">
        <v>1856513</v>
      </c>
    </row>
    <row r="632" spans="1:11" x14ac:dyDescent="0.35">
      <c r="A632">
        <v>650902</v>
      </c>
      <c r="B632" t="s">
        <v>629</v>
      </c>
      <c r="C632" s="1">
        <v>1240</v>
      </c>
      <c r="D632" s="1">
        <v>226303</v>
      </c>
      <c r="E632">
        <v>0.753</v>
      </c>
      <c r="F632">
        <v>0.84099999999999997</v>
      </c>
      <c r="G632">
        <f t="shared" si="18"/>
        <v>0.84099999999999997</v>
      </c>
      <c r="H632">
        <f t="shared" si="19"/>
        <v>0.84099999999999997</v>
      </c>
      <c r="I632" s="1">
        <v>280616613</v>
      </c>
      <c r="J632" s="1">
        <v>1107712</v>
      </c>
      <c r="K632" s="1">
        <v>1073562</v>
      </c>
    </row>
    <row r="633" spans="1:11" x14ac:dyDescent="0.35">
      <c r="A633">
        <v>651201</v>
      </c>
      <c r="B633" t="s">
        <v>630</v>
      </c>
      <c r="C633" s="1">
        <v>1311</v>
      </c>
      <c r="D633" s="1">
        <v>315247</v>
      </c>
      <c r="E633">
        <v>0.60599999999999998</v>
      </c>
      <c r="F633">
        <v>0.77900000000000003</v>
      </c>
      <c r="G633">
        <f t="shared" si="18"/>
        <v>0.77900000000000003</v>
      </c>
      <c r="H633">
        <f t="shared" si="19"/>
        <v>0.77900000000000003</v>
      </c>
      <c r="I633" s="1">
        <v>413289389</v>
      </c>
      <c r="J633" s="1">
        <v>1153257</v>
      </c>
      <c r="K633" s="1">
        <v>1381985</v>
      </c>
    </row>
    <row r="634" spans="1:11" x14ac:dyDescent="0.35">
      <c r="A634">
        <v>651402</v>
      </c>
      <c r="B634" t="s">
        <v>631</v>
      </c>
      <c r="C634" s="1">
        <v>1249</v>
      </c>
      <c r="D634" s="1">
        <v>299472</v>
      </c>
      <c r="E634">
        <v>0.67700000000000005</v>
      </c>
      <c r="F634">
        <v>0.79</v>
      </c>
      <c r="G634">
        <f t="shared" si="18"/>
        <v>0.79</v>
      </c>
      <c r="H634">
        <f t="shared" si="19"/>
        <v>0.79</v>
      </c>
      <c r="I634" s="1">
        <v>374041500</v>
      </c>
      <c r="J634" s="1">
        <v>777496</v>
      </c>
      <c r="K634" s="1">
        <v>870511</v>
      </c>
    </row>
    <row r="635" spans="1:11" x14ac:dyDescent="0.35">
      <c r="A635">
        <v>651501</v>
      </c>
      <c r="B635" t="s">
        <v>632</v>
      </c>
      <c r="C635" s="1">
        <v>1493</v>
      </c>
      <c r="D635" s="1">
        <v>348879</v>
      </c>
      <c r="E635">
        <v>0.54100000000000004</v>
      </c>
      <c r="F635">
        <v>0.755</v>
      </c>
      <c r="G635">
        <f t="shared" si="18"/>
        <v>0.755</v>
      </c>
      <c r="H635">
        <f t="shared" si="19"/>
        <v>0.755</v>
      </c>
      <c r="I635" s="1">
        <v>520876773</v>
      </c>
      <c r="J635" s="1">
        <v>980221</v>
      </c>
      <c r="K635" s="1">
        <v>1269809</v>
      </c>
    </row>
    <row r="636" spans="1:11" x14ac:dyDescent="0.35">
      <c r="A636">
        <v>651503</v>
      </c>
      <c r="B636" t="s">
        <v>633</v>
      </c>
      <c r="C636" s="1">
        <v>976</v>
      </c>
      <c r="D636" s="1">
        <v>268212</v>
      </c>
      <c r="E636">
        <v>0.47099999999999997</v>
      </c>
      <c r="F636">
        <v>0.81200000000000006</v>
      </c>
      <c r="G636">
        <f t="shared" si="18"/>
        <v>0.81200000000000006</v>
      </c>
      <c r="H636">
        <f t="shared" si="19"/>
        <v>0.81200000000000006</v>
      </c>
      <c r="I636" s="1">
        <v>261775195</v>
      </c>
      <c r="J636" s="1">
        <v>1390830</v>
      </c>
      <c r="K636" s="1">
        <v>1246863</v>
      </c>
    </row>
    <row r="637" spans="1:11" x14ac:dyDescent="0.35">
      <c r="A637">
        <v>660101</v>
      </c>
      <c r="B637" t="s">
        <v>634</v>
      </c>
      <c r="C637" s="1">
        <v>4045</v>
      </c>
      <c r="D637" s="1">
        <v>1516150</v>
      </c>
      <c r="E637">
        <v>0.497</v>
      </c>
      <c r="F637">
        <v>0</v>
      </c>
      <c r="G637">
        <f t="shared" si="18"/>
        <v>0</v>
      </c>
      <c r="H637">
        <f t="shared" si="19"/>
        <v>0.497</v>
      </c>
      <c r="I637" s="1">
        <v>6132827616</v>
      </c>
      <c r="J637" s="1">
        <v>1461127</v>
      </c>
      <c r="K637" s="1">
        <v>1202201</v>
      </c>
    </row>
    <row r="638" spans="1:11" x14ac:dyDescent="0.35">
      <c r="A638">
        <v>660102</v>
      </c>
      <c r="B638" t="s">
        <v>635</v>
      </c>
      <c r="C638" s="1">
        <v>4576</v>
      </c>
      <c r="D638" s="1">
        <v>2091162</v>
      </c>
      <c r="E638">
        <v>0.26700000000000002</v>
      </c>
      <c r="F638">
        <v>0</v>
      </c>
      <c r="G638">
        <f t="shared" si="18"/>
        <v>0</v>
      </c>
      <c r="H638">
        <f t="shared" si="19"/>
        <v>0.36</v>
      </c>
      <c r="I638" s="1">
        <v>9569159589</v>
      </c>
      <c r="J638" s="1">
        <v>554446</v>
      </c>
      <c r="K638" s="1">
        <v>499699</v>
      </c>
    </row>
    <row r="639" spans="1:11" x14ac:dyDescent="0.35">
      <c r="A639">
        <v>660202</v>
      </c>
      <c r="B639" t="s">
        <v>636</v>
      </c>
      <c r="C639" s="1">
        <v>1905</v>
      </c>
      <c r="D639" s="1">
        <v>1077754</v>
      </c>
      <c r="E639">
        <v>0.54300000000000004</v>
      </c>
      <c r="F639">
        <v>0.24199999999999999</v>
      </c>
      <c r="G639">
        <f t="shared" si="18"/>
        <v>0.24199999999999999</v>
      </c>
      <c r="H639">
        <f t="shared" si="19"/>
        <v>0.54300000000000004</v>
      </c>
      <c r="I639" s="1">
        <v>2053122351</v>
      </c>
      <c r="J639" s="1">
        <v>709821</v>
      </c>
      <c r="K639" s="1">
        <v>622962</v>
      </c>
    </row>
    <row r="640" spans="1:11" x14ac:dyDescent="0.35">
      <c r="A640">
        <v>660203</v>
      </c>
      <c r="B640" t="s">
        <v>637</v>
      </c>
      <c r="C640" s="1">
        <v>2926</v>
      </c>
      <c r="D640" s="1">
        <v>1347715</v>
      </c>
      <c r="E640">
        <v>0.46400000000000002</v>
      </c>
      <c r="F640">
        <v>5.1999999999999998E-2</v>
      </c>
      <c r="G640">
        <f t="shared" si="18"/>
        <v>5.1999999999999998E-2</v>
      </c>
      <c r="H640">
        <f t="shared" si="19"/>
        <v>0.46400000000000002</v>
      </c>
      <c r="I640" s="1">
        <v>3943414767</v>
      </c>
      <c r="J640" s="1">
        <v>531458</v>
      </c>
      <c r="K640" s="1">
        <v>480153</v>
      </c>
    </row>
    <row r="641" spans="1:11" x14ac:dyDescent="0.35">
      <c r="A641">
        <v>660301</v>
      </c>
      <c r="B641" t="s">
        <v>638</v>
      </c>
      <c r="C641" s="1">
        <v>3277</v>
      </c>
      <c r="D641" s="1">
        <v>1315276</v>
      </c>
      <c r="E641">
        <v>0.433</v>
      </c>
      <c r="F641">
        <v>7.4999999999999997E-2</v>
      </c>
      <c r="G641">
        <f t="shared" si="18"/>
        <v>7.4999999999999997E-2</v>
      </c>
      <c r="H641">
        <f t="shared" si="19"/>
        <v>0.433</v>
      </c>
      <c r="I641" s="1">
        <v>4310161811</v>
      </c>
      <c r="J641" s="1">
        <v>671582</v>
      </c>
      <c r="K641" s="1">
        <v>556884</v>
      </c>
    </row>
    <row r="642" spans="1:11" x14ac:dyDescent="0.35">
      <c r="A642">
        <v>660302</v>
      </c>
      <c r="B642" t="s">
        <v>639</v>
      </c>
      <c r="C642" s="1">
        <v>1091</v>
      </c>
      <c r="D642" s="1">
        <v>1437921</v>
      </c>
      <c r="E642">
        <v>0.48799999999999999</v>
      </c>
      <c r="F642">
        <v>0</v>
      </c>
      <c r="G642">
        <f t="shared" si="18"/>
        <v>0</v>
      </c>
      <c r="H642">
        <f t="shared" si="19"/>
        <v>0.48799999999999999</v>
      </c>
      <c r="I642" s="1">
        <v>1568772857</v>
      </c>
      <c r="J642" s="1">
        <v>274078</v>
      </c>
      <c r="K642" s="1">
        <v>291458</v>
      </c>
    </row>
    <row r="643" spans="1:11" x14ac:dyDescent="0.35">
      <c r="A643">
        <v>660303</v>
      </c>
      <c r="B643" t="s">
        <v>640</v>
      </c>
      <c r="C643" s="1">
        <v>1624</v>
      </c>
      <c r="D643" s="1">
        <v>1921200</v>
      </c>
      <c r="E643">
        <v>0.35499999999999998</v>
      </c>
      <c r="F643">
        <v>0</v>
      </c>
      <c r="G643">
        <f t="shared" si="18"/>
        <v>0</v>
      </c>
      <c r="H643">
        <f t="shared" si="19"/>
        <v>0.36</v>
      </c>
      <c r="I643" s="1">
        <v>3120030120</v>
      </c>
      <c r="J643" s="1">
        <v>338987</v>
      </c>
      <c r="K643" s="1">
        <v>299636</v>
      </c>
    </row>
    <row r="644" spans="1:11" x14ac:dyDescent="0.35">
      <c r="A644">
        <v>660401</v>
      </c>
      <c r="B644" t="s">
        <v>641</v>
      </c>
      <c r="C644" s="1">
        <v>2721</v>
      </c>
      <c r="D644" s="1">
        <v>949279</v>
      </c>
      <c r="E644">
        <v>0.59399999999999997</v>
      </c>
      <c r="F644">
        <v>0.33200000000000002</v>
      </c>
      <c r="G644">
        <f t="shared" ref="G644:G684" si="20">F644</f>
        <v>0.33200000000000002</v>
      </c>
      <c r="H644">
        <f t="shared" ref="H644:H684" si="21">MAX(IF(E644&gt;F644,E644,F644),0.36)</f>
        <v>0.59399999999999997</v>
      </c>
      <c r="I644" s="1">
        <v>2582989525</v>
      </c>
      <c r="J644" s="1">
        <v>613094</v>
      </c>
      <c r="K644" s="1">
        <v>568524</v>
      </c>
    </row>
    <row r="645" spans="1:11" x14ac:dyDescent="0.35">
      <c r="A645">
        <v>660402</v>
      </c>
      <c r="B645" t="s">
        <v>642</v>
      </c>
      <c r="C645" s="1">
        <v>1954</v>
      </c>
      <c r="D645" s="1">
        <v>1384651</v>
      </c>
      <c r="E645">
        <v>0.51900000000000002</v>
      </c>
      <c r="F645">
        <v>2.5999999999999999E-2</v>
      </c>
      <c r="G645">
        <f t="shared" si="20"/>
        <v>2.5999999999999999E-2</v>
      </c>
      <c r="H645">
        <f t="shared" si="21"/>
        <v>0.51900000000000002</v>
      </c>
      <c r="I645" s="1">
        <v>2705608074</v>
      </c>
      <c r="J645" s="1">
        <v>314823</v>
      </c>
      <c r="K645" s="1">
        <v>286105</v>
      </c>
    </row>
    <row r="646" spans="1:11" x14ac:dyDescent="0.35">
      <c r="A646">
        <v>660403</v>
      </c>
      <c r="B646" t="s">
        <v>643</v>
      </c>
      <c r="C646" s="1">
        <v>1546</v>
      </c>
      <c r="D646" s="1">
        <v>1015336</v>
      </c>
      <c r="E646">
        <v>0.621</v>
      </c>
      <c r="F646">
        <v>0.28599999999999998</v>
      </c>
      <c r="G646">
        <f t="shared" si="20"/>
        <v>0.28599999999999998</v>
      </c>
      <c r="H646">
        <f t="shared" si="21"/>
        <v>0.621</v>
      </c>
      <c r="I646" s="1">
        <v>1569710101</v>
      </c>
      <c r="J646" s="1">
        <v>408029</v>
      </c>
      <c r="K646" s="1">
        <v>413580</v>
      </c>
    </row>
    <row r="647" spans="1:11" x14ac:dyDescent="0.35">
      <c r="A647">
        <v>660404</v>
      </c>
      <c r="B647" t="s">
        <v>644</v>
      </c>
      <c r="C647" s="1">
        <v>1653</v>
      </c>
      <c r="D647" s="1">
        <v>970664</v>
      </c>
      <c r="E647">
        <v>0.63700000000000001</v>
      </c>
      <c r="F647">
        <v>0.318</v>
      </c>
      <c r="G647">
        <f t="shared" si="20"/>
        <v>0.318</v>
      </c>
      <c r="H647">
        <f t="shared" si="21"/>
        <v>0.63700000000000001</v>
      </c>
      <c r="I647" s="1">
        <v>1604508817</v>
      </c>
      <c r="J647" s="1">
        <v>559850</v>
      </c>
      <c r="K647" s="1">
        <v>596962</v>
      </c>
    </row>
    <row r="648" spans="1:11" x14ac:dyDescent="0.35">
      <c r="A648">
        <v>660405</v>
      </c>
      <c r="B648" t="s">
        <v>645</v>
      </c>
      <c r="C648" s="1">
        <v>2331</v>
      </c>
      <c r="D648" s="1">
        <v>1055155</v>
      </c>
      <c r="E648">
        <v>0.56599999999999995</v>
      </c>
      <c r="F648">
        <v>0.25800000000000001</v>
      </c>
      <c r="G648">
        <f t="shared" si="20"/>
        <v>0.25800000000000001</v>
      </c>
      <c r="H648">
        <f t="shared" si="21"/>
        <v>0.56599999999999995</v>
      </c>
      <c r="I648" s="1">
        <v>2459568175</v>
      </c>
      <c r="J648" s="1">
        <v>776330</v>
      </c>
      <c r="K648" s="1">
        <v>728576</v>
      </c>
    </row>
    <row r="649" spans="1:11" x14ac:dyDescent="0.35">
      <c r="A649">
        <v>660406</v>
      </c>
      <c r="B649" t="s">
        <v>646</v>
      </c>
      <c r="C649" s="1">
        <v>2169</v>
      </c>
      <c r="D649" s="1">
        <v>1124027</v>
      </c>
      <c r="E649">
        <v>0.55400000000000005</v>
      </c>
      <c r="F649">
        <v>0.20899999999999999</v>
      </c>
      <c r="G649">
        <f t="shared" si="20"/>
        <v>0.20899999999999999</v>
      </c>
      <c r="H649">
        <f t="shared" si="21"/>
        <v>0.55400000000000005</v>
      </c>
      <c r="I649" s="1">
        <v>2438016554</v>
      </c>
      <c r="J649" s="1">
        <v>396469</v>
      </c>
      <c r="K649" s="1">
        <v>351912</v>
      </c>
    </row>
    <row r="650" spans="1:11" x14ac:dyDescent="0.35">
      <c r="A650">
        <v>660407</v>
      </c>
      <c r="B650" t="s">
        <v>647</v>
      </c>
      <c r="C650" s="1">
        <v>1793</v>
      </c>
      <c r="D650" s="1">
        <v>2275326</v>
      </c>
      <c r="E650">
        <v>0.35</v>
      </c>
      <c r="F650">
        <v>0</v>
      </c>
      <c r="G650">
        <f t="shared" si="20"/>
        <v>0</v>
      </c>
      <c r="H650">
        <f t="shared" si="21"/>
        <v>0.36</v>
      </c>
      <c r="I650" s="1">
        <v>4079659729</v>
      </c>
      <c r="J650" s="1">
        <v>312652</v>
      </c>
      <c r="K650" s="1">
        <v>279833</v>
      </c>
    </row>
    <row r="651" spans="1:11" x14ac:dyDescent="0.35">
      <c r="A651">
        <v>660409</v>
      </c>
      <c r="B651" t="s">
        <v>648</v>
      </c>
      <c r="C651" s="1">
        <v>1052</v>
      </c>
      <c r="D651" s="1">
        <v>1601153</v>
      </c>
      <c r="E651">
        <v>0.47799999999999998</v>
      </c>
      <c r="F651">
        <v>0</v>
      </c>
      <c r="G651">
        <f t="shared" si="20"/>
        <v>0</v>
      </c>
      <c r="H651">
        <f t="shared" si="21"/>
        <v>0.47799999999999998</v>
      </c>
      <c r="I651" s="1">
        <v>1684413547</v>
      </c>
      <c r="J651" s="1">
        <v>154025</v>
      </c>
      <c r="K651" s="1">
        <v>162803</v>
      </c>
    </row>
    <row r="652" spans="1:11" x14ac:dyDescent="0.35">
      <c r="A652">
        <v>660501</v>
      </c>
      <c r="B652" t="s">
        <v>649</v>
      </c>
      <c r="C652" s="1">
        <v>3722</v>
      </c>
      <c r="D652" s="1">
        <v>2525907</v>
      </c>
      <c r="E652">
        <v>0.17599999999999999</v>
      </c>
      <c r="F652">
        <v>0</v>
      </c>
      <c r="G652">
        <f t="shared" si="20"/>
        <v>0</v>
      </c>
      <c r="H652">
        <f t="shared" si="21"/>
        <v>0.36</v>
      </c>
      <c r="I652" s="1">
        <v>9401427231</v>
      </c>
      <c r="J652" s="1">
        <v>373005</v>
      </c>
      <c r="K652" s="1">
        <v>304120</v>
      </c>
    </row>
    <row r="653" spans="1:11" x14ac:dyDescent="0.35">
      <c r="A653">
        <v>660701</v>
      </c>
      <c r="B653" t="s">
        <v>650</v>
      </c>
      <c r="C653" s="1">
        <v>5237</v>
      </c>
      <c r="D653" s="1">
        <v>1738075</v>
      </c>
      <c r="E653">
        <v>0.34499999999999997</v>
      </c>
      <c r="F653">
        <v>0</v>
      </c>
      <c r="G653">
        <f t="shared" si="20"/>
        <v>0</v>
      </c>
      <c r="H653">
        <f t="shared" si="21"/>
        <v>0.36</v>
      </c>
      <c r="I653" s="1">
        <v>9102298827</v>
      </c>
      <c r="J653" s="1">
        <v>0</v>
      </c>
      <c r="K653" s="1">
        <v>0</v>
      </c>
    </row>
    <row r="654" spans="1:11" x14ac:dyDescent="0.35">
      <c r="A654">
        <v>660801</v>
      </c>
      <c r="B654" t="s">
        <v>651</v>
      </c>
      <c r="C654" s="1">
        <v>2140</v>
      </c>
      <c r="D654" s="1">
        <v>1437872</v>
      </c>
      <c r="E654">
        <v>0.433</v>
      </c>
      <c r="F654">
        <v>0</v>
      </c>
      <c r="G654">
        <f t="shared" si="20"/>
        <v>0</v>
      </c>
      <c r="H654">
        <f t="shared" si="21"/>
        <v>0.433</v>
      </c>
      <c r="I654" s="1">
        <v>3077046613</v>
      </c>
      <c r="J654" s="1">
        <v>577599</v>
      </c>
      <c r="K654" s="1">
        <v>517318</v>
      </c>
    </row>
    <row r="655" spans="1:11" x14ac:dyDescent="0.35">
      <c r="A655">
        <v>660802</v>
      </c>
      <c r="B655" t="s">
        <v>652</v>
      </c>
      <c r="C655" s="1">
        <v>508</v>
      </c>
      <c r="D655" s="1">
        <v>4222330</v>
      </c>
      <c r="E655">
        <v>0.14899999999999999</v>
      </c>
      <c r="F655">
        <v>0</v>
      </c>
      <c r="G655">
        <f t="shared" si="20"/>
        <v>0</v>
      </c>
      <c r="H655">
        <f t="shared" si="21"/>
        <v>0.36</v>
      </c>
      <c r="I655" s="1">
        <v>2144944039</v>
      </c>
      <c r="J655" s="1">
        <v>210672</v>
      </c>
      <c r="K655" s="1">
        <v>195677</v>
      </c>
    </row>
    <row r="656" spans="1:11" x14ac:dyDescent="0.35">
      <c r="A656">
        <v>660805</v>
      </c>
      <c r="B656" t="s">
        <v>653</v>
      </c>
      <c r="C656" s="1">
        <v>1650</v>
      </c>
      <c r="D656" s="1">
        <v>1421498</v>
      </c>
      <c r="E656">
        <v>0.47799999999999998</v>
      </c>
      <c r="F656">
        <v>0</v>
      </c>
      <c r="G656">
        <f t="shared" si="20"/>
        <v>0</v>
      </c>
      <c r="H656">
        <f t="shared" si="21"/>
        <v>0.47799999999999998</v>
      </c>
      <c r="I656" s="1">
        <v>2345472418</v>
      </c>
      <c r="J656" s="1">
        <v>162525</v>
      </c>
      <c r="K656" s="1">
        <v>171615</v>
      </c>
    </row>
    <row r="657" spans="1:11" x14ac:dyDescent="0.35">
      <c r="A657">
        <v>660809</v>
      </c>
      <c r="B657" t="s">
        <v>654</v>
      </c>
      <c r="C657" s="1">
        <v>1844</v>
      </c>
      <c r="D657" s="1">
        <v>966239</v>
      </c>
      <c r="E657">
        <v>0.56100000000000005</v>
      </c>
      <c r="F657">
        <v>0.32100000000000001</v>
      </c>
      <c r="G657">
        <f t="shared" si="20"/>
        <v>0.32100000000000001</v>
      </c>
      <c r="H657">
        <f t="shared" si="21"/>
        <v>0.56100000000000005</v>
      </c>
      <c r="I657" s="1">
        <v>1781746142</v>
      </c>
      <c r="J657" s="1">
        <v>428509</v>
      </c>
      <c r="K657" s="1">
        <v>429388</v>
      </c>
    </row>
    <row r="658" spans="1:11" x14ac:dyDescent="0.35">
      <c r="A658">
        <v>660900</v>
      </c>
      <c r="B658" t="s">
        <v>655</v>
      </c>
      <c r="C658" s="1">
        <v>8599</v>
      </c>
      <c r="D658" s="1">
        <v>708510</v>
      </c>
      <c r="E658">
        <v>0.61399999999999999</v>
      </c>
      <c r="F658">
        <v>0.502</v>
      </c>
      <c r="G658">
        <f t="shared" si="20"/>
        <v>0.502</v>
      </c>
      <c r="H658">
        <f t="shared" si="21"/>
        <v>0.61399999999999999</v>
      </c>
      <c r="I658" s="1">
        <v>6092481742</v>
      </c>
      <c r="J658" s="1">
        <v>943536</v>
      </c>
      <c r="K658" s="1">
        <v>914929</v>
      </c>
    </row>
    <row r="659" spans="1:11" x14ac:dyDescent="0.35">
      <c r="A659">
        <v>661004</v>
      </c>
      <c r="B659" t="s">
        <v>656</v>
      </c>
      <c r="C659" s="1">
        <v>4463</v>
      </c>
      <c r="D659" s="1">
        <v>1354951</v>
      </c>
      <c r="E659">
        <v>0.51</v>
      </c>
      <c r="F659">
        <v>4.7E-2</v>
      </c>
      <c r="G659">
        <f t="shared" si="20"/>
        <v>4.7E-2</v>
      </c>
      <c r="H659">
        <f t="shared" si="21"/>
        <v>0.51</v>
      </c>
      <c r="I659" s="1">
        <v>6047146730</v>
      </c>
      <c r="J659" s="1">
        <v>719513</v>
      </c>
      <c r="K659" s="1">
        <v>678456</v>
      </c>
    </row>
    <row r="660" spans="1:11" x14ac:dyDescent="0.35">
      <c r="A660">
        <v>661100</v>
      </c>
      <c r="B660" t="s">
        <v>657</v>
      </c>
      <c r="C660" s="1">
        <v>10606</v>
      </c>
      <c r="D660" s="1">
        <v>1144617</v>
      </c>
      <c r="E660">
        <v>0.46</v>
      </c>
      <c r="F660">
        <v>0.19500000000000001</v>
      </c>
      <c r="G660">
        <f t="shared" si="20"/>
        <v>0.19500000000000001</v>
      </c>
      <c r="H660">
        <f t="shared" si="21"/>
        <v>0.46</v>
      </c>
      <c r="I660" s="1">
        <v>12139810778</v>
      </c>
      <c r="J660" s="1">
        <v>2562511</v>
      </c>
      <c r="K660" s="1">
        <v>2557176</v>
      </c>
    </row>
    <row r="661" spans="1:11" x14ac:dyDescent="0.35">
      <c r="A661">
        <v>661201</v>
      </c>
      <c r="B661" t="s">
        <v>658</v>
      </c>
      <c r="C661" s="1">
        <v>2956</v>
      </c>
      <c r="D661" s="1">
        <v>2022117</v>
      </c>
      <c r="E661">
        <v>0.317</v>
      </c>
      <c r="F661">
        <v>0</v>
      </c>
      <c r="G661">
        <f t="shared" si="20"/>
        <v>0</v>
      </c>
      <c r="H661">
        <f t="shared" si="21"/>
        <v>0.36</v>
      </c>
      <c r="I661" s="1">
        <v>5977380491</v>
      </c>
      <c r="J661" s="1">
        <v>554487</v>
      </c>
      <c r="K661" s="1">
        <v>518878</v>
      </c>
    </row>
    <row r="662" spans="1:11" x14ac:dyDescent="0.35">
      <c r="A662">
        <v>661301</v>
      </c>
      <c r="B662" t="s">
        <v>659</v>
      </c>
      <c r="C662" s="1">
        <v>1426</v>
      </c>
      <c r="D662" s="1">
        <v>1703403</v>
      </c>
      <c r="E662">
        <v>0.42499999999999999</v>
      </c>
      <c r="F662">
        <v>0</v>
      </c>
      <c r="G662">
        <f t="shared" si="20"/>
        <v>0</v>
      </c>
      <c r="H662">
        <f t="shared" si="21"/>
        <v>0.42499999999999999</v>
      </c>
      <c r="I662" s="1">
        <v>2429053724</v>
      </c>
      <c r="J662" s="1">
        <v>389077</v>
      </c>
      <c r="K662" s="1">
        <v>372308</v>
      </c>
    </row>
    <row r="663" spans="1:11" x14ac:dyDescent="0.35">
      <c r="A663">
        <v>661401</v>
      </c>
      <c r="B663" t="s">
        <v>660</v>
      </c>
      <c r="C663" s="1">
        <v>4564</v>
      </c>
      <c r="D663" s="1">
        <v>966215</v>
      </c>
      <c r="E663">
        <v>0.59</v>
      </c>
      <c r="F663">
        <v>0.32100000000000001</v>
      </c>
      <c r="G663">
        <f t="shared" si="20"/>
        <v>0.32100000000000001</v>
      </c>
      <c r="H663">
        <f t="shared" si="21"/>
        <v>0.59</v>
      </c>
      <c r="I663" s="1">
        <v>4409808797</v>
      </c>
      <c r="J663" s="1">
        <v>1904185</v>
      </c>
      <c r="K663" s="1">
        <v>1818181</v>
      </c>
    </row>
    <row r="664" spans="1:11" x14ac:dyDescent="0.35">
      <c r="A664">
        <v>661402</v>
      </c>
      <c r="B664" t="s">
        <v>661</v>
      </c>
      <c r="C664" s="1">
        <v>1725</v>
      </c>
      <c r="D664" s="1">
        <v>1183208</v>
      </c>
      <c r="E664">
        <v>0.59399999999999997</v>
      </c>
      <c r="F664">
        <v>0.16800000000000001</v>
      </c>
      <c r="G664">
        <f t="shared" si="20"/>
        <v>0.16800000000000001</v>
      </c>
      <c r="H664">
        <f t="shared" si="21"/>
        <v>0.59399999999999997</v>
      </c>
      <c r="I664" s="1">
        <v>2041033986</v>
      </c>
      <c r="J664" s="1">
        <v>766965</v>
      </c>
      <c r="K664" s="1">
        <v>830150</v>
      </c>
    </row>
    <row r="665" spans="1:11" x14ac:dyDescent="0.35">
      <c r="A665">
        <v>661500</v>
      </c>
      <c r="B665" t="s">
        <v>662</v>
      </c>
      <c r="C665" s="1">
        <v>2959</v>
      </c>
      <c r="D665" s="1">
        <v>652673</v>
      </c>
      <c r="E665">
        <v>0.56799999999999995</v>
      </c>
      <c r="F665">
        <v>0.54100000000000004</v>
      </c>
      <c r="G665">
        <f t="shared" si="20"/>
        <v>0.54100000000000004</v>
      </c>
      <c r="H665">
        <f t="shared" si="21"/>
        <v>0.56799999999999995</v>
      </c>
      <c r="I665" s="1">
        <v>1931259600</v>
      </c>
      <c r="J665" s="1">
        <v>746674</v>
      </c>
      <c r="K665" s="1">
        <v>968627</v>
      </c>
    </row>
    <row r="666" spans="1:11" x14ac:dyDescent="0.35">
      <c r="A666">
        <v>661601</v>
      </c>
      <c r="B666" t="s">
        <v>663</v>
      </c>
      <c r="C666" s="1">
        <v>2905</v>
      </c>
      <c r="D666" s="1">
        <v>1087180</v>
      </c>
      <c r="E666">
        <v>0.52100000000000002</v>
      </c>
      <c r="F666">
        <v>0.23499999999999999</v>
      </c>
      <c r="G666">
        <f t="shared" si="20"/>
        <v>0.23499999999999999</v>
      </c>
      <c r="H666">
        <f t="shared" si="21"/>
        <v>0.52100000000000002</v>
      </c>
      <c r="I666" s="1">
        <v>3158259010</v>
      </c>
      <c r="J666" s="1">
        <v>791589</v>
      </c>
      <c r="K666" s="1">
        <v>882154</v>
      </c>
    </row>
    <row r="667" spans="1:11" x14ac:dyDescent="0.35">
      <c r="A667">
        <v>661800</v>
      </c>
      <c r="B667" t="s">
        <v>664</v>
      </c>
      <c r="C667" s="1">
        <v>3248</v>
      </c>
      <c r="D667" s="1">
        <v>1943606</v>
      </c>
      <c r="E667">
        <v>0.20799999999999999</v>
      </c>
      <c r="F667">
        <v>0</v>
      </c>
      <c r="G667">
        <f t="shared" si="20"/>
        <v>0</v>
      </c>
      <c r="H667">
        <f t="shared" si="21"/>
        <v>0.36</v>
      </c>
      <c r="I667" s="1">
        <v>6312833383</v>
      </c>
      <c r="J667" s="1">
        <v>186308</v>
      </c>
      <c r="K667" s="1">
        <v>174865</v>
      </c>
    </row>
    <row r="668" spans="1:11" x14ac:dyDescent="0.35">
      <c r="A668">
        <v>661901</v>
      </c>
      <c r="B668" t="s">
        <v>665</v>
      </c>
      <c r="C668" s="1">
        <v>1567</v>
      </c>
      <c r="D668" s="1">
        <v>1492814</v>
      </c>
      <c r="E668">
        <v>0.41199999999999998</v>
      </c>
      <c r="F668">
        <v>0</v>
      </c>
      <c r="G668">
        <f t="shared" si="20"/>
        <v>0</v>
      </c>
      <c r="H668">
        <f t="shared" si="21"/>
        <v>0.41199999999999998</v>
      </c>
      <c r="I668" s="1">
        <v>2339239912</v>
      </c>
      <c r="J668" s="1">
        <v>176775</v>
      </c>
      <c r="K668" s="1">
        <v>136613</v>
      </c>
    </row>
    <row r="669" spans="1:11" x14ac:dyDescent="0.35">
      <c r="A669">
        <v>661904</v>
      </c>
      <c r="B669" t="s">
        <v>666</v>
      </c>
      <c r="C669" s="1">
        <v>4404</v>
      </c>
      <c r="D669" s="1">
        <v>867610</v>
      </c>
      <c r="E669">
        <v>0.44500000000000001</v>
      </c>
      <c r="F669">
        <v>0.39</v>
      </c>
      <c r="G669">
        <f t="shared" si="20"/>
        <v>0.39</v>
      </c>
      <c r="H669">
        <f t="shared" si="21"/>
        <v>0.44500000000000001</v>
      </c>
      <c r="I669" s="1">
        <v>3820955860</v>
      </c>
      <c r="J669" s="1">
        <v>738434</v>
      </c>
      <c r="K669" s="1">
        <v>863002</v>
      </c>
    </row>
    <row r="670" spans="1:11" x14ac:dyDescent="0.35">
      <c r="A670">
        <v>661905</v>
      </c>
      <c r="B670" t="s">
        <v>667</v>
      </c>
      <c r="C670" s="1">
        <v>1616</v>
      </c>
      <c r="D670" s="1">
        <v>1415458</v>
      </c>
      <c r="E670">
        <v>0.45600000000000002</v>
      </c>
      <c r="F670">
        <v>4.0000000000000001E-3</v>
      </c>
      <c r="G670">
        <f t="shared" si="20"/>
        <v>4.0000000000000001E-3</v>
      </c>
      <c r="H670">
        <f t="shared" si="21"/>
        <v>0.45600000000000002</v>
      </c>
      <c r="I670" s="1">
        <v>2287381509</v>
      </c>
      <c r="J670" s="1">
        <v>162220</v>
      </c>
      <c r="K670" s="1">
        <v>130835</v>
      </c>
    </row>
    <row r="671" spans="1:11" x14ac:dyDescent="0.35">
      <c r="A671">
        <v>662001</v>
      </c>
      <c r="B671" t="s">
        <v>668</v>
      </c>
      <c r="C671" s="1">
        <v>4873</v>
      </c>
      <c r="D671" s="1">
        <v>1891619</v>
      </c>
      <c r="E671">
        <v>0.39</v>
      </c>
      <c r="F671">
        <v>0</v>
      </c>
      <c r="G671">
        <f t="shared" si="20"/>
        <v>0</v>
      </c>
      <c r="H671">
        <f t="shared" si="21"/>
        <v>0.39</v>
      </c>
      <c r="I671" s="1">
        <v>9217860610</v>
      </c>
      <c r="J671" s="1">
        <v>142639</v>
      </c>
      <c r="K671" s="1">
        <v>142639</v>
      </c>
    </row>
    <row r="672" spans="1:11" x14ac:dyDescent="0.35">
      <c r="A672">
        <v>662101</v>
      </c>
      <c r="B672" t="s">
        <v>669</v>
      </c>
      <c r="C672" s="1">
        <v>3835</v>
      </c>
      <c r="D672" s="1">
        <v>1197437</v>
      </c>
      <c r="E672">
        <v>0.46</v>
      </c>
      <c r="F672">
        <v>0.157</v>
      </c>
      <c r="G672">
        <f t="shared" si="20"/>
        <v>0.157</v>
      </c>
      <c r="H672">
        <f t="shared" si="21"/>
        <v>0.46</v>
      </c>
      <c r="I672" s="1">
        <v>4592173786</v>
      </c>
      <c r="J672" s="1">
        <v>649797</v>
      </c>
      <c r="K672" s="1">
        <v>547204</v>
      </c>
    </row>
    <row r="673" spans="1:11" x14ac:dyDescent="0.35">
      <c r="A673">
        <v>662200</v>
      </c>
      <c r="B673" t="s">
        <v>670</v>
      </c>
      <c r="C673" s="1">
        <v>7244</v>
      </c>
      <c r="D673" s="1">
        <v>1464797</v>
      </c>
      <c r="E673">
        <v>0.46</v>
      </c>
      <c r="F673">
        <v>0</v>
      </c>
      <c r="G673">
        <f t="shared" si="20"/>
        <v>0</v>
      </c>
      <c r="H673">
        <f t="shared" si="21"/>
        <v>0.46</v>
      </c>
      <c r="I673" s="1">
        <v>10610990036</v>
      </c>
      <c r="J673" s="1">
        <v>1764864</v>
      </c>
      <c r="K673" s="1">
        <v>1791054</v>
      </c>
    </row>
    <row r="674" spans="1:11" x14ac:dyDescent="0.35">
      <c r="A674">
        <v>662300</v>
      </c>
      <c r="B674" t="s">
        <v>671</v>
      </c>
      <c r="C674" s="1">
        <v>24740</v>
      </c>
      <c r="D674" s="1">
        <v>881722</v>
      </c>
      <c r="E674">
        <v>0.224</v>
      </c>
      <c r="F674">
        <v>0.38</v>
      </c>
      <c r="G674">
        <f t="shared" si="20"/>
        <v>0.38</v>
      </c>
      <c r="H674">
        <f t="shared" si="21"/>
        <v>0.38</v>
      </c>
      <c r="I674" s="1">
        <v>21813805897</v>
      </c>
      <c r="J674" s="1">
        <v>0</v>
      </c>
      <c r="K674" s="1">
        <v>0</v>
      </c>
    </row>
    <row r="675" spans="1:11" x14ac:dyDescent="0.35">
      <c r="A675">
        <v>662401</v>
      </c>
      <c r="B675" t="s">
        <v>672</v>
      </c>
      <c r="C675" s="1">
        <v>6868</v>
      </c>
      <c r="D675" s="1">
        <v>748428</v>
      </c>
      <c r="E675">
        <v>0.60799999999999998</v>
      </c>
      <c r="F675">
        <v>0.47399999999999998</v>
      </c>
      <c r="G675">
        <f t="shared" si="20"/>
        <v>0.47399999999999998</v>
      </c>
      <c r="H675">
        <f t="shared" si="21"/>
        <v>0.60799999999999998</v>
      </c>
      <c r="I675" s="1">
        <v>5140209792</v>
      </c>
      <c r="J675" s="1">
        <v>2951467</v>
      </c>
      <c r="K675" s="1">
        <v>2311563</v>
      </c>
    </row>
    <row r="676" spans="1:11" x14ac:dyDescent="0.35">
      <c r="A676">
        <v>662402</v>
      </c>
      <c r="B676" t="s">
        <v>673</v>
      </c>
      <c r="C676" s="1">
        <v>4159</v>
      </c>
      <c r="D676" s="1">
        <v>907141</v>
      </c>
      <c r="E676">
        <v>0.58399999999999996</v>
      </c>
      <c r="F676">
        <v>0.36199999999999999</v>
      </c>
      <c r="G676">
        <f t="shared" si="20"/>
        <v>0.36199999999999999</v>
      </c>
      <c r="H676">
        <f t="shared" si="21"/>
        <v>0.58399999999999996</v>
      </c>
      <c r="I676" s="1">
        <v>3772799774</v>
      </c>
      <c r="J676" s="1">
        <v>920531</v>
      </c>
      <c r="K676" s="1">
        <v>876879</v>
      </c>
    </row>
    <row r="677" spans="1:11" x14ac:dyDescent="0.35">
      <c r="A677">
        <v>670201</v>
      </c>
      <c r="B677" t="s">
        <v>674</v>
      </c>
      <c r="C677" s="1">
        <v>1723</v>
      </c>
      <c r="D677" s="1">
        <v>308968</v>
      </c>
      <c r="E677">
        <v>0.53800000000000003</v>
      </c>
      <c r="F677">
        <v>0.78300000000000003</v>
      </c>
      <c r="G677">
        <f t="shared" si="20"/>
        <v>0.78300000000000003</v>
      </c>
      <c r="H677">
        <f t="shared" si="21"/>
        <v>0.78300000000000003</v>
      </c>
      <c r="I677" s="1">
        <v>532352663</v>
      </c>
      <c r="J677" s="1">
        <v>1487022</v>
      </c>
      <c r="K677" s="1">
        <v>1301798</v>
      </c>
    </row>
    <row r="678" spans="1:11" x14ac:dyDescent="0.35">
      <c r="A678">
        <v>670401</v>
      </c>
      <c r="B678" t="s">
        <v>675</v>
      </c>
      <c r="C678" s="1">
        <v>1049</v>
      </c>
      <c r="D678" s="1">
        <v>246928</v>
      </c>
      <c r="E678">
        <v>0.47099999999999997</v>
      </c>
      <c r="F678">
        <v>0.82699999999999996</v>
      </c>
      <c r="G678">
        <f t="shared" si="20"/>
        <v>0.82699999999999996</v>
      </c>
      <c r="H678">
        <f t="shared" si="21"/>
        <v>0.82699999999999996</v>
      </c>
      <c r="I678" s="1">
        <v>259027922</v>
      </c>
      <c r="J678" s="1">
        <v>941599</v>
      </c>
      <c r="K678" s="1">
        <v>815128</v>
      </c>
    </row>
    <row r="679" spans="1:11" x14ac:dyDescent="0.35">
      <c r="A679">
        <v>671002</v>
      </c>
      <c r="B679" t="s">
        <v>676</v>
      </c>
      <c r="C679" s="1">
        <v>302</v>
      </c>
      <c r="D679" s="1">
        <v>312569</v>
      </c>
      <c r="E679">
        <v>0.57299999999999995</v>
      </c>
      <c r="F679">
        <v>0.78100000000000003</v>
      </c>
      <c r="G679">
        <f t="shared" si="20"/>
        <v>0.78100000000000003</v>
      </c>
      <c r="H679">
        <f t="shared" si="21"/>
        <v>0.78100000000000003</v>
      </c>
      <c r="I679" s="1">
        <v>94396011</v>
      </c>
      <c r="J679" s="1">
        <v>417385</v>
      </c>
      <c r="K679" s="1">
        <v>362708</v>
      </c>
    </row>
    <row r="680" spans="1:11" x14ac:dyDescent="0.35">
      <c r="A680">
        <v>671201</v>
      </c>
      <c r="B680" t="s">
        <v>677</v>
      </c>
      <c r="C680" s="1">
        <v>996</v>
      </c>
      <c r="D680" s="1">
        <v>322698</v>
      </c>
      <c r="E680">
        <v>0.53800000000000003</v>
      </c>
      <c r="F680">
        <v>0.77400000000000002</v>
      </c>
      <c r="G680">
        <f t="shared" si="20"/>
        <v>0.77400000000000002</v>
      </c>
      <c r="H680">
        <f t="shared" si="21"/>
        <v>0.77400000000000002</v>
      </c>
      <c r="I680" s="1">
        <v>321407758</v>
      </c>
      <c r="J680" s="1">
        <v>935449</v>
      </c>
      <c r="K680" s="1">
        <v>850157</v>
      </c>
    </row>
    <row r="681" spans="1:11" x14ac:dyDescent="0.35">
      <c r="A681">
        <v>671501</v>
      </c>
      <c r="B681" t="s">
        <v>678</v>
      </c>
      <c r="C681" s="1">
        <v>1081</v>
      </c>
      <c r="D681" s="1">
        <v>271822</v>
      </c>
      <c r="E681">
        <v>0.64800000000000002</v>
      </c>
      <c r="F681">
        <v>0.80900000000000005</v>
      </c>
      <c r="G681">
        <f t="shared" si="20"/>
        <v>0.80900000000000005</v>
      </c>
      <c r="H681">
        <f t="shared" si="21"/>
        <v>0.80900000000000005</v>
      </c>
      <c r="I681" s="1">
        <v>293839973</v>
      </c>
      <c r="J681" s="1">
        <v>1290391</v>
      </c>
      <c r="K681" s="1">
        <v>1110808</v>
      </c>
    </row>
    <row r="682" spans="1:11" x14ac:dyDescent="0.35">
      <c r="A682">
        <v>680601</v>
      </c>
      <c r="B682" t="s">
        <v>679</v>
      </c>
      <c r="C682" s="1">
        <v>1675</v>
      </c>
      <c r="D682" s="1">
        <v>899988</v>
      </c>
      <c r="E682">
        <v>0.23899999999999999</v>
      </c>
      <c r="F682">
        <v>0.36699999999999999</v>
      </c>
      <c r="G682">
        <f t="shared" si="20"/>
        <v>0.36699999999999999</v>
      </c>
      <c r="H682">
        <f t="shared" si="21"/>
        <v>0.36699999999999999</v>
      </c>
      <c r="I682" s="1">
        <v>1507480994</v>
      </c>
      <c r="J682" s="1">
        <v>528700</v>
      </c>
      <c r="K682" s="1">
        <v>532518</v>
      </c>
    </row>
    <row r="683" spans="1:11" x14ac:dyDescent="0.35">
      <c r="A683">
        <v>680801</v>
      </c>
      <c r="B683" t="s">
        <v>680</v>
      </c>
      <c r="C683" s="1">
        <v>905</v>
      </c>
      <c r="D683" s="1">
        <v>427680</v>
      </c>
      <c r="E683">
        <v>0.33400000000000002</v>
      </c>
      <c r="F683">
        <v>0.7</v>
      </c>
      <c r="G683">
        <f t="shared" si="20"/>
        <v>0.7</v>
      </c>
      <c r="H683">
        <f t="shared" si="21"/>
        <v>0.7</v>
      </c>
      <c r="I683" s="1">
        <v>387050433</v>
      </c>
      <c r="J683" s="1">
        <v>406005</v>
      </c>
      <c r="K683" s="1">
        <v>418996</v>
      </c>
    </row>
    <row r="684" spans="1:11" x14ac:dyDescent="0.35">
      <c r="A684">
        <v>999999</v>
      </c>
      <c r="B684" t="s">
        <v>681</v>
      </c>
      <c r="C684" s="1">
        <v>2853344</v>
      </c>
      <c r="D684" s="1">
        <v>737941815</v>
      </c>
      <c r="E684">
        <v>327.64800000000002</v>
      </c>
      <c r="F684">
        <v>369.02600000000001</v>
      </c>
      <c r="G684">
        <f t="shared" si="20"/>
        <v>369.02600000000001</v>
      </c>
      <c r="H684">
        <f t="shared" si="21"/>
        <v>369.02600000000001</v>
      </c>
      <c r="I684" s="1">
        <v>999999999999</v>
      </c>
      <c r="J684" s="1">
        <v>735239797</v>
      </c>
      <c r="K684" s="1">
        <v>701770992</v>
      </c>
    </row>
  </sheetData>
  <autoFilter ref="A2:L2" xr:uid="{00000000-0009-0000-0000-000002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686"/>
  <sheetViews>
    <sheetView workbookViewId="0">
      <selection activeCell="A182" sqref="A182:B182"/>
    </sheetView>
  </sheetViews>
  <sheetFormatPr defaultRowHeight="14.5" x14ac:dyDescent="0.35"/>
  <cols>
    <col min="2" max="2" width="20" bestFit="1" customWidth="1"/>
    <col min="3" max="3" width="13.26953125" style="1" bestFit="1" customWidth="1"/>
    <col min="4" max="4" width="15.26953125" style="1" bestFit="1" customWidth="1"/>
    <col min="7" max="7" width="11.54296875" customWidth="1"/>
    <col min="8" max="8" width="15.54296875" customWidth="1"/>
    <col min="9" max="9" width="20.54296875" style="1" bestFit="1" customWidth="1"/>
    <col min="10" max="11" width="15.26953125" style="1" bestFit="1" customWidth="1"/>
  </cols>
  <sheetData>
    <row r="1" spans="1:12" x14ac:dyDescent="0.3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</row>
    <row r="2" spans="1:12" ht="29" x14ac:dyDescent="0.35">
      <c r="A2" t="s">
        <v>690</v>
      </c>
      <c r="B2" t="s">
        <v>703</v>
      </c>
      <c r="C2" s="1" t="s">
        <v>708</v>
      </c>
      <c r="D2" s="1" t="s">
        <v>709</v>
      </c>
      <c r="E2" s="8" t="s">
        <v>682</v>
      </c>
      <c r="F2" s="8" t="s">
        <v>683</v>
      </c>
      <c r="G2" s="3" t="s">
        <v>710</v>
      </c>
      <c r="H2" s="3" t="s">
        <v>711</v>
      </c>
      <c r="I2" s="1" t="s">
        <v>707</v>
      </c>
      <c r="J2" s="1" t="s">
        <v>712</v>
      </c>
      <c r="K2" s="1" t="s">
        <v>706</v>
      </c>
    </row>
    <row r="3" spans="1:12" x14ac:dyDescent="0.35">
      <c r="A3">
        <v>10100</v>
      </c>
      <c r="B3" t="s">
        <v>2</v>
      </c>
      <c r="C3" s="1">
        <v>10235</v>
      </c>
      <c r="D3" s="1">
        <v>507711</v>
      </c>
      <c r="E3" s="8">
        <v>0.63400000000000001</v>
      </c>
      <c r="F3" s="8">
        <v>0.63700000000000001</v>
      </c>
      <c r="G3">
        <f>F3</f>
        <v>0.63700000000000001</v>
      </c>
      <c r="H3">
        <f>MAX(IF(E3&gt;F3,E3,F3),0.36)</f>
        <v>0.63700000000000001</v>
      </c>
      <c r="I3" s="1">
        <v>5196426109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992</v>
      </c>
      <c r="D4" s="1">
        <v>667817</v>
      </c>
      <c r="E4" s="8">
        <v>0.504</v>
      </c>
      <c r="F4" s="8">
        <v>0.52300000000000002</v>
      </c>
      <c r="G4">
        <f t="shared" ref="G4:G67" si="0">F4</f>
        <v>0.52300000000000002</v>
      </c>
      <c r="H4">
        <f t="shared" ref="H4:H67" si="1">MAX(IF(E4&gt;F4,E4,F4),0.36)</f>
        <v>0.52300000000000002</v>
      </c>
      <c r="I4" s="1">
        <v>662475038</v>
      </c>
      <c r="J4" s="1">
        <v>590746</v>
      </c>
      <c r="K4" s="1">
        <v>584749</v>
      </c>
    </row>
    <row r="5" spans="1:12" x14ac:dyDescent="0.35">
      <c r="A5">
        <v>10306</v>
      </c>
      <c r="B5" t="s">
        <v>4</v>
      </c>
      <c r="C5" s="1">
        <v>5459</v>
      </c>
      <c r="D5" s="1">
        <v>558544</v>
      </c>
      <c r="E5" s="8">
        <v>0.57299999999999995</v>
      </c>
      <c r="F5" s="8">
        <v>0.60099999999999998</v>
      </c>
      <c r="G5">
        <f t="shared" si="0"/>
        <v>0.60099999999999998</v>
      </c>
      <c r="H5">
        <f t="shared" si="1"/>
        <v>0.60099999999999998</v>
      </c>
      <c r="I5" s="1">
        <v>3049095942</v>
      </c>
      <c r="J5" s="1">
        <v>1020373</v>
      </c>
      <c r="K5" s="1">
        <v>979161</v>
      </c>
    </row>
    <row r="6" spans="1:12" x14ac:dyDescent="0.35">
      <c r="A6">
        <v>10402</v>
      </c>
      <c r="B6" t="s">
        <v>5</v>
      </c>
      <c r="C6" s="1">
        <v>2117</v>
      </c>
      <c r="D6" s="1">
        <v>588969</v>
      </c>
      <c r="E6" s="8">
        <v>0.56799999999999995</v>
      </c>
      <c r="F6" s="8">
        <v>0.57899999999999996</v>
      </c>
      <c r="G6">
        <f t="shared" si="0"/>
        <v>0.57899999999999996</v>
      </c>
      <c r="H6">
        <f t="shared" si="1"/>
        <v>0.57899999999999996</v>
      </c>
      <c r="I6" s="1">
        <v>1246847512</v>
      </c>
      <c r="J6" s="1">
        <v>885067</v>
      </c>
      <c r="K6" s="1">
        <v>862499</v>
      </c>
    </row>
    <row r="7" spans="1:12" x14ac:dyDescent="0.35">
      <c r="A7">
        <v>10500</v>
      </c>
      <c r="B7" t="s">
        <v>6</v>
      </c>
      <c r="C7" s="1">
        <v>2071</v>
      </c>
      <c r="D7" s="1">
        <v>282194</v>
      </c>
      <c r="E7" s="8">
        <v>0.66900000000000004</v>
      </c>
      <c r="F7" s="8">
        <v>0.79900000000000004</v>
      </c>
      <c r="G7">
        <f t="shared" si="0"/>
        <v>0.79900000000000004</v>
      </c>
      <c r="H7">
        <f t="shared" si="1"/>
        <v>0.79900000000000004</v>
      </c>
      <c r="I7" s="1">
        <v>584424980</v>
      </c>
      <c r="J7" s="1">
        <v>1547692</v>
      </c>
      <c r="K7" s="1">
        <v>1357734</v>
      </c>
    </row>
    <row r="8" spans="1:12" x14ac:dyDescent="0.35">
      <c r="A8">
        <v>10601</v>
      </c>
      <c r="B8" t="s">
        <v>7</v>
      </c>
      <c r="C8" s="1">
        <v>5576</v>
      </c>
      <c r="D8" s="1">
        <v>699366</v>
      </c>
      <c r="E8" s="8">
        <v>0.51</v>
      </c>
      <c r="F8" s="8">
        <v>0.5</v>
      </c>
      <c r="G8">
        <f t="shared" si="0"/>
        <v>0.5</v>
      </c>
      <c r="H8">
        <f t="shared" si="1"/>
        <v>0.51</v>
      </c>
      <c r="I8" s="1">
        <v>3899670380</v>
      </c>
      <c r="J8" s="1">
        <v>609883</v>
      </c>
      <c r="K8" s="1">
        <v>550343</v>
      </c>
    </row>
    <row r="9" spans="1:12" x14ac:dyDescent="0.35">
      <c r="A9">
        <v>10615</v>
      </c>
      <c r="B9" t="s">
        <v>8</v>
      </c>
      <c r="C9" s="1">
        <v>396</v>
      </c>
      <c r="D9" s="1">
        <v>978698</v>
      </c>
      <c r="E9" s="8">
        <v>0.48099999999999998</v>
      </c>
      <c r="F9" s="8">
        <v>0.3</v>
      </c>
      <c r="G9">
        <f t="shared" si="0"/>
        <v>0.3</v>
      </c>
      <c r="H9">
        <f t="shared" si="1"/>
        <v>0.48099999999999998</v>
      </c>
      <c r="I9" s="1">
        <v>387564687</v>
      </c>
      <c r="J9" s="1">
        <v>70152</v>
      </c>
      <c r="K9" s="1">
        <v>64809</v>
      </c>
    </row>
    <row r="10" spans="1:12" x14ac:dyDescent="0.35">
      <c r="A10">
        <v>10623</v>
      </c>
      <c r="B10" t="s">
        <v>9</v>
      </c>
      <c r="C10" s="1">
        <v>5766</v>
      </c>
      <c r="D10" s="1">
        <v>792900</v>
      </c>
      <c r="E10" s="8">
        <v>0.46</v>
      </c>
      <c r="F10" s="8">
        <v>0.433</v>
      </c>
      <c r="G10">
        <f t="shared" si="0"/>
        <v>0.433</v>
      </c>
      <c r="H10">
        <f t="shared" si="1"/>
        <v>0.46</v>
      </c>
      <c r="I10" s="1">
        <v>4571864257</v>
      </c>
      <c r="J10" s="1">
        <v>443071</v>
      </c>
      <c r="K10" s="1">
        <v>423777</v>
      </c>
    </row>
    <row r="11" spans="1:12" x14ac:dyDescent="0.35">
      <c r="A11">
        <v>10701</v>
      </c>
      <c r="B11" t="s">
        <v>10</v>
      </c>
      <c r="C11" s="1">
        <v>337</v>
      </c>
      <c r="D11" s="1">
        <v>448724</v>
      </c>
      <c r="E11" s="8">
        <v>0.56799999999999995</v>
      </c>
      <c r="F11" s="8">
        <v>0.68</v>
      </c>
      <c r="G11">
        <f t="shared" si="0"/>
        <v>0.68</v>
      </c>
      <c r="H11">
        <f t="shared" si="1"/>
        <v>0.68</v>
      </c>
      <c r="I11" s="1">
        <v>151220130</v>
      </c>
      <c r="J11" s="1">
        <v>307156</v>
      </c>
      <c r="K11" s="1">
        <v>276632</v>
      </c>
    </row>
    <row r="12" spans="1:12" x14ac:dyDescent="0.35">
      <c r="A12">
        <v>10802</v>
      </c>
      <c r="B12" t="s">
        <v>11</v>
      </c>
      <c r="C12" s="1">
        <v>5670</v>
      </c>
      <c r="D12" s="1">
        <v>660093</v>
      </c>
      <c r="E12" s="8">
        <v>0.51900000000000002</v>
      </c>
      <c r="F12" s="8">
        <v>0.52800000000000002</v>
      </c>
      <c r="G12">
        <f t="shared" si="0"/>
        <v>0.52800000000000002</v>
      </c>
      <c r="H12">
        <f t="shared" si="1"/>
        <v>0.52800000000000002</v>
      </c>
      <c r="I12" s="1">
        <v>3742729223</v>
      </c>
      <c r="J12" s="1">
        <v>1241338</v>
      </c>
      <c r="K12" s="1">
        <v>1154185</v>
      </c>
    </row>
    <row r="13" spans="1:12" x14ac:dyDescent="0.35">
      <c r="A13">
        <v>11003</v>
      </c>
      <c r="B13" t="s">
        <v>12</v>
      </c>
      <c r="C13" s="1">
        <v>1289</v>
      </c>
      <c r="D13" s="1">
        <v>704707</v>
      </c>
      <c r="E13" s="8">
        <v>0.52400000000000002</v>
      </c>
      <c r="F13" s="8">
        <v>0.496</v>
      </c>
      <c r="G13">
        <f t="shared" si="0"/>
        <v>0.496</v>
      </c>
      <c r="H13">
        <f t="shared" si="1"/>
        <v>0.52400000000000002</v>
      </c>
      <c r="I13" s="1">
        <v>908368338</v>
      </c>
      <c r="J13" s="1">
        <v>376506</v>
      </c>
      <c r="K13" s="1">
        <v>348727</v>
      </c>
    </row>
    <row r="14" spans="1:12" x14ac:dyDescent="0.35">
      <c r="A14">
        <v>11200</v>
      </c>
      <c r="B14" t="s">
        <v>13</v>
      </c>
      <c r="C14" s="1">
        <v>1500</v>
      </c>
      <c r="D14" s="1">
        <v>304665</v>
      </c>
      <c r="E14" s="8">
        <v>0.42899999999999999</v>
      </c>
      <c r="F14" s="8">
        <v>0.78300000000000003</v>
      </c>
      <c r="G14">
        <f t="shared" si="0"/>
        <v>0.78300000000000003</v>
      </c>
      <c r="H14">
        <f t="shared" si="1"/>
        <v>0.78300000000000003</v>
      </c>
      <c r="I14" s="1">
        <v>456997607</v>
      </c>
      <c r="J14" s="1">
        <v>1030575</v>
      </c>
      <c r="K14" s="1">
        <v>981275</v>
      </c>
    </row>
    <row r="15" spans="1:12" x14ac:dyDescent="0.35">
      <c r="A15">
        <v>20101</v>
      </c>
      <c r="B15" t="s">
        <v>14</v>
      </c>
      <c r="C15" s="1">
        <v>640</v>
      </c>
      <c r="D15" s="1">
        <v>304417</v>
      </c>
      <c r="E15" s="8">
        <v>0.64800000000000002</v>
      </c>
      <c r="F15" s="8">
        <v>0.78300000000000003</v>
      </c>
      <c r="G15">
        <f t="shared" si="0"/>
        <v>0.78300000000000003</v>
      </c>
      <c r="H15">
        <f t="shared" si="1"/>
        <v>0.78300000000000003</v>
      </c>
      <c r="I15" s="1">
        <v>194826914</v>
      </c>
      <c r="J15" s="1">
        <v>809707</v>
      </c>
      <c r="K15" s="1">
        <v>701013</v>
      </c>
    </row>
    <row r="16" spans="1:12" x14ac:dyDescent="0.35">
      <c r="A16">
        <v>20601</v>
      </c>
      <c r="B16" t="s">
        <v>15</v>
      </c>
      <c r="C16" s="1">
        <v>364</v>
      </c>
      <c r="D16" s="1">
        <v>246016</v>
      </c>
      <c r="E16" s="8">
        <v>0.70399999999999996</v>
      </c>
      <c r="F16" s="8">
        <v>0.82499999999999996</v>
      </c>
      <c r="G16">
        <f t="shared" si="0"/>
        <v>0.82499999999999996</v>
      </c>
      <c r="H16">
        <f t="shared" si="1"/>
        <v>0.82499999999999996</v>
      </c>
      <c r="I16" s="1">
        <v>89550114</v>
      </c>
      <c r="J16" s="1">
        <v>556132</v>
      </c>
      <c r="K16" s="1">
        <v>500447</v>
      </c>
    </row>
    <row r="17" spans="1:11" x14ac:dyDescent="0.35">
      <c r="A17">
        <v>20702</v>
      </c>
      <c r="B17" t="s">
        <v>16</v>
      </c>
      <c r="C17" s="1">
        <v>649</v>
      </c>
      <c r="D17" s="1">
        <v>244670</v>
      </c>
      <c r="E17" s="8">
        <v>0.51900000000000002</v>
      </c>
      <c r="F17" s="8">
        <v>0.82599999999999996</v>
      </c>
      <c r="G17">
        <f t="shared" si="0"/>
        <v>0.82599999999999996</v>
      </c>
      <c r="H17">
        <f t="shared" si="1"/>
        <v>0.82599999999999996</v>
      </c>
      <c r="I17" s="1">
        <v>158791053</v>
      </c>
      <c r="J17" s="1">
        <v>889588</v>
      </c>
      <c r="K17" s="1">
        <v>885215</v>
      </c>
    </row>
    <row r="18" spans="1:11" x14ac:dyDescent="0.35">
      <c r="A18">
        <v>20801</v>
      </c>
      <c r="B18" t="s">
        <v>17</v>
      </c>
      <c r="C18" s="1">
        <v>377</v>
      </c>
      <c r="D18" s="1">
        <v>249103</v>
      </c>
      <c r="E18" s="8">
        <v>0.51900000000000002</v>
      </c>
      <c r="F18" s="8">
        <v>0.82299999999999995</v>
      </c>
      <c r="G18">
        <f t="shared" si="0"/>
        <v>0.82299999999999995</v>
      </c>
      <c r="H18">
        <f t="shared" si="1"/>
        <v>0.82299999999999995</v>
      </c>
      <c r="I18" s="1">
        <v>93912016</v>
      </c>
      <c r="J18" s="1">
        <v>856914</v>
      </c>
      <c r="K18" s="1">
        <v>837330</v>
      </c>
    </row>
    <row r="19" spans="1:11" x14ac:dyDescent="0.35">
      <c r="A19">
        <v>21102</v>
      </c>
      <c r="B19" t="s">
        <v>18</v>
      </c>
      <c r="C19" s="1">
        <v>295</v>
      </c>
      <c r="D19" s="1">
        <v>298489</v>
      </c>
      <c r="E19" s="8">
        <v>0.59399999999999997</v>
      </c>
      <c r="F19" s="8">
        <v>0.78700000000000003</v>
      </c>
      <c r="G19">
        <f t="shared" si="0"/>
        <v>0.78700000000000003</v>
      </c>
      <c r="H19">
        <f t="shared" si="1"/>
        <v>0.78700000000000003</v>
      </c>
      <c r="I19" s="1">
        <v>88054481</v>
      </c>
      <c r="J19" s="1">
        <v>402906</v>
      </c>
      <c r="K19" s="1">
        <v>344463</v>
      </c>
    </row>
    <row r="20" spans="1:11" x14ac:dyDescent="0.35">
      <c r="A20">
        <v>21601</v>
      </c>
      <c r="B20" t="s">
        <v>19</v>
      </c>
      <c r="C20" s="1">
        <v>425</v>
      </c>
      <c r="D20" s="1">
        <v>146879</v>
      </c>
      <c r="E20" s="8">
        <v>0.67300000000000004</v>
      </c>
      <c r="F20" s="8">
        <v>0.89500000000000002</v>
      </c>
      <c r="G20">
        <f t="shared" si="0"/>
        <v>0.89500000000000002</v>
      </c>
      <c r="H20">
        <f t="shared" si="1"/>
        <v>0.89500000000000002</v>
      </c>
      <c r="I20" s="1">
        <v>62423822</v>
      </c>
      <c r="J20" s="1">
        <v>964223</v>
      </c>
      <c r="K20" s="1">
        <v>872705</v>
      </c>
    </row>
    <row r="21" spans="1:11" x14ac:dyDescent="0.35">
      <c r="A21">
        <v>22001</v>
      </c>
      <c r="B21" t="s">
        <v>20</v>
      </c>
      <c r="C21" s="1">
        <v>765</v>
      </c>
      <c r="D21" s="1">
        <v>206900</v>
      </c>
      <c r="E21" s="8">
        <v>0.41699999999999998</v>
      </c>
      <c r="F21" s="8">
        <v>0.85299999999999998</v>
      </c>
      <c r="G21">
        <f t="shared" si="0"/>
        <v>0.85299999999999998</v>
      </c>
      <c r="H21">
        <f t="shared" si="1"/>
        <v>0.85299999999999998</v>
      </c>
      <c r="I21" s="1">
        <v>158279251</v>
      </c>
      <c r="J21" s="1">
        <v>1404007</v>
      </c>
      <c r="K21" s="1">
        <v>1523419</v>
      </c>
    </row>
    <row r="22" spans="1:11" x14ac:dyDescent="0.35">
      <c r="A22">
        <v>22101</v>
      </c>
      <c r="B22" t="s">
        <v>21</v>
      </c>
      <c r="C22" s="1">
        <v>269</v>
      </c>
      <c r="D22" s="1">
        <v>227760</v>
      </c>
      <c r="E22" s="8">
        <v>0.63200000000000001</v>
      </c>
      <c r="F22" s="8">
        <v>0.83799999999999997</v>
      </c>
      <c r="G22">
        <f t="shared" si="0"/>
        <v>0.83799999999999997</v>
      </c>
      <c r="H22">
        <f t="shared" si="1"/>
        <v>0.83799999999999997</v>
      </c>
      <c r="I22" s="1">
        <v>61267568</v>
      </c>
      <c r="J22" s="1">
        <v>616871</v>
      </c>
      <c r="K22" s="1">
        <v>575427</v>
      </c>
    </row>
    <row r="23" spans="1:11" x14ac:dyDescent="0.35">
      <c r="A23">
        <v>22302</v>
      </c>
      <c r="B23" t="s">
        <v>22</v>
      </c>
      <c r="C23" s="1">
        <v>971</v>
      </c>
      <c r="D23" s="1">
        <v>364757</v>
      </c>
      <c r="E23" s="8">
        <v>0.49399999999999999</v>
      </c>
      <c r="F23" s="8">
        <v>0.73899999999999999</v>
      </c>
      <c r="G23">
        <f t="shared" si="0"/>
        <v>0.73899999999999999</v>
      </c>
      <c r="H23">
        <f t="shared" si="1"/>
        <v>0.73899999999999999</v>
      </c>
      <c r="I23" s="1">
        <v>354179929</v>
      </c>
      <c r="J23" s="1">
        <v>1430177</v>
      </c>
      <c r="K23" s="1">
        <v>1444546</v>
      </c>
    </row>
    <row r="24" spans="1:11" x14ac:dyDescent="0.35">
      <c r="A24">
        <v>22401</v>
      </c>
      <c r="B24" t="s">
        <v>23</v>
      </c>
      <c r="C24" s="1">
        <v>390</v>
      </c>
      <c r="D24" s="1">
        <v>206778</v>
      </c>
      <c r="E24" s="8">
        <v>0.65700000000000003</v>
      </c>
      <c r="F24" s="8">
        <v>0.85299999999999998</v>
      </c>
      <c r="G24">
        <f t="shared" si="0"/>
        <v>0.85299999999999998</v>
      </c>
      <c r="H24">
        <f t="shared" si="1"/>
        <v>0.85299999999999998</v>
      </c>
      <c r="I24" s="1">
        <v>80643742</v>
      </c>
      <c r="J24" s="1">
        <v>1133958</v>
      </c>
      <c r="K24" s="1">
        <v>1078736</v>
      </c>
    </row>
    <row r="25" spans="1:11" x14ac:dyDescent="0.35">
      <c r="A25">
        <v>22601</v>
      </c>
      <c r="B25" t="s">
        <v>24</v>
      </c>
      <c r="C25" s="1">
        <v>1390</v>
      </c>
      <c r="D25" s="1">
        <v>240060</v>
      </c>
      <c r="E25" s="8">
        <v>0.67400000000000004</v>
      </c>
      <c r="F25" s="8">
        <v>0.82899999999999996</v>
      </c>
      <c r="G25">
        <f t="shared" si="0"/>
        <v>0.82899999999999996</v>
      </c>
      <c r="H25">
        <f t="shared" si="1"/>
        <v>0.82899999999999996</v>
      </c>
      <c r="I25" s="1">
        <v>333683507</v>
      </c>
      <c r="J25" s="1">
        <v>1897686</v>
      </c>
      <c r="K25" s="1">
        <v>1777251</v>
      </c>
    </row>
    <row r="26" spans="1:11" x14ac:dyDescent="0.35">
      <c r="A26">
        <v>22902</v>
      </c>
      <c r="B26" t="s">
        <v>25</v>
      </c>
      <c r="C26" s="1">
        <v>831</v>
      </c>
      <c r="D26" s="1">
        <v>178809</v>
      </c>
      <c r="E26" s="8">
        <v>0.55100000000000005</v>
      </c>
      <c r="F26" s="8">
        <v>0.872</v>
      </c>
      <c r="G26">
        <f t="shared" si="0"/>
        <v>0.872</v>
      </c>
      <c r="H26">
        <f t="shared" si="1"/>
        <v>0.872</v>
      </c>
      <c r="I26" s="1">
        <v>148590684</v>
      </c>
      <c r="J26" s="1">
        <v>1355007</v>
      </c>
      <c r="K26" s="1">
        <v>1355765</v>
      </c>
    </row>
    <row r="27" spans="1:11" x14ac:dyDescent="0.35">
      <c r="A27">
        <v>30101</v>
      </c>
      <c r="B27" t="s">
        <v>26</v>
      </c>
      <c r="C27" s="1">
        <v>1759</v>
      </c>
      <c r="D27" s="1">
        <v>272003</v>
      </c>
      <c r="E27" s="8">
        <v>0.621</v>
      </c>
      <c r="F27" s="8">
        <v>0.80600000000000005</v>
      </c>
      <c r="G27">
        <f t="shared" si="0"/>
        <v>0.80600000000000005</v>
      </c>
      <c r="H27">
        <f t="shared" si="1"/>
        <v>0.80600000000000005</v>
      </c>
      <c r="I27" s="1">
        <v>478453784</v>
      </c>
      <c r="J27" s="1">
        <v>1323392</v>
      </c>
      <c r="K27" s="1">
        <v>1185123</v>
      </c>
    </row>
    <row r="28" spans="1:11" x14ac:dyDescent="0.35">
      <c r="A28">
        <v>30200</v>
      </c>
      <c r="B28" t="s">
        <v>27</v>
      </c>
      <c r="C28" s="1">
        <v>5869</v>
      </c>
      <c r="D28" s="1">
        <v>279493</v>
      </c>
      <c r="E28" s="8">
        <v>0.65300000000000002</v>
      </c>
      <c r="F28" s="8">
        <v>0.80100000000000005</v>
      </c>
      <c r="G28">
        <f t="shared" si="0"/>
        <v>0.80100000000000005</v>
      </c>
      <c r="H28">
        <f t="shared" si="1"/>
        <v>0.80100000000000005</v>
      </c>
      <c r="I28" s="1">
        <v>1640349313</v>
      </c>
      <c r="J28" s="1">
        <v>5111908</v>
      </c>
      <c r="K28" s="1">
        <v>5523337</v>
      </c>
    </row>
    <row r="29" spans="1:11" x14ac:dyDescent="0.35">
      <c r="A29">
        <v>30501</v>
      </c>
      <c r="B29" t="s">
        <v>28</v>
      </c>
      <c r="C29" s="1">
        <v>928</v>
      </c>
      <c r="D29" s="1">
        <v>282237</v>
      </c>
      <c r="E29" s="8">
        <v>0.39</v>
      </c>
      <c r="F29" s="8">
        <v>0.79900000000000004</v>
      </c>
      <c r="G29">
        <f t="shared" si="0"/>
        <v>0.79900000000000004</v>
      </c>
      <c r="H29">
        <f t="shared" si="1"/>
        <v>0.79900000000000004</v>
      </c>
      <c r="I29" s="1">
        <v>261916019</v>
      </c>
      <c r="J29" s="1">
        <v>1103391</v>
      </c>
      <c r="K29" s="1">
        <v>1236855</v>
      </c>
    </row>
    <row r="30" spans="1:11" x14ac:dyDescent="0.35">
      <c r="A30">
        <v>30601</v>
      </c>
      <c r="B30" t="s">
        <v>29</v>
      </c>
      <c r="C30" s="1">
        <v>1806</v>
      </c>
      <c r="D30" s="1">
        <v>326346</v>
      </c>
      <c r="E30" s="8">
        <v>0.68799999999999994</v>
      </c>
      <c r="F30" s="8">
        <v>0.76700000000000002</v>
      </c>
      <c r="G30">
        <f t="shared" si="0"/>
        <v>0.76700000000000002</v>
      </c>
      <c r="H30">
        <f t="shared" si="1"/>
        <v>0.76700000000000002</v>
      </c>
      <c r="I30" s="1">
        <v>589382536</v>
      </c>
      <c r="J30" s="1">
        <v>1967982</v>
      </c>
      <c r="K30" s="1">
        <v>1882457</v>
      </c>
    </row>
    <row r="31" spans="1:11" x14ac:dyDescent="0.35">
      <c r="A31">
        <v>30701</v>
      </c>
      <c r="B31" t="s">
        <v>30</v>
      </c>
      <c r="C31" s="1">
        <v>1814</v>
      </c>
      <c r="D31" s="1">
        <v>379919</v>
      </c>
      <c r="E31" s="8">
        <v>0.69199999999999995</v>
      </c>
      <c r="F31" s="8">
        <v>0.72899999999999998</v>
      </c>
      <c r="G31">
        <f t="shared" si="0"/>
        <v>0.72899999999999998</v>
      </c>
      <c r="H31">
        <f t="shared" si="1"/>
        <v>0.72899999999999998</v>
      </c>
      <c r="I31" s="1">
        <v>689174875</v>
      </c>
      <c r="J31" s="1">
        <v>1548383</v>
      </c>
      <c r="K31" s="1">
        <v>1419682</v>
      </c>
    </row>
    <row r="32" spans="1:11" x14ac:dyDescent="0.35">
      <c r="A32">
        <v>31101</v>
      </c>
      <c r="B32" t="s">
        <v>31</v>
      </c>
      <c r="C32" s="1">
        <v>2699</v>
      </c>
      <c r="D32" s="1">
        <v>312749</v>
      </c>
      <c r="E32" s="8">
        <v>0.66900000000000004</v>
      </c>
      <c r="F32" s="8">
        <v>0.77700000000000002</v>
      </c>
      <c r="G32">
        <f t="shared" si="0"/>
        <v>0.77700000000000002</v>
      </c>
      <c r="H32">
        <f t="shared" si="1"/>
        <v>0.77700000000000002</v>
      </c>
      <c r="I32" s="1">
        <v>844111162</v>
      </c>
      <c r="J32" s="1">
        <v>1753279</v>
      </c>
      <c r="K32" s="1">
        <v>2095050</v>
      </c>
    </row>
    <row r="33" spans="1:11" x14ac:dyDescent="0.35">
      <c r="A33">
        <v>31301</v>
      </c>
      <c r="B33" t="s">
        <v>32</v>
      </c>
      <c r="C33" s="1">
        <v>620</v>
      </c>
      <c r="D33" s="1">
        <v>815001</v>
      </c>
      <c r="E33" s="8">
        <v>0.433</v>
      </c>
      <c r="F33" s="8">
        <v>0.41699999999999998</v>
      </c>
      <c r="G33">
        <f t="shared" si="0"/>
        <v>0.41699999999999998</v>
      </c>
      <c r="H33">
        <f t="shared" si="1"/>
        <v>0.433</v>
      </c>
      <c r="I33" s="1">
        <v>505300972</v>
      </c>
      <c r="J33" s="1">
        <v>393741</v>
      </c>
      <c r="K33" s="1">
        <v>414693</v>
      </c>
    </row>
    <row r="34" spans="1:11" x14ac:dyDescent="0.35">
      <c r="A34">
        <v>31401</v>
      </c>
      <c r="B34" t="s">
        <v>33</v>
      </c>
      <c r="C34" s="1">
        <v>1536</v>
      </c>
      <c r="D34" s="1">
        <v>264758</v>
      </c>
      <c r="E34" s="8">
        <v>0.54600000000000004</v>
      </c>
      <c r="F34" s="8">
        <v>0.81100000000000005</v>
      </c>
      <c r="G34">
        <f t="shared" si="0"/>
        <v>0.81100000000000005</v>
      </c>
      <c r="H34">
        <f t="shared" si="1"/>
        <v>0.81100000000000005</v>
      </c>
      <c r="I34" s="1">
        <v>406668650</v>
      </c>
      <c r="J34" s="1">
        <v>1253818</v>
      </c>
      <c r="K34" s="1">
        <v>1269498</v>
      </c>
    </row>
    <row r="35" spans="1:11" x14ac:dyDescent="0.35">
      <c r="A35">
        <v>31501</v>
      </c>
      <c r="B35" t="s">
        <v>34</v>
      </c>
      <c r="C35" s="1">
        <v>4447</v>
      </c>
      <c r="D35" s="1">
        <v>367651</v>
      </c>
      <c r="E35" s="8">
        <v>0.64200000000000002</v>
      </c>
      <c r="F35" s="8">
        <v>0.73699999999999999</v>
      </c>
      <c r="G35">
        <f t="shared" si="0"/>
        <v>0.73699999999999999</v>
      </c>
      <c r="H35">
        <f t="shared" si="1"/>
        <v>0.73699999999999999</v>
      </c>
      <c r="I35" s="1">
        <v>1634947575</v>
      </c>
      <c r="J35" s="1">
        <v>3449905</v>
      </c>
      <c r="K35" s="1">
        <v>3525783</v>
      </c>
    </row>
    <row r="36" spans="1:11" x14ac:dyDescent="0.35">
      <c r="A36">
        <v>31502</v>
      </c>
      <c r="B36" t="s">
        <v>35</v>
      </c>
      <c r="C36" s="1">
        <v>2764</v>
      </c>
      <c r="D36" s="1">
        <v>396244</v>
      </c>
      <c r="E36" s="8">
        <v>0.61399999999999999</v>
      </c>
      <c r="F36" s="8">
        <v>0.71699999999999997</v>
      </c>
      <c r="G36">
        <f t="shared" si="0"/>
        <v>0.71699999999999997</v>
      </c>
      <c r="H36">
        <f t="shared" si="1"/>
        <v>0.71699999999999997</v>
      </c>
      <c r="I36" s="1">
        <v>1095219001</v>
      </c>
      <c r="J36" s="1">
        <v>1191871</v>
      </c>
      <c r="K36" s="1">
        <v>1331836</v>
      </c>
    </row>
    <row r="37" spans="1:11" x14ac:dyDescent="0.35">
      <c r="A37">
        <v>31601</v>
      </c>
      <c r="B37" t="s">
        <v>36</v>
      </c>
      <c r="C37" s="1">
        <v>4071</v>
      </c>
      <c r="D37" s="1">
        <v>520302</v>
      </c>
      <c r="E37" s="8">
        <v>0.60399999999999998</v>
      </c>
      <c r="F37" s="8">
        <v>0.628</v>
      </c>
      <c r="G37">
        <f t="shared" si="0"/>
        <v>0.628</v>
      </c>
      <c r="H37">
        <f t="shared" si="1"/>
        <v>0.628</v>
      </c>
      <c r="I37" s="1">
        <v>2118150094</v>
      </c>
      <c r="J37" s="1">
        <v>3723520</v>
      </c>
      <c r="K37" s="1">
        <v>3173054</v>
      </c>
    </row>
    <row r="38" spans="1:11" x14ac:dyDescent="0.35">
      <c r="A38">
        <v>31701</v>
      </c>
      <c r="B38" t="s">
        <v>37</v>
      </c>
      <c r="C38" s="1">
        <v>2049</v>
      </c>
      <c r="D38" s="1">
        <v>302846</v>
      </c>
      <c r="E38" s="8">
        <v>0.57699999999999996</v>
      </c>
      <c r="F38" s="8">
        <v>0.78400000000000003</v>
      </c>
      <c r="G38">
        <f t="shared" si="0"/>
        <v>0.78400000000000003</v>
      </c>
      <c r="H38">
        <f t="shared" si="1"/>
        <v>0.78400000000000003</v>
      </c>
      <c r="I38" s="1">
        <v>620532192</v>
      </c>
      <c r="J38" s="1">
        <v>2002669</v>
      </c>
      <c r="K38" s="1">
        <v>1866439</v>
      </c>
    </row>
    <row r="39" spans="1:11" x14ac:dyDescent="0.35">
      <c r="A39">
        <v>40204</v>
      </c>
      <c r="B39" t="s">
        <v>38</v>
      </c>
      <c r="C39" s="1">
        <v>346</v>
      </c>
      <c r="D39" s="1">
        <v>387791</v>
      </c>
      <c r="E39" s="8">
        <v>0.65700000000000003</v>
      </c>
      <c r="F39" s="8">
        <v>0.72299999999999998</v>
      </c>
      <c r="G39">
        <f t="shared" si="0"/>
        <v>0.72299999999999998</v>
      </c>
      <c r="H39">
        <f t="shared" si="1"/>
        <v>0.72299999999999998</v>
      </c>
      <c r="I39" s="1">
        <v>134175874</v>
      </c>
      <c r="J39" s="1">
        <v>569670</v>
      </c>
      <c r="K39" s="1">
        <v>529455</v>
      </c>
    </row>
    <row r="40" spans="1:11" x14ac:dyDescent="0.35">
      <c r="A40">
        <v>40302</v>
      </c>
      <c r="B40" t="s">
        <v>39</v>
      </c>
      <c r="C40" s="1">
        <v>1359</v>
      </c>
      <c r="D40" s="1">
        <v>301150</v>
      </c>
      <c r="E40" s="8">
        <v>0.56299999999999994</v>
      </c>
      <c r="F40" s="8">
        <v>0.78500000000000003</v>
      </c>
      <c r="G40">
        <f t="shared" si="0"/>
        <v>0.78500000000000003</v>
      </c>
      <c r="H40">
        <f t="shared" si="1"/>
        <v>0.78500000000000003</v>
      </c>
      <c r="I40" s="1">
        <v>409263986</v>
      </c>
      <c r="J40" s="1">
        <v>1602294</v>
      </c>
      <c r="K40" s="1">
        <v>1505424</v>
      </c>
    </row>
    <row r="41" spans="1:11" x14ac:dyDescent="0.35">
      <c r="A41">
        <v>40901</v>
      </c>
      <c r="B41" t="s">
        <v>40</v>
      </c>
      <c r="C41" s="1">
        <v>521</v>
      </c>
      <c r="D41" s="1">
        <v>1433344</v>
      </c>
      <c r="E41" s="8">
        <v>0</v>
      </c>
      <c r="F41" s="8">
        <v>0</v>
      </c>
      <c r="G41">
        <f t="shared" si="0"/>
        <v>0</v>
      </c>
      <c r="H41">
        <f t="shared" si="1"/>
        <v>0.36</v>
      </c>
      <c r="I41" s="1">
        <v>746772519</v>
      </c>
      <c r="J41" s="1">
        <v>409098</v>
      </c>
      <c r="K41" s="1">
        <v>379545</v>
      </c>
    </row>
    <row r="42" spans="1:11" x14ac:dyDescent="0.35">
      <c r="A42">
        <v>41101</v>
      </c>
      <c r="B42" t="s">
        <v>41</v>
      </c>
      <c r="C42" s="1">
        <v>778</v>
      </c>
      <c r="D42" s="1">
        <v>271733</v>
      </c>
      <c r="E42" s="8">
        <v>0.58199999999999996</v>
      </c>
      <c r="F42" s="8">
        <v>0.80600000000000005</v>
      </c>
      <c r="G42">
        <f t="shared" si="0"/>
        <v>0.80600000000000005</v>
      </c>
      <c r="H42">
        <f t="shared" si="1"/>
        <v>0.80600000000000005</v>
      </c>
      <c r="I42" s="1">
        <v>211408820</v>
      </c>
      <c r="J42" s="1">
        <v>1602970</v>
      </c>
      <c r="K42" s="1">
        <v>1529925</v>
      </c>
    </row>
    <row r="43" spans="1:11" x14ac:dyDescent="0.35">
      <c r="A43">
        <v>41401</v>
      </c>
      <c r="B43" t="s">
        <v>42</v>
      </c>
      <c r="C43" s="1">
        <v>448</v>
      </c>
      <c r="D43" s="1">
        <v>239738</v>
      </c>
      <c r="E43" s="8">
        <v>0.53800000000000003</v>
      </c>
      <c r="F43" s="8">
        <v>0.82899999999999996</v>
      </c>
      <c r="G43">
        <f t="shared" si="0"/>
        <v>0.82899999999999996</v>
      </c>
      <c r="H43">
        <f t="shared" si="1"/>
        <v>0.82899999999999996</v>
      </c>
      <c r="I43" s="1">
        <v>107403005</v>
      </c>
      <c r="J43" s="1">
        <v>949072</v>
      </c>
      <c r="K43" s="1">
        <v>953245</v>
      </c>
    </row>
    <row r="44" spans="1:11" x14ac:dyDescent="0.35">
      <c r="A44">
        <v>42302</v>
      </c>
      <c r="B44" t="s">
        <v>43</v>
      </c>
      <c r="C44" s="1">
        <v>1057</v>
      </c>
      <c r="D44" s="1">
        <v>296569</v>
      </c>
      <c r="E44" s="8">
        <v>0.52100000000000002</v>
      </c>
      <c r="F44" s="8">
        <v>0.78800000000000003</v>
      </c>
      <c r="G44">
        <f t="shared" si="0"/>
        <v>0.78800000000000003</v>
      </c>
      <c r="H44">
        <f t="shared" si="1"/>
        <v>0.78800000000000003</v>
      </c>
      <c r="I44" s="1">
        <v>313473467</v>
      </c>
      <c r="J44" s="1">
        <v>1812089</v>
      </c>
      <c r="K44" s="1">
        <v>1697095</v>
      </c>
    </row>
    <row r="45" spans="1:11" x14ac:dyDescent="0.35">
      <c r="A45">
        <v>42400</v>
      </c>
      <c r="B45" t="s">
        <v>44</v>
      </c>
      <c r="C45" s="1">
        <v>2316</v>
      </c>
      <c r="D45" s="1">
        <v>250635</v>
      </c>
      <c r="E45" s="8">
        <v>0.64</v>
      </c>
      <c r="F45" s="8">
        <v>0.82099999999999995</v>
      </c>
      <c r="G45">
        <f t="shared" si="0"/>
        <v>0.82099999999999995</v>
      </c>
      <c r="H45">
        <f t="shared" si="1"/>
        <v>0.82099999999999995</v>
      </c>
      <c r="I45" s="1">
        <v>580471365</v>
      </c>
      <c r="J45" s="1">
        <v>2440768</v>
      </c>
      <c r="K45" s="1">
        <v>2478295</v>
      </c>
    </row>
    <row r="46" spans="1:11" x14ac:dyDescent="0.35">
      <c r="A46">
        <v>42801</v>
      </c>
      <c r="B46" t="s">
        <v>45</v>
      </c>
      <c r="C46" s="1">
        <v>1418</v>
      </c>
      <c r="D46" s="1">
        <v>226658</v>
      </c>
      <c r="E46" s="8">
        <v>0.51300000000000001</v>
      </c>
      <c r="F46" s="8">
        <v>0.83799999999999997</v>
      </c>
      <c r="G46">
        <f t="shared" si="0"/>
        <v>0.83799999999999997</v>
      </c>
      <c r="H46">
        <f t="shared" si="1"/>
        <v>0.83799999999999997</v>
      </c>
      <c r="I46" s="1">
        <v>321402208</v>
      </c>
      <c r="J46" s="1">
        <v>1492395</v>
      </c>
      <c r="K46" s="1">
        <v>1176387</v>
      </c>
    </row>
    <row r="47" spans="1:11" x14ac:dyDescent="0.35">
      <c r="A47">
        <v>42901</v>
      </c>
      <c r="B47" t="s">
        <v>46</v>
      </c>
      <c r="C47" s="1">
        <v>888</v>
      </c>
      <c r="D47" s="1">
        <v>220511</v>
      </c>
      <c r="E47" s="8">
        <v>0.623</v>
      </c>
      <c r="F47" s="8">
        <v>0.84299999999999997</v>
      </c>
      <c r="G47">
        <f t="shared" si="0"/>
        <v>0.84299999999999997</v>
      </c>
      <c r="H47">
        <f t="shared" si="1"/>
        <v>0.84299999999999997</v>
      </c>
      <c r="I47" s="1">
        <v>195814247</v>
      </c>
      <c r="J47" s="1">
        <v>1192365</v>
      </c>
      <c r="K47" s="1">
        <v>1575255</v>
      </c>
    </row>
    <row r="48" spans="1:11" x14ac:dyDescent="0.35">
      <c r="A48">
        <v>43001</v>
      </c>
      <c r="B48" t="s">
        <v>47</v>
      </c>
      <c r="C48" s="1">
        <v>1010</v>
      </c>
      <c r="D48" s="1">
        <v>366126</v>
      </c>
      <c r="E48" s="8">
        <v>0.39</v>
      </c>
      <c r="F48" s="8">
        <v>0.73799999999999999</v>
      </c>
      <c r="G48">
        <f t="shared" si="0"/>
        <v>0.73799999999999999</v>
      </c>
      <c r="H48">
        <f t="shared" si="1"/>
        <v>0.73799999999999999</v>
      </c>
      <c r="I48" s="1">
        <v>369788031</v>
      </c>
      <c r="J48" s="1">
        <v>1241709</v>
      </c>
      <c r="K48" s="1">
        <v>1166657</v>
      </c>
    </row>
    <row r="49" spans="1:11" x14ac:dyDescent="0.35">
      <c r="A49">
        <v>43200</v>
      </c>
      <c r="B49" t="s">
        <v>48</v>
      </c>
      <c r="C49" s="1">
        <v>1368</v>
      </c>
      <c r="D49" s="1">
        <v>143013</v>
      </c>
      <c r="E49" s="8">
        <v>0.60199999999999998</v>
      </c>
      <c r="F49" s="8">
        <v>0.89800000000000002</v>
      </c>
      <c r="G49">
        <f t="shared" si="0"/>
        <v>0.89800000000000002</v>
      </c>
      <c r="H49">
        <f t="shared" si="1"/>
        <v>0.89800000000000002</v>
      </c>
      <c r="I49" s="1">
        <v>195642664</v>
      </c>
      <c r="J49" s="1">
        <v>1629960</v>
      </c>
      <c r="K49" s="1">
        <v>1485873</v>
      </c>
    </row>
    <row r="50" spans="1:11" x14ac:dyDescent="0.35">
      <c r="A50">
        <v>43501</v>
      </c>
      <c r="B50" t="s">
        <v>49</v>
      </c>
      <c r="C50" s="1">
        <v>2684</v>
      </c>
      <c r="D50" s="1">
        <v>318293</v>
      </c>
      <c r="E50" s="8">
        <v>0.40799999999999997</v>
      </c>
      <c r="F50" s="8">
        <v>0.77300000000000002</v>
      </c>
      <c r="G50">
        <f t="shared" si="0"/>
        <v>0.77300000000000002</v>
      </c>
      <c r="H50">
        <f t="shared" si="1"/>
        <v>0.77300000000000002</v>
      </c>
      <c r="I50" s="1">
        <v>854300993</v>
      </c>
      <c r="J50" s="1">
        <v>3346514</v>
      </c>
      <c r="K50" s="1">
        <v>3336851</v>
      </c>
    </row>
    <row r="51" spans="1:11" x14ac:dyDescent="0.35">
      <c r="A51">
        <v>50100</v>
      </c>
      <c r="B51" t="s">
        <v>50</v>
      </c>
      <c r="C51" s="1">
        <v>4553</v>
      </c>
      <c r="D51" s="1">
        <v>341438</v>
      </c>
      <c r="E51" s="8">
        <v>0.54100000000000004</v>
      </c>
      <c r="F51" s="8">
        <v>0.75600000000000001</v>
      </c>
      <c r="G51">
        <f t="shared" si="0"/>
        <v>0.75600000000000001</v>
      </c>
      <c r="H51">
        <f t="shared" si="1"/>
        <v>0.75600000000000001</v>
      </c>
      <c r="I51" s="1">
        <v>1554569615</v>
      </c>
      <c r="J51" s="1">
        <v>3915333</v>
      </c>
      <c r="K51" s="1">
        <v>3653071</v>
      </c>
    </row>
    <row r="52" spans="1:11" x14ac:dyDescent="0.35">
      <c r="A52">
        <v>50301</v>
      </c>
      <c r="B52" t="s">
        <v>51</v>
      </c>
      <c r="C52" s="1">
        <v>924</v>
      </c>
      <c r="D52" s="1">
        <v>342776</v>
      </c>
      <c r="E52" s="8">
        <v>0.63900000000000001</v>
      </c>
      <c r="F52" s="8">
        <v>0.755</v>
      </c>
      <c r="G52">
        <f t="shared" si="0"/>
        <v>0.755</v>
      </c>
      <c r="H52">
        <f t="shared" si="1"/>
        <v>0.755</v>
      </c>
      <c r="I52" s="1">
        <v>316725729</v>
      </c>
      <c r="J52" s="1">
        <v>907042</v>
      </c>
      <c r="K52" s="1">
        <v>824284</v>
      </c>
    </row>
    <row r="53" spans="1:11" x14ac:dyDescent="0.35">
      <c r="A53">
        <v>50401</v>
      </c>
      <c r="B53" t="s">
        <v>52</v>
      </c>
      <c r="C53" s="1">
        <v>1076</v>
      </c>
      <c r="D53" s="1">
        <v>269390</v>
      </c>
      <c r="E53" s="8">
        <v>0.57299999999999995</v>
      </c>
      <c r="F53" s="8">
        <v>0.80800000000000005</v>
      </c>
      <c r="G53">
        <f t="shared" si="0"/>
        <v>0.80800000000000005</v>
      </c>
      <c r="H53">
        <f t="shared" si="1"/>
        <v>0.80800000000000005</v>
      </c>
      <c r="I53" s="1">
        <v>289864580</v>
      </c>
      <c r="J53" s="1">
        <v>1117983</v>
      </c>
      <c r="K53" s="1">
        <v>1105104</v>
      </c>
    </row>
    <row r="54" spans="1:11" x14ac:dyDescent="0.35">
      <c r="A54">
        <v>50701</v>
      </c>
      <c r="B54" t="s">
        <v>53</v>
      </c>
      <c r="C54" s="1">
        <v>793</v>
      </c>
      <c r="D54" s="1">
        <v>650194</v>
      </c>
      <c r="E54" s="8">
        <v>0.42499999999999999</v>
      </c>
      <c r="F54" s="8">
        <v>0.53500000000000003</v>
      </c>
      <c r="G54">
        <f t="shared" si="0"/>
        <v>0.53500000000000003</v>
      </c>
      <c r="H54">
        <f t="shared" si="1"/>
        <v>0.53500000000000003</v>
      </c>
      <c r="I54" s="1">
        <v>515604181</v>
      </c>
      <c r="J54" s="1">
        <v>777152</v>
      </c>
      <c r="K54" s="1">
        <v>704823</v>
      </c>
    </row>
    <row r="55" spans="1:11" x14ac:dyDescent="0.35">
      <c r="A55">
        <v>51101</v>
      </c>
      <c r="B55" t="s">
        <v>54</v>
      </c>
      <c r="C55" s="1">
        <v>1059</v>
      </c>
      <c r="D55" s="1">
        <v>254111</v>
      </c>
      <c r="E55" s="8">
        <v>0.625</v>
      </c>
      <c r="F55" s="8">
        <v>0.81899999999999995</v>
      </c>
      <c r="G55">
        <f t="shared" si="0"/>
        <v>0.81899999999999995</v>
      </c>
      <c r="H55">
        <f t="shared" si="1"/>
        <v>0.81899999999999995</v>
      </c>
      <c r="I55" s="1">
        <v>269103712</v>
      </c>
      <c r="J55" s="1">
        <v>1254086</v>
      </c>
      <c r="K55" s="1">
        <v>1148699</v>
      </c>
    </row>
    <row r="56" spans="1:11" x14ac:dyDescent="0.35">
      <c r="A56">
        <v>51301</v>
      </c>
      <c r="B56" t="s">
        <v>55</v>
      </c>
      <c r="C56" s="1">
        <v>1006</v>
      </c>
      <c r="D56" s="1">
        <v>518558</v>
      </c>
      <c r="E56" s="8">
        <v>0.38</v>
      </c>
      <c r="F56" s="8">
        <v>0.629</v>
      </c>
      <c r="G56">
        <f t="shared" si="0"/>
        <v>0.629</v>
      </c>
      <c r="H56">
        <f t="shared" si="1"/>
        <v>0.629</v>
      </c>
      <c r="I56" s="1">
        <v>521669927</v>
      </c>
      <c r="J56" s="1">
        <v>1119429</v>
      </c>
      <c r="K56" s="1">
        <v>1008252</v>
      </c>
    </row>
    <row r="57" spans="1:11" x14ac:dyDescent="0.35">
      <c r="A57">
        <v>51901</v>
      </c>
      <c r="B57" t="s">
        <v>56</v>
      </c>
      <c r="C57" s="1">
        <v>966</v>
      </c>
      <c r="D57" s="1">
        <v>503526</v>
      </c>
      <c r="E57" s="8">
        <v>0.47099999999999997</v>
      </c>
      <c r="F57" s="8">
        <v>0.64</v>
      </c>
      <c r="G57">
        <f t="shared" si="0"/>
        <v>0.64</v>
      </c>
      <c r="H57">
        <f t="shared" si="1"/>
        <v>0.64</v>
      </c>
      <c r="I57" s="1">
        <v>486406911</v>
      </c>
      <c r="J57" s="1">
        <v>912078</v>
      </c>
      <c r="K57" s="1">
        <v>875436</v>
      </c>
    </row>
    <row r="58" spans="1:11" x14ac:dyDescent="0.35">
      <c r="A58">
        <v>60201</v>
      </c>
      <c r="B58" t="s">
        <v>57</v>
      </c>
      <c r="C58" s="1">
        <v>1523</v>
      </c>
      <c r="D58" s="1">
        <v>390307</v>
      </c>
      <c r="E58" s="8">
        <v>0.6</v>
      </c>
      <c r="F58" s="8">
        <v>0.72199999999999998</v>
      </c>
      <c r="G58">
        <f t="shared" si="0"/>
        <v>0.72199999999999998</v>
      </c>
      <c r="H58">
        <f t="shared" si="1"/>
        <v>0.72199999999999998</v>
      </c>
      <c r="I58" s="1">
        <v>594438646</v>
      </c>
      <c r="J58" s="1">
        <v>946172</v>
      </c>
      <c r="K58" s="1">
        <v>925030</v>
      </c>
    </row>
    <row r="59" spans="1:11" x14ac:dyDescent="0.35">
      <c r="A59">
        <v>60301</v>
      </c>
      <c r="B59" t="s">
        <v>58</v>
      </c>
      <c r="C59" s="1">
        <v>873</v>
      </c>
      <c r="D59" s="1">
        <v>228586</v>
      </c>
      <c r="E59" s="8">
        <v>0.66700000000000004</v>
      </c>
      <c r="F59" s="8">
        <v>0.83699999999999997</v>
      </c>
      <c r="G59">
        <f t="shared" si="0"/>
        <v>0.83699999999999997</v>
      </c>
      <c r="H59">
        <f t="shared" si="1"/>
        <v>0.83699999999999997</v>
      </c>
      <c r="I59" s="1">
        <v>199556282</v>
      </c>
      <c r="J59" s="1">
        <v>683312</v>
      </c>
      <c r="K59" s="1">
        <v>802078</v>
      </c>
    </row>
    <row r="60" spans="1:11" x14ac:dyDescent="0.35">
      <c r="A60">
        <v>60401</v>
      </c>
      <c r="B60" t="s">
        <v>59</v>
      </c>
      <c r="C60" s="1">
        <v>1206</v>
      </c>
      <c r="D60" s="1">
        <v>232526</v>
      </c>
      <c r="E60" s="8">
        <v>0.54300000000000004</v>
      </c>
      <c r="F60" s="8">
        <v>0.83399999999999996</v>
      </c>
      <c r="G60">
        <f t="shared" si="0"/>
        <v>0.83399999999999996</v>
      </c>
      <c r="H60">
        <f t="shared" si="1"/>
        <v>0.83399999999999996</v>
      </c>
      <c r="I60" s="1">
        <v>280426556</v>
      </c>
      <c r="J60" s="1">
        <v>698628</v>
      </c>
      <c r="K60" s="1">
        <v>671977</v>
      </c>
    </row>
    <row r="61" spans="1:11" x14ac:dyDescent="0.35">
      <c r="A61">
        <v>60503</v>
      </c>
      <c r="B61" t="s">
        <v>60</v>
      </c>
      <c r="C61" s="1">
        <v>795</v>
      </c>
      <c r="D61" s="1">
        <v>1571077</v>
      </c>
      <c r="E61" s="8">
        <v>2.5000000000000001E-2</v>
      </c>
      <c r="F61" s="8">
        <v>0</v>
      </c>
      <c r="G61">
        <f t="shared" si="0"/>
        <v>0</v>
      </c>
      <c r="H61">
        <f t="shared" si="1"/>
        <v>0.36</v>
      </c>
      <c r="I61" s="1">
        <v>1249006873</v>
      </c>
      <c r="J61" s="1">
        <v>261982</v>
      </c>
      <c r="K61" s="1">
        <v>241521</v>
      </c>
    </row>
    <row r="62" spans="1:11" x14ac:dyDescent="0.35">
      <c r="A62">
        <v>60601</v>
      </c>
      <c r="B62" t="s">
        <v>61</v>
      </c>
      <c r="C62" s="1">
        <v>687</v>
      </c>
      <c r="D62" s="1">
        <v>242176</v>
      </c>
      <c r="E62" s="8">
        <v>0.57699999999999996</v>
      </c>
      <c r="F62" s="8">
        <v>0.82799999999999996</v>
      </c>
      <c r="G62">
        <f t="shared" si="0"/>
        <v>0.82799999999999996</v>
      </c>
      <c r="H62">
        <f t="shared" si="1"/>
        <v>0.82799999999999996</v>
      </c>
      <c r="I62" s="1">
        <v>166375168</v>
      </c>
      <c r="J62" s="1">
        <v>845336</v>
      </c>
      <c r="K62" s="1">
        <v>779152</v>
      </c>
    </row>
    <row r="63" spans="1:11" x14ac:dyDescent="0.35">
      <c r="A63">
        <v>60701</v>
      </c>
      <c r="B63" t="s">
        <v>62</v>
      </c>
      <c r="C63" s="1">
        <v>454</v>
      </c>
      <c r="D63" s="1">
        <v>597883</v>
      </c>
      <c r="E63" s="8">
        <v>0.42899999999999999</v>
      </c>
      <c r="F63" s="8">
        <v>0.57299999999999995</v>
      </c>
      <c r="G63">
        <f t="shared" si="0"/>
        <v>0.57299999999999995</v>
      </c>
      <c r="H63">
        <f t="shared" si="1"/>
        <v>0.57299999999999995</v>
      </c>
      <c r="I63" s="1">
        <v>271439171</v>
      </c>
      <c r="J63" s="1">
        <v>230635</v>
      </c>
      <c r="K63" s="1">
        <v>209384</v>
      </c>
    </row>
    <row r="64" spans="1:11" x14ac:dyDescent="0.35">
      <c r="A64">
        <v>60800</v>
      </c>
      <c r="B64" t="s">
        <v>63</v>
      </c>
      <c r="C64" s="1">
        <v>2130</v>
      </c>
      <c r="D64" s="1">
        <v>218972</v>
      </c>
      <c r="E64" s="8">
        <v>0.60799999999999998</v>
      </c>
      <c r="F64" s="8">
        <v>0.84399999999999997</v>
      </c>
      <c r="G64">
        <f t="shared" si="0"/>
        <v>0.84399999999999997</v>
      </c>
      <c r="H64">
        <f t="shared" si="1"/>
        <v>0.84399999999999997</v>
      </c>
      <c r="I64" s="1">
        <v>466411948</v>
      </c>
      <c r="J64" s="1">
        <v>1549743</v>
      </c>
      <c r="K64" s="1">
        <v>1506712</v>
      </c>
    </row>
    <row r="65" spans="1:11" x14ac:dyDescent="0.35">
      <c r="A65">
        <v>61001</v>
      </c>
      <c r="B65" t="s">
        <v>64</v>
      </c>
      <c r="C65" s="1">
        <v>801</v>
      </c>
      <c r="D65" s="1">
        <v>698625</v>
      </c>
      <c r="E65" s="8">
        <v>0.375</v>
      </c>
      <c r="F65" s="8">
        <v>0.501</v>
      </c>
      <c r="G65">
        <f t="shared" si="0"/>
        <v>0.501</v>
      </c>
      <c r="H65">
        <f t="shared" si="1"/>
        <v>0.501</v>
      </c>
      <c r="I65" s="1">
        <v>559599193</v>
      </c>
      <c r="J65" s="1">
        <v>281898</v>
      </c>
      <c r="K65" s="1">
        <v>256280</v>
      </c>
    </row>
    <row r="66" spans="1:11" x14ac:dyDescent="0.35">
      <c r="A66">
        <v>61101</v>
      </c>
      <c r="B66" t="s">
        <v>65</v>
      </c>
      <c r="C66" s="1">
        <v>1275</v>
      </c>
      <c r="D66" s="1">
        <v>278953</v>
      </c>
      <c r="E66" s="8">
        <v>0.57899999999999996</v>
      </c>
      <c r="F66" s="8">
        <v>0.80100000000000005</v>
      </c>
      <c r="G66">
        <f t="shared" si="0"/>
        <v>0.80100000000000005</v>
      </c>
      <c r="H66">
        <f t="shared" si="1"/>
        <v>0.80100000000000005</v>
      </c>
      <c r="I66" s="1">
        <v>355665855</v>
      </c>
      <c r="J66" s="1">
        <v>702840</v>
      </c>
      <c r="K66" s="1">
        <v>705975</v>
      </c>
    </row>
    <row r="67" spans="1:11" x14ac:dyDescent="0.35">
      <c r="A67">
        <v>61501</v>
      </c>
      <c r="B67" t="s">
        <v>66</v>
      </c>
      <c r="C67" s="1">
        <v>1115</v>
      </c>
      <c r="D67" s="1">
        <v>276183</v>
      </c>
      <c r="E67" s="8">
        <v>0.54600000000000004</v>
      </c>
      <c r="F67" s="8">
        <v>0.80300000000000005</v>
      </c>
      <c r="G67">
        <f t="shared" si="0"/>
        <v>0.80300000000000005</v>
      </c>
      <c r="H67">
        <f t="shared" si="1"/>
        <v>0.80300000000000005</v>
      </c>
      <c r="I67" s="1">
        <v>307944505</v>
      </c>
      <c r="J67" s="1">
        <v>1113034</v>
      </c>
      <c r="K67" s="1">
        <v>1108657</v>
      </c>
    </row>
    <row r="68" spans="1:11" x14ac:dyDescent="0.35">
      <c r="A68">
        <v>61503</v>
      </c>
      <c r="B68" t="s">
        <v>67</v>
      </c>
      <c r="C68" s="1">
        <v>580</v>
      </c>
      <c r="D68" s="1">
        <v>324853</v>
      </c>
      <c r="E68" s="8">
        <v>0.55600000000000005</v>
      </c>
      <c r="F68" s="8">
        <v>0.76800000000000002</v>
      </c>
      <c r="G68">
        <f t="shared" ref="G68:G131" si="2">F68</f>
        <v>0.76800000000000002</v>
      </c>
      <c r="H68">
        <f t="shared" ref="H68:H131" si="3">MAX(IF(E68&gt;F68,E68,F68),0.36)</f>
        <v>0.76800000000000002</v>
      </c>
      <c r="I68" s="1">
        <v>188415009</v>
      </c>
      <c r="J68" s="1">
        <v>494309</v>
      </c>
      <c r="K68" s="1">
        <v>459980</v>
      </c>
    </row>
    <row r="69" spans="1:11" x14ac:dyDescent="0.35">
      <c r="A69">
        <v>61601</v>
      </c>
      <c r="B69" t="s">
        <v>68</v>
      </c>
      <c r="C69" s="1">
        <v>625</v>
      </c>
      <c r="D69" s="1">
        <v>277079</v>
      </c>
      <c r="E69" s="8">
        <v>0.58799999999999997</v>
      </c>
      <c r="F69" s="8">
        <v>0.80300000000000005</v>
      </c>
      <c r="G69">
        <f t="shared" si="2"/>
        <v>0.80300000000000005</v>
      </c>
      <c r="H69">
        <f t="shared" si="3"/>
        <v>0.80300000000000005</v>
      </c>
      <c r="I69" s="1">
        <v>173174649</v>
      </c>
      <c r="J69" s="1">
        <v>423427</v>
      </c>
      <c r="K69" s="1">
        <v>385250</v>
      </c>
    </row>
    <row r="70" spans="1:11" x14ac:dyDescent="0.35">
      <c r="A70">
        <v>61700</v>
      </c>
      <c r="B70" t="s">
        <v>69</v>
      </c>
      <c r="C70" s="1">
        <v>5111</v>
      </c>
      <c r="D70" s="1">
        <v>146791</v>
      </c>
      <c r="E70" s="8">
        <v>0.59</v>
      </c>
      <c r="F70" s="8">
        <v>0.89500000000000002</v>
      </c>
      <c r="G70">
        <f t="shared" si="2"/>
        <v>0.89500000000000002</v>
      </c>
      <c r="H70">
        <f t="shared" si="3"/>
        <v>0.89500000000000002</v>
      </c>
      <c r="I70" s="1">
        <v>750251867</v>
      </c>
      <c r="J70" s="1">
        <v>2866702</v>
      </c>
      <c r="K70" s="1">
        <v>2750790</v>
      </c>
    </row>
    <row r="71" spans="1:11" x14ac:dyDescent="0.35">
      <c r="A71">
        <v>62201</v>
      </c>
      <c r="B71" t="s">
        <v>70</v>
      </c>
      <c r="C71" s="1">
        <v>1563</v>
      </c>
      <c r="D71" s="1">
        <v>408740</v>
      </c>
      <c r="E71" s="8">
        <v>0.63900000000000001</v>
      </c>
      <c r="F71" s="8">
        <v>0.70799999999999996</v>
      </c>
      <c r="G71">
        <f t="shared" si="2"/>
        <v>0.70799999999999996</v>
      </c>
      <c r="H71">
        <f t="shared" si="3"/>
        <v>0.70799999999999996</v>
      </c>
      <c r="I71" s="1">
        <v>638861953</v>
      </c>
      <c r="J71" s="1">
        <v>722686</v>
      </c>
      <c r="K71" s="1">
        <v>668119</v>
      </c>
    </row>
    <row r="72" spans="1:11" x14ac:dyDescent="0.35">
      <c r="A72">
        <v>62301</v>
      </c>
      <c r="B72" t="s">
        <v>71</v>
      </c>
      <c r="C72" s="1">
        <v>666</v>
      </c>
      <c r="D72" s="1">
        <v>238921</v>
      </c>
      <c r="E72" s="8">
        <v>0.70499999999999996</v>
      </c>
      <c r="F72" s="8">
        <v>0.83</v>
      </c>
      <c r="G72">
        <f t="shared" si="2"/>
        <v>0.83</v>
      </c>
      <c r="H72">
        <f t="shared" si="3"/>
        <v>0.83</v>
      </c>
      <c r="I72" s="1">
        <v>159121415</v>
      </c>
      <c r="J72" s="1">
        <v>633142</v>
      </c>
      <c r="K72" s="1">
        <v>585095</v>
      </c>
    </row>
    <row r="73" spans="1:11" x14ac:dyDescent="0.35">
      <c r="A73">
        <v>62401</v>
      </c>
      <c r="B73" t="s">
        <v>72</v>
      </c>
      <c r="C73" s="1">
        <v>343</v>
      </c>
      <c r="D73" s="1">
        <v>215600</v>
      </c>
      <c r="E73" s="8">
        <v>0.72699999999999998</v>
      </c>
      <c r="F73" s="8">
        <v>0.84599999999999997</v>
      </c>
      <c r="G73">
        <f t="shared" si="2"/>
        <v>0.84599999999999997</v>
      </c>
      <c r="H73">
        <f t="shared" si="3"/>
        <v>0.84599999999999997</v>
      </c>
      <c r="I73" s="1">
        <v>73950876</v>
      </c>
      <c r="J73" s="1">
        <v>517812</v>
      </c>
      <c r="K73" s="1">
        <v>442436</v>
      </c>
    </row>
    <row r="74" spans="1:11" x14ac:dyDescent="0.35">
      <c r="A74">
        <v>62601</v>
      </c>
      <c r="B74" t="s">
        <v>73</v>
      </c>
      <c r="C74" s="1">
        <v>489</v>
      </c>
      <c r="D74" s="1">
        <v>259549</v>
      </c>
      <c r="E74" s="8">
        <v>0.55400000000000005</v>
      </c>
      <c r="F74" s="8">
        <v>0.81499999999999995</v>
      </c>
      <c r="G74">
        <f t="shared" si="2"/>
        <v>0.81499999999999995</v>
      </c>
      <c r="H74">
        <f t="shared" si="3"/>
        <v>0.81499999999999995</v>
      </c>
      <c r="I74" s="1">
        <v>126919825</v>
      </c>
      <c r="J74" s="1">
        <v>466266</v>
      </c>
      <c r="K74" s="1">
        <v>434068</v>
      </c>
    </row>
    <row r="75" spans="1:11" x14ac:dyDescent="0.35">
      <c r="A75">
        <v>62901</v>
      </c>
      <c r="B75" t="s">
        <v>74</v>
      </c>
      <c r="C75" s="1">
        <v>832</v>
      </c>
      <c r="D75" s="1">
        <v>339376</v>
      </c>
      <c r="E75" s="8">
        <v>0.57499999999999996</v>
      </c>
      <c r="F75" s="8">
        <v>0.75800000000000001</v>
      </c>
      <c r="G75">
        <f t="shared" si="2"/>
        <v>0.75800000000000001</v>
      </c>
      <c r="H75">
        <f t="shared" si="3"/>
        <v>0.75800000000000001</v>
      </c>
      <c r="I75" s="1">
        <v>282361552</v>
      </c>
      <c r="J75" s="1">
        <v>657232</v>
      </c>
      <c r="K75" s="1">
        <v>663568</v>
      </c>
    </row>
    <row r="76" spans="1:11" x14ac:dyDescent="0.35">
      <c r="A76">
        <v>70600</v>
      </c>
      <c r="B76" t="s">
        <v>75</v>
      </c>
      <c r="C76" s="1">
        <v>6890</v>
      </c>
      <c r="D76" s="1">
        <v>215878</v>
      </c>
      <c r="E76" s="8">
        <v>0.60399999999999998</v>
      </c>
      <c r="F76" s="8">
        <v>0.84599999999999997</v>
      </c>
      <c r="G76">
        <f t="shared" si="2"/>
        <v>0.84599999999999997</v>
      </c>
      <c r="H76">
        <f t="shared" si="3"/>
        <v>0.84599999999999997</v>
      </c>
      <c r="I76" s="1">
        <v>1487406048</v>
      </c>
      <c r="J76" s="1">
        <v>8593816</v>
      </c>
      <c r="K76" s="1">
        <v>7511565</v>
      </c>
    </row>
    <row r="77" spans="1:11" x14ac:dyDescent="0.35">
      <c r="A77">
        <v>70901</v>
      </c>
      <c r="B77" t="s">
        <v>76</v>
      </c>
      <c r="C77" s="1">
        <v>4494</v>
      </c>
      <c r="D77" s="1">
        <v>379257</v>
      </c>
      <c r="E77" s="8">
        <v>0.57899999999999996</v>
      </c>
      <c r="F77" s="8">
        <v>0.72899999999999998</v>
      </c>
      <c r="G77">
        <f t="shared" si="2"/>
        <v>0.72899999999999998</v>
      </c>
      <c r="H77">
        <f t="shared" si="3"/>
        <v>0.72899999999999998</v>
      </c>
      <c r="I77" s="1">
        <v>1704384069</v>
      </c>
      <c r="J77" s="1">
        <v>4004247</v>
      </c>
      <c r="K77" s="1">
        <v>3522050</v>
      </c>
    </row>
    <row r="78" spans="1:11" x14ac:dyDescent="0.35">
      <c r="A78">
        <v>70902</v>
      </c>
      <c r="B78" t="s">
        <v>77</v>
      </c>
      <c r="C78" s="1">
        <v>1112</v>
      </c>
      <c r="D78" s="1">
        <v>283219</v>
      </c>
      <c r="E78" s="8">
        <v>0.627</v>
      </c>
      <c r="F78" s="8">
        <v>0.79800000000000004</v>
      </c>
      <c r="G78">
        <f t="shared" si="2"/>
        <v>0.79800000000000004</v>
      </c>
      <c r="H78">
        <f t="shared" si="3"/>
        <v>0.79800000000000004</v>
      </c>
      <c r="I78" s="1">
        <v>314940612</v>
      </c>
      <c r="J78" s="1">
        <v>1654027</v>
      </c>
      <c r="K78" s="1">
        <v>1491390</v>
      </c>
    </row>
    <row r="79" spans="1:11" x14ac:dyDescent="0.35">
      <c r="A79">
        <v>80101</v>
      </c>
      <c r="B79" t="s">
        <v>78</v>
      </c>
      <c r="C79" s="1">
        <v>639</v>
      </c>
      <c r="D79" s="1">
        <v>379423</v>
      </c>
      <c r="E79" s="8">
        <v>0.53</v>
      </c>
      <c r="F79" s="8">
        <v>0.72899999999999998</v>
      </c>
      <c r="G79">
        <f t="shared" si="2"/>
        <v>0.72899999999999998</v>
      </c>
      <c r="H79">
        <f t="shared" si="3"/>
        <v>0.72899999999999998</v>
      </c>
      <c r="I79" s="1">
        <v>242451819</v>
      </c>
      <c r="J79" s="1">
        <v>903746</v>
      </c>
      <c r="K79" s="1">
        <v>895118</v>
      </c>
    </row>
    <row r="80" spans="1:11" x14ac:dyDescent="0.35">
      <c r="A80">
        <v>80201</v>
      </c>
      <c r="B80" t="s">
        <v>79</v>
      </c>
      <c r="C80" s="1">
        <v>825</v>
      </c>
      <c r="D80" s="1">
        <v>395665</v>
      </c>
      <c r="E80" s="8">
        <v>0.53300000000000003</v>
      </c>
      <c r="F80" s="8">
        <v>0.71699999999999997</v>
      </c>
      <c r="G80">
        <f t="shared" si="2"/>
        <v>0.71699999999999997</v>
      </c>
      <c r="H80">
        <f t="shared" si="3"/>
        <v>0.71699999999999997</v>
      </c>
      <c r="I80" s="1">
        <v>326423837</v>
      </c>
      <c r="J80" s="1">
        <v>1389394</v>
      </c>
      <c r="K80" s="1">
        <v>1311836</v>
      </c>
    </row>
    <row r="81" spans="1:11" x14ac:dyDescent="0.35">
      <c r="A81">
        <v>80601</v>
      </c>
      <c r="B81" t="s">
        <v>80</v>
      </c>
      <c r="C81" s="1">
        <v>1213</v>
      </c>
      <c r="D81" s="1">
        <v>306372</v>
      </c>
      <c r="E81" s="8">
        <v>0.51300000000000001</v>
      </c>
      <c r="F81" s="8">
        <v>0.78100000000000003</v>
      </c>
      <c r="G81">
        <f t="shared" si="2"/>
        <v>0.78100000000000003</v>
      </c>
      <c r="H81">
        <f t="shared" si="3"/>
        <v>0.78100000000000003</v>
      </c>
      <c r="I81" s="1">
        <v>371630115</v>
      </c>
      <c r="J81" s="1">
        <v>1730421</v>
      </c>
      <c r="K81" s="1">
        <v>1634221</v>
      </c>
    </row>
    <row r="82" spans="1:11" x14ac:dyDescent="0.35">
      <c r="A82">
        <v>81003</v>
      </c>
      <c r="B82" t="s">
        <v>81</v>
      </c>
      <c r="C82" s="1">
        <v>880</v>
      </c>
      <c r="D82" s="1">
        <v>324282</v>
      </c>
      <c r="E82" s="8">
        <v>0.40300000000000002</v>
      </c>
      <c r="F82" s="8">
        <v>0.76800000000000002</v>
      </c>
      <c r="G82">
        <f t="shared" si="2"/>
        <v>0.76800000000000002</v>
      </c>
      <c r="H82">
        <f t="shared" si="3"/>
        <v>0.76800000000000002</v>
      </c>
      <c r="I82" s="1">
        <v>285368385</v>
      </c>
      <c r="J82" s="1">
        <v>1078362</v>
      </c>
      <c r="K82" s="1">
        <v>1318736</v>
      </c>
    </row>
    <row r="83" spans="1:11" x14ac:dyDescent="0.35">
      <c r="A83">
        <v>81200</v>
      </c>
      <c r="B83" t="s">
        <v>82</v>
      </c>
      <c r="C83" s="1">
        <v>2168</v>
      </c>
      <c r="D83" s="1">
        <v>271885</v>
      </c>
      <c r="E83" s="8">
        <v>0.53500000000000003</v>
      </c>
      <c r="F83" s="8">
        <v>0.80600000000000005</v>
      </c>
      <c r="G83">
        <f t="shared" si="2"/>
        <v>0.80600000000000005</v>
      </c>
      <c r="H83">
        <f t="shared" si="3"/>
        <v>0.80600000000000005</v>
      </c>
      <c r="I83" s="1">
        <v>589448780</v>
      </c>
      <c r="J83" s="1">
        <v>2657840</v>
      </c>
      <c r="K83" s="1">
        <v>2413042</v>
      </c>
    </row>
    <row r="84" spans="1:11" x14ac:dyDescent="0.35">
      <c r="A84">
        <v>81401</v>
      </c>
      <c r="B84" t="s">
        <v>83</v>
      </c>
      <c r="C84" s="1">
        <v>437</v>
      </c>
      <c r="D84" s="1">
        <v>395917</v>
      </c>
      <c r="E84" s="8">
        <v>0.53300000000000003</v>
      </c>
      <c r="F84" s="8">
        <v>0.71699999999999997</v>
      </c>
      <c r="G84">
        <f t="shared" si="2"/>
        <v>0.71699999999999997</v>
      </c>
      <c r="H84">
        <f t="shared" si="3"/>
        <v>0.71699999999999997</v>
      </c>
      <c r="I84" s="1">
        <v>173016001</v>
      </c>
      <c r="J84" s="1">
        <v>680130</v>
      </c>
      <c r="K84" s="1">
        <v>815830</v>
      </c>
    </row>
    <row r="85" spans="1:11" x14ac:dyDescent="0.35">
      <c r="A85">
        <v>81501</v>
      </c>
      <c r="B85" t="s">
        <v>84</v>
      </c>
      <c r="C85" s="1">
        <v>837</v>
      </c>
      <c r="D85" s="1">
        <v>318937</v>
      </c>
      <c r="E85" s="8">
        <v>0.53500000000000003</v>
      </c>
      <c r="F85" s="8">
        <v>0.77300000000000002</v>
      </c>
      <c r="G85">
        <f t="shared" si="2"/>
        <v>0.77300000000000002</v>
      </c>
      <c r="H85">
        <f t="shared" si="3"/>
        <v>0.77300000000000002</v>
      </c>
      <c r="I85" s="1">
        <v>266950367</v>
      </c>
      <c r="J85" s="1">
        <v>1312071</v>
      </c>
      <c r="K85" s="1">
        <v>1230035</v>
      </c>
    </row>
    <row r="86" spans="1:11" x14ac:dyDescent="0.35">
      <c r="A86">
        <v>82001</v>
      </c>
      <c r="B86" t="s">
        <v>85</v>
      </c>
      <c r="C86" s="1">
        <v>1539</v>
      </c>
      <c r="D86" s="1">
        <v>263413</v>
      </c>
      <c r="E86" s="8">
        <v>0.5</v>
      </c>
      <c r="F86" s="8">
        <v>0.81200000000000006</v>
      </c>
      <c r="G86">
        <f t="shared" si="2"/>
        <v>0.81200000000000006</v>
      </c>
      <c r="H86">
        <f t="shared" si="3"/>
        <v>0.81200000000000006</v>
      </c>
      <c r="I86" s="1">
        <v>405393088</v>
      </c>
      <c r="J86" s="1">
        <v>2530237</v>
      </c>
      <c r="K86" s="1">
        <v>2219201</v>
      </c>
    </row>
    <row r="87" spans="1:11" x14ac:dyDescent="0.35">
      <c r="A87">
        <v>90201</v>
      </c>
      <c r="B87" t="s">
        <v>86</v>
      </c>
      <c r="C87" s="1">
        <v>1315</v>
      </c>
      <c r="D87" s="1">
        <v>555542</v>
      </c>
      <c r="E87" s="8">
        <v>0.504</v>
      </c>
      <c r="F87" s="8">
        <v>0.60299999999999998</v>
      </c>
      <c r="G87">
        <f t="shared" si="2"/>
        <v>0.60299999999999998</v>
      </c>
      <c r="H87">
        <f t="shared" si="3"/>
        <v>0.60299999999999998</v>
      </c>
      <c r="I87" s="1">
        <v>730537819</v>
      </c>
      <c r="J87" s="1">
        <v>598777</v>
      </c>
      <c r="K87" s="1">
        <v>573919</v>
      </c>
    </row>
    <row r="88" spans="1:11" x14ac:dyDescent="0.35">
      <c r="A88">
        <v>90301</v>
      </c>
      <c r="B88" t="s">
        <v>87</v>
      </c>
      <c r="C88" s="1">
        <v>1984</v>
      </c>
      <c r="D88" s="1">
        <v>513134</v>
      </c>
      <c r="E88" s="8">
        <v>0.54300000000000004</v>
      </c>
      <c r="F88" s="8">
        <v>0.63300000000000001</v>
      </c>
      <c r="G88">
        <f t="shared" si="2"/>
        <v>0.63300000000000001</v>
      </c>
      <c r="H88">
        <f t="shared" si="3"/>
        <v>0.63300000000000001</v>
      </c>
      <c r="I88" s="1">
        <v>1018058462</v>
      </c>
      <c r="J88" s="1">
        <v>1178953</v>
      </c>
      <c r="K88" s="1">
        <v>1151703</v>
      </c>
    </row>
    <row r="89" spans="1:11" x14ac:dyDescent="0.35">
      <c r="A89">
        <v>90501</v>
      </c>
      <c r="B89" t="s">
        <v>88</v>
      </c>
      <c r="C89" s="1">
        <v>1434</v>
      </c>
      <c r="D89" s="1">
        <v>358227</v>
      </c>
      <c r="E89" s="8">
        <v>0.59</v>
      </c>
      <c r="F89" s="8">
        <v>0.74399999999999999</v>
      </c>
      <c r="G89">
        <f t="shared" si="2"/>
        <v>0.74399999999999999</v>
      </c>
      <c r="H89">
        <f t="shared" si="3"/>
        <v>0.74399999999999999</v>
      </c>
      <c r="I89" s="1">
        <v>513698910</v>
      </c>
      <c r="J89" s="1">
        <v>1025254</v>
      </c>
      <c r="K89" s="1">
        <v>963400</v>
      </c>
    </row>
    <row r="90" spans="1:11" x14ac:dyDescent="0.35">
      <c r="A90">
        <v>90601</v>
      </c>
      <c r="B90" t="s">
        <v>89</v>
      </c>
      <c r="C90" s="1">
        <v>526</v>
      </c>
      <c r="D90" s="1">
        <v>419599</v>
      </c>
      <c r="E90" s="8">
        <v>0.57299999999999995</v>
      </c>
      <c r="F90" s="8">
        <v>0.7</v>
      </c>
      <c r="G90">
        <f t="shared" si="2"/>
        <v>0.7</v>
      </c>
      <c r="H90">
        <f t="shared" si="3"/>
        <v>0.7</v>
      </c>
      <c r="I90" s="1">
        <v>220709299</v>
      </c>
      <c r="J90" s="1">
        <v>333355</v>
      </c>
      <c r="K90" s="1">
        <v>330967</v>
      </c>
    </row>
    <row r="91" spans="1:11" x14ac:dyDescent="0.35">
      <c r="A91">
        <v>90901</v>
      </c>
      <c r="B91" t="s">
        <v>90</v>
      </c>
      <c r="C91" s="1">
        <v>985</v>
      </c>
      <c r="D91" s="1">
        <v>369178</v>
      </c>
      <c r="E91" s="8">
        <v>0.26700000000000002</v>
      </c>
      <c r="F91" s="8">
        <v>0.73599999999999999</v>
      </c>
      <c r="G91">
        <f t="shared" si="2"/>
        <v>0.73599999999999999</v>
      </c>
      <c r="H91">
        <f t="shared" si="3"/>
        <v>0.73599999999999999</v>
      </c>
      <c r="I91" s="1">
        <v>363640913</v>
      </c>
      <c r="J91" s="1">
        <v>873687</v>
      </c>
      <c r="K91" s="1">
        <v>820052</v>
      </c>
    </row>
    <row r="92" spans="1:11" x14ac:dyDescent="0.35">
      <c r="A92">
        <v>91101</v>
      </c>
      <c r="B92" t="s">
        <v>91</v>
      </c>
      <c r="C92" s="1">
        <v>2238</v>
      </c>
      <c r="D92" s="1">
        <v>353974</v>
      </c>
      <c r="E92" s="8">
        <v>0.57699999999999996</v>
      </c>
      <c r="F92" s="8">
        <v>0.748</v>
      </c>
      <c r="G92">
        <f t="shared" si="2"/>
        <v>0.748</v>
      </c>
      <c r="H92">
        <f t="shared" si="3"/>
        <v>0.748</v>
      </c>
      <c r="I92" s="1">
        <v>792195896</v>
      </c>
      <c r="J92" s="1">
        <v>1166013</v>
      </c>
      <c r="K92" s="1">
        <v>1117470</v>
      </c>
    </row>
    <row r="93" spans="1:11" x14ac:dyDescent="0.35">
      <c r="A93">
        <v>91200</v>
      </c>
      <c r="B93" t="s">
        <v>92</v>
      </c>
      <c r="C93" s="1">
        <v>1905</v>
      </c>
      <c r="D93" s="1">
        <v>460412</v>
      </c>
      <c r="E93" s="8">
        <v>0.63700000000000001</v>
      </c>
      <c r="F93" s="8">
        <v>0.67100000000000004</v>
      </c>
      <c r="G93">
        <f t="shared" si="2"/>
        <v>0.67100000000000004</v>
      </c>
      <c r="H93">
        <f t="shared" si="3"/>
        <v>0.67100000000000004</v>
      </c>
      <c r="I93" s="1">
        <v>877086385</v>
      </c>
      <c r="J93" s="1">
        <v>900534</v>
      </c>
      <c r="K93" s="1">
        <v>839720</v>
      </c>
    </row>
    <row r="94" spans="1:11" x14ac:dyDescent="0.35">
      <c r="A94">
        <v>91402</v>
      </c>
      <c r="B94" t="s">
        <v>93</v>
      </c>
      <c r="C94" s="1">
        <v>1763</v>
      </c>
      <c r="D94" s="1">
        <v>340148</v>
      </c>
      <c r="E94" s="8">
        <v>0.58799999999999997</v>
      </c>
      <c r="F94" s="8">
        <v>0.75700000000000001</v>
      </c>
      <c r="G94">
        <f t="shared" si="2"/>
        <v>0.75700000000000001</v>
      </c>
      <c r="H94">
        <f t="shared" si="3"/>
        <v>0.75700000000000001</v>
      </c>
      <c r="I94" s="1">
        <v>599682611</v>
      </c>
      <c r="J94" s="1">
        <v>1244107</v>
      </c>
      <c r="K94" s="1">
        <v>1168547</v>
      </c>
    </row>
    <row r="95" spans="1:11" x14ac:dyDescent="0.35">
      <c r="A95">
        <v>100501</v>
      </c>
      <c r="B95" t="s">
        <v>94</v>
      </c>
      <c r="C95" s="1">
        <v>1528</v>
      </c>
      <c r="D95" s="1">
        <v>1447893</v>
      </c>
      <c r="E95" s="8">
        <v>0.184</v>
      </c>
      <c r="F95" s="8">
        <v>0</v>
      </c>
      <c r="G95">
        <f t="shared" si="2"/>
        <v>0</v>
      </c>
      <c r="H95">
        <f t="shared" si="3"/>
        <v>0.36</v>
      </c>
      <c r="I95" s="1">
        <v>2212381481</v>
      </c>
      <c r="J95" s="1">
        <v>337414</v>
      </c>
      <c r="K95" s="1">
        <v>305603</v>
      </c>
    </row>
    <row r="96" spans="1:11" x14ac:dyDescent="0.35">
      <c r="A96">
        <v>100902</v>
      </c>
      <c r="B96" t="s">
        <v>95</v>
      </c>
      <c r="C96" s="1">
        <v>609</v>
      </c>
      <c r="D96" s="1">
        <v>1245222</v>
      </c>
      <c r="E96" s="8">
        <v>0.253</v>
      </c>
      <c r="F96" s="8">
        <v>0.109</v>
      </c>
      <c r="G96">
        <f t="shared" si="2"/>
        <v>0.109</v>
      </c>
      <c r="H96">
        <f t="shared" si="3"/>
        <v>0.36</v>
      </c>
      <c r="I96" s="1">
        <v>758340738</v>
      </c>
      <c r="J96" s="1">
        <v>198345</v>
      </c>
      <c r="K96" s="1">
        <v>179982</v>
      </c>
    </row>
    <row r="97" spans="1:11" x14ac:dyDescent="0.35">
      <c r="A97">
        <v>101001</v>
      </c>
      <c r="B97" t="s">
        <v>96</v>
      </c>
      <c r="C97" s="1">
        <v>1359</v>
      </c>
      <c r="D97" s="1">
        <v>1151043</v>
      </c>
      <c r="E97" s="8">
        <v>0.36</v>
      </c>
      <c r="F97" s="8">
        <v>0.17699999999999999</v>
      </c>
      <c r="G97">
        <f t="shared" si="2"/>
        <v>0.17699999999999999</v>
      </c>
      <c r="H97">
        <f t="shared" si="3"/>
        <v>0.36</v>
      </c>
      <c r="I97" s="1">
        <v>1564268197</v>
      </c>
      <c r="J97" s="1">
        <v>307324</v>
      </c>
      <c r="K97" s="1">
        <v>249077</v>
      </c>
    </row>
    <row r="98" spans="1:11" x14ac:dyDescent="0.35">
      <c r="A98">
        <v>101300</v>
      </c>
      <c r="B98" t="s">
        <v>97</v>
      </c>
      <c r="C98" s="1">
        <v>1943</v>
      </c>
      <c r="D98" s="1">
        <v>725306</v>
      </c>
      <c r="E98" s="8">
        <v>0.433</v>
      </c>
      <c r="F98" s="8">
        <v>0.48099999999999998</v>
      </c>
      <c r="G98">
        <f t="shared" si="2"/>
        <v>0.48099999999999998</v>
      </c>
      <c r="H98">
        <f t="shared" si="3"/>
        <v>0.48099999999999998</v>
      </c>
      <c r="I98" s="1">
        <v>1409271162</v>
      </c>
      <c r="J98" s="1">
        <v>588948</v>
      </c>
      <c r="K98" s="1">
        <v>605977</v>
      </c>
    </row>
    <row r="99" spans="1:11" x14ac:dyDescent="0.35">
      <c r="A99">
        <v>101401</v>
      </c>
      <c r="B99" t="s">
        <v>98</v>
      </c>
      <c r="C99" s="1">
        <v>1990</v>
      </c>
      <c r="D99" s="1">
        <v>724920</v>
      </c>
      <c r="E99" s="8">
        <v>0.42899999999999999</v>
      </c>
      <c r="F99" s="8">
        <v>0.48199999999999998</v>
      </c>
      <c r="G99">
        <f t="shared" si="2"/>
        <v>0.48199999999999998</v>
      </c>
      <c r="H99">
        <f t="shared" si="3"/>
        <v>0.48199999999999998</v>
      </c>
      <c r="I99" s="1">
        <v>1442591698</v>
      </c>
      <c r="J99" s="1">
        <v>746761</v>
      </c>
      <c r="K99" s="1">
        <v>714823</v>
      </c>
    </row>
    <row r="100" spans="1:11" x14ac:dyDescent="0.35">
      <c r="A100">
        <v>101601</v>
      </c>
      <c r="B100" t="s">
        <v>99</v>
      </c>
      <c r="C100" s="1">
        <v>511</v>
      </c>
      <c r="D100" s="1">
        <v>1412866</v>
      </c>
      <c r="E100" s="8">
        <v>0.32300000000000001</v>
      </c>
      <c r="F100" s="8">
        <v>0</v>
      </c>
      <c r="G100">
        <f t="shared" si="2"/>
        <v>0</v>
      </c>
      <c r="H100">
        <f t="shared" si="3"/>
        <v>0.36</v>
      </c>
      <c r="I100" s="1">
        <v>721974995</v>
      </c>
      <c r="J100" s="1">
        <v>112816</v>
      </c>
      <c r="K100" s="1">
        <v>106853</v>
      </c>
    </row>
    <row r="101" spans="1:11" x14ac:dyDescent="0.35">
      <c r="A101">
        <v>110101</v>
      </c>
      <c r="B101" t="s">
        <v>100</v>
      </c>
      <c r="C101" s="1">
        <v>641</v>
      </c>
      <c r="D101" s="1">
        <v>313574</v>
      </c>
      <c r="E101" s="8">
        <v>0.51900000000000002</v>
      </c>
      <c r="F101" s="8">
        <v>0.77600000000000002</v>
      </c>
      <c r="G101">
        <f t="shared" si="2"/>
        <v>0.77600000000000002</v>
      </c>
      <c r="H101">
        <f t="shared" si="3"/>
        <v>0.77600000000000002</v>
      </c>
      <c r="I101" s="1">
        <v>201000989</v>
      </c>
      <c r="J101" s="1">
        <v>981524</v>
      </c>
      <c r="K101" s="1">
        <v>931035</v>
      </c>
    </row>
    <row r="102" spans="1:11" x14ac:dyDescent="0.35">
      <c r="A102">
        <v>110200</v>
      </c>
      <c r="B102" t="s">
        <v>101</v>
      </c>
      <c r="C102" s="1">
        <v>2855</v>
      </c>
      <c r="D102" s="1">
        <v>309861</v>
      </c>
      <c r="E102" s="8">
        <v>0.53500000000000003</v>
      </c>
      <c r="F102" s="8">
        <v>0.77900000000000003</v>
      </c>
      <c r="G102">
        <f t="shared" si="2"/>
        <v>0.77900000000000003</v>
      </c>
      <c r="H102">
        <f t="shared" si="3"/>
        <v>0.77900000000000003</v>
      </c>
      <c r="I102" s="1">
        <v>884654957</v>
      </c>
      <c r="J102" s="1">
        <v>2087780</v>
      </c>
      <c r="K102" s="1">
        <v>2057482</v>
      </c>
    </row>
    <row r="103" spans="1:11" x14ac:dyDescent="0.35">
      <c r="A103">
        <v>110304</v>
      </c>
      <c r="B103" t="s">
        <v>102</v>
      </c>
      <c r="C103" s="1">
        <v>599</v>
      </c>
      <c r="D103" s="1">
        <v>257061</v>
      </c>
      <c r="E103" s="8">
        <v>0.56100000000000005</v>
      </c>
      <c r="F103" s="8">
        <v>0.81699999999999995</v>
      </c>
      <c r="G103">
        <f t="shared" si="2"/>
        <v>0.81699999999999995</v>
      </c>
      <c r="H103">
        <f t="shared" si="3"/>
        <v>0.81699999999999995</v>
      </c>
      <c r="I103" s="1">
        <v>153979826</v>
      </c>
      <c r="J103" s="1">
        <v>619819</v>
      </c>
      <c r="K103" s="1">
        <v>582708</v>
      </c>
    </row>
    <row r="104" spans="1:11" x14ac:dyDescent="0.35">
      <c r="A104">
        <v>110701</v>
      </c>
      <c r="B104" t="s">
        <v>103</v>
      </c>
      <c r="C104" s="1">
        <v>2336</v>
      </c>
      <c r="D104" s="1">
        <v>342685</v>
      </c>
      <c r="E104" s="8">
        <v>0.57299999999999995</v>
      </c>
      <c r="F104" s="8">
        <v>0.755</v>
      </c>
      <c r="G104">
        <f t="shared" si="2"/>
        <v>0.755</v>
      </c>
      <c r="H104">
        <f t="shared" si="3"/>
        <v>0.755</v>
      </c>
      <c r="I104" s="1">
        <v>800514227</v>
      </c>
      <c r="J104" s="1">
        <v>1700718</v>
      </c>
      <c r="K104" s="1">
        <v>1721189</v>
      </c>
    </row>
    <row r="105" spans="1:11" x14ac:dyDescent="0.35">
      <c r="A105">
        <v>110901</v>
      </c>
      <c r="B105" t="s">
        <v>104</v>
      </c>
      <c r="C105" s="1">
        <v>824</v>
      </c>
      <c r="D105" s="1">
        <v>256570</v>
      </c>
      <c r="E105" s="8">
        <v>0.55100000000000005</v>
      </c>
      <c r="F105" s="8">
        <v>0.81699999999999995</v>
      </c>
      <c r="G105">
        <f t="shared" si="2"/>
        <v>0.81699999999999995</v>
      </c>
      <c r="H105">
        <f t="shared" si="3"/>
        <v>0.81699999999999995</v>
      </c>
      <c r="I105" s="1">
        <v>211413704</v>
      </c>
      <c r="J105" s="1">
        <v>942882</v>
      </c>
      <c r="K105" s="1">
        <v>1020236</v>
      </c>
    </row>
    <row r="106" spans="1:11" x14ac:dyDescent="0.35">
      <c r="A106">
        <v>120102</v>
      </c>
      <c r="B106" t="s">
        <v>105</v>
      </c>
      <c r="C106" s="1">
        <v>119</v>
      </c>
      <c r="D106" s="1">
        <v>3599157</v>
      </c>
      <c r="E106" s="8">
        <v>0</v>
      </c>
      <c r="F106" s="8">
        <v>0</v>
      </c>
      <c r="G106">
        <f t="shared" si="2"/>
        <v>0</v>
      </c>
      <c r="H106">
        <f t="shared" si="3"/>
        <v>0.36</v>
      </c>
      <c r="I106" s="1">
        <v>428299706</v>
      </c>
      <c r="J106" s="1">
        <v>108085</v>
      </c>
      <c r="K106" s="1">
        <v>86087</v>
      </c>
    </row>
    <row r="107" spans="1:11" x14ac:dyDescent="0.35">
      <c r="A107">
        <v>120301</v>
      </c>
      <c r="B107" t="s">
        <v>106</v>
      </c>
      <c r="C107" s="1">
        <v>313</v>
      </c>
      <c r="D107" s="1">
        <v>2366363</v>
      </c>
      <c r="E107" s="8">
        <v>0.17599999999999999</v>
      </c>
      <c r="F107" s="8">
        <v>0</v>
      </c>
      <c r="G107">
        <f t="shared" si="2"/>
        <v>0</v>
      </c>
      <c r="H107">
        <f t="shared" si="3"/>
        <v>0.36</v>
      </c>
      <c r="I107" s="1">
        <v>740671696</v>
      </c>
      <c r="J107" s="1">
        <v>232921</v>
      </c>
      <c r="K107" s="1">
        <v>242826</v>
      </c>
    </row>
    <row r="108" spans="1:11" x14ac:dyDescent="0.35">
      <c r="A108">
        <v>120401</v>
      </c>
      <c r="B108" t="s">
        <v>107</v>
      </c>
      <c r="C108" s="1">
        <v>418</v>
      </c>
      <c r="D108" s="1">
        <v>580589</v>
      </c>
      <c r="E108" s="8">
        <v>0.30499999999999999</v>
      </c>
      <c r="F108" s="8">
        <v>0.58499999999999996</v>
      </c>
      <c r="G108">
        <f t="shared" si="2"/>
        <v>0.58499999999999996</v>
      </c>
      <c r="H108">
        <f t="shared" si="3"/>
        <v>0.58499999999999996</v>
      </c>
      <c r="I108" s="1">
        <v>242686587</v>
      </c>
      <c r="J108" s="1">
        <v>436976</v>
      </c>
      <c r="K108" s="1">
        <v>514388</v>
      </c>
    </row>
    <row r="109" spans="1:11" x14ac:dyDescent="0.35">
      <c r="A109">
        <v>120501</v>
      </c>
      <c r="B109" t="s">
        <v>108</v>
      </c>
      <c r="C109" s="1">
        <v>772</v>
      </c>
      <c r="D109" s="1">
        <v>853991</v>
      </c>
      <c r="E109" s="8">
        <v>0.38</v>
      </c>
      <c r="F109" s="8">
        <v>0.39</v>
      </c>
      <c r="G109">
        <f t="shared" si="2"/>
        <v>0.39</v>
      </c>
      <c r="H109">
        <f t="shared" si="3"/>
        <v>0.39</v>
      </c>
      <c r="I109" s="1">
        <v>659281751</v>
      </c>
      <c r="J109" s="1">
        <v>494891</v>
      </c>
      <c r="K109" s="1">
        <v>460721</v>
      </c>
    </row>
    <row r="110" spans="1:11" x14ac:dyDescent="0.35">
      <c r="A110">
        <v>120701</v>
      </c>
      <c r="B110" t="s">
        <v>109</v>
      </c>
      <c r="C110" s="1">
        <v>272</v>
      </c>
      <c r="D110" s="1">
        <v>676215</v>
      </c>
      <c r="E110" s="8">
        <v>0.36599999999999999</v>
      </c>
      <c r="F110" s="8">
        <v>0.51700000000000002</v>
      </c>
      <c r="G110">
        <f t="shared" si="2"/>
        <v>0.51700000000000002</v>
      </c>
      <c r="H110">
        <f t="shared" si="3"/>
        <v>0.51700000000000002</v>
      </c>
      <c r="I110" s="1">
        <v>183930655</v>
      </c>
      <c r="J110" s="1">
        <v>292358</v>
      </c>
      <c r="K110" s="1">
        <v>275044</v>
      </c>
    </row>
    <row r="111" spans="1:11" x14ac:dyDescent="0.35">
      <c r="A111">
        <v>120906</v>
      </c>
      <c r="B111" t="s">
        <v>110</v>
      </c>
      <c r="C111" s="1">
        <v>396</v>
      </c>
      <c r="D111" s="1">
        <v>709952</v>
      </c>
      <c r="E111" s="8">
        <v>0.39400000000000002</v>
      </c>
      <c r="F111" s="8">
        <v>0.49299999999999999</v>
      </c>
      <c r="G111">
        <f t="shared" si="2"/>
        <v>0.49299999999999999</v>
      </c>
      <c r="H111">
        <f t="shared" si="3"/>
        <v>0.49299999999999999</v>
      </c>
      <c r="I111" s="1">
        <v>281141322</v>
      </c>
      <c r="J111" s="1">
        <v>421120</v>
      </c>
      <c r="K111" s="1">
        <v>352656</v>
      </c>
    </row>
    <row r="112" spans="1:11" x14ac:dyDescent="0.35">
      <c r="A112">
        <v>121401</v>
      </c>
      <c r="B112" t="s">
        <v>111</v>
      </c>
      <c r="C112" s="1">
        <v>445</v>
      </c>
      <c r="D112" s="1">
        <v>2084701</v>
      </c>
      <c r="E112" s="8">
        <v>0</v>
      </c>
      <c r="F112" s="8">
        <v>0</v>
      </c>
      <c r="G112">
        <f t="shared" si="2"/>
        <v>0</v>
      </c>
      <c r="H112">
        <f t="shared" si="3"/>
        <v>0.36</v>
      </c>
      <c r="I112" s="1">
        <v>927692062</v>
      </c>
      <c r="J112" s="1">
        <v>219037</v>
      </c>
      <c r="K112" s="1">
        <v>195389</v>
      </c>
    </row>
    <row r="113" spans="1:11" x14ac:dyDescent="0.35">
      <c r="A113">
        <v>121502</v>
      </c>
      <c r="B113" t="s">
        <v>112</v>
      </c>
      <c r="C113" s="1">
        <v>356</v>
      </c>
      <c r="D113" s="1">
        <v>1388333</v>
      </c>
      <c r="E113" s="8">
        <v>0.33400000000000002</v>
      </c>
      <c r="F113" s="8">
        <v>7.0000000000000001E-3</v>
      </c>
      <c r="G113">
        <f t="shared" si="2"/>
        <v>7.0000000000000001E-3</v>
      </c>
      <c r="H113">
        <f t="shared" si="3"/>
        <v>0.36</v>
      </c>
      <c r="I113" s="1">
        <v>494246768</v>
      </c>
      <c r="J113" s="1">
        <v>182228</v>
      </c>
      <c r="K113" s="1">
        <v>167263</v>
      </c>
    </row>
    <row r="114" spans="1:11" x14ac:dyDescent="0.35">
      <c r="A114">
        <v>121601</v>
      </c>
      <c r="B114" t="s">
        <v>113</v>
      </c>
      <c r="C114" s="1">
        <v>1161</v>
      </c>
      <c r="D114" s="1">
        <v>376759</v>
      </c>
      <c r="E114" s="8">
        <v>0.46400000000000002</v>
      </c>
      <c r="F114" s="8">
        <v>0.73099999999999998</v>
      </c>
      <c r="G114">
        <f t="shared" si="2"/>
        <v>0.73099999999999998</v>
      </c>
      <c r="H114">
        <f t="shared" si="3"/>
        <v>0.73099999999999998</v>
      </c>
      <c r="I114" s="1">
        <v>437417633</v>
      </c>
      <c r="J114" s="1">
        <v>1981617</v>
      </c>
      <c r="K114" s="1">
        <v>1940389</v>
      </c>
    </row>
    <row r="115" spans="1:11" x14ac:dyDescent="0.35">
      <c r="A115">
        <v>121701</v>
      </c>
      <c r="B115" t="s">
        <v>114</v>
      </c>
      <c r="C115" s="1">
        <v>370</v>
      </c>
      <c r="D115" s="1">
        <v>566596</v>
      </c>
      <c r="E115" s="8">
        <v>0.48099999999999998</v>
      </c>
      <c r="F115" s="8">
        <v>0.59499999999999997</v>
      </c>
      <c r="G115">
        <f t="shared" si="2"/>
        <v>0.59499999999999997</v>
      </c>
      <c r="H115">
        <f t="shared" si="3"/>
        <v>0.59499999999999997</v>
      </c>
      <c r="I115" s="1">
        <v>209640746</v>
      </c>
      <c r="J115" s="1">
        <v>383872</v>
      </c>
      <c r="K115" s="1">
        <v>384117</v>
      </c>
    </row>
    <row r="116" spans="1:11" x14ac:dyDescent="0.35">
      <c r="A116">
        <v>121702</v>
      </c>
      <c r="B116" t="s">
        <v>115</v>
      </c>
      <c r="C116" s="1">
        <v>378</v>
      </c>
      <c r="D116" s="1">
        <v>720716</v>
      </c>
      <c r="E116" s="8">
        <v>0.441</v>
      </c>
      <c r="F116" s="8">
        <v>0.48499999999999999</v>
      </c>
      <c r="G116">
        <f t="shared" si="2"/>
        <v>0.48499999999999999</v>
      </c>
      <c r="H116">
        <f t="shared" si="3"/>
        <v>0.48499999999999999</v>
      </c>
      <c r="I116" s="1">
        <v>272430963</v>
      </c>
      <c r="J116" s="1">
        <v>299039</v>
      </c>
      <c r="K116" s="1">
        <v>291182</v>
      </c>
    </row>
    <row r="117" spans="1:11" x14ac:dyDescent="0.35">
      <c r="A117">
        <v>121901</v>
      </c>
      <c r="B117" t="s">
        <v>116</v>
      </c>
      <c r="C117" s="1">
        <v>1077</v>
      </c>
      <c r="D117" s="1">
        <v>492283</v>
      </c>
      <c r="E117" s="8">
        <v>0.30499999999999999</v>
      </c>
      <c r="F117" s="8">
        <v>0.64800000000000002</v>
      </c>
      <c r="G117">
        <f t="shared" si="2"/>
        <v>0.64800000000000002</v>
      </c>
      <c r="H117">
        <f t="shared" si="3"/>
        <v>0.64800000000000002</v>
      </c>
      <c r="I117" s="1">
        <v>530188910</v>
      </c>
      <c r="J117" s="1">
        <v>1109786</v>
      </c>
      <c r="K117" s="1">
        <v>1084409</v>
      </c>
    </row>
    <row r="118" spans="1:11" x14ac:dyDescent="0.35">
      <c r="A118">
        <v>130200</v>
      </c>
      <c r="B118" t="s">
        <v>117</v>
      </c>
      <c r="C118" s="1">
        <v>3478</v>
      </c>
      <c r="D118" s="1">
        <v>651555</v>
      </c>
      <c r="E118" s="8">
        <v>0.437</v>
      </c>
      <c r="F118" s="8">
        <v>0.53400000000000003</v>
      </c>
      <c r="G118">
        <f t="shared" si="2"/>
        <v>0.53400000000000003</v>
      </c>
      <c r="H118">
        <f t="shared" si="3"/>
        <v>0.53400000000000003</v>
      </c>
      <c r="I118" s="1">
        <v>2266110158</v>
      </c>
      <c r="J118" s="1">
        <v>531325</v>
      </c>
      <c r="K118" s="1">
        <v>549626</v>
      </c>
    </row>
    <row r="119" spans="1:11" x14ac:dyDescent="0.35">
      <c r="A119">
        <v>130502</v>
      </c>
      <c r="B119" t="s">
        <v>118</v>
      </c>
      <c r="C119" s="1">
        <v>1644</v>
      </c>
      <c r="D119" s="1">
        <v>643301</v>
      </c>
      <c r="E119" s="8">
        <v>0.504</v>
      </c>
      <c r="F119" s="8">
        <v>0.54</v>
      </c>
      <c r="G119">
        <f t="shared" si="2"/>
        <v>0.54</v>
      </c>
      <c r="H119">
        <f t="shared" si="3"/>
        <v>0.54</v>
      </c>
      <c r="I119" s="1">
        <v>1057587370</v>
      </c>
      <c r="J119" s="1">
        <v>469748</v>
      </c>
      <c r="K119" s="1">
        <v>514586</v>
      </c>
    </row>
    <row r="120" spans="1:11" x14ac:dyDescent="0.35">
      <c r="A120">
        <v>130801</v>
      </c>
      <c r="B120" t="s">
        <v>119</v>
      </c>
      <c r="C120" s="1">
        <v>4178</v>
      </c>
      <c r="D120" s="1">
        <v>762873</v>
      </c>
      <c r="E120" s="8">
        <v>0.51900000000000002</v>
      </c>
      <c r="F120" s="8">
        <v>0.45500000000000002</v>
      </c>
      <c r="G120">
        <f t="shared" si="2"/>
        <v>0.45500000000000002</v>
      </c>
      <c r="H120">
        <f t="shared" si="3"/>
        <v>0.51900000000000002</v>
      </c>
      <c r="I120" s="1">
        <v>3187283748</v>
      </c>
      <c r="J120" s="1">
        <v>1131217</v>
      </c>
      <c r="K120" s="1">
        <v>1213226</v>
      </c>
    </row>
    <row r="121" spans="1:11" x14ac:dyDescent="0.35">
      <c r="A121">
        <v>131101</v>
      </c>
      <c r="B121" t="s">
        <v>120</v>
      </c>
      <c r="C121" s="1">
        <v>828</v>
      </c>
      <c r="D121" s="1">
        <v>1237158</v>
      </c>
      <c r="E121" s="8">
        <v>0.32300000000000001</v>
      </c>
      <c r="F121" s="8">
        <v>0.115</v>
      </c>
      <c r="G121">
        <f t="shared" si="2"/>
        <v>0.115</v>
      </c>
      <c r="H121">
        <f t="shared" si="3"/>
        <v>0.36</v>
      </c>
      <c r="I121" s="1">
        <v>1024367272</v>
      </c>
      <c r="J121" s="1">
        <v>219491</v>
      </c>
      <c r="K121" s="1">
        <v>217796</v>
      </c>
    </row>
    <row r="122" spans="1:11" x14ac:dyDescent="0.35">
      <c r="A122">
        <v>131201</v>
      </c>
      <c r="B122" t="s">
        <v>121</v>
      </c>
      <c r="C122" s="1">
        <v>1443</v>
      </c>
      <c r="D122" s="1">
        <v>1181884</v>
      </c>
      <c r="E122" s="8">
        <v>0.53500000000000003</v>
      </c>
      <c r="F122" s="8">
        <v>0.154</v>
      </c>
      <c r="G122">
        <f t="shared" si="2"/>
        <v>0.154</v>
      </c>
      <c r="H122">
        <f t="shared" si="3"/>
        <v>0.53500000000000003</v>
      </c>
      <c r="I122" s="1">
        <v>1705459107</v>
      </c>
      <c r="J122" s="1">
        <v>440039</v>
      </c>
      <c r="K122" s="1">
        <v>403127</v>
      </c>
    </row>
    <row r="123" spans="1:11" x14ac:dyDescent="0.35">
      <c r="A123">
        <v>131301</v>
      </c>
      <c r="B123" t="s">
        <v>122</v>
      </c>
      <c r="C123" s="1">
        <v>1171</v>
      </c>
      <c r="D123" s="1">
        <v>1588091</v>
      </c>
      <c r="E123" s="8">
        <v>0.28000000000000003</v>
      </c>
      <c r="F123" s="8">
        <v>0</v>
      </c>
      <c r="G123">
        <f t="shared" si="2"/>
        <v>0</v>
      </c>
      <c r="H123">
        <f t="shared" si="3"/>
        <v>0.36</v>
      </c>
      <c r="I123" s="1">
        <v>1859654742</v>
      </c>
      <c r="J123" s="1">
        <v>295799</v>
      </c>
      <c r="K123" s="1">
        <v>341369</v>
      </c>
    </row>
    <row r="124" spans="1:11" x14ac:dyDescent="0.35">
      <c r="A124">
        <v>131500</v>
      </c>
      <c r="B124" t="s">
        <v>123</v>
      </c>
      <c r="C124" s="1">
        <v>4606</v>
      </c>
      <c r="D124" s="1">
        <v>485405</v>
      </c>
      <c r="E124" s="8">
        <v>0.29299999999999998</v>
      </c>
      <c r="F124" s="8">
        <v>0.65300000000000002</v>
      </c>
      <c r="G124">
        <f t="shared" si="2"/>
        <v>0.65300000000000002</v>
      </c>
      <c r="H124">
        <f t="shared" si="3"/>
        <v>0.65300000000000002</v>
      </c>
      <c r="I124" s="1">
        <v>2235777353</v>
      </c>
      <c r="J124" s="1">
        <v>1094582</v>
      </c>
      <c r="K124" s="1">
        <v>1245961</v>
      </c>
    </row>
    <row r="125" spans="1:11" x14ac:dyDescent="0.35">
      <c r="A125">
        <v>131601</v>
      </c>
      <c r="B125" t="s">
        <v>124</v>
      </c>
      <c r="C125" s="1">
        <v>10266</v>
      </c>
      <c r="D125" s="1">
        <v>647212</v>
      </c>
      <c r="E125" s="8">
        <v>0.57699999999999996</v>
      </c>
      <c r="F125" s="8">
        <v>0.53700000000000003</v>
      </c>
      <c r="G125">
        <f t="shared" si="2"/>
        <v>0.53700000000000003</v>
      </c>
      <c r="H125">
        <f t="shared" si="3"/>
        <v>0.57699999999999996</v>
      </c>
      <c r="I125" s="1">
        <v>6644287837</v>
      </c>
      <c r="J125" s="1">
        <v>2194503</v>
      </c>
      <c r="K125" s="1">
        <v>2272968</v>
      </c>
    </row>
    <row r="126" spans="1:11" x14ac:dyDescent="0.35">
      <c r="A126">
        <v>131602</v>
      </c>
      <c r="B126" t="s">
        <v>125</v>
      </c>
      <c r="C126" s="1">
        <v>1738</v>
      </c>
      <c r="D126" s="1">
        <v>723546</v>
      </c>
      <c r="E126" s="8">
        <v>0.66600000000000004</v>
      </c>
      <c r="F126" s="8">
        <v>0.48299999999999998</v>
      </c>
      <c r="G126">
        <f t="shared" si="2"/>
        <v>0.48299999999999998</v>
      </c>
      <c r="H126">
        <f t="shared" si="3"/>
        <v>0.66600000000000004</v>
      </c>
      <c r="I126" s="1">
        <v>1257523137</v>
      </c>
      <c r="J126" s="1">
        <v>742872</v>
      </c>
      <c r="K126" s="1">
        <v>761774</v>
      </c>
    </row>
    <row r="127" spans="1:11" x14ac:dyDescent="0.35">
      <c r="A127">
        <v>131701</v>
      </c>
      <c r="B127" t="s">
        <v>126</v>
      </c>
      <c r="C127" s="1">
        <v>2344</v>
      </c>
      <c r="D127" s="1">
        <v>692341</v>
      </c>
      <c r="E127" s="8">
        <v>0.55400000000000005</v>
      </c>
      <c r="F127" s="8">
        <v>0.505</v>
      </c>
      <c r="G127">
        <f t="shared" si="2"/>
        <v>0.505</v>
      </c>
      <c r="H127">
        <f t="shared" si="3"/>
        <v>0.55400000000000005</v>
      </c>
      <c r="I127" s="1">
        <v>1622848846</v>
      </c>
      <c r="J127" s="1">
        <v>504276</v>
      </c>
      <c r="K127" s="1">
        <v>503654</v>
      </c>
    </row>
    <row r="128" spans="1:11" x14ac:dyDescent="0.35">
      <c r="A128">
        <v>131801</v>
      </c>
      <c r="B128" t="s">
        <v>127</v>
      </c>
      <c r="C128" s="1">
        <v>1271</v>
      </c>
      <c r="D128" s="1">
        <v>1435351</v>
      </c>
      <c r="E128" s="8">
        <v>0.39900000000000002</v>
      </c>
      <c r="F128" s="8">
        <v>0</v>
      </c>
      <c r="G128">
        <f t="shared" si="2"/>
        <v>0</v>
      </c>
      <c r="H128">
        <f t="shared" si="3"/>
        <v>0.39900000000000002</v>
      </c>
      <c r="I128" s="1">
        <v>1824332050</v>
      </c>
      <c r="J128" s="1">
        <v>254320</v>
      </c>
      <c r="K128" s="1">
        <v>278443</v>
      </c>
    </row>
    <row r="129" spans="1:11" x14ac:dyDescent="0.35">
      <c r="A129">
        <v>132101</v>
      </c>
      <c r="B129" t="s">
        <v>128</v>
      </c>
      <c r="C129" s="1">
        <v>12808</v>
      </c>
      <c r="D129" s="1">
        <v>771009</v>
      </c>
      <c r="E129" s="8">
        <v>0.40799999999999997</v>
      </c>
      <c r="F129" s="8">
        <v>0.44900000000000001</v>
      </c>
      <c r="G129">
        <f t="shared" si="2"/>
        <v>0.44900000000000001</v>
      </c>
      <c r="H129">
        <f t="shared" si="3"/>
        <v>0.44900000000000001</v>
      </c>
      <c r="I129" s="1">
        <v>9875096056</v>
      </c>
      <c r="J129" s="1">
        <v>1850074</v>
      </c>
      <c r="K129" s="1">
        <v>1766702</v>
      </c>
    </row>
    <row r="130" spans="1:11" x14ac:dyDescent="0.35">
      <c r="A130">
        <v>132201</v>
      </c>
      <c r="B130" t="s">
        <v>129</v>
      </c>
      <c r="C130" s="1">
        <v>1267</v>
      </c>
      <c r="D130" s="1">
        <v>1582168</v>
      </c>
      <c r="E130" s="8">
        <v>0.23899999999999999</v>
      </c>
      <c r="F130" s="8">
        <v>0</v>
      </c>
      <c r="G130">
        <f t="shared" si="2"/>
        <v>0</v>
      </c>
      <c r="H130">
        <f t="shared" si="3"/>
        <v>0.36</v>
      </c>
      <c r="I130" s="1">
        <v>2004607273</v>
      </c>
      <c r="J130" s="1">
        <v>294127</v>
      </c>
      <c r="K130" s="1">
        <v>338105</v>
      </c>
    </row>
    <row r="131" spans="1:11" x14ac:dyDescent="0.35">
      <c r="A131">
        <v>140101</v>
      </c>
      <c r="B131" t="s">
        <v>130</v>
      </c>
      <c r="C131" s="1">
        <v>1958</v>
      </c>
      <c r="D131" s="1">
        <v>365729</v>
      </c>
      <c r="E131" s="8">
        <v>0.627</v>
      </c>
      <c r="F131" s="8">
        <v>0.73899999999999999</v>
      </c>
      <c r="G131">
        <f t="shared" si="2"/>
        <v>0.73899999999999999</v>
      </c>
      <c r="H131">
        <f t="shared" si="3"/>
        <v>0.73899999999999999</v>
      </c>
      <c r="I131" s="1">
        <v>716098486</v>
      </c>
      <c r="J131" s="1">
        <v>855542</v>
      </c>
      <c r="K131" s="1">
        <v>765294</v>
      </c>
    </row>
    <row r="132" spans="1:11" x14ac:dyDescent="0.35">
      <c r="A132">
        <v>140201</v>
      </c>
      <c r="B132" t="s">
        <v>131</v>
      </c>
      <c r="C132" s="1">
        <v>3194</v>
      </c>
      <c r="D132" s="1">
        <v>472106</v>
      </c>
      <c r="E132" s="8">
        <v>0.63700000000000001</v>
      </c>
      <c r="F132" s="8">
        <v>0.66300000000000003</v>
      </c>
      <c r="G132">
        <f t="shared" ref="G132:G195" si="4">F132</f>
        <v>0.66300000000000003</v>
      </c>
      <c r="H132">
        <f t="shared" ref="H132:H195" si="5">MAX(IF(E132&gt;F132,E132,F132),0.36)</f>
        <v>0.66300000000000003</v>
      </c>
      <c r="I132" s="1">
        <v>1507907949</v>
      </c>
      <c r="J132" s="1">
        <v>860490</v>
      </c>
      <c r="K132" s="1">
        <v>855035</v>
      </c>
    </row>
    <row r="133" spans="1:11" x14ac:dyDescent="0.35">
      <c r="A133">
        <v>140203</v>
      </c>
      <c r="B133" t="s">
        <v>132</v>
      </c>
      <c r="C133" s="1">
        <v>11292</v>
      </c>
      <c r="D133" s="1">
        <v>513291</v>
      </c>
      <c r="E133" s="8">
        <v>0.59</v>
      </c>
      <c r="F133" s="8">
        <v>0.63300000000000001</v>
      </c>
      <c r="G133">
        <f t="shared" si="4"/>
        <v>0.63300000000000001</v>
      </c>
      <c r="H133">
        <f t="shared" si="5"/>
        <v>0.63300000000000001</v>
      </c>
      <c r="I133" s="1">
        <v>5796092585</v>
      </c>
      <c r="J133" s="1">
        <v>3087321</v>
      </c>
      <c r="K133" s="1">
        <v>2826427</v>
      </c>
    </row>
    <row r="134" spans="1:11" x14ac:dyDescent="0.35">
      <c r="A134">
        <v>140207</v>
      </c>
      <c r="B134" t="s">
        <v>133</v>
      </c>
      <c r="C134" s="1">
        <v>3700</v>
      </c>
      <c r="D134" s="1">
        <v>576010</v>
      </c>
      <c r="E134" s="8">
        <v>0.57299999999999995</v>
      </c>
      <c r="F134" s="8">
        <v>0.58799999999999997</v>
      </c>
      <c r="G134">
        <f t="shared" si="4"/>
        <v>0.58799999999999997</v>
      </c>
      <c r="H134">
        <f t="shared" si="5"/>
        <v>0.58799999999999997</v>
      </c>
      <c r="I134" s="1">
        <v>2131237879</v>
      </c>
      <c r="J134" s="1">
        <v>882738</v>
      </c>
      <c r="K134" s="1">
        <v>824947</v>
      </c>
    </row>
    <row r="135" spans="1:11" x14ac:dyDescent="0.35">
      <c r="A135">
        <v>140301</v>
      </c>
      <c r="B135" t="s">
        <v>134</v>
      </c>
      <c r="C135" s="1">
        <v>2053</v>
      </c>
      <c r="D135" s="1">
        <v>555816</v>
      </c>
      <c r="E135" s="8">
        <v>0.504</v>
      </c>
      <c r="F135" s="8">
        <v>0.60299999999999998</v>
      </c>
      <c r="G135">
        <f t="shared" si="4"/>
        <v>0.60299999999999998</v>
      </c>
      <c r="H135">
        <f t="shared" si="5"/>
        <v>0.60299999999999998</v>
      </c>
      <c r="I135" s="1">
        <v>1141090693</v>
      </c>
      <c r="J135" s="1">
        <v>771067</v>
      </c>
      <c r="K135" s="1">
        <v>743986</v>
      </c>
    </row>
    <row r="136" spans="1:11" x14ac:dyDescent="0.35">
      <c r="A136">
        <v>140600</v>
      </c>
      <c r="B136" t="s">
        <v>135</v>
      </c>
      <c r="C136" s="1">
        <v>37743</v>
      </c>
      <c r="D136" s="1">
        <v>164570</v>
      </c>
      <c r="E136" s="8">
        <v>0.29299999999999998</v>
      </c>
      <c r="F136" s="8">
        <v>0.88300000000000001</v>
      </c>
      <c r="G136">
        <f t="shared" si="4"/>
        <v>0.88300000000000001</v>
      </c>
      <c r="H136">
        <f t="shared" si="5"/>
        <v>0.88300000000000001</v>
      </c>
      <c r="I136" s="1">
        <v>6211380838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2370</v>
      </c>
      <c r="D137" s="1">
        <v>531111</v>
      </c>
      <c r="E137" s="8">
        <v>0.56999999999999995</v>
      </c>
      <c r="F137" s="8">
        <v>0.621</v>
      </c>
      <c r="G137">
        <f t="shared" si="4"/>
        <v>0.621</v>
      </c>
      <c r="H137">
        <f t="shared" si="5"/>
        <v>0.621</v>
      </c>
      <c r="I137" s="1">
        <v>1258734885</v>
      </c>
      <c r="J137" s="1">
        <v>1134680</v>
      </c>
      <c r="K137" s="1">
        <v>1071865</v>
      </c>
    </row>
    <row r="138" spans="1:11" x14ac:dyDescent="0.35">
      <c r="A138">
        <v>140702</v>
      </c>
      <c r="B138" t="s">
        <v>137</v>
      </c>
      <c r="C138" s="1">
        <v>2312</v>
      </c>
      <c r="D138" s="1">
        <v>414765</v>
      </c>
      <c r="E138" s="8">
        <v>0.61599999999999999</v>
      </c>
      <c r="F138" s="8">
        <v>0.70399999999999996</v>
      </c>
      <c r="G138">
        <f t="shared" si="4"/>
        <v>0.70399999999999996</v>
      </c>
      <c r="H138">
        <f t="shared" si="5"/>
        <v>0.70399999999999996</v>
      </c>
      <c r="I138" s="1">
        <v>958938019</v>
      </c>
      <c r="J138" s="1">
        <v>1060590</v>
      </c>
      <c r="K138" s="1">
        <v>975134</v>
      </c>
    </row>
    <row r="139" spans="1:11" x14ac:dyDescent="0.35">
      <c r="A139">
        <v>140703</v>
      </c>
      <c r="B139" t="s">
        <v>138</v>
      </c>
      <c r="C139" s="1">
        <v>1560</v>
      </c>
      <c r="D139" s="1">
        <v>270102</v>
      </c>
      <c r="E139" s="8">
        <v>0.73899999999999999</v>
      </c>
      <c r="F139" s="8">
        <v>0.80700000000000005</v>
      </c>
      <c r="G139">
        <f t="shared" si="4"/>
        <v>0.80700000000000005</v>
      </c>
      <c r="H139">
        <f t="shared" si="5"/>
        <v>0.80700000000000005</v>
      </c>
      <c r="I139" s="1">
        <v>421359450</v>
      </c>
      <c r="J139" s="1">
        <v>917067</v>
      </c>
      <c r="K139" s="1">
        <v>878184</v>
      </c>
    </row>
    <row r="140" spans="1:11" x14ac:dyDescent="0.35">
      <c r="A140">
        <v>140707</v>
      </c>
      <c r="B140" t="s">
        <v>139</v>
      </c>
      <c r="C140" s="1">
        <v>2160</v>
      </c>
      <c r="D140" s="1">
        <v>352014</v>
      </c>
      <c r="E140" s="8">
        <v>0.65600000000000003</v>
      </c>
      <c r="F140" s="8">
        <v>0.749</v>
      </c>
      <c r="G140">
        <f t="shared" si="4"/>
        <v>0.749</v>
      </c>
      <c r="H140">
        <f t="shared" si="5"/>
        <v>0.749</v>
      </c>
      <c r="I140" s="1">
        <v>760351530</v>
      </c>
      <c r="J140" s="1">
        <v>834920</v>
      </c>
      <c r="K140" s="1">
        <v>872855</v>
      </c>
    </row>
    <row r="141" spans="1:11" x14ac:dyDescent="0.35">
      <c r="A141">
        <v>140709</v>
      </c>
      <c r="B141" t="s">
        <v>140</v>
      </c>
      <c r="C141" s="1">
        <v>1608</v>
      </c>
      <c r="D141" s="1">
        <v>280415</v>
      </c>
      <c r="E141" s="8">
        <v>0.78200000000000003</v>
      </c>
      <c r="F141" s="8">
        <v>0.8</v>
      </c>
      <c r="G141">
        <f t="shared" si="4"/>
        <v>0.8</v>
      </c>
      <c r="H141">
        <f t="shared" si="5"/>
        <v>0.8</v>
      </c>
      <c r="I141" s="1">
        <v>450907896</v>
      </c>
      <c r="J141" s="1">
        <v>1325221</v>
      </c>
      <c r="K141" s="1">
        <v>1190852</v>
      </c>
    </row>
    <row r="142" spans="1:11" x14ac:dyDescent="0.35">
      <c r="A142">
        <v>140801</v>
      </c>
      <c r="B142" t="s">
        <v>141</v>
      </c>
      <c r="C142" s="1">
        <v>5406</v>
      </c>
      <c r="D142" s="1">
        <v>486217</v>
      </c>
      <c r="E142" s="8">
        <v>0.51300000000000001</v>
      </c>
      <c r="F142" s="8">
        <v>0.65300000000000002</v>
      </c>
      <c r="G142">
        <f t="shared" si="4"/>
        <v>0.65300000000000002</v>
      </c>
      <c r="H142">
        <f t="shared" si="5"/>
        <v>0.65300000000000002</v>
      </c>
      <c r="I142" s="1">
        <v>2628493918</v>
      </c>
      <c r="J142" s="1">
        <v>1223224</v>
      </c>
      <c r="K142" s="1">
        <v>1175044</v>
      </c>
    </row>
    <row r="143" spans="1:11" x14ac:dyDescent="0.35">
      <c r="A143">
        <v>141101</v>
      </c>
      <c r="B143" t="s">
        <v>142</v>
      </c>
      <c r="C143" s="1">
        <v>2205</v>
      </c>
      <c r="D143" s="1">
        <v>387322</v>
      </c>
      <c r="E143" s="8">
        <v>0.57299999999999995</v>
      </c>
      <c r="F143" s="8">
        <v>0.72399999999999998</v>
      </c>
      <c r="G143">
        <f t="shared" si="4"/>
        <v>0.72399999999999998</v>
      </c>
      <c r="H143">
        <f t="shared" si="5"/>
        <v>0.72399999999999998</v>
      </c>
      <c r="I143" s="1">
        <v>854045490</v>
      </c>
      <c r="J143" s="1">
        <v>1534973</v>
      </c>
      <c r="K143" s="1">
        <v>1437237</v>
      </c>
    </row>
    <row r="144" spans="1:11" x14ac:dyDescent="0.35">
      <c r="A144">
        <v>141201</v>
      </c>
      <c r="B144" t="s">
        <v>143</v>
      </c>
      <c r="C144" s="1">
        <v>1764</v>
      </c>
      <c r="D144" s="1">
        <v>383620</v>
      </c>
      <c r="E144" s="8">
        <v>0.61599999999999999</v>
      </c>
      <c r="F144" s="8">
        <v>0.72599999999999998</v>
      </c>
      <c r="G144">
        <f t="shared" si="4"/>
        <v>0.72599999999999998</v>
      </c>
      <c r="H144">
        <f t="shared" si="5"/>
        <v>0.72599999999999998</v>
      </c>
      <c r="I144" s="1">
        <v>676706751</v>
      </c>
      <c r="J144" s="1">
        <v>873230</v>
      </c>
      <c r="K144" s="1">
        <v>841660</v>
      </c>
    </row>
    <row r="145" spans="1:11" x14ac:dyDescent="0.35">
      <c r="A145">
        <v>141301</v>
      </c>
      <c r="B145" t="s">
        <v>144</v>
      </c>
      <c r="C145" s="1">
        <v>2819</v>
      </c>
      <c r="D145" s="1">
        <v>531815</v>
      </c>
      <c r="E145" s="8">
        <v>0.55600000000000005</v>
      </c>
      <c r="F145" s="8">
        <v>0.62</v>
      </c>
      <c r="G145">
        <f t="shared" si="4"/>
        <v>0.62</v>
      </c>
      <c r="H145">
        <f t="shared" si="5"/>
        <v>0.62</v>
      </c>
      <c r="I145" s="1">
        <v>1499186527</v>
      </c>
      <c r="J145" s="1">
        <v>1027269</v>
      </c>
      <c r="K145" s="1">
        <v>1133996</v>
      </c>
    </row>
    <row r="146" spans="1:11" x14ac:dyDescent="0.35">
      <c r="A146">
        <v>141401</v>
      </c>
      <c r="B146" t="s">
        <v>145</v>
      </c>
      <c r="C146" s="1">
        <v>2859</v>
      </c>
      <c r="D146" s="1">
        <v>331548</v>
      </c>
      <c r="E146" s="8">
        <v>0.58199999999999996</v>
      </c>
      <c r="F146" s="8">
        <v>0.76300000000000001</v>
      </c>
      <c r="G146">
        <f t="shared" si="4"/>
        <v>0.76300000000000001</v>
      </c>
      <c r="H146">
        <f t="shared" si="5"/>
        <v>0.76300000000000001</v>
      </c>
      <c r="I146" s="1">
        <v>947898389</v>
      </c>
      <c r="J146" s="1">
        <v>1440271</v>
      </c>
      <c r="K146" s="1">
        <v>1360160</v>
      </c>
    </row>
    <row r="147" spans="1:11" x14ac:dyDescent="0.35">
      <c r="A147">
        <v>141501</v>
      </c>
      <c r="B147" t="s">
        <v>146</v>
      </c>
      <c r="C147" s="1">
        <v>3340</v>
      </c>
      <c r="D147" s="1">
        <v>448264</v>
      </c>
      <c r="E147" s="8">
        <v>0.61399999999999999</v>
      </c>
      <c r="F147" s="8">
        <v>0.68</v>
      </c>
      <c r="G147">
        <f t="shared" si="4"/>
        <v>0.68</v>
      </c>
      <c r="H147">
        <f t="shared" si="5"/>
        <v>0.68</v>
      </c>
      <c r="I147" s="1">
        <v>1497202920</v>
      </c>
      <c r="J147" s="1">
        <v>1660076</v>
      </c>
      <c r="K147" s="1">
        <v>1465471</v>
      </c>
    </row>
    <row r="148" spans="1:11" x14ac:dyDescent="0.35">
      <c r="A148">
        <v>141601</v>
      </c>
      <c r="B148" t="s">
        <v>147</v>
      </c>
      <c r="C148" s="1">
        <v>4057</v>
      </c>
      <c r="D148" s="1">
        <v>394944</v>
      </c>
      <c r="E148" s="8">
        <v>0.623</v>
      </c>
      <c r="F148" s="8">
        <v>0.71799999999999997</v>
      </c>
      <c r="G148">
        <f t="shared" si="4"/>
        <v>0.71799999999999997</v>
      </c>
      <c r="H148">
        <f t="shared" si="5"/>
        <v>0.71799999999999997</v>
      </c>
      <c r="I148" s="1">
        <v>1602289474</v>
      </c>
      <c r="J148" s="1">
        <v>1751927</v>
      </c>
      <c r="K148" s="1">
        <v>1580184</v>
      </c>
    </row>
    <row r="149" spans="1:11" x14ac:dyDescent="0.35">
      <c r="A149">
        <v>141604</v>
      </c>
      <c r="B149" t="s">
        <v>148</v>
      </c>
      <c r="C149" s="1">
        <v>5729</v>
      </c>
      <c r="D149" s="1">
        <v>386272</v>
      </c>
      <c r="E149" s="8">
        <v>0.53500000000000003</v>
      </c>
      <c r="F149" s="8">
        <v>0.72399999999999998</v>
      </c>
      <c r="G149">
        <f t="shared" si="4"/>
        <v>0.72399999999999998</v>
      </c>
      <c r="H149">
        <f t="shared" si="5"/>
        <v>0.72399999999999998</v>
      </c>
      <c r="I149" s="1">
        <v>2212953399</v>
      </c>
      <c r="J149" s="1">
        <v>2614428</v>
      </c>
      <c r="K149" s="1">
        <v>2286145</v>
      </c>
    </row>
    <row r="150" spans="1:11" x14ac:dyDescent="0.35">
      <c r="A150">
        <v>141701</v>
      </c>
      <c r="B150" t="s">
        <v>149</v>
      </c>
      <c r="C150" s="1">
        <v>1065</v>
      </c>
      <c r="D150" s="1">
        <v>450169</v>
      </c>
      <c r="E150" s="8">
        <v>0.51600000000000001</v>
      </c>
      <c r="F150" s="8">
        <v>0.67900000000000005</v>
      </c>
      <c r="G150">
        <f t="shared" si="4"/>
        <v>0.67900000000000005</v>
      </c>
      <c r="H150">
        <f t="shared" si="5"/>
        <v>0.67900000000000005</v>
      </c>
      <c r="I150" s="1">
        <v>479430228</v>
      </c>
      <c r="J150" s="1">
        <v>672144</v>
      </c>
      <c r="K150" s="1">
        <v>865275</v>
      </c>
    </row>
    <row r="151" spans="1:11" x14ac:dyDescent="0.35">
      <c r="A151">
        <v>141800</v>
      </c>
      <c r="B151" t="s">
        <v>150</v>
      </c>
      <c r="C151" s="1">
        <v>2366</v>
      </c>
      <c r="D151" s="1">
        <v>207043</v>
      </c>
      <c r="E151" s="8">
        <v>0.65</v>
      </c>
      <c r="F151" s="8">
        <v>0.85299999999999998</v>
      </c>
      <c r="G151">
        <f t="shared" si="4"/>
        <v>0.85299999999999998</v>
      </c>
      <c r="H151">
        <f t="shared" si="5"/>
        <v>0.85299999999999998</v>
      </c>
      <c r="I151" s="1">
        <v>489865802</v>
      </c>
      <c r="J151" s="1">
        <v>1406870</v>
      </c>
      <c r="K151" s="1">
        <v>1327300</v>
      </c>
    </row>
    <row r="152" spans="1:11" x14ac:dyDescent="0.35">
      <c r="A152">
        <v>141901</v>
      </c>
      <c r="B152" t="s">
        <v>151</v>
      </c>
      <c r="C152" s="1">
        <v>6670</v>
      </c>
      <c r="D152" s="1">
        <v>391942</v>
      </c>
      <c r="E152" s="8">
        <v>0.57299999999999995</v>
      </c>
      <c r="F152" s="8">
        <v>0.72</v>
      </c>
      <c r="G152">
        <f t="shared" si="4"/>
        <v>0.72</v>
      </c>
      <c r="H152">
        <f t="shared" si="5"/>
        <v>0.72</v>
      </c>
      <c r="I152" s="1">
        <v>2614259529</v>
      </c>
      <c r="J152" s="1">
        <v>2192292</v>
      </c>
      <c r="K152" s="1">
        <v>2279020</v>
      </c>
    </row>
    <row r="153" spans="1:11" x14ac:dyDescent="0.35">
      <c r="A153">
        <v>142101</v>
      </c>
      <c r="B153" t="s">
        <v>152</v>
      </c>
      <c r="C153" s="1">
        <v>1736</v>
      </c>
      <c r="D153" s="1">
        <v>304805</v>
      </c>
      <c r="E153" s="8">
        <v>0.57299999999999995</v>
      </c>
      <c r="F153" s="8">
        <v>0.78300000000000003</v>
      </c>
      <c r="G153">
        <f t="shared" si="4"/>
        <v>0.78300000000000003</v>
      </c>
      <c r="H153">
        <f t="shared" si="5"/>
        <v>0.78300000000000003</v>
      </c>
      <c r="I153" s="1">
        <v>529141504</v>
      </c>
      <c r="J153" s="1">
        <v>1110097</v>
      </c>
      <c r="K153" s="1">
        <v>1009460</v>
      </c>
    </row>
    <row r="154" spans="1:11" x14ac:dyDescent="0.35">
      <c r="A154">
        <v>142201</v>
      </c>
      <c r="B154" t="s">
        <v>153</v>
      </c>
      <c r="C154" s="1">
        <v>672</v>
      </c>
      <c r="D154" s="1">
        <v>342989</v>
      </c>
      <c r="E154" s="8">
        <v>0.65300000000000002</v>
      </c>
      <c r="F154" s="8">
        <v>0.755</v>
      </c>
      <c r="G154">
        <f t="shared" si="4"/>
        <v>0.755</v>
      </c>
      <c r="H154">
        <f t="shared" si="5"/>
        <v>0.755</v>
      </c>
      <c r="I154" s="1">
        <v>230488942</v>
      </c>
      <c r="J154" s="1">
        <v>493386</v>
      </c>
      <c r="K154" s="1">
        <v>492553</v>
      </c>
    </row>
    <row r="155" spans="1:11" x14ac:dyDescent="0.35">
      <c r="A155">
        <v>142301</v>
      </c>
      <c r="B155" t="s">
        <v>154</v>
      </c>
      <c r="C155" s="1">
        <v>5746</v>
      </c>
      <c r="D155" s="1">
        <v>500262</v>
      </c>
      <c r="E155" s="8">
        <v>0.58399999999999996</v>
      </c>
      <c r="F155" s="8">
        <v>0.64200000000000002</v>
      </c>
      <c r="G155">
        <f t="shared" si="4"/>
        <v>0.64200000000000002</v>
      </c>
      <c r="H155">
        <f t="shared" si="5"/>
        <v>0.64200000000000002</v>
      </c>
      <c r="I155" s="1">
        <v>2874506696</v>
      </c>
      <c r="J155" s="1">
        <v>1715647</v>
      </c>
      <c r="K155" s="1">
        <v>1670968</v>
      </c>
    </row>
    <row r="156" spans="1:11" x14ac:dyDescent="0.35">
      <c r="A156">
        <v>142500</v>
      </c>
      <c r="B156" t="s">
        <v>155</v>
      </c>
      <c r="C156" s="1">
        <v>2021</v>
      </c>
      <c r="D156" s="1">
        <v>308645</v>
      </c>
      <c r="E156" s="8">
        <v>0.6</v>
      </c>
      <c r="F156" s="8">
        <v>0.78</v>
      </c>
      <c r="G156">
        <f t="shared" si="4"/>
        <v>0.78</v>
      </c>
      <c r="H156">
        <f t="shared" si="5"/>
        <v>0.78</v>
      </c>
      <c r="I156" s="1">
        <v>623773296</v>
      </c>
      <c r="J156" s="1">
        <v>1582438</v>
      </c>
      <c r="K156" s="1">
        <v>1453024</v>
      </c>
    </row>
    <row r="157" spans="1:11" x14ac:dyDescent="0.35">
      <c r="A157">
        <v>142601</v>
      </c>
      <c r="B157" t="s">
        <v>156</v>
      </c>
      <c r="C157" s="1">
        <v>8622</v>
      </c>
      <c r="D157" s="1">
        <v>450268</v>
      </c>
      <c r="E157" s="8">
        <v>0.63700000000000001</v>
      </c>
      <c r="F157" s="8">
        <v>0.67800000000000005</v>
      </c>
      <c r="G157">
        <f t="shared" si="4"/>
        <v>0.67800000000000005</v>
      </c>
      <c r="H157">
        <f t="shared" si="5"/>
        <v>0.67800000000000005</v>
      </c>
      <c r="I157" s="1">
        <v>3882212111</v>
      </c>
      <c r="J157" s="1">
        <v>4629507</v>
      </c>
      <c r="K157" s="1">
        <v>4170746</v>
      </c>
    </row>
    <row r="158" spans="1:11" x14ac:dyDescent="0.35">
      <c r="A158">
        <v>142801</v>
      </c>
      <c r="B158" t="s">
        <v>157</v>
      </c>
      <c r="C158" s="1">
        <v>7545</v>
      </c>
      <c r="D158" s="1">
        <v>386497</v>
      </c>
      <c r="E158" s="8">
        <v>0.59599999999999997</v>
      </c>
      <c r="F158" s="8">
        <v>0.72399999999999998</v>
      </c>
      <c r="G158">
        <f t="shared" si="4"/>
        <v>0.72399999999999998</v>
      </c>
      <c r="H158">
        <f t="shared" si="5"/>
        <v>0.72399999999999998</v>
      </c>
      <c r="I158" s="1">
        <v>2916124423</v>
      </c>
      <c r="J158" s="1">
        <v>3497368</v>
      </c>
      <c r="K158" s="1">
        <v>2975667</v>
      </c>
    </row>
    <row r="159" spans="1:11" x14ac:dyDescent="0.35">
      <c r="A159">
        <v>150203</v>
      </c>
      <c r="B159" t="s">
        <v>158</v>
      </c>
      <c r="C159" s="1">
        <v>272</v>
      </c>
      <c r="D159" s="1">
        <v>502415</v>
      </c>
      <c r="E159" s="8">
        <v>0.26700000000000002</v>
      </c>
      <c r="F159" s="8">
        <v>0.64100000000000001</v>
      </c>
      <c r="G159">
        <f t="shared" si="4"/>
        <v>0.64100000000000001</v>
      </c>
      <c r="H159">
        <f t="shared" si="5"/>
        <v>0.64100000000000001</v>
      </c>
      <c r="I159" s="1">
        <v>136657018</v>
      </c>
      <c r="J159" s="1">
        <v>193339</v>
      </c>
      <c r="K159" s="1">
        <v>175620</v>
      </c>
    </row>
    <row r="160" spans="1:11" x14ac:dyDescent="0.35">
      <c r="A160">
        <v>150301</v>
      </c>
      <c r="B160" t="s">
        <v>159</v>
      </c>
      <c r="C160" s="1">
        <v>363</v>
      </c>
      <c r="D160" s="1">
        <v>702140</v>
      </c>
      <c r="E160" s="8">
        <v>0.375</v>
      </c>
      <c r="F160" s="8">
        <v>0.498</v>
      </c>
      <c r="G160">
        <f t="shared" si="4"/>
        <v>0.498</v>
      </c>
      <c r="H160">
        <f t="shared" si="5"/>
        <v>0.498</v>
      </c>
      <c r="I160" s="1">
        <v>254876941</v>
      </c>
      <c r="J160" s="1">
        <v>225465</v>
      </c>
      <c r="K160" s="1">
        <v>215597</v>
      </c>
    </row>
    <row r="161" spans="1:11" x14ac:dyDescent="0.35">
      <c r="A161">
        <v>150601</v>
      </c>
      <c r="B161" t="s">
        <v>160</v>
      </c>
      <c r="C161" s="1">
        <v>139</v>
      </c>
      <c r="D161" s="1">
        <v>3932191</v>
      </c>
      <c r="E161" s="8">
        <v>0</v>
      </c>
      <c r="F161" s="8">
        <v>0</v>
      </c>
      <c r="G161">
        <f t="shared" si="4"/>
        <v>0</v>
      </c>
      <c r="H161">
        <f t="shared" si="5"/>
        <v>0.36</v>
      </c>
      <c r="I161" s="1">
        <v>546574668</v>
      </c>
      <c r="J161" s="1">
        <v>57233</v>
      </c>
      <c r="K161" s="1">
        <v>76115</v>
      </c>
    </row>
    <row r="162" spans="1:11" x14ac:dyDescent="0.35">
      <c r="A162">
        <v>150801</v>
      </c>
      <c r="B162" t="s">
        <v>161</v>
      </c>
      <c r="C162" s="1">
        <v>136</v>
      </c>
      <c r="D162" s="1">
        <v>2297759</v>
      </c>
      <c r="E162" s="8">
        <v>0.2</v>
      </c>
      <c r="F162" s="8">
        <v>0</v>
      </c>
      <c r="G162">
        <f t="shared" si="4"/>
        <v>0</v>
      </c>
      <c r="H162">
        <f t="shared" si="5"/>
        <v>0.36</v>
      </c>
      <c r="I162" s="1">
        <v>312495339</v>
      </c>
      <c r="J162" s="1">
        <v>110493</v>
      </c>
      <c r="K162" s="1">
        <v>98215</v>
      </c>
    </row>
    <row r="163" spans="1:11" x14ac:dyDescent="0.35">
      <c r="A163">
        <v>150901</v>
      </c>
      <c r="B163" t="s">
        <v>162</v>
      </c>
      <c r="C163" s="1">
        <v>764</v>
      </c>
      <c r="D163" s="1">
        <v>271571</v>
      </c>
      <c r="E163" s="8">
        <v>0.54300000000000004</v>
      </c>
      <c r="F163" s="8">
        <v>0.80600000000000005</v>
      </c>
      <c r="G163">
        <f t="shared" si="4"/>
        <v>0.80600000000000005</v>
      </c>
      <c r="H163">
        <f t="shared" si="5"/>
        <v>0.80600000000000005</v>
      </c>
      <c r="I163" s="1">
        <v>207480900</v>
      </c>
      <c r="J163" s="1">
        <v>529124</v>
      </c>
      <c r="K163" s="1">
        <v>539796</v>
      </c>
    </row>
    <row r="164" spans="1:11" x14ac:dyDescent="0.35">
      <c r="A164">
        <v>151001</v>
      </c>
      <c r="B164" t="s">
        <v>163</v>
      </c>
      <c r="C164" s="1">
        <v>83</v>
      </c>
      <c r="D164" s="1">
        <v>4599445</v>
      </c>
      <c r="E164" s="8">
        <v>0.121</v>
      </c>
      <c r="F164" s="8">
        <v>0</v>
      </c>
      <c r="G164">
        <f t="shared" si="4"/>
        <v>0</v>
      </c>
      <c r="H164">
        <f t="shared" si="5"/>
        <v>0.36</v>
      </c>
      <c r="I164" s="1">
        <v>381753992</v>
      </c>
      <c r="J164" s="1">
        <v>142635</v>
      </c>
      <c r="K164" s="1">
        <v>87062</v>
      </c>
    </row>
    <row r="165" spans="1:11" x14ac:dyDescent="0.35">
      <c r="A165">
        <v>151102</v>
      </c>
      <c r="B165" t="s">
        <v>164</v>
      </c>
      <c r="C165" s="1">
        <v>802</v>
      </c>
      <c r="D165" s="1">
        <v>2792375</v>
      </c>
      <c r="E165" s="8">
        <v>0</v>
      </c>
      <c r="F165" s="8">
        <v>0</v>
      </c>
      <c r="G165">
        <f t="shared" si="4"/>
        <v>0</v>
      </c>
      <c r="H165">
        <f t="shared" si="5"/>
        <v>0.36</v>
      </c>
      <c r="I165" s="1">
        <v>2239485300</v>
      </c>
      <c r="J165" s="1">
        <v>211894</v>
      </c>
      <c r="K165" s="1">
        <v>203219</v>
      </c>
    </row>
    <row r="166" spans="1:11" x14ac:dyDescent="0.35">
      <c r="A166">
        <v>151401</v>
      </c>
      <c r="B166" t="s">
        <v>165</v>
      </c>
      <c r="C166" s="1">
        <v>263</v>
      </c>
      <c r="D166" s="1">
        <v>3128101</v>
      </c>
      <c r="E166" s="8">
        <v>0</v>
      </c>
      <c r="F166" s="8">
        <v>0</v>
      </c>
      <c r="G166">
        <f t="shared" si="4"/>
        <v>0</v>
      </c>
      <c r="H166">
        <f t="shared" si="5"/>
        <v>0.36</v>
      </c>
      <c r="I166" s="1">
        <v>822690639</v>
      </c>
      <c r="J166" s="1">
        <v>123254</v>
      </c>
      <c r="K166" s="1">
        <v>102295</v>
      </c>
    </row>
    <row r="167" spans="1:11" x14ac:dyDescent="0.35">
      <c r="A167">
        <v>151501</v>
      </c>
      <c r="B167" t="s">
        <v>166</v>
      </c>
      <c r="C167" s="1">
        <v>882</v>
      </c>
      <c r="D167" s="1">
        <v>1323418</v>
      </c>
      <c r="E167" s="8">
        <v>5.8999999999999997E-2</v>
      </c>
      <c r="F167" s="8">
        <v>5.2999999999999999E-2</v>
      </c>
      <c r="G167">
        <f t="shared" si="4"/>
        <v>5.2999999999999999E-2</v>
      </c>
      <c r="H167">
        <f t="shared" si="5"/>
        <v>0.36</v>
      </c>
      <c r="I167" s="1">
        <v>1167255333</v>
      </c>
      <c r="J167" s="1">
        <v>170091</v>
      </c>
      <c r="K167" s="1">
        <v>150855</v>
      </c>
    </row>
    <row r="168" spans="1:11" x14ac:dyDescent="0.35">
      <c r="A168">
        <v>151601</v>
      </c>
      <c r="B168" t="s">
        <v>167</v>
      </c>
      <c r="C168" s="1">
        <v>227</v>
      </c>
      <c r="D168" s="1">
        <v>1054002</v>
      </c>
      <c r="E168" s="8">
        <v>0.39400000000000002</v>
      </c>
      <c r="F168" s="8">
        <v>0.246</v>
      </c>
      <c r="G168">
        <f t="shared" si="4"/>
        <v>0.246</v>
      </c>
      <c r="H168">
        <f t="shared" si="5"/>
        <v>0.39400000000000002</v>
      </c>
      <c r="I168" s="1">
        <v>239258640</v>
      </c>
      <c r="J168" s="1">
        <v>142396</v>
      </c>
      <c r="K168" s="1">
        <v>137678</v>
      </c>
    </row>
    <row r="169" spans="1:11" x14ac:dyDescent="0.35">
      <c r="A169">
        <v>151701</v>
      </c>
      <c r="B169" t="s">
        <v>168</v>
      </c>
      <c r="C169" s="1">
        <v>325</v>
      </c>
      <c r="D169" s="1">
        <v>1333221</v>
      </c>
      <c r="E169" s="8">
        <v>0.26</v>
      </c>
      <c r="F169" s="8">
        <v>4.5999999999999999E-2</v>
      </c>
      <c r="G169">
        <f t="shared" si="4"/>
        <v>4.5999999999999999E-2</v>
      </c>
      <c r="H169">
        <f t="shared" si="5"/>
        <v>0.36</v>
      </c>
      <c r="I169" s="1">
        <v>433297022</v>
      </c>
      <c r="J169" s="1">
        <v>75503</v>
      </c>
      <c r="K169" s="1">
        <v>71026</v>
      </c>
    </row>
    <row r="170" spans="1:11" x14ac:dyDescent="0.35">
      <c r="A170">
        <v>160101</v>
      </c>
      <c r="B170" t="s">
        <v>169</v>
      </c>
      <c r="C170" s="1">
        <v>884</v>
      </c>
      <c r="D170" s="1">
        <v>692896</v>
      </c>
      <c r="E170" s="8">
        <v>0.30499999999999999</v>
      </c>
      <c r="F170" s="8">
        <v>0.505</v>
      </c>
      <c r="G170">
        <f t="shared" si="4"/>
        <v>0.505</v>
      </c>
      <c r="H170">
        <f t="shared" si="5"/>
        <v>0.505</v>
      </c>
      <c r="I170" s="1">
        <v>612520549</v>
      </c>
      <c r="J170" s="1">
        <v>633945</v>
      </c>
      <c r="K170" s="1">
        <v>683245</v>
      </c>
    </row>
    <row r="171" spans="1:11" x14ac:dyDescent="0.35">
      <c r="A171">
        <v>160801</v>
      </c>
      <c r="B171" t="s">
        <v>170</v>
      </c>
      <c r="C171" s="1">
        <v>529</v>
      </c>
      <c r="D171" s="1">
        <v>351212</v>
      </c>
      <c r="E171" s="8">
        <v>0.42899999999999999</v>
      </c>
      <c r="F171" s="8">
        <v>0.749</v>
      </c>
      <c r="G171">
        <f t="shared" si="4"/>
        <v>0.749</v>
      </c>
      <c r="H171">
        <f t="shared" si="5"/>
        <v>0.749</v>
      </c>
      <c r="I171" s="1">
        <v>185791432</v>
      </c>
      <c r="J171" s="1">
        <v>651600</v>
      </c>
      <c r="K171" s="1">
        <v>623986</v>
      </c>
    </row>
    <row r="172" spans="1:11" x14ac:dyDescent="0.35">
      <c r="A172">
        <v>161201</v>
      </c>
      <c r="B172" t="s">
        <v>171</v>
      </c>
      <c r="C172" s="1">
        <v>1485</v>
      </c>
      <c r="D172" s="1">
        <v>101604</v>
      </c>
      <c r="E172" s="8">
        <v>0.35499999999999998</v>
      </c>
      <c r="F172" s="8">
        <v>0.92800000000000005</v>
      </c>
      <c r="G172">
        <f t="shared" si="4"/>
        <v>0.92800000000000005</v>
      </c>
      <c r="H172">
        <f t="shared" si="5"/>
        <v>0.92800000000000005</v>
      </c>
      <c r="I172" s="1">
        <v>150882063</v>
      </c>
      <c r="J172" s="1">
        <v>1715588</v>
      </c>
      <c r="K172" s="1">
        <v>1618142</v>
      </c>
    </row>
    <row r="173" spans="1:11" x14ac:dyDescent="0.35">
      <c r="A173">
        <v>161401</v>
      </c>
      <c r="B173" t="s">
        <v>172</v>
      </c>
      <c r="C173" s="1">
        <v>1472</v>
      </c>
      <c r="D173" s="1">
        <v>1503280</v>
      </c>
      <c r="E173" s="8">
        <v>3.6999999999999998E-2</v>
      </c>
      <c r="F173" s="8">
        <v>0</v>
      </c>
      <c r="G173">
        <f t="shared" si="4"/>
        <v>0</v>
      </c>
      <c r="H173">
        <f t="shared" si="5"/>
        <v>0.36</v>
      </c>
      <c r="I173" s="1">
        <v>2212829352</v>
      </c>
      <c r="J173" s="1">
        <v>375444</v>
      </c>
      <c r="K173" s="1">
        <v>345611</v>
      </c>
    </row>
    <row r="174" spans="1:11" x14ac:dyDescent="0.35">
      <c r="A174">
        <v>161501</v>
      </c>
      <c r="B174" t="s">
        <v>173</v>
      </c>
      <c r="C174" s="1">
        <v>2493</v>
      </c>
      <c r="D174" s="1">
        <v>308621</v>
      </c>
      <c r="E174" s="8">
        <v>0.47799999999999998</v>
      </c>
      <c r="F174" s="8">
        <v>0.78</v>
      </c>
      <c r="G174">
        <f t="shared" si="4"/>
        <v>0.78</v>
      </c>
      <c r="H174">
        <f t="shared" si="5"/>
        <v>0.78</v>
      </c>
      <c r="I174" s="1">
        <v>769392343</v>
      </c>
      <c r="J174" s="1">
        <v>2552001</v>
      </c>
      <c r="K174" s="1">
        <v>2615235</v>
      </c>
    </row>
    <row r="175" spans="1:11" x14ac:dyDescent="0.35">
      <c r="A175">
        <v>161601</v>
      </c>
      <c r="B175" t="s">
        <v>174</v>
      </c>
      <c r="C175" s="1">
        <v>837</v>
      </c>
      <c r="D175" s="1">
        <v>182105</v>
      </c>
      <c r="E175" s="8">
        <v>0.53</v>
      </c>
      <c r="F175" s="8">
        <v>0.87</v>
      </c>
      <c r="G175">
        <f t="shared" si="4"/>
        <v>0.87</v>
      </c>
      <c r="H175">
        <f t="shared" si="5"/>
        <v>0.87</v>
      </c>
      <c r="I175" s="1">
        <v>152422148</v>
      </c>
      <c r="J175" s="1">
        <v>948959</v>
      </c>
      <c r="K175" s="1">
        <v>853108</v>
      </c>
    </row>
    <row r="176" spans="1:11" x14ac:dyDescent="0.35">
      <c r="A176">
        <v>161801</v>
      </c>
      <c r="B176" t="s">
        <v>175</v>
      </c>
      <c r="C176" s="1">
        <v>318</v>
      </c>
      <c r="D176" s="1">
        <v>473256</v>
      </c>
      <c r="E176" s="8">
        <v>0.55600000000000005</v>
      </c>
      <c r="F176" s="8">
        <v>0.66200000000000003</v>
      </c>
      <c r="G176">
        <f t="shared" si="4"/>
        <v>0.66200000000000003</v>
      </c>
      <c r="H176">
        <f t="shared" si="5"/>
        <v>0.66200000000000003</v>
      </c>
      <c r="I176" s="1">
        <v>150495667</v>
      </c>
      <c r="J176" s="1">
        <v>596693</v>
      </c>
      <c r="K176" s="1">
        <v>501545</v>
      </c>
    </row>
    <row r="177" spans="1:11" x14ac:dyDescent="0.35">
      <c r="A177">
        <v>170301</v>
      </c>
      <c r="B177" t="s">
        <v>176</v>
      </c>
      <c r="C177" s="1">
        <v>199</v>
      </c>
      <c r="D177" s="1">
        <v>1268042</v>
      </c>
      <c r="E177" s="8">
        <v>2.5000000000000001E-2</v>
      </c>
      <c r="F177" s="8">
        <v>9.2999999999999999E-2</v>
      </c>
      <c r="G177">
        <f t="shared" si="4"/>
        <v>9.2999999999999999E-2</v>
      </c>
      <c r="H177">
        <f t="shared" si="5"/>
        <v>0.36</v>
      </c>
      <c r="I177" s="1">
        <v>252340420</v>
      </c>
      <c r="J177" s="1">
        <v>111762</v>
      </c>
      <c r="K177" s="1">
        <v>112971</v>
      </c>
    </row>
    <row r="178" spans="1:11" x14ac:dyDescent="0.35">
      <c r="A178">
        <v>170500</v>
      </c>
      <c r="B178" t="s">
        <v>177</v>
      </c>
      <c r="C178" s="1">
        <v>3271</v>
      </c>
      <c r="D178" s="1">
        <v>198384</v>
      </c>
      <c r="E178" s="8">
        <v>0.623</v>
      </c>
      <c r="F178" s="8">
        <v>0.85899999999999999</v>
      </c>
      <c r="G178">
        <f t="shared" si="4"/>
        <v>0.85899999999999999</v>
      </c>
      <c r="H178">
        <f t="shared" si="5"/>
        <v>0.85899999999999999</v>
      </c>
      <c r="I178" s="1">
        <v>648916229</v>
      </c>
      <c r="J178" s="1">
        <v>1849605</v>
      </c>
      <c r="K178" s="1">
        <v>1875550</v>
      </c>
    </row>
    <row r="179" spans="1:11" x14ac:dyDescent="0.35">
      <c r="A179">
        <v>170600</v>
      </c>
      <c r="B179" t="s">
        <v>178</v>
      </c>
      <c r="C179" s="1">
        <v>1833</v>
      </c>
      <c r="D179" s="1">
        <v>258085</v>
      </c>
      <c r="E179" s="8">
        <v>0.52400000000000002</v>
      </c>
      <c r="F179" s="8">
        <v>0.81599999999999995</v>
      </c>
      <c r="G179">
        <f t="shared" si="4"/>
        <v>0.81599999999999995</v>
      </c>
      <c r="H179">
        <f t="shared" si="5"/>
        <v>0.81599999999999995</v>
      </c>
      <c r="I179" s="1">
        <v>473071081</v>
      </c>
      <c r="J179" s="1">
        <v>976065</v>
      </c>
      <c r="K179" s="1">
        <v>941214</v>
      </c>
    </row>
    <row r="180" spans="1:11" x14ac:dyDescent="0.35">
      <c r="A180">
        <v>170801</v>
      </c>
      <c r="B180" t="s">
        <v>179</v>
      </c>
      <c r="C180" s="1">
        <v>999</v>
      </c>
      <c r="D180" s="1">
        <v>463391</v>
      </c>
      <c r="E180" s="8">
        <v>0.441</v>
      </c>
      <c r="F180" s="8">
        <v>0.66900000000000004</v>
      </c>
      <c r="G180">
        <f t="shared" si="4"/>
        <v>0.66900000000000004</v>
      </c>
      <c r="H180">
        <f t="shared" si="5"/>
        <v>0.66900000000000004</v>
      </c>
      <c r="I180" s="1">
        <v>462927710</v>
      </c>
      <c r="J180" s="1">
        <v>668009</v>
      </c>
      <c r="K180" s="1">
        <v>610365</v>
      </c>
    </row>
    <row r="181" spans="1:11" x14ac:dyDescent="0.35">
      <c r="A181">
        <v>170901</v>
      </c>
      <c r="B181" t="s">
        <v>180</v>
      </c>
      <c r="C181" s="1">
        <v>441</v>
      </c>
      <c r="D181" s="1">
        <v>1226375</v>
      </c>
      <c r="E181" s="8">
        <v>0.17599999999999999</v>
      </c>
      <c r="F181" s="8">
        <v>0.123</v>
      </c>
      <c r="G181">
        <f t="shared" si="4"/>
        <v>0.123</v>
      </c>
      <c r="H181">
        <f t="shared" si="5"/>
        <v>0.36</v>
      </c>
      <c r="I181" s="1">
        <v>540831510</v>
      </c>
      <c r="J181" s="1">
        <v>103001</v>
      </c>
      <c r="K181" s="1">
        <v>98251</v>
      </c>
    </row>
    <row r="182" spans="1:11" x14ac:dyDescent="0.35">
      <c r="A182">
        <v>171001</v>
      </c>
      <c r="B182" t="s">
        <v>692</v>
      </c>
      <c r="C182" s="1">
        <v>405</v>
      </c>
      <c r="D182" s="1">
        <v>364804</v>
      </c>
      <c r="E182" s="8">
        <v>0.51600000000000001</v>
      </c>
      <c r="F182" s="8">
        <v>0.73899999999999999</v>
      </c>
      <c r="G182">
        <f t="shared" si="4"/>
        <v>0.73899999999999999</v>
      </c>
      <c r="H182">
        <f t="shared" si="5"/>
        <v>0.73899999999999999</v>
      </c>
      <c r="I182" s="1">
        <v>147745802</v>
      </c>
      <c r="J182" s="1">
        <v>402514</v>
      </c>
      <c r="K182" s="1">
        <v>395343</v>
      </c>
    </row>
    <row r="183" spans="1:11" x14ac:dyDescent="0.35">
      <c r="A183">
        <v>171102</v>
      </c>
      <c r="B183" t="s">
        <v>181</v>
      </c>
      <c r="C183" s="1">
        <v>1937</v>
      </c>
      <c r="D183" s="1">
        <v>416157</v>
      </c>
      <c r="E183" s="8">
        <v>0.48399999999999999</v>
      </c>
      <c r="F183" s="8">
        <v>0.70299999999999996</v>
      </c>
      <c r="G183">
        <f t="shared" si="4"/>
        <v>0.70299999999999996</v>
      </c>
      <c r="H183">
        <f t="shared" si="5"/>
        <v>0.70299999999999996</v>
      </c>
      <c r="I183" s="1">
        <v>806097759</v>
      </c>
      <c r="J183" s="1">
        <v>1042880</v>
      </c>
      <c r="K183" s="1">
        <v>1113684</v>
      </c>
    </row>
    <row r="184" spans="1:11" x14ac:dyDescent="0.35">
      <c r="A184">
        <v>180202</v>
      </c>
      <c r="B184" t="s">
        <v>182</v>
      </c>
      <c r="C184" s="1">
        <v>972</v>
      </c>
      <c r="D184" s="1">
        <v>249142</v>
      </c>
      <c r="E184" s="8">
        <v>0.65300000000000002</v>
      </c>
      <c r="F184" s="8">
        <v>0.82299999999999995</v>
      </c>
      <c r="G184">
        <f t="shared" si="4"/>
        <v>0.82299999999999995</v>
      </c>
      <c r="H184">
        <f t="shared" si="5"/>
        <v>0.82299999999999995</v>
      </c>
      <c r="I184" s="1">
        <v>242166601</v>
      </c>
      <c r="J184" s="1">
        <v>861148</v>
      </c>
      <c r="K184" s="1">
        <v>782554</v>
      </c>
    </row>
    <row r="185" spans="1:11" x14ac:dyDescent="0.35">
      <c r="A185">
        <v>180300</v>
      </c>
      <c r="B185" t="s">
        <v>183</v>
      </c>
      <c r="C185" s="1">
        <v>2591</v>
      </c>
      <c r="D185" s="1">
        <v>293688</v>
      </c>
      <c r="E185" s="8">
        <v>0.68300000000000005</v>
      </c>
      <c r="F185" s="8">
        <v>0.79</v>
      </c>
      <c r="G185">
        <f t="shared" si="4"/>
        <v>0.79</v>
      </c>
      <c r="H185">
        <f t="shared" si="5"/>
        <v>0.79</v>
      </c>
      <c r="I185" s="1">
        <v>760945805</v>
      </c>
      <c r="J185" s="1">
        <v>2855566</v>
      </c>
      <c r="K185" s="1">
        <v>2654509</v>
      </c>
    </row>
    <row r="186" spans="1:11" x14ac:dyDescent="0.35">
      <c r="A186">
        <v>180701</v>
      </c>
      <c r="B186" t="s">
        <v>184</v>
      </c>
      <c r="C186" s="1">
        <v>1129</v>
      </c>
      <c r="D186" s="1">
        <v>269852</v>
      </c>
      <c r="E186" s="8">
        <v>0.68</v>
      </c>
      <c r="F186" s="8">
        <v>0.80800000000000005</v>
      </c>
      <c r="G186">
        <f t="shared" si="4"/>
        <v>0.80800000000000005</v>
      </c>
      <c r="H186">
        <f t="shared" si="5"/>
        <v>0.80800000000000005</v>
      </c>
      <c r="I186" s="1">
        <v>304663053</v>
      </c>
      <c r="J186" s="1">
        <v>1195423</v>
      </c>
      <c r="K186" s="1">
        <v>1072772</v>
      </c>
    </row>
    <row r="187" spans="1:11" x14ac:dyDescent="0.35">
      <c r="A187">
        <v>180901</v>
      </c>
      <c r="B187" t="s">
        <v>185</v>
      </c>
      <c r="C187" s="1">
        <v>526</v>
      </c>
      <c r="D187" s="1">
        <v>222872</v>
      </c>
      <c r="E187" s="8">
        <v>0.64200000000000002</v>
      </c>
      <c r="F187" s="8">
        <v>0.84099999999999997</v>
      </c>
      <c r="G187">
        <f t="shared" si="4"/>
        <v>0.84099999999999997</v>
      </c>
      <c r="H187">
        <f t="shared" si="5"/>
        <v>0.84099999999999997</v>
      </c>
      <c r="I187" s="1">
        <v>117231027</v>
      </c>
      <c r="J187" s="1">
        <v>559120</v>
      </c>
      <c r="K187" s="1">
        <v>553753</v>
      </c>
    </row>
    <row r="188" spans="1:11" x14ac:dyDescent="0.35">
      <c r="A188">
        <v>181001</v>
      </c>
      <c r="B188" t="s">
        <v>186</v>
      </c>
      <c r="C188" s="1">
        <v>1377</v>
      </c>
      <c r="D188" s="1">
        <v>262762</v>
      </c>
      <c r="E188" s="8">
        <v>0.67400000000000004</v>
      </c>
      <c r="F188" s="8">
        <v>0.81299999999999994</v>
      </c>
      <c r="G188">
        <f t="shared" si="4"/>
        <v>0.81299999999999994</v>
      </c>
      <c r="H188">
        <f t="shared" si="5"/>
        <v>0.81299999999999994</v>
      </c>
      <c r="I188" s="1">
        <v>361824427</v>
      </c>
      <c r="J188" s="1">
        <v>1394402</v>
      </c>
      <c r="K188" s="1">
        <v>1499042</v>
      </c>
    </row>
    <row r="189" spans="1:11" x14ac:dyDescent="0.35">
      <c r="A189">
        <v>181101</v>
      </c>
      <c r="B189" t="s">
        <v>187</v>
      </c>
      <c r="C189" s="1">
        <v>971</v>
      </c>
      <c r="D189" s="1">
        <v>210423</v>
      </c>
      <c r="E189" s="8">
        <v>0.66900000000000004</v>
      </c>
      <c r="F189" s="8">
        <v>0.85</v>
      </c>
      <c r="G189">
        <f t="shared" si="4"/>
        <v>0.85</v>
      </c>
      <c r="H189">
        <f t="shared" si="5"/>
        <v>0.85</v>
      </c>
      <c r="I189" s="1">
        <v>204320834</v>
      </c>
      <c r="J189" s="1">
        <v>1067246</v>
      </c>
      <c r="K189" s="1">
        <v>996999</v>
      </c>
    </row>
    <row r="190" spans="1:11" x14ac:dyDescent="0.35">
      <c r="A190">
        <v>181201</v>
      </c>
      <c r="B190" t="s">
        <v>188</v>
      </c>
      <c r="C190" s="1">
        <v>817</v>
      </c>
      <c r="D190" s="1">
        <v>265423</v>
      </c>
      <c r="E190" s="8">
        <v>0.64700000000000002</v>
      </c>
      <c r="F190" s="8">
        <v>0.81100000000000005</v>
      </c>
      <c r="G190">
        <f t="shared" si="4"/>
        <v>0.81100000000000005</v>
      </c>
      <c r="H190">
        <f t="shared" si="5"/>
        <v>0.81100000000000005</v>
      </c>
      <c r="I190" s="1">
        <v>216851154</v>
      </c>
      <c r="J190" s="1">
        <v>930606</v>
      </c>
      <c r="K190" s="1">
        <v>809810</v>
      </c>
    </row>
    <row r="191" spans="1:11" x14ac:dyDescent="0.35">
      <c r="A191">
        <v>181302</v>
      </c>
      <c r="B191" t="s">
        <v>189</v>
      </c>
      <c r="C191" s="1">
        <v>1041</v>
      </c>
      <c r="D191" s="1">
        <v>353488</v>
      </c>
      <c r="E191" s="8">
        <v>0.6</v>
      </c>
      <c r="F191" s="8">
        <v>0.748</v>
      </c>
      <c r="G191">
        <f t="shared" si="4"/>
        <v>0.748</v>
      </c>
      <c r="H191">
        <f t="shared" si="5"/>
        <v>0.748</v>
      </c>
      <c r="I191" s="1">
        <v>367981619</v>
      </c>
      <c r="J191" s="1">
        <v>786359</v>
      </c>
      <c r="K191" s="1">
        <v>797077</v>
      </c>
    </row>
    <row r="192" spans="1:11" x14ac:dyDescent="0.35">
      <c r="A192">
        <v>190301</v>
      </c>
      <c r="B192" t="s">
        <v>190</v>
      </c>
      <c r="C192" s="1">
        <v>1508</v>
      </c>
      <c r="D192" s="1">
        <v>662327</v>
      </c>
      <c r="E192" s="8">
        <v>0.311</v>
      </c>
      <c r="F192" s="8">
        <v>0.52700000000000002</v>
      </c>
      <c r="G192">
        <f t="shared" si="4"/>
        <v>0.52700000000000002</v>
      </c>
      <c r="H192">
        <f t="shared" si="5"/>
        <v>0.52700000000000002</v>
      </c>
      <c r="I192" s="1">
        <v>998789789</v>
      </c>
      <c r="J192" s="1">
        <v>642985</v>
      </c>
      <c r="K192" s="1">
        <v>656358</v>
      </c>
    </row>
    <row r="193" spans="1:11" x14ac:dyDescent="0.35">
      <c r="A193">
        <v>190401</v>
      </c>
      <c r="B193" t="s">
        <v>191</v>
      </c>
      <c r="C193" s="1">
        <v>1775</v>
      </c>
      <c r="D193" s="1">
        <v>636171</v>
      </c>
      <c r="E193" s="8">
        <v>0.44500000000000001</v>
      </c>
      <c r="F193" s="8">
        <v>0.54500000000000004</v>
      </c>
      <c r="G193">
        <f t="shared" si="4"/>
        <v>0.54500000000000004</v>
      </c>
      <c r="H193">
        <f t="shared" si="5"/>
        <v>0.54500000000000004</v>
      </c>
      <c r="I193" s="1">
        <v>1129204990</v>
      </c>
      <c r="J193" s="1">
        <v>749579</v>
      </c>
      <c r="K193" s="1">
        <v>751575</v>
      </c>
    </row>
    <row r="194" spans="1:11" x14ac:dyDescent="0.35">
      <c r="A194">
        <v>190501</v>
      </c>
      <c r="B194" t="s">
        <v>192</v>
      </c>
      <c r="C194" s="1">
        <v>1663</v>
      </c>
      <c r="D194" s="1">
        <v>615008</v>
      </c>
      <c r="E194" s="8">
        <v>0.45600000000000002</v>
      </c>
      <c r="F194" s="8">
        <v>0.56000000000000005</v>
      </c>
      <c r="G194">
        <f t="shared" si="4"/>
        <v>0.56000000000000005</v>
      </c>
      <c r="H194">
        <f t="shared" si="5"/>
        <v>0.56000000000000005</v>
      </c>
      <c r="I194" s="1">
        <v>1022759358</v>
      </c>
      <c r="J194" s="1">
        <v>456488</v>
      </c>
      <c r="K194" s="1">
        <v>461768</v>
      </c>
    </row>
    <row r="195" spans="1:11" x14ac:dyDescent="0.35">
      <c r="A195">
        <v>190701</v>
      </c>
      <c r="B195" t="s">
        <v>193</v>
      </c>
      <c r="C195" s="1">
        <v>1323</v>
      </c>
      <c r="D195" s="1">
        <v>673160</v>
      </c>
      <c r="E195" s="8">
        <v>0.51</v>
      </c>
      <c r="F195" s="8">
        <v>0.51900000000000002</v>
      </c>
      <c r="G195">
        <f t="shared" si="4"/>
        <v>0.51900000000000002</v>
      </c>
      <c r="H195">
        <f t="shared" si="5"/>
        <v>0.51900000000000002</v>
      </c>
      <c r="I195" s="1">
        <v>890591892</v>
      </c>
      <c r="J195" s="1">
        <v>708167</v>
      </c>
      <c r="K195" s="1">
        <v>694749</v>
      </c>
    </row>
    <row r="196" spans="1:11" x14ac:dyDescent="0.35">
      <c r="A196">
        <v>190901</v>
      </c>
      <c r="B196" t="s">
        <v>194</v>
      </c>
      <c r="C196" s="1">
        <v>463</v>
      </c>
      <c r="D196" s="1">
        <v>2234254</v>
      </c>
      <c r="E196" s="8">
        <v>0.14899999999999999</v>
      </c>
      <c r="F196" s="8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1034459906</v>
      </c>
      <c r="J196" s="1">
        <v>221244</v>
      </c>
      <c r="K196" s="1">
        <v>200467</v>
      </c>
    </row>
    <row r="197" spans="1:11" x14ac:dyDescent="0.35">
      <c r="A197">
        <v>191401</v>
      </c>
      <c r="B197" t="s">
        <v>195</v>
      </c>
      <c r="C197" s="1">
        <v>419</v>
      </c>
      <c r="D197" s="1">
        <v>3045727</v>
      </c>
      <c r="E197" s="8">
        <v>0</v>
      </c>
      <c r="F197" s="8">
        <v>0</v>
      </c>
      <c r="G197">
        <f t="shared" si="6"/>
        <v>0</v>
      </c>
      <c r="H197">
        <f t="shared" si="7"/>
        <v>0.36</v>
      </c>
      <c r="I197" s="1">
        <v>1276159957</v>
      </c>
      <c r="J197" s="1">
        <v>147841</v>
      </c>
      <c r="K197" s="1">
        <v>134242</v>
      </c>
    </row>
    <row r="198" spans="1:11" x14ac:dyDescent="0.35">
      <c r="A198">
        <v>200401</v>
      </c>
      <c r="B198" t="s">
        <v>196</v>
      </c>
      <c r="C198" s="1">
        <v>158</v>
      </c>
      <c r="D198" s="1">
        <v>4081207</v>
      </c>
      <c r="E198" s="8">
        <v>0</v>
      </c>
      <c r="F198" s="8">
        <v>0</v>
      </c>
      <c r="G198">
        <f t="shared" si="6"/>
        <v>0</v>
      </c>
      <c r="H198">
        <f t="shared" si="7"/>
        <v>0.36</v>
      </c>
      <c r="I198" s="1">
        <v>644830793</v>
      </c>
      <c r="J198" s="1">
        <v>88016</v>
      </c>
      <c r="K198" s="1">
        <v>79899</v>
      </c>
    </row>
    <row r="199" spans="1:11" x14ac:dyDescent="0.35">
      <c r="A199">
        <v>200601</v>
      </c>
      <c r="B199" t="s">
        <v>197</v>
      </c>
      <c r="C199" s="1">
        <v>83</v>
      </c>
      <c r="D199" s="1">
        <v>5547026</v>
      </c>
      <c r="E199" s="8">
        <v>0</v>
      </c>
      <c r="F199" s="8">
        <v>0</v>
      </c>
      <c r="G199">
        <f t="shared" si="6"/>
        <v>0</v>
      </c>
      <c r="H199">
        <f t="shared" si="7"/>
        <v>0.36</v>
      </c>
      <c r="I199" s="1">
        <v>460403184</v>
      </c>
      <c r="J199" s="1">
        <v>63383</v>
      </c>
      <c r="K199" s="1">
        <v>50405</v>
      </c>
    </row>
    <row r="200" spans="1:11" x14ac:dyDescent="0.35">
      <c r="A200">
        <v>200701</v>
      </c>
      <c r="B200" t="s">
        <v>198</v>
      </c>
      <c r="C200" s="1">
        <v>63</v>
      </c>
      <c r="D200" s="1">
        <v>10882317</v>
      </c>
      <c r="E200" s="8">
        <v>0</v>
      </c>
      <c r="F200" s="8">
        <v>0</v>
      </c>
      <c r="G200">
        <f t="shared" si="6"/>
        <v>0</v>
      </c>
      <c r="H200">
        <f t="shared" si="7"/>
        <v>0.36</v>
      </c>
      <c r="I200" s="1">
        <v>685586005</v>
      </c>
      <c r="J200" s="1">
        <v>42340</v>
      </c>
      <c r="K200" s="1">
        <v>41852</v>
      </c>
    </row>
    <row r="201" spans="1:11" x14ac:dyDescent="0.35">
      <c r="A201">
        <v>200901</v>
      </c>
      <c r="B201" t="s">
        <v>199</v>
      </c>
      <c r="C201" s="1">
        <v>150</v>
      </c>
      <c r="D201" s="1">
        <v>2644977</v>
      </c>
      <c r="E201" s="8">
        <v>0.14899999999999999</v>
      </c>
      <c r="F201" s="8">
        <v>0</v>
      </c>
      <c r="G201">
        <f t="shared" si="6"/>
        <v>0</v>
      </c>
      <c r="H201">
        <f t="shared" si="7"/>
        <v>0.36</v>
      </c>
      <c r="I201" s="1">
        <v>396746559</v>
      </c>
      <c r="J201" s="1">
        <v>77591</v>
      </c>
      <c r="K201" s="1">
        <v>69345</v>
      </c>
    </row>
    <row r="202" spans="1:11" x14ac:dyDescent="0.35">
      <c r="A202">
        <v>210302</v>
      </c>
      <c r="B202" t="s">
        <v>200</v>
      </c>
      <c r="C202" s="1">
        <v>812</v>
      </c>
      <c r="D202" s="1">
        <v>323166</v>
      </c>
      <c r="E202" s="8">
        <v>0.51300000000000001</v>
      </c>
      <c r="F202" s="8">
        <v>0.76900000000000002</v>
      </c>
      <c r="G202">
        <f t="shared" si="6"/>
        <v>0.76900000000000002</v>
      </c>
      <c r="H202">
        <f t="shared" si="7"/>
        <v>0.76900000000000002</v>
      </c>
      <c r="I202" s="1">
        <v>262411598</v>
      </c>
      <c r="J202" s="1">
        <v>811686</v>
      </c>
      <c r="K202" s="1">
        <v>769849</v>
      </c>
    </row>
    <row r="203" spans="1:11" x14ac:dyDescent="0.35">
      <c r="A203">
        <v>210402</v>
      </c>
      <c r="B203" t="s">
        <v>201</v>
      </c>
      <c r="C203" s="1">
        <v>1277</v>
      </c>
      <c r="D203" s="1">
        <v>260083</v>
      </c>
      <c r="E203" s="8">
        <v>0.60599999999999998</v>
      </c>
      <c r="F203" s="8">
        <v>0.81399999999999995</v>
      </c>
      <c r="G203">
        <f t="shared" si="6"/>
        <v>0.81399999999999995</v>
      </c>
      <c r="H203">
        <f t="shared" si="7"/>
        <v>0.81399999999999995</v>
      </c>
      <c r="I203" s="1">
        <v>332126495</v>
      </c>
      <c r="J203" s="1">
        <v>1271594</v>
      </c>
      <c r="K203" s="1">
        <v>1203687</v>
      </c>
    </row>
    <row r="204" spans="1:11" x14ac:dyDescent="0.35">
      <c r="A204">
        <v>210501</v>
      </c>
      <c r="B204" t="s">
        <v>693</v>
      </c>
      <c r="C204" s="1">
        <v>1623</v>
      </c>
      <c r="D204" s="1">
        <v>171578</v>
      </c>
      <c r="E204" s="8">
        <v>0.51600000000000001</v>
      </c>
      <c r="F204" s="8">
        <v>0.878</v>
      </c>
      <c r="G204">
        <f t="shared" si="6"/>
        <v>0.878</v>
      </c>
      <c r="H204">
        <f t="shared" si="7"/>
        <v>0.878</v>
      </c>
      <c r="I204" s="1">
        <v>278472029</v>
      </c>
      <c r="J204" s="1">
        <v>1851671</v>
      </c>
      <c r="K204" s="1">
        <v>1721219</v>
      </c>
    </row>
    <row r="205" spans="1:11" x14ac:dyDescent="0.35">
      <c r="A205">
        <v>210502</v>
      </c>
      <c r="B205" t="s">
        <v>694</v>
      </c>
      <c r="C205" s="1">
        <v>872</v>
      </c>
      <c r="D205" s="1">
        <v>230574</v>
      </c>
      <c r="E205" s="8">
        <v>0.58599999999999997</v>
      </c>
      <c r="F205" s="8">
        <v>0.83599999999999997</v>
      </c>
      <c r="G205">
        <f t="shared" si="6"/>
        <v>0.83599999999999997</v>
      </c>
      <c r="H205">
        <f t="shared" si="7"/>
        <v>0.83599999999999997</v>
      </c>
      <c r="I205" s="1">
        <v>201060617</v>
      </c>
      <c r="J205" s="1">
        <v>792461</v>
      </c>
      <c r="K205" s="1">
        <v>718370</v>
      </c>
    </row>
    <row r="206" spans="1:11" x14ac:dyDescent="0.35">
      <c r="A206">
        <v>210601</v>
      </c>
      <c r="B206" t="s">
        <v>202</v>
      </c>
      <c r="C206" s="1">
        <v>1284</v>
      </c>
      <c r="D206" s="1">
        <v>279595</v>
      </c>
      <c r="E206" s="8">
        <v>0.61599999999999999</v>
      </c>
      <c r="F206" s="8">
        <v>0.80100000000000005</v>
      </c>
      <c r="G206">
        <f t="shared" si="6"/>
        <v>0.80100000000000005</v>
      </c>
      <c r="H206">
        <f t="shared" si="7"/>
        <v>0.80100000000000005</v>
      </c>
      <c r="I206" s="1">
        <v>359000129</v>
      </c>
      <c r="J206" s="1">
        <v>1284946</v>
      </c>
      <c r="K206" s="1">
        <v>1178467</v>
      </c>
    </row>
    <row r="207" spans="1:11" x14ac:dyDescent="0.35">
      <c r="A207">
        <v>210800</v>
      </c>
      <c r="B207" t="s">
        <v>203</v>
      </c>
      <c r="C207" s="1">
        <v>1162</v>
      </c>
      <c r="D207" s="1">
        <v>257239</v>
      </c>
      <c r="E207" s="8">
        <v>0.68899999999999995</v>
      </c>
      <c r="F207" s="8">
        <v>0.81599999999999995</v>
      </c>
      <c r="G207">
        <f t="shared" si="6"/>
        <v>0.81599999999999995</v>
      </c>
      <c r="H207">
        <f t="shared" si="7"/>
        <v>0.81599999999999995</v>
      </c>
      <c r="I207" s="1">
        <v>298912874</v>
      </c>
      <c r="J207" s="1">
        <v>1048400</v>
      </c>
      <c r="K207" s="1">
        <v>985236</v>
      </c>
    </row>
    <row r="208" spans="1:11" x14ac:dyDescent="0.35">
      <c r="A208">
        <v>211003</v>
      </c>
      <c r="B208" t="s">
        <v>204</v>
      </c>
      <c r="C208" s="1">
        <v>849</v>
      </c>
      <c r="D208" s="1">
        <v>365803</v>
      </c>
      <c r="E208" s="8">
        <v>0.41199999999999998</v>
      </c>
      <c r="F208" s="8">
        <v>0.73899999999999999</v>
      </c>
      <c r="G208">
        <f t="shared" si="6"/>
        <v>0.73899999999999999</v>
      </c>
      <c r="H208">
        <f t="shared" si="7"/>
        <v>0.73899999999999999</v>
      </c>
      <c r="I208" s="1">
        <v>310566817</v>
      </c>
      <c r="J208" s="1">
        <v>841600</v>
      </c>
      <c r="K208" s="1">
        <v>806120</v>
      </c>
    </row>
    <row r="209" spans="1:11" x14ac:dyDescent="0.35">
      <c r="A209">
        <v>211103</v>
      </c>
      <c r="B209" t="s">
        <v>205</v>
      </c>
      <c r="C209" s="1">
        <v>670</v>
      </c>
      <c r="D209" s="1">
        <v>732522</v>
      </c>
      <c r="E209" s="8">
        <v>0.34499999999999997</v>
      </c>
      <c r="F209" s="8">
        <v>0.47599999999999998</v>
      </c>
      <c r="G209">
        <f t="shared" si="6"/>
        <v>0.47599999999999998</v>
      </c>
      <c r="H209">
        <f t="shared" si="7"/>
        <v>0.47599999999999998</v>
      </c>
      <c r="I209" s="1">
        <v>490790223</v>
      </c>
      <c r="J209" s="1">
        <v>463257</v>
      </c>
      <c r="K209" s="1">
        <v>458214</v>
      </c>
    </row>
    <row r="210" spans="1:11" x14ac:dyDescent="0.35">
      <c r="A210">
        <v>211701</v>
      </c>
      <c r="B210" t="s">
        <v>206</v>
      </c>
      <c r="C210" s="1">
        <v>261</v>
      </c>
      <c r="D210" s="1">
        <v>370726</v>
      </c>
      <c r="E210" s="8">
        <v>0.52700000000000002</v>
      </c>
      <c r="F210" s="8">
        <v>0.73499999999999999</v>
      </c>
      <c r="G210">
        <f t="shared" si="6"/>
        <v>0.73499999999999999</v>
      </c>
      <c r="H210">
        <f t="shared" si="7"/>
        <v>0.73499999999999999</v>
      </c>
      <c r="I210" s="1">
        <v>96759636</v>
      </c>
      <c r="J210" s="1">
        <v>348310</v>
      </c>
      <c r="K210" s="1">
        <v>330895</v>
      </c>
    </row>
    <row r="211" spans="1:11" x14ac:dyDescent="0.35">
      <c r="A211">
        <v>211901</v>
      </c>
      <c r="B211" t="s">
        <v>207</v>
      </c>
      <c r="C211" s="1">
        <v>287</v>
      </c>
      <c r="D211" s="1">
        <v>7362583</v>
      </c>
      <c r="E211" s="8">
        <v>0</v>
      </c>
      <c r="F211" s="8">
        <v>0</v>
      </c>
      <c r="G211">
        <f t="shared" si="6"/>
        <v>0</v>
      </c>
      <c r="H211">
        <f t="shared" si="7"/>
        <v>0.36</v>
      </c>
      <c r="I211" s="1">
        <v>2113061587</v>
      </c>
      <c r="J211" s="1">
        <v>97567</v>
      </c>
      <c r="K211" s="1">
        <v>103662</v>
      </c>
    </row>
    <row r="212" spans="1:11" x14ac:dyDescent="0.35">
      <c r="A212">
        <v>212001</v>
      </c>
      <c r="B212" t="s">
        <v>208</v>
      </c>
      <c r="C212" s="1">
        <v>1297</v>
      </c>
      <c r="D212" s="1">
        <v>255874</v>
      </c>
      <c r="E212" s="8">
        <v>0.56299999999999994</v>
      </c>
      <c r="F212" s="8">
        <v>0.81699999999999995</v>
      </c>
      <c r="G212">
        <f t="shared" si="6"/>
        <v>0.81699999999999995</v>
      </c>
      <c r="H212">
        <f t="shared" si="7"/>
        <v>0.81699999999999995</v>
      </c>
      <c r="I212" s="1">
        <v>331869815</v>
      </c>
      <c r="J212" s="1">
        <v>1336836</v>
      </c>
      <c r="K212" s="1">
        <v>1318949</v>
      </c>
    </row>
    <row r="213" spans="1:11" x14ac:dyDescent="0.35">
      <c r="A213">
        <v>220101</v>
      </c>
      <c r="B213" t="s">
        <v>210</v>
      </c>
      <c r="C213" s="1">
        <v>2008</v>
      </c>
      <c r="D213" s="1">
        <v>288822</v>
      </c>
      <c r="E213" s="8">
        <v>0.28000000000000003</v>
      </c>
      <c r="F213" s="8">
        <v>0.79400000000000004</v>
      </c>
      <c r="G213">
        <f t="shared" si="6"/>
        <v>0.79400000000000004</v>
      </c>
      <c r="H213">
        <f t="shared" si="7"/>
        <v>0.79400000000000004</v>
      </c>
      <c r="I213" s="1">
        <v>579956568</v>
      </c>
      <c r="J213" s="1">
        <v>1297063</v>
      </c>
      <c r="K213" s="1">
        <v>1163005</v>
      </c>
    </row>
    <row r="214" spans="1:11" x14ac:dyDescent="0.35">
      <c r="A214">
        <v>220202</v>
      </c>
      <c r="B214" t="s">
        <v>211</v>
      </c>
      <c r="C214" s="1">
        <v>670</v>
      </c>
      <c r="D214" s="1">
        <v>963995</v>
      </c>
      <c r="E214" s="8">
        <v>0.158</v>
      </c>
      <c r="F214" s="8">
        <v>0.31</v>
      </c>
      <c r="G214">
        <f t="shared" si="6"/>
        <v>0.31</v>
      </c>
      <c r="H214">
        <f t="shared" si="7"/>
        <v>0.36</v>
      </c>
      <c r="I214" s="1">
        <v>645877218</v>
      </c>
      <c r="J214" s="1">
        <v>273424</v>
      </c>
      <c r="K214" s="1">
        <v>246836</v>
      </c>
    </row>
    <row r="215" spans="1:11" x14ac:dyDescent="0.35">
      <c r="A215">
        <v>220301</v>
      </c>
      <c r="B215" t="s">
        <v>212</v>
      </c>
      <c r="C215" s="1">
        <v>4014</v>
      </c>
      <c r="D215" s="1">
        <v>151155</v>
      </c>
      <c r="E215" s="8">
        <v>0</v>
      </c>
      <c r="F215" s="8">
        <v>0.89200000000000002</v>
      </c>
      <c r="G215">
        <f t="shared" si="6"/>
        <v>0.89200000000000002</v>
      </c>
      <c r="H215">
        <f t="shared" si="7"/>
        <v>0.89200000000000002</v>
      </c>
      <c r="I215" s="1">
        <v>606736415</v>
      </c>
      <c r="J215" s="1">
        <v>2725284</v>
      </c>
      <c r="K215" s="1">
        <v>2318575</v>
      </c>
    </row>
    <row r="216" spans="1:11" x14ac:dyDescent="0.35">
      <c r="A216">
        <v>220401</v>
      </c>
      <c r="B216" t="s">
        <v>213</v>
      </c>
      <c r="C216" s="1">
        <v>1646</v>
      </c>
      <c r="D216" s="1">
        <v>429277</v>
      </c>
      <c r="E216" s="8">
        <v>9.0999999999999998E-2</v>
      </c>
      <c r="F216" s="8">
        <v>0.69299999999999995</v>
      </c>
      <c r="G216">
        <f t="shared" si="6"/>
        <v>0.69299999999999995</v>
      </c>
      <c r="H216">
        <f t="shared" si="7"/>
        <v>0.69299999999999995</v>
      </c>
      <c r="I216" s="1">
        <v>706590387</v>
      </c>
      <c r="J216" s="1">
        <v>1285893</v>
      </c>
      <c r="K216" s="1">
        <v>1308823</v>
      </c>
    </row>
    <row r="217" spans="1:11" x14ac:dyDescent="0.35">
      <c r="A217">
        <v>220701</v>
      </c>
      <c r="B217" t="s">
        <v>214</v>
      </c>
      <c r="C217" s="1">
        <v>1150</v>
      </c>
      <c r="D217" s="1">
        <v>927983</v>
      </c>
      <c r="E217" s="8">
        <v>0.16700000000000001</v>
      </c>
      <c r="F217" s="8">
        <v>0.33600000000000002</v>
      </c>
      <c r="G217">
        <f t="shared" si="6"/>
        <v>0.33600000000000002</v>
      </c>
      <c r="H217">
        <f t="shared" si="7"/>
        <v>0.36</v>
      </c>
      <c r="I217" s="1">
        <v>1067181093</v>
      </c>
      <c r="J217" s="1">
        <v>360478</v>
      </c>
      <c r="K217" s="1">
        <v>360867</v>
      </c>
    </row>
    <row r="218" spans="1:11" x14ac:dyDescent="0.35">
      <c r="A218">
        <v>220909</v>
      </c>
      <c r="B218" t="s">
        <v>215</v>
      </c>
      <c r="C218" s="1">
        <v>502</v>
      </c>
      <c r="D218" s="1">
        <v>973792</v>
      </c>
      <c r="E218" s="8">
        <v>0</v>
      </c>
      <c r="F218" s="8">
        <v>0.30299999999999999</v>
      </c>
      <c r="G218">
        <f t="shared" si="6"/>
        <v>0.30299999999999999</v>
      </c>
      <c r="H218">
        <f t="shared" si="7"/>
        <v>0.36</v>
      </c>
      <c r="I218" s="1">
        <v>488843912</v>
      </c>
      <c r="J218" s="1">
        <v>202687</v>
      </c>
      <c r="K218" s="1">
        <v>198955</v>
      </c>
    </row>
    <row r="219" spans="1:11" x14ac:dyDescent="0.35">
      <c r="A219">
        <v>221001</v>
      </c>
      <c r="B219" t="s">
        <v>216</v>
      </c>
      <c r="C219" s="1">
        <v>470</v>
      </c>
      <c r="D219" s="1">
        <v>668736</v>
      </c>
      <c r="E219" s="8">
        <v>0.311</v>
      </c>
      <c r="F219" s="8">
        <v>0.52200000000000002</v>
      </c>
      <c r="G219">
        <f t="shared" si="6"/>
        <v>0.52200000000000002</v>
      </c>
      <c r="H219">
        <f t="shared" si="7"/>
        <v>0.52200000000000002</v>
      </c>
      <c r="I219" s="1">
        <v>314306318</v>
      </c>
      <c r="J219" s="1">
        <v>224477</v>
      </c>
      <c r="K219" s="1">
        <v>253682</v>
      </c>
    </row>
    <row r="220" spans="1:11" x14ac:dyDescent="0.35">
      <c r="A220">
        <v>221301</v>
      </c>
      <c r="B220" t="s">
        <v>217</v>
      </c>
      <c r="C220" s="1">
        <v>360</v>
      </c>
      <c r="D220" s="1">
        <v>966393</v>
      </c>
      <c r="E220" s="8">
        <v>0.192</v>
      </c>
      <c r="F220" s="8">
        <v>0.309</v>
      </c>
      <c r="G220">
        <f t="shared" si="6"/>
        <v>0.309</v>
      </c>
      <c r="H220">
        <f t="shared" si="7"/>
        <v>0.36</v>
      </c>
      <c r="I220" s="1">
        <v>347901750</v>
      </c>
      <c r="J220" s="1">
        <v>197214</v>
      </c>
      <c r="K220" s="1">
        <v>202440</v>
      </c>
    </row>
    <row r="221" spans="1:11" x14ac:dyDescent="0.35">
      <c r="A221">
        <v>221401</v>
      </c>
      <c r="B221" t="s">
        <v>218</v>
      </c>
      <c r="C221" s="1">
        <v>610</v>
      </c>
      <c r="D221" s="1">
        <v>659565</v>
      </c>
      <c r="E221" s="8">
        <v>2.5000000000000001E-2</v>
      </c>
      <c r="F221" s="8">
        <v>0.52900000000000003</v>
      </c>
      <c r="G221">
        <f t="shared" si="6"/>
        <v>0.52900000000000003</v>
      </c>
      <c r="H221">
        <f t="shared" si="7"/>
        <v>0.52900000000000003</v>
      </c>
      <c r="I221" s="1">
        <v>402335223</v>
      </c>
      <c r="J221" s="1">
        <v>352224</v>
      </c>
      <c r="K221" s="1">
        <v>386597</v>
      </c>
    </row>
    <row r="222" spans="1:11" x14ac:dyDescent="0.35">
      <c r="A222">
        <v>222000</v>
      </c>
      <c r="B222" t="s">
        <v>219</v>
      </c>
      <c r="C222" s="1">
        <v>4271</v>
      </c>
      <c r="D222" s="1">
        <v>361504</v>
      </c>
      <c r="E222" s="8">
        <v>0.17599999999999999</v>
      </c>
      <c r="F222" s="8">
        <v>0.74199999999999999</v>
      </c>
      <c r="G222">
        <f t="shared" si="6"/>
        <v>0.74199999999999999</v>
      </c>
      <c r="H222">
        <f t="shared" si="7"/>
        <v>0.74199999999999999</v>
      </c>
      <c r="I222" s="1">
        <v>1543983860</v>
      </c>
      <c r="J222" s="1">
        <v>1910874</v>
      </c>
      <c r="K222" s="1">
        <v>1751042</v>
      </c>
    </row>
    <row r="223" spans="1:11" x14ac:dyDescent="0.35">
      <c r="A223">
        <v>222201</v>
      </c>
      <c r="B223" t="s">
        <v>220</v>
      </c>
      <c r="C223" s="1">
        <v>3569</v>
      </c>
      <c r="D223" s="1">
        <v>212267</v>
      </c>
      <c r="E223" s="8">
        <v>0.32300000000000001</v>
      </c>
      <c r="F223" s="8">
        <v>0.84899999999999998</v>
      </c>
      <c r="G223">
        <f t="shared" si="6"/>
        <v>0.84899999999999998</v>
      </c>
      <c r="H223">
        <f t="shared" si="7"/>
        <v>0.84899999999999998</v>
      </c>
      <c r="I223" s="1">
        <v>757583662</v>
      </c>
      <c r="J223" s="1">
        <v>1473725</v>
      </c>
      <c r="K223" s="1">
        <v>1398278</v>
      </c>
    </row>
    <row r="224" spans="1:11" x14ac:dyDescent="0.35">
      <c r="A224">
        <v>230201</v>
      </c>
      <c r="B224" t="s">
        <v>221</v>
      </c>
      <c r="C224" s="1">
        <v>516</v>
      </c>
      <c r="D224" s="1">
        <v>311994</v>
      </c>
      <c r="E224" s="8">
        <v>0.13100000000000001</v>
      </c>
      <c r="F224" s="8">
        <v>0.77700000000000002</v>
      </c>
      <c r="G224">
        <f t="shared" si="6"/>
        <v>0.77700000000000002</v>
      </c>
      <c r="H224">
        <f t="shared" si="7"/>
        <v>0.77700000000000002</v>
      </c>
      <c r="I224" s="1">
        <v>160988909</v>
      </c>
      <c r="J224" s="1">
        <v>574993</v>
      </c>
      <c r="K224" s="1">
        <v>455507</v>
      </c>
    </row>
    <row r="225" spans="1:11" x14ac:dyDescent="0.35">
      <c r="A225">
        <v>230301</v>
      </c>
      <c r="B225" t="s">
        <v>222</v>
      </c>
      <c r="C225" s="1">
        <v>426</v>
      </c>
      <c r="D225" s="1">
        <v>450236</v>
      </c>
      <c r="E225" s="8">
        <v>0.52700000000000002</v>
      </c>
      <c r="F225" s="8">
        <v>0.67800000000000005</v>
      </c>
      <c r="G225">
        <f t="shared" si="6"/>
        <v>0.67800000000000005</v>
      </c>
      <c r="H225">
        <f t="shared" si="7"/>
        <v>0.67800000000000005</v>
      </c>
      <c r="I225" s="1">
        <v>191800906</v>
      </c>
      <c r="J225" s="1">
        <v>572449</v>
      </c>
      <c r="K225" s="1">
        <v>548175</v>
      </c>
    </row>
    <row r="226" spans="1:11" x14ac:dyDescent="0.35">
      <c r="A226">
        <v>230901</v>
      </c>
      <c r="B226" t="s">
        <v>223</v>
      </c>
      <c r="C226" s="1">
        <v>1515</v>
      </c>
      <c r="D226" s="1">
        <v>303668</v>
      </c>
      <c r="E226" s="8">
        <v>2.5000000000000001E-2</v>
      </c>
      <c r="F226" s="8">
        <v>0.78300000000000003</v>
      </c>
      <c r="G226">
        <f t="shared" si="6"/>
        <v>0.78300000000000003</v>
      </c>
      <c r="H226">
        <f t="shared" si="7"/>
        <v>0.78300000000000003</v>
      </c>
      <c r="I226" s="1">
        <v>460058297</v>
      </c>
      <c r="J226" s="1">
        <v>1066417</v>
      </c>
      <c r="K226" s="1">
        <v>1008501</v>
      </c>
    </row>
    <row r="227" spans="1:11" x14ac:dyDescent="0.35">
      <c r="A227">
        <v>231101</v>
      </c>
      <c r="B227" t="s">
        <v>224</v>
      </c>
      <c r="C227" s="1">
        <v>1113</v>
      </c>
      <c r="D227" s="1">
        <v>526851</v>
      </c>
      <c r="E227" s="8">
        <v>0.39</v>
      </c>
      <c r="F227" s="8">
        <v>0.624</v>
      </c>
      <c r="G227">
        <f t="shared" si="6"/>
        <v>0.624</v>
      </c>
      <c r="H227">
        <f t="shared" si="7"/>
        <v>0.624</v>
      </c>
      <c r="I227" s="1">
        <v>586385581</v>
      </c>
      <c r="J227" s="1">
        <v>1035217</v>
      </c>
      <c r="K227" s="1">
        <v>873716</v>
      </c>
    </row>
    <row r="228" spans="1:11" x14ac:dyDescent="0.35">
      <c r="A228">
        <v>231301</v>
      </c>
      <c r="B228" t="s">
        <v>225</v>
      </c>
      <c r="C228" s="1">
        <v>989</v>
      </c>
      <c r="D228" s="1">
        <v>446139</v>
      </c>
      <c r="E228" s="8">
        <v>0.246</v>
      </c>
      <c r="F228" s="8">
        <v>0.68100000000000005</v>
      </c>
      <c r="G228">
        <f t="shared" si="6"/>
        <v>0.68100000000000005</v>
      </c>
      <c r="H228">
        <f t="shared" si="7"/>
        <v>0.68100000000000005</v>
      </c>
      <c r="I228" s="1">
        <v>441231675</v>
      </c>
      <c r="J228" s="1">
        <v>660824</v>
      </c>
      <c r="K228" s="1">
        <v>590388</v>
      </c>
    </row>
    <row r="229" spans="1:11" x14ac:dyDescent="0.35">
      <c r="A229">
        <v>240101</v>
      </c>
      <c r="B229" t="s">
        <v>226</v>
      </c>
      <c r="C229" s="1">
        <v>1094</v>
      </c>
      <c r="D229" s="1">
        <v>352019</v>
      </c>
      <c r="E229" s="8">
        <v>0.64300000000000002</v>
      </c>
      <c r="F229" s="8">
        <v>0.749</v>
      </c>
      <c r="G229">
        <f t="shared" si="6"/>
        <v>0.749</v>
      </c>
      <c r="H229">
        <f t="shared" si="7"/>
        <v>0.749</v>
      </c>
      <c r="I229" s="1">
        <v>385109456</v>
      </c>
      <c r="J229" s="1">
        <v>847059</v>
      </c>
      <c r="K229" s="1">
        <v>859615</v>
      </c>
    </row>
    <row r="230" spans="1:11" x14ac:dyDescent="0.35">
      <c r="A230">
        <v>240201</v>
      </c>
      <c r="B230" t="s">
        <v>227</v>
      </c>
      <c r="C230" s="1">
        <v>1005</v>
      </c>
      <c r="D230" s="1">
        <v>328425</v>
      </c>
      <c r="E230" s="8">
        <v>0.58199999999999996</v>
      </c>
      <c r="F230" s="8">
        <v>0.76500000000000001</v>
      </c>
      <c r="G230">
        <f t="shared" si="6"/>
        <v>0.76500000000000001</v>
      </c>
      <c r="H230">
        <f t="shared" si="7"/>
        <v>0.76500000000000001</v>
      </c>
      <c r="I230" s="1">
        <v>330067707</v>
      </c>
      <c r="J230" s="1">
        <v>865008</v>
      </c>
      <c r="K230" s="1">
        <v>807344</v>
      </c>
    </row>
    <row r="231" spans="1:11" x14ac:dyDescent="0.35">
      <c r="A231">
        <v>240401</v>
      </c>
      <c r="B231" t="s">
        <v>228</v>
      </c>
      <c r="C231" s="1">
        <v>969</v>
      </c>
      <c r="D231" s="1">
        <v>590719</v>
      </c>
      <c r="E231" s="8">
        <v>0.51600000000000001</v>
      </c>
      <c r="F231" s="8">
        <v>0.57799999999999996</v>
      </c>
      <c r="G231">
        <f t="shared" si="6"/>
        <v>0.57799999999999996</v>
      </c>
      <c r="H231">
        <f t="shared" si="7"/>
        <v>0.57799999999999996</v>
      </c>
      <c r="I231" s="1">
        <v>572407004</v>
      </c>
      <c r="J231" s="1">
        <v>611442</v>
      </c>
      <c r="K231" s="1">
        <v>527753</v>
      </c>
    </row>
    <row r="232" spans="1:11" x14ac:dyDescent="0.35">
      <c r="A232">
        <v>240801</v>
      </c>
      <c r="B232" t="s">
        <v>229</v>
      </c>
      <c r="C232" s="1">
        <v>1954</v>
      </c>
      <c r="D232" s="1">
        <v>383872</v>
      </c>
      <c r="E232" s="8">
        <v>0.6</v>
      </c>
      <c r="F232" s="8">
        <v>0.72599999999999998</v>
      </c>
      <c r="G232">
        <f t="shared" si="6"/>
        <v>0.72599999999999998</v>
      </c>
      <c r="H232">
        <f t="shared" si="7"/>
        <v>0.72599999999999998</v>
      </c>
      <c r="I232" s="1">
        <v>750086889</v>
      </c>
      <c r="J232" s="1">
        <v>1256339</v>
      </c>
      <c r="K232" s="1">
        <v>1180410</v>
      </c>
    </row>
    <row r="233" spans="1:11" x14ac:dyDescent="0.35">
      <c r="A233">
        <v>240901</v>
      </c>
      <c r="B233" t="s">
        <v>230</v>
      </c>
      <c r="C233" s="1">
        <v>506</v>
      </c>
      <c r="D233" s="1">
        <v>305368</v>
      </c>
      <c r="E233" s="8">
        <v>0.66200000000000003</v>
      </c>
      <c r="F233" s="8">
        <v>0.78200000000000003</v>
      </c>
      <c r="G233">
        <f t="shared" si="6"/>
        <v>0.78200000000000003</v>
      </c>
      <c r="H233">
        <f t="shared" si="7"/>
        <v>0.78200000000000003</v>
      </c>
      <c r="I233" s="1">
        <v>154516532</v>
      </c>
      <c r="J233" s="1">
        <v>803584</v>
      </c>
      <c r="K233" s="1">
        <v>703769</v>
      </c>
    </row>
    <row r="234" spans="1:11" x14ac:dyDescent="0.35">
      <c r="A234">
        <v>241001</v>
      </c>
      <c r="B234" t="s">
        <v>231</v>
      </c>
      <c r="C234" s="1">
        <v>1764</v>
      </c>
      <c r="D234" s="1">
        <v>244302</v>
      </c>
      <c r="E234" s="8">
        <v>0.53</v>
      </c>
      <c r="F234" s="8">
        <v>0.82599999999999996</v>
      </c>
      <c r="G234">
        <f t="shared" si="6"/>
        <v>0.82599999999999996</v>
      </c>
      <c r="H234">
        <f t="shared" si="7"/>
        <v>0.82599999999999996</v>
      </c>
      <c r="I234" s="1">
        <v>430950134</v>
      </c>
      <c r="J234" s="1">
        <v>1334660</v>
      </c>
      <c r="K234" s="1">
        <v>1212317</v>
      </c>
    </row>
    <row r="235" spans="1:11" x14ac:dyDescent="0.35">
      <c r="A235">
        <v>241101</v>
      </c>
      <c r="B235" t="s">
        <v>232</v>
      </c>
      <c r="C235" s="1">
        <v>844</v>
      </c>
      <c r="D235" s="1">
        <v>258602</v>
      </c>
      <c r="E235" s="8">
        <v>0.6</v>
      </c>
      <c r="F235" s="8">
        <v>0.81499999999999995</v>
      </c>
      <c r="G235">
        <f t="shared" si="6"/>
        <v>0.81499999999999995</v>
      </c>
      <c r="H235">
        <f t="shared" si="7"/>
        <v>0.81499999999999995</v>
      </c>
      <c r="I235" s="1">
        <v>218260770</v>
      </c>
      <c r="J235" s="1">
        <v>931831</v>
      </c>
      <c r="K235" s="1">
        <v>973196</v>
      </c>
    </row>
    <row r="236" spans="1:11" x14ac:dyDescent="0.35">
      <c r="A236">
        <v>241701</v>
      </c>
      <c r="B236" t="s">
        <v>233</v>
      </c>
      <c r="C236" s="1">
        <v>899</v>
      </c>
      <c r="D236" s="1">
        <v>284909</v>
      </c>
      <c r="E236" s="8">
        <v>0.623</v>
      </c>
      <c r="F236" s="8">
        <v>0.79700000000000004</v>
      </c>
      <c r="G236">
        <f t="shared" si="6"/>
        <v>0.79700000000000004</v>
      </c>
      <c r="H236">
        <f t="shared" si="7"/>
        <v>0.79700000000000004</v>
      </c>
      <c r="I236" s="1">
        <v>256133621</v>
      </c>
      <c r="J236" s="1">
        <v>713304</v>
      </c>
      <c r="K236" s="1">
        <v>658230</v>
      </c>
    </row>
    <row r="237" spans="1:11" x14ac:dyDescent="0.35">
      <c r="A237">
        <v>250109</v>
      </c>
      <c r="B237" t="s">
        <v>234</v>
      </c>
      <c r="C237" s="1">
        <v>246</v>
      </c>
      <c r="D237" s="1">
        <v>297579</v>
      </c>
      <c r="E237" s="8">
        <v>0.45300000000000001</v>
      </c>
      <c r="F237" s="8">
        <v>0.78800000000000003</v>
      </c>
      <c r="G237">
        <f t="shared" si="6"/>
        <v>0.78800000000000003</v>
      </c>
      <c r="H237">
        <f t="shared" si="7"/>
        <v>0.78800000000000003</v>
      </c>
      <c r="I237" s="1">
        <v>73204675</v>
      </c>
      <c r="J237" s="1">
        <v>557804</v>
      </c>
      <c r="K237" s="1">
        <v>510461</v>
      </c>
    </row>
    <row r="238" spans="1:11" x14ac:dyDescent="0.35">
      <c r="A238">
        <v>250201</v>
      </c>
      <c r="B238" t="s">
        <v>235</v>
      </c>
      <c r="C238" s="1">
        <v>1760</v>
      </c>
      <c r="D238" s="1">
        <v>564673</v>
      </c>
      <c r="E238" s="8">
        <v>0.49099999999999999</v>
      </c>
      <c r="F238" s="8">
        <v>0.59699999999999998</v>
      </c>
      <c r="G238">
        <f t="shared" si="6"/>
        <v>0.59699999999999998</v>
      </c>
      <c r="H238">
        <f t="shared" si="7"/>
        <v>0.59699999999999998</v>
      </c>
      <c r="I238" s="1">
        <v>993825886</v>
      </c>
      <c r="J238" s="1">
        <v>670379</v>
      </c>
      <c r="K238" s="1">
        <v>638347</v>
      </c>
    </row>
    <row r="239" spans="1:11" x14ac:dyDescent="0.35">
      <c r="A239">
        <v>250301</v>
      </c>
      <c r="B239" t="s">
        <v>236</v>
      </c>
      <c r="C239" s="1">
        <v>453</v>
      </c>
      <c r="D239" s="1">
        <v>405555</v>
      </c>
      <c r="E239" s="8">
        <v>0.54900000000000004</v>
      </c>
      <c r="F239" s="8">
        <v>0.71</v>
      </c>
      <c r="G239">
        <f t="shared" si="6"/>
        <v>0.71</v>
      </c>
      <c r="H239">
        <f t="shared" si="7"/>
        <v>0.71</v>
      </c>
      <c r="I239" s="1">
        <v>183716627</v>
      </c>
      <c r="J239" s="1">
        <v>684193</v>
      </c>
      <c r="K239" s="1">
        <v>657626</v>
      </c>
    </row>
    <row r="240" spans="1:11" x14ac:dyDescent="0.35">
      <c r="A240">
        <v>250401</v>
      </c>
      <c r="B240" t="s">
        <v>237</v>
      </c>
      <c r="C240" s="1">
        <v>808</v>
      </c>
      <c r="D240" s="1">
        <v>322095</v>
      </c>
      <c r="E240" s="8">
        <v>0.47799999999999998</v>
      </c>
      <c r="F240" s="8">
        <v>0.77</v>
      </c>
      <c r="G240">
        <f t="shared" si="6"/>
        <v>0.77</v>
      </c>
      <c r="H240">
        <f t="shared" si="7"/>
        <v>0.77</v>
      </c>
      <c r="I240" s="1">
        <v>260253364</v>
      </c>
      <c r="J240" s="1">
        <v>866686</v>
      </c>
      <c r="K240" s="1">
        <v>808638</v>
      </c>
    </row>
    <row r="241" spans="1:11" x14ac:dyDescent="0.35">
      <c r="A241">
        <v>250701</v>
      </c>
      <c r="B241" t="s">
        <v>238</v>
      </c>
      <c r="C241" s="1">
        <v>585</v>
      </c>
      <c r="D241" s="1">
        <v>620037</v>
      </c>
      <c r="E241" s="8">
        <v>0.52400000000000002</v>
      </c>
      <c r="F241" s="8">
        <v>0.55700000000000005</v>
      </c>
      <c r="G241">
        <f t="shared" si="6"/>
        <v>0.55700000000000005</v>
      </c>
      <c r="H241">
        <f t="shared" si="7"/>
        <v>0.55700000000000005</v>
      </c>
      <c r="I241" s="1">
        <v>362722069</v>
      </c>
      <c r="J241" s="1">
        <v>415199</v>
      </c>
      <c r="K241" s="1">
        <v>407299</v>
      </c>
    </row>
    <row r="242" spans="1:11" x14ac:dyDescent="0.35">
      <c r="A242">
        <v>250901</v>
      </c>
      <c r="B242" t="s">
        <v>239</v>
      </c>
      <c r="C242" s="1">
        <v>1661</v>
      </c>
      <c r="D242" s="1">
        <v>289080</v>
      </c>
      <c r="E242" s="8">
        <v>0.63700000000000001</v>
      </c>
      <c r="F242" s="8">
        <v>0.79400000000000004</v>
      </c>
      <c r="G242">
        <f t="shared" si="6"/>
        <v>0.79400000000000004</v>
      </c>
      <c r="H242">
        <f t="shared" si="7"/>
        <v>0.79400000000000004</v>
      </c>
      <c r="I242" s="1">
        <v>480161911</v>
      </c>
      <c r="J242" s="1">
        <v>1301798</v>
      </c>
      <c r="K242" s="1">
        <v>1334896</v>
      </c>
    </row>
    <row r="243" spans="1:11" x14ac:dyDescent="0.35">
      <c r="A243">
        <v>251101</v>
      </c>
      <c r="B243" t="s">
        <v>240</v>
      </c>
      <c r="C243" s="1">
        <v>477</v>
      </c>
      <c r="D243" s="1">
        <v>297787</v>
      </c>
      <c r="E243" s="8">
        <v>0.60199999999999998</v>
      </c>
      <c r="F243" s="8">
        <v>0.78700000000000003</v>
      </c>
      <c r="G243">
        <f t="shared" si="6"/>
        <v>0.78700000000000003</v>
      </c>
      <c r="H243">
        <f t="shared" si="7"/>
        <v>0.78700000000000003</v>
      </c>
      <c r="I243" s="1">
        <v>142044743</v>
      </c>
      <c r="J243" s="1">
        <v>604528</v>
      </c>
      <c r="K243" s="1">
        <v>564919</v>
      </c>
    </row>
    <row r="244" spans="1:11" x14ac:dyDescent="0.35">
      <c r="A244">
        <v>251400</v>
      </c>
      <c r="B244" t="s">
        <v>241</v>
      </c>
      <c r="C244" s="1">
        <v>2527</v>
      </c>
      <c r="D244" s="1">
        <v>287551</v>
      </c>
      <c r="E244" s="8">
        <v>0.60399999999999998</v>
      </c>
      <c r="F244" s="8">
        <v>0.79500000000000004</v>
      </c>
      <c r="G244">
        <f t="shared" si="6"/>
        <v>0.79500000000000004</v>
      </c>
      <c r="H244">
        <f t="shared" si="7"/>
        <v>0.79500000000000004</v>
      </c>
      <c r="I244" s="1">
        <v>726643319</v>
      </c>
      <c r="J244" s="1">
        <v>2130762</v>
      </c>
      <c r="K244" s="1">
        <v>1986677</v>
      </c>
    </row>
    <row r="245" spans="1:11" x14ac:dyDescent="0.35">
      <c r="A245">
        <v>251501</v>
      </c>
      <c r="B245" t="s">
        <v>242</v>
      </c>
      <c r="C245" s="1">
        <v>521</v>
      </c>
      <c r="D245" s="1">
        <v>215843</v>
      </c>
      <c r="E245" s="8">
        <v>0.56100000000000005</v>
      </c>
      <c r="F245" s="8">
        <v>0.84599999999999997</v>
      </c>
      <c r="G245">
        <f t="shared" si="6"/>
        <v>0.84599999999999997</v>
      </c>
      <c r="H245">
        <f t="shared" si="7"/>
        <v>0.84599999999999997</v>
      </c>
      <c r="I245" s="1">
        <v>112454674</v>
      </c>
      <c r="J245" s="1">
        <v>695984</v>
      </c>
      <c r="K245" s="1">
        <v>689470</v>
      </c>
    </row>
    <row r="246" spans="1:11" x14ac:dyDescent="0.35">
      <c r="A246">
        <v>251601</v>
      </c>
      <c r="B246" t="s">
        <v>243</v>
      </c>
      <c r="C246" s="1">
        <v>2355</v>
      </c>
      <c r="D246" s="1">
        <v>326794</v>
      </c>
      <c r="E246" s="8">
        <v>0.625</v>
      </c>
      <c r="F246" s="8">
        <v>0.76700000000000002</v>
      </c>
      <c r="G246">
        <f t="shared" si="6"/>
        <v>0.76700000000000002</v>
      </c>
      <c r="H246">
        <f t="shared" si="7"/>
        <v>0.76700000000000002</v>
      </c>
      <c r="I246" s="1">
        <v>769602121</v>
      </c>
      <c r="J246" s="1">
        <v>1232742</v>
      </c>
      <c r="K246" s="1">
        <v>1146966</v>
      </c>
    </row>
    <row r="247" spans="1:11" x14ac:dyDescent="0.35">
      <c r="A247">
        <v>260101</v>
      </c>
      <c r="B247" t="s">
        <v>244</v>
      </c>
      <c r="C247" s="1">
        <v>3710</v>
      </c>
      <c r="D247" s="1">
        <v>485590</v>
      </c>
      <c r="E247" s="8">
        <v>0.69399999999999995</v>
      </c>
      <c r="F247" s="8">
        <v>0.65300000000000002</v>
      </c>
      <c r="G247">
        <f t="shared" si="6"/>
        <v>0.65300000000000002</v>
      </c>
      <c r="H247">
        <f t="shared" si="7"/>
        <v>0.69399999999999995</v>
      </c>
      <c r="I247" s="1">
        <v>1801540532</v>
      </c>
      <c r="J247" s="1">
        <v>1477154</v>
      </c>
      <c r="K247" s="1">
        <v>1529159</v>
      </c>
    </row>
    <row r="248" spans="1:11" x14ac:dyDescent="0.35">
      <c r="A248">
        <v>260401</v>
      </c>
      <c r="B248" t="s">
        <v>245</v>
      </c>
      <c r="C248" s="1">
        <v>4708</v>
      </c>
      <c r="D248" s="1">
        <v>385541</v>
      </c>
      <c r="E248" s="8">
        <v>0.70099999999999996</v>
      </c>
      <c r="F248" s="8">
        <v>0.72499999999999998</v>
      </c>
      <c r="G248">
        <f t="shared" si="6"/>
        <v>0.72499999999999998</v>
      </c>
      <c r="H248">
        <f t="shared" si="7"/>
        <v>0.72499999999999998</v>
      </c>
      <c r="I248" s="1">
        <v>1815129309</v>
      </c>
      <c r="J248" s="1">
        <v>2219488</v>
      </c>
      <c r="K248" s="1">
        <v>2655950</v>
      </c>
    </row>
    <row r="249" spans="1:11" x14ac:dyDescent="0.35">
      <c r="A249">
        <v>260501</v>
      </c>
      <c r="B249" t="s">
        <v>246</v>
      </c>
      <c r="C249" s="1">
        <v>12722</v>
      </c>
      <c r="D249" s="1">
        <v>329171</v>
      </c>
      <c r="E249" s="8">
        <v>0.68600000000000005</v>
      </c>
      <c r="F249" s="8">
        <v>0.76500000000000001</v>
      </c>
      <c r="G249">
        <f t="shared" si="6"/>
        <v>0.76500000000000001</v>
      </c>
      <c r="H249">
        <f t="shared" si="7"/>
        <v>0.76500000000000001</v>
      </c>
      <c r="I249" s="1">
        <v>4187714940</v>
      </c>
      <c r="J249" s="1">
        <v>5438676</v>
      </c>
      <c r="K249" s="1">
        <v>5714734</v>
      </c>
    </row>
    <row r="250" spans="1:11" x14ac:dyDescent="0.35">
      <c r="A250">
        <v>260801</v>
      </c>
      <c r="B250" t="s">
        <v>247</v>
      </c>
      <c r="C250" s="1">
        <v>3301</v>
      </c>
      <c r="D250" s="1">
        <v>409372</v>
      </c>
      <c r="E250" s="8">
        <v>0.72099999999999997</v>
      </c>
      <c r="F250" s="8">
        <v>0.70799999999999996</v>
      </c>
      <c r="G250">
        <f t="shared" si="6"/>
        <v>0.70799999999999996</v>
      </c>
      <c r="H250">
        <f t="shared" si="7"/>
        <v>0.72099999999999997</v>
      </c>
      <c r="I250" s="1">
        <v>1351337839</v>
      </c>
      <c r="J250" s="1">
        <v>2972578</v>
      </c>
      <c r="K250" s="1">
        <v>2792941</v>
      </c>
    </row>
    <row r="251" spans="1:11" x14ac:dyDescent="0.35">
      <c r="A251">
        <v>260803</v>
      </c>
      <c r="B251" t="s">
        <v>248</v>
      </c>
      <c r="C251" s="1">
        <v>4097</v>
      </c>
      <c r="D251" s="1">
        <v>322879</v>
      </c>
      <c r="E251" s="8">
        <v>0.71599999999999997</v>
      </c>
      <c r="F251" s="8">
        <v>0.76900000000000002</v>
      </c>
      <c r="G251">
        <f t="shared" si="6"/>
        <v>0.76900000000000002</v>
      </c>
      <c r="H251">
        <f t="shared" si="7"/>
        <v>0.76900000000000002</v>
      </c>
      <c r="I251" s="1">
        <v>1322837656</v>
      </c>
      <c r="J251" s="1">
        <v>2262374</v>
      </c>
      <c r="K251" s="1">
        <v>2109184</v>
      </c>
    </row>
    <row r="252" spans="1:11" x14ac:dyDescent="0.35">
      <c r="A252">
        <v>260901</v>
      </c>
      <c r="B252" t="s">
        <v>249</v>
      </c>
      <c r="C252" s="1">
        <v>2775</v>
      </c>
      <c r="D252" s="1">
        <v>395932</v>
      </c>
      <c r="E252" s="8">
        <v>0.65400000000000003</v>
      </c>
      <c r="F252" s="8">
        <v>0.71699999999999997</v>
      </c>
      <c r="G252">
        <f t="shared" si="6"/>
        <v>0.71699999999999997</v>
      </c>
      <c r="H252">
        <f t="shared" si="7"/>
        <v>0.71699999999999997</v>
      </c>
      <c r="I252" s="1">
        <v>1098712723</v>
      </c>
      <c r="J252" s="1">
        <v>1138628</v>
      </c>
      <c r="K252" s="1">
        <v>1121755</v>
      </c>
    </row>
    <row r="253" spans="1:11" x14ac:dyDescent="0.35">
      <c r="A253">
        <v>261001</v>
      </c>
      <c r="B253" t="s">
        <v>250</v>
      </c>
      <c r="C253" s="1">
        <v>4445</v>
      </c>
      <c r="D253" s="1">
        <v>311077</v>
      </c>
      <c r="E253" s="8">
        <v>0.69</v>
      </c>
      <c r="F253" s="8">
        <v>0.77800000000000002</v>
      </c>
      <c r="G253">
        <f t="shared" si="6"/>
        <v>0.77800000000000002</v>
      </c>
      <c r="H253">
        <f t="shared" si="7"/>
        <v>0.77800000000000002</v>
      </c>
      <c r="I253" s="1">
        <v>1382738424</v>
      </c>
      <c r="J253" s="1">
        <v>2078474</v>
      </c>
      <c r="K253" s="1">
        <v>2933991</v>
      </c>
    </row>
    <row r="254" spans="1:11" x14ac:dyDescent="0.35">
      <c r="A254">
        <v>261101</v>
      </c>
      <c r="B254" t="s">
        <v>251</v>
      </c>
      <c r="C254" s="1">
        <v>4776</v>
      </c>
      <c r="D254" s="1">
        <v>304729</v>
      </c>
      <c r="E254" s="8">
        <v>0.68400000000000005</v>
      </c>
      <c r="F254" s="8">
        <v>0.78300000000000003</v>
      </c>
      <c r="G254">
        <f t="shared" si="6"/>
        <v>0.78300000000000003</v>
      </c>
      <c r="H254">
        <f t="shared" si="7"/>
        <v>0.78300000000000003</v>
      </c>
      <c r="I254" s="1">
        <v>1455386169</v>
      </c>
      <c r="J254" s="1">
        <v>1720569</v>
      </c>
      <c r="K254" s="1">
        <v>3462356</v>
      </c>
    </row>
    <row r="255" spans="1:11" x14ac:dyDescent="0.35">
      <c r="A255">
        <v>261201</v>
      </c>
      <c r="B255" t="s">
        <v>252</v>
      </c>
      <c r="C255" s="1">
        <v>4766</v>
      </c>
      <c r="D255" s="1">
        <v>461388</v>
      </c>
      <c r="E255" s="8">
        <v>0.69399999999999995</v>
      </c>
      <c r="F255" s="8">
        <v>0.67100000000000004</v>
      </c>
      <c r="G255">
        <f t="shared" si="6"/>
        <v>0.67100000000000004</v>
      </c>
      <c r="H255">
        <f t="shared" si="7"/>
        <v>0.69399999999999995</v>
      </c>
      <c r="I255" s="1">
        <v>2198978729</v>
      </c>
      <c r="J255" s="1">
        <v>2612238</v>
      </c>
      <c r="K255" s="1">
        <v>2547271</v>
      </c>
    </row>
    <row r="256" spans="1:11" x14ac:dyDescent="0.35">
      <c r="A256">
        <v>261301</v>
      </c>
      <c r="B256" t="s">
        <v>253</v>
      </c>
      <c r="C256" s="1">
        <v>7038</v>
      </c>
      <c r="D256" s="1">
        <v>416539</v>
      </c>
      <c r="E256" s="8">
        <v>0.65300000000000002</v>
      </c>
      <c r="F256" s="8">
        <v>0.70299999999999996</v>
      </c>
      <c r="G256">
        <f t="shared" si="6"/>
        <v>0.70299999999999996</v>
      </c>
      <c r="H256">
        <f t="shared" si="7"/>
        <v>0.70299999999999996</v>
      </c>
      <c r="I256" s="1">
        <v>2931606493</v>
      </c>
      <c r="J256" s="1">
        <v>4118639</v>
      </c>
      <c r="K256" s="1">
        <v>3591648</v>
      </c>
    </row>
    <row r="257" spans="1:11" x14ac:dyDescent="0.35">
      <c r="A257">
        <v>261313</v>
      </c>
      <c r="B257" t="s">
        <v>254</v>
      </c>
      <c r="C257" s="1">
        <v>1277</v>
      </c>
      <c r="D257" s="1">
        <v>389446</v>
      </c>
      <c r="E257" s="8">
        <v>0.69499999999999995</v>
      </c>
      <c r="F257" s="8">
        <v>0.72199999999999998</v>
      </c>
      <c r="G257">
        <f t="shared" si="6"/>
        <v>0.72199999999999998</v>
      </c>
      <c r="H257">
        <f t="shared" si="7"/>
        <v>0.72199999999999998</v>
      </c>
      <c r="I257" s="1">
        <v>497323653</v>
      </c>
      <c r="J257" s="1">
        <v>961580</v>
      </c>
      <c r="K257" s="1">
        <v>1001919</v>
      </c>
    </row>
    <row r="258" spans="1:11" x14ac:dyDescent="0.35">
      <c r="A258">
        <v>261401</v>
      </c>
      <c r="B258" t="s">
        <v>255</v>
      </c>
      <c r="C258" s="1">
        <v>6282</v>
      </c>
      <c r="D258" s="1">
        <v>554886</v>
      </c>
      <c r="E258" s="8">
        <v>0.68799999999999994</v>
      </c>
      <c r="F258" s="8">
        <v>0.60299999999999998</v>
      </c>
      <c r="G258">
        <f t="shared" si="6"/>
        <v>0.60299999999999998</v>
      </c>
      <c r="H258">
        <f t="shared" si="7"/>
        <v>0.68799999999999994</v>
      </c>
      <c r="I258" s="1">
        <v>3485795504</v>
      </c>
      <c r="J258" s="1">
        <v>2519808</v>
      </c>
      <c r="K258" s="1">
        <v>2505977</v>
      </c>
    </row>
    <row r="259" spans="1:11" x14ac:dyDescent="0.35">
      <c r="A259">
        <v>261501</v>
      </c>
      <c r="B259" t="s">
        <v>256</v>
      </c>
      <c r="C259" s="1">
        <v>4481</v>
      </c>
      <c r="D259" s="1">
        <v>296511</v>
      </c>
      <c r="E259" s="8">
        <v>0.69599999999999995</v>
      </c>
      <c r="F259" s="8">
        <v>0.78800000000000003</v>
      </c>
      <c r="G259">
        <f t="shared" si="6"/>
        <v>0.78800000000000003</v>
      </c>
      <c r="H259">
        <f t="shared" si="7"/>
        <v>0.78800000000000003</v>
      </c>
      <c r="I259" s="1">
        <v>1328667002</v>
      </c>
      <c r="J259" s="1">
        <v>1852489</v>
      </c>
      <c r="K259" s="1">
        <v>2440499</v>
      </c>
    </row>
    <row r="260" spans="1:11" x14ac:dyDescent="0.35">
      <c r="A260">
        <v>261600</v>
      </c>
      <c r="B260" t="s">
        <v>257</v>
      </c>
      <c r="C260" s="1">
        <v>32529</v>
      </c>
      <c r="D260" s="1">
        <v>177462</v>
      </c>
      <c r="E260" s="8">
        <v>0.62</v>
      </c>
      <c r="F260" s="8">
        <v>0.874</v>
      </c>
      <c r="G260">
        <f t="shared" ref="G260:G323" si="8">F260</f>
        <v>0.874</v>
      </c>
      <c r="H260">
        <f t="shared" ref="H260:H323" si="9">MAX(IF(E260&gt;F260,E260,F260),0.36)</f>
        <v>0.874</v>
      </c>
      <c r="I260" s="1">
        <v>5772686466</v>
      </c>
      <c r="J260" s="1">
        <v>0</v>
      </c>
      <c r="K260" s="1">
        <v>0</v>
      </c>
    </row>
    <row r="261" spans="1:11" x14ac:dyDescent="0.35">
      <c r="A261">
        <v>261701</v>
      </c>
      <c r="B261" t="s">
        <v>258</v>
      </c>
      <c r="C261" s="1">
        <v>5753</v>
      </c>
      <c r="D261" s="1">
        <v>596305</v>
      </c>
      <c r="E261" s="8">
        <v>0.59599999999999997</v>
      </c>
      <c r="F261" s="8">
        <v>0.57399999999999995</v>
      </c>
      <c r="G261">
        <f t="shared" si="8"/>
        <v>0.57399999999999995</v>
      </c>
      <c r="H261">
        <f t="shared" si="9"/>
        <v>0.59599999999999997</v>
      </c>
      <c r="I261" s="1">
        <v>3430548335</v>
      </c>
      <c r="J261" s="1">
        <v>3175622</v>
      </c>
      <c r="K261" s="1">
        <v>3280567</v>
      </c>
    </row>
    <row r="262" spans="1:11" x14ac:dyDescent="0.35">
      <c r="A262">
        <v>261801</v>
      </c>
      <c r="B262" t="s">
        <v>259</v>
      </c>
      <c r="C262" s="1">
        <v>4185</v>
      </c>
      <c r="D262" s="1">
        <v>274489</v>
      </c>
      <c r="E262" s="8">
        <v>0.7</v>
      </c>
      <c r="F262" s="8">
        <v>0.80400000000000005</v>
      </c>
      <c r="G262">
        <f t="shared" si="8"/>
        <v>0.80400000000000005</v>
      </c>
      <c r="H262">
        <f t="shared" si="9"/>
        <v>0.80400000000000005</v>
      </c>
      <c r="I262" s="1">
        <v>1148738476</v>
      </c>
      <c r="J262" s="1">
        <v>1876514</v>
      </c>
      <c r="K262" s="1">
        <v>2152360</v>
      </c>
    </row>
    <row r="263" spans="1:11" x14ac:dyDescent="0.35">
      <c r="A263">
        <v>261901</v>
      </c>
      <c r="B263" t="s">
        <v>260</v>
      </c>
      <c r="C263" s="1">
        <v>9203</v>
      </c>
      <c r="D263" s="1">
        <v>457123</v>
      </c>
      <c r="E263" s="8">
        <v>0.63900000000000001</v>
      </c>
      <c r="F263" s="8">
        <v>0.67400000000000004</v>
      </c>
      <c r="G263">
        <f t="shared" si="8"/>
        <v>0.67400000000000004</v>
      </c>
      <c r="H263">
        <f t="shared" si="9"/>
        <v>0.67400000000000004</v>
      </c>
      <c r="I263" s="1">
        <v>4206910680</v>
      </c>
      <c r="J263" s="1">
        <v>4955280</v>
      </c>
      <c r="K263" s="1">
        <v>4727978</v>
      </c>
    </row>
    <row r="264" spans="1:11" x14ac:dyDescent="0.35">
      <c r="A264">
        <v>262001</v>
      </c>
      <c r="B264" t="s">
        <v>261</v>
      </c>
      <c r="C264" s="1">
        <v>779</v>
      </c>
      <c r="D264" s="1">
        <v>456620</v>
      </c>
      <c r="E264" s="8">
        <v>0.67700000000000005</v>
      </c>
      <c r="F264" s="8">
        <v>0.67400000000000004</v>
      </c>
      <c r="G264">
        <f t="shared" si="8"/>
        <v>0.67400000000000004</v>
      </c>
      <c r="H264">
        <f t="shared" si="9"/>
        <v>0.67700000000000005</v>
      </c>
      <c r="I264" s="1">
        <v>355707493</v>
      </c>
      <c r="J264" s="1">
        <v>670206</v>
      </c>
      <c r="K264" s="1">
        <v>754044</v>
      </c>
    </row>
    <row r="265" spans="1:11" x14ac:dyDescent="0.35">
      <c r="A265">
        <v>270100</v>
      </c>
      <c r="B265" t="s">
        <v>262</v>
      </c>
      <c r="C265" s="1">
        <v>3824</v>
      </c>
      <c r="D265" s="1">
        <v>282984</v>
      </c>
      <c r="E265" s="8">
        <v>0.61199999999999999</v>
      </c>
      <c r="F265" s="8">
        <v>0.79800000000000004</v>
      </c>
      <c r="G265">
        <f t="shared" si="8"/>
        <v>0.79800000000000004</v>
      </c>
      <c r="H265">
        <f t="shared" si="9"/>
        <v>0.79800000000000004</v>
      </c>
      <c r="I265" s="1">
        <v>1082133894</v>
      </c>
      <c r="J265" s="1">
        <v>1510263</v>
      </c>
      <c r="K265" s="1">
        <v>1393621</v>
      </c>
    </row>
    <row r="266" spans="1:11" x14ac:dyDescent="0.35">
      <c r="A266">
        <v>270301</v>
      </c>
      <c r="B266" t="s">
        <v>263</v>
      </c>
      <c r="C266" s="1">
        <v>1083</v>
      </c>
      <c r="D266" s="1">
        <v>317901</v>
      </c>
      <c r="E266" s="8">
        <v>0.58399999999999996</v>
      </c>
      <c r="F266" s="8">
        <v>0.77300000000000002</v>
      </c>
      <c r="G266">
        <f t="shared" si="8"/>
        <v>0.77300000000000002</v>
      </c>
      <c r="H266">
        <f t="shared" si="9"/>
        <v>0.77300000000000002</v>
      </c>
      <c r="I266" s="1">
        <v>344286940</v>
      </c>
      <c r="J266" s="1">
        <v>802158</v>
      </c>
      <c r="K266" s="1">
        <v>790789</v>
      </c>
    </row>
    <row r="267" spans="1:11" x14ac:dyDescent="0.35">
      <c r="A267">
        <v>270601</v>
      </c>
      <c r="B267" t="s">
        <v>264</v>
      </c>
      <c r="C267" s="1">
        <v>1360</v>
      </c>
      <c r="D267" s="1">
        <v>408610</v>
      </c>
      <c r="E267" s="8">
        <v>0.51</v>
      </c>
      <c r="F267" s="8">
        <v>0.70799999999999996</v>
      </c>
      <c r="G267">
        <f t="shared" si="8"/>
        <v>0.70799999999999996</v>
      </c>
      <c r="H267">
        <f t="shared" si="9"/>
        <v>0.70799999999999996</v>
      </c>
      <c r="I267" s="1">
        <v>555710089</v>
      </c>
      <c r="J267" s="1">
        <v>1100178</v>
      </c>
      <c r="K267" s="1">
        <v>1078696</v>
      </c>
    </row>
    <row r="268" spans="1:11" x14ac:dyDescent="0.35">
      <c r="A268">
        <v>270701</v>
      </c>
      <c r="B268" t="s">
        <v>265</v>
      </c>
      <c r="C268" s="1">
        <v>866</v>
      </c>
      <c r="D268" s="1">
        <v>249075</v>
      </c>
      <c r="E268" s="8">
        <v>0.68899999999999995</v>
      </c>
      <c r="F268" s="8">
        <v>0.82299999999999995</v>
      </c>
      <c r="G268">
        <f t="shared" si="8"/>
        <v>0.82299999999999995</v>
      </c>
      <c r="H268">
        <f t="shared" si="9"/>
        <v>0.82299999999999995</v>
      </c>
      <c r="I268" s="1">
        <v>215699156</v>
      </c>
      <c r="J268" s="1">
        <v>533144</v>
      </c>
      <c r="K268" s="1">
        <v>464594</v>
      </c>
    </row>
    <row r="269" spans="1:11" x14ac:dyDescent="0.35">
      <c r="A269">
        <v>271102</v>
      </c>
      <c r="B269" t="s">
        <v>695</v>
      </c>
      <c r="C269" s="1">
        <v>457</v>
      </c>
      <c r="D269" s="1">
        <v>291344</v>
      </c>
      <c r="E269" s="8">
        <v>0.54600000000000004</v>
      </c>
      <c r="F269" s="8">
        <v>0.79200000000000004</v>
      </c>
      <c r="G269">
        <f t="shared" si="8"/>
        <v>0.79200000000000004</v>
      </c>
      <c r="H269">
        <f t="shared" si="9"/>
        <v>0.79200000000000004</v>
      </c>
      <c r="I269" s="1">
        <v>133144612</v>
      </c>
      <c r="J269" s="1">
        <v>309116</v>
      </c>
      <c r="K269" s="1">
        <v>280486</v>
      </c>
    </row>
    <row r="270" spans="1:11" x14ac:dyDescent="0.35">
      <c r="A270">
        <v>280100</v>
      </c>
      <c r="B270" t="s">
        <v>267</v>
      </c>
      <c r="C270" s="1">
        <v>3222</v>
      </c>
      <c r="D270" s="1">
        <v>1415016</v>
      </c>
      <c r="E270" s="8">
        <v>0.41699999999999998</v>
      </c>
      <c r="F270" s="8">
        <v>0</v>
      </c>
      <c r="G270">
        <f t="shared" si="8"/>
        <v>0</v>
      </c>
      <c r="H270">
        <f t="shared" si="9"/>
        <v>0.41699999999999998</v>
      </c>
      <c r="I270" s="1">
        <v>4559184630</v>
      </c>
      <c r="J270" s="1">
        <v>452334</v>
      </c>
      <c r="K270" s="1">
        <v>384317</v>
      </c>
    </row>
    <row r="271" spans="1:11" x14ac:dyDescent="0.35">
      <c r="A271">
        <v>280201</v>
      </c>
      <c r="B271" t="s">
        <v>268</v>
      </c>
      <c r="C271" s="1">
        <v>7268</v>
      </c>
      <c r="D271" s="1">
        <v>387095</v>
      </c>
      <c r="E271" s="8">
        <v>0.67800000000000005</v>
      </c>
      <c r="F271" s="8">
        <v>0.72399999999999998</v>
      </c>
      <c r="G271">
        <f t="shared" si="8"/>
        <v>0.72399999999999998</v>
      </c>
      <c r="H271">
        <f t="shared" si="9"/>
        <v>0.72399999999999998</v>
      </c>
      <c r="I271" s="1">
        <v>2813408222</v>
      </c>
      <c r="J271" s="1">
        <v>2652951</v>
      </c>
      <c r="K271" s="1">
        <v>3221814</v>
      </c>
    </row>
    <row r="272" spans="1:11" x14ac:dyDescent="0.35">
      <c r="A272">
        <v>280202</v>
      </c>
      <c r="B272" t="s">
        <v>269</v>
      </c>
      <c r="C272" s="1">
        <v>6981</v>
      </c>
      <c r="D272" s="1">
        <v>837008</v>
      </c>
      <c r="E272" s="8">
        <v>0.59799999999999998</v>
      </c>
      <c r="F272" s="8">
        <v>0.40100000000000002</v>
      </c>
      <c r="G272">
        <f t="shared" si="8"/>
        <v>0.40100000000000002</v>
      </c>
      <c r="H272">
        <f t="shared" si="9"/>
        <v>0.59799999999999998</v>
      </c>
      <c r="I272" s="1">
        <v>5843155370</v>
      </c>
      <c r="J272" s="1">
        <v>2247060</v>
      </c>
      <c r="K272" s="1">
        <v>2035959</v>
      </c>
    </row>
    <row r="273" spans="1:11" x14ac:dyDescent="0.35">
      <c r="A273">
        <v>280203</v>
      </c>
      <c r="B273" t="s">
        <v>270</v>
      </c>
      <c r="C273" s="1">
        <v>8077</v>
      </c>
      <c r="D273" s="1">
        <v>843913</v>
      </c>
      <c r="E273" s="8">
        <v>0.56599999999999995</v>
      </c>
      <c r="F273" s="8">
        <v>0.39700000000000002</v>
      </c>
      <c r="G273">
        <f t="shared" si="8"/>
        <v>0.39700000000000002</v>
      </c>
      <c r="H273">
        <f t="shared" si="9"/>
        <v>0.56599999999999995</v>
      </c>
      <c r="I273" s="1">
        <v>6816286363</v>
      </c>
      <c r="J273" s="1">
        <v>3141425</v>
      </c>
      <c r="K273" s="1">
        <v>3218003</v>
      </c>
    </row>
    <row r="274" spans="1:11" x14ac:dyDescent="0.35">
      <c r="A274">
        <v>280204</v>
      </c>
      <c r="B274" t="s">
        <v>271</v>
      </c>
      <c r="C274" s="1">
        <v>4493</v>
      </c>
      <c r="D274" s="1">
        <v>732154</v>
      </c>
      <c r="E274" s="8">
        <v>0.70899999999999996</v>
      </c>
      <c r="F274" s="8">
        <v>0.47699999999999998</v>
      </c>
      <c r="G274">
        <f t="shared" si="8"/>
        <v>0.47699999999999998</v>
      </c>
      <c r="H274">
        <f t="shared" si="9"/>
        <v>0.70899999999999996</v>
      </c>
      <c r="I274" s="1">
        <v>3289569090</v>
      </c>
      <c r="J274" s="1">
        <v>476912</v>
      </c>
      <c r="K274" s="1">
        <v>512616</v>
      </c>
    </row>
    <row r="275" spans="1:11" x14ac:dyDescent="0.35">
      <c r="A275">
        <v>280205</v>
      </c>
      <c r="B275" t="s">
        <v>272</v>
      </c>
      <c r="C275" s="1">
        <v>8103</v>
      </c>
      <c r="D275" s="1">
        <v>656564</v>
      </c>
      <c r="E275" s="8">
        <v>0.66</v>
      </c>
      <c r="F275" s="8">
        <v>0.53100000000000003</v>
      </c>
      <c r="G275">
        <f t="shared" si="8"/>
        <v>0.53100000000000003</v>
      </c>
      <c r="H275">
        <f t="shared" si="9"/>
        <v>0.66</v>
      </c>
      <c r="I275" s="1">
        <v>5320143333</v>
      </c>
      <c r="J275" s="1">
        <v>1333420</v>
      </c>
      <c r="K275" s="1">
        <v>1470094</v>
      </c>
    </row>
    <row r="276" spans="1:11" x14ac:dyDescent="0.35">
      <c r="A276">
        <v>280206</v>
      </c>
      <c r="B276" t="s">
        <v>273</v>
      </c>
      <c r="C276" s="1">
        <v>2797</v>
      </c>
      <c r="D276" s="1">
        <v>888561</v>
      </c>
      <c r="E276" s="8">
        <v>0.55600000000000005</v>
      </c>
      <c r="F276" s="8">
        <v>0.36499999999999999</v>
      </c>
      <c r="G276">
        <f t="shared" si="8"/>
        <v>0.36499999999999999</v>
      </c>
      <c r="H276">
        <f t="shared" si="9"/>
        <v>0.55600000000000005</v>
      </c>
      <c r="I276" s="1">
        <v>2485305757</v>
      </c>
      <c r="J276" s="1">
        <v>383800</v>
      </c>
      <c r="K276" s="1">
        <v>414166</v>
      </c>
    </row>
    <row r="277" spans="1:11" x14ac:dyDescent="0.35">
      <c r="A277">
        <v>280207</v>
      </c>
      <c r="B277" t="s">
        <v>274</v>
      </c>
      <c r="C277" s="1">
        <v>2341</v>
      </c>
      <c r="D277" s="1">
        <v>1001617</v>
      </c>
      <c r="E277" s="8">
        <v>0.68100000000000005</v>
      </c>
      <c r="F277" s="8">
        <v>0.28299999999999997</v>
      </c>
      <c r="G277">
        <f t="shared" si="8"/>
        <v>0.28299999999999997</v>
      </c>
      <c r="H277">
        <f t="shared" si="9"/>
        <v>0.68100000000000005</v>
      </c>
      <c r="I277" s="1">
        <v>2344785454</v>
      </c>
      <c r="J277" s="1">
        <v>400144</v>
      </c>
      <c r="K277" s="1">
        <v>421420</v>
      </c>
    </row>
    <row r="278" spans="1:11" x14ac:dyDescent="0.35">
      <c r="A278">
        <v>280208</v>
      </c>
      <c r="B278" t="s">
        <v>275</v>
      </c>
      <c r="C278" s="1">
        <v>2914</v>
      </c>
      <c r="D278" s="1">
        <v>538354</v>
      </c>
      <c r="E278" s="8">
        <v>0.42899999999999999</v>
      </c>
      <c r="F278" s="8">
        <v>0.61499999999999999</v>
      </c>
      <c r="G278">
        <f t="shared" si="8"/>
        <v>0.61499999999999999</v>
      </c>
      <c r="H278">
        <f t="shared" si="9"/>
        <v>0.61499999999999999</v>
      </c>
      <c r="I278" s="1">
        <v>1568764000</v>
      </c>
      <c r="J278" s="1">
        <v>784560</v>
      </c>
      <c r="K278" s="1">
        <v>885506</v>
      </c>
    </row>
    <row r="279" spans="1:11" x14ac:dyDescent="0.35">
      <c r="A279">
        <v>280209</v>
      </c>
      <c r="B279" t="s">
        <v>276</v>
      </c>
      <c r="C279" s="1">
        <v>6866</v>
      </c>
      <c r="D279" s="1">
        <v>601296</v>
      </c>
      <c r="E279" s="8">
        <v>0.59599999999999997</v>
      </c>
      <c r="F279" s="8">
        <v>0.56999999999999995</v>
      </c>
      <c r="G279">
        <f t="shared" si="8"/>
        <v>0.56999999999999995</v>
      </c>
      <c r="H279">
        <f t="shared" si="9"/>
        <v>0.59599999999999997</v>
      </c>
      <c r="I279" s="1">
        <v>4128504000</v>
      </c>
      <c r="J279" s="1">
        <v>2426597</v>
      </c>
      <c r="K279" s="1">
        <v>2843105</v>
      </c>
    </row>
    <row r="280" spans="1:11" x14ac:dyDescent="0.35">
      <c r="A280">
        <v>280210</v>
      </c>
      <c r="B280" t="s">
        <v>277</v>
      </c>
      <c r="C280" s="1">
        <v>5589</v>
      </c>
      <c r="D280" s="1">
        <v>736799</v>
      </c>
      <c r="E280" s="8">
        <v>0.61</v>
      </c>
      <c r="F280" s="8">
        <v>0.47299999999999998</v>
      </c>
      <c r="G280">
        <f t="shared" si="8"/>
        <v>0.47299999999999998</v>
      </c>
      <c r="H280">
        <f t="shared" si="9"/>
        <v>0.61</v>
      </c>
      <c r="I280" s="1">
        <v>4117974545</v>
      </c>
      <c r="J280" s="1">
        <v>1382449</v>
      </c>
      <c r="K280" s="1">
        <v>1413838</v>
      </c>
    </row>
    <row r="281" spans="1:11" x14ac:dyDescent="0.35">
      <c r="A281">
        <v>280211</v>
      </c>
      <c r="B281" t="s">
        <v>278</v>
      </c>
      <c r="C281" s="1">
        <v>6694</v>
      </c>
      <c r="D281" s="1">
        <v>1032637</v>
      </c>
      <c r="E281" s="8">
        <v>0.49099999999999999</v>
      </c>
      <c r="F281" s="8">
        <v>0.26200000000000001</v>
      </c>
      <c r="G281">
        <f t="shared" si="8"/>
        <v>0.26200000000000001</v>
      </c>
      <c r="H281">
        <f t="shared" si="9"/>
        <v>0.49099999999999999</v>
      </c>
      <c r="I281" s="1">
        <v>6912474848</v>
      </c>
      <c r="J281" s="1">
        <v>774497</v>
      </c>
      <c r="K281" s="1">
        <v>869412</v>
      </c>
    </row>
    <row r="282" spans="1:11" x14ac:dyDescent="0.35">
      <c r="A282">
        <v>280212</v>
      </c>
      <c r="B282" t="s">
        <v>279</v>
      </c>
      <c r="C282" s="1">
        <v>1850</v>
      </c>
      <c r="D282" s="1">
        <v>1009102</v>
      </c>
      <c r="E282" s="8">
        <v>0.60399999999999998</v>
      </c>
      <c r="F282" s="8">
        <v>0.27800000000000002</v>
      </c>
      <c r="G282">
        <f t="shared" si="8"/>
        <v>0.27800000000000002</v>
      </c>
      <c r="H282">
        <f t="shared" si="9"/>
        <v>0.60399999999999998</v>
      </c>
      <c r="I282" s="1">
        <v>1866840000</v>
      </c>
      <c r="J282" s="1">
        <v>549144</v>
      </c>
      <c r="K282" s="1">
        <v>539411</v>
      </c>
    </row>
    <row r="283" spans="1:11" x14ac:dyDescent="0.35">
      <c r="A283">
        <v>280213</v>
      </c>
      <c r="B283" t="s">
        <v>280</v>
      </c>
      <c r="C283" s="1">
        <v>4624</v>
      </c>
      <c r="D283" s="1">
        <v>747553</v>
      </c>
      <c r="E283" s="8">
        <v>0.67400000000000004</v>
      </c>
      <c r="F283" s="8">
        <v>0.46600000000000003</v>
      </c>
      <c r="G283">
        <f t="shared" si="8"/>
        <v>0.46600000000000003</v>
      </c>
      <c r="H283">
        <f t="shared" si="9"/>
        <v>0.67400000000000004</v>
      </c>
      <c r="I283" s="1">
        <v>3456687272</v>
      </c>
      <c r="J283" s="1">
        <v>257095</v>
      </c>
      <c r="K283" s="1">
        <v>264046</v>
      </c>
    </row>
    <row r="284" spans="1:11" x14ac:dyDescent="0.35">
      <c r="A284">
        <v>280214</v>
      </c>
      <c r="B284" t="s">
        <v>281</v>
      </c>
      <c r="C284" s="1">
        <v>3206</v>
      </c>
      <c r="D284" s="1">
        <v>1316686</v>
      </c>
      <c r="E284" s="8">
        <v>0.63400000000000001</v>
      </c>
      <c r="F284" s="8">
        <v>5.8000000000000003E-2</v>
      </c>
      <c r="G284">
        <f t="shared" si="8"/>
        <v>5.8000000000000003E-2</v>
      </c>
      <c r="H284">
        <f t="shared" si="9"/>
        <v>0.63400000000000001</v>
      </c>
      <c r="I284" s="1">
        <v>4221295454</v>
      </c>
      <c r="J284" s="1">
        <v>565314</v>
      </c>
      <c r="K284" s="1">
        <v>558689</v>
      </c>
    </row>
    <row r="285" spans="1:11" x14ac:dyDescent="0.35">
      <c r="A285">
        <v>280215</v>
      </c>
      <c r="B285" t="s">
        <v>282</v>
      </c>
      <c r="C285" s="1">
        <v>3078</v>
      </c>
      <c r="D285" s="1">
        <v>2596083</v>
      </c>
      <c r="E285" s="8">
        <v>0.192</v>
      </c>
      <c r="F285" s="8">
        <v>0</v>
      </c>
      <c r="G285">
        <f t="shared" si="8"/>
        <v>0</v>
      </c>
      <c r="H285">
        <f t="shared" si="9"/>
        <v>0.36</v>
      </c>
      <c r="I285" s="1">
        <v>7990746363</v>
      </c>
      <c r="J285" s="1">
        <v>285715</v>
      </c>
      <c r="K285" s="1">
        <v>279869</v>
      </c>
    </row>
    <row r="286" spans="1:11" x14ac:dyDescent="0.35">
      <c r="A286">
        <v>280216</v>
      </c>
      <c r="B286" t="s">
        <v>283</v>
      </c>
      <c r="C286" s="1">
        <v>7837</v>
      </c>
      <c r="D286" s="1">
        <v>678095</v>
      </c>
      <c r="E286" s="8">
        <v>0.67800000000000005</v>
      </c>
      <c r="F286" s="8">
        <v>0.51500000000000001</v>
      </c>
      <c r="G286">
        <f t="shared" si="8"/>
        <v>0.51500000000000001</v>
      </c>
      <c r="H286">
        <f t="shared" si="9"/>
        <v>0.67800000000000005</v>
      </c>
      <c r="I286" s="1">
        <v>5314230909</v>
      </c>
      <c r="J286" s="1">
        <v>782082</v>
      </c>
      <c r="K286" s="1">
        <v>1027624</v>
      </c>
    </row>
    <row r="287" spans="1:11" x14ac:dyDescent="0.35">
      <c r="A287">
        <v>280217</v>
      </c>
      <c r="B287" t="s">
        <v>284</v>
      </c>
      <c r="C287" s="1">
        <v>4069</v>
      </c>
      <c r="D287" s="1">
        <v>845249</v>
      </c>
      <c r="E287" s="8">
        <v>0.59</v>
      </c>
      <c r="F287" s="8">
        <v>0.39600000000000002</v>
      </c>
      <c r="G287">
        <f t="shared" si="8"/>
        <v>0.39600000000000002</v>
      </c>
      <c r="H287">
        <f t="shared" si="9"/>
        <v>0.59</v>
      </c>
      <c r="I287" s="1">
        <v>3439319090</v>
      </c>
      <c r="J287" s="1">
        <v>188934</v>
      </c>
      <c r="K287" s="1">
        <v>196699</v>
      </c>
    </row>
    <row r="288" spans="1:11" x14ac:dyDescent="0.35">
      <c r="A288">
        <v>280218</v>
      </c>
      <c r="B288" t="s">
        <v>285</v>
      </c>
      <c r="C288" s="1">
        <v>4401</v>
      </c>
      <c r="D288" s="1">
        <v>1690988</v>
      </c>
      <c r="E288" s="8">
        <v>0.34499999999999997</v>
      </c>
      <c r="F288" s="8">
        <v>0</v>
      </c>
      <c r="G288">
        <f t="shared" si="8"/>
        <v>0</v>
      </c>
      <c r="H288">
        <f t="shared" si="9"/>
        <v>0.36</v>
      </c>
      <c r="I288" s="1">
        <v>7442041212</v>
      </c>
      <c r="J288" s="1">
        <v>386590</v>
      </c>
      <c r="K288" s="1">
        <v>367057</v>
      </c>
    </row>
    <row r="289" spans="1:11" x14ac:dyDescent="0.35">
      <c r="A289">
        <v>280219</v>
      </c>
      <c r="B289" t="s">
        <v>286</v>
      </c>
      <c r="C289" s="1">
        <v>1430</v>
      </c>
      <c r="D289" s="1">
        <v>956792</v>
      </c>
      <c r="E289" s="8">
        <v>0.59</v>
      </c>
      <c r="F289" s="8">
        <v>0.316</v>
      </c>
      <c r="G289">
        <f t="shared" si="8"/>
        <v>0.316</v>
      </c>
      <c r="H289">
        <f t="shared" si="9"/>
        <v>0.59</v>
      </c>
      <c r="I289" s="1">
        <v>1368213939</v>
      </c>
      <c r="J289" s="1">
        <v>316609</v>
      </c>
      <c r="K289" s="1">
        <v>348309</v>
      </c>
    </row>
    <row r="290" spans="1:11" x14ac:dyDescent="0.35">
      <c r="A290">
        <v>280220</v>
      </c>
      <c r="B290" t="s">
        <v>287</v>
      </c>
      <c r="C290" s="1">
        <v>3148</v>
      </c>
      <c r="D290" s="1">
        <v>1056209</v>
      </c>
      <c r="E290" s="8">
        <v>0.57699999999999996</v>
      </c>
      <c r="F290" s="8">
        <v>0.245</v>
      </c>
      <c r="G290">
        <f t="shared" si="8"/>
        <v>0.245</v>
      </c>
      <c r="H290">
        <f t="shared" si="9"/>
        <v>0.57699999999999996</v>
      </c>
      <c r="I290" s="1">
        <v>3324946666</v>
      </c>
      <c r="J290" s="1">
        <v>938589</v>
      </c>
      <c r="K290" s="1">
        <v>772875</v>
      </c>
    </row>
    <row r="291" spans="1:11" x14ac:dyDescent="0.35">
      <c r="A291">
        <v>280221</v>
      </c>
      <c r="B291" t="s">
        <v>288</v>
      </c>
      <c r="C291" s="1">
        <v>3783</v>
      </c>
      <c r="D291" s="1">
        <v>1221505</v>
      </c>
      <c r="E291" s="8">
        <v>0.55400000000000005</v>
      </c>
      <c r="F291" s="8">
        <v>0.126</v>
      </c>
      <c r="G291">
        <f t="shared" si="8"/>
        <v>0.126</v>
      </c>
      <c r="H291">
        <f t="shared" si="9"/>
        <v>0.55400000000000005</v>
      </c>
      <c r="I291" s="1">
        <v>4620956969</v>
      </c>
      <c r="J291" s="1">
        <v>1068036</v>
      </c>
      <c r="K291" s="1">
        <v>1211044</v>
      </c>
    </row>
    <row r="292" spans="1:11" x14ac:dyDescent="0.35">
      <c r="A292">
        <v>280222</v>
      </c>
      <c r="B292" t="s">
        <v>289</v>
      </c>
      <c r="C292" s="1">
        <v>3013</v>
      </c>
      <c r="D292" s="1">
        <v>992490</v>
      </c>
      <c r="E292" s="8">
        <v>0.56599999999999995</v>
      </c>
      <c r="F292" s="8">
        <v>0.28999999999999998</v>
      </c>
      <c r="G292">
        <f t="shared" si="8"/>
        <v>0.28999999999999998</v>
      </c>
      <c r="H292">
        <f t="shared" si="9"/>
        <v>0.56599999999999995</v>
      </c>
      <c r="I292" s="1">
        <v>2990375151</v>
      </c>
      <c r="J292" s="1">
        <v>178119</v>
      </c>
      <c r="K292" s="1">
        <v>218587</v>
      </c>
    </row>
    <row r="293" spans="1:11" x14ac:dyDescent="0.35">
      <c r="A293">
        <v>280223</v>
      </c>
      <c r="B293" t="s">
        <v>290</v>
      </c>
      <c r="C293" s="1">
        <v>3717</v>
      </c>
      <c r="D293" s="1">
        <v>767184</v>
      </c>
      <c r="E293" s="8">
        <v>0.57299999999999995</v>
      </c>
      <c r="F293" s="8">
        <v>0.45100000000000001</v>
      </c>
      <c r="G293">
        <f t="shared" si="8"/>
        <v>0.45100000000000001</v>
      </c>
      <c r="H293">
        <f t="shared" si="9"/>
        <v>0.57299999999999995</v>
      </c>
      <c r="I293" s="1">
        <v>2851626060</v>
      </c>
      <c r="J293" s="1">
        <v>690930</v>
      </c>
      <c r="K293" s="1">
        <v>693248</v>
      </c>
    </row>
    <row r="294" spans="1:11" x14ac:dyDescent="0.35">
      <c r="A294">
        <v>280224</v>
      </c>
      <c r="B294" t="s">
        <v>291</v>
      </c>
      <c r="C294" s="1">
        <v>2305</v>
      </c>
      <c r="D294" s="1">
        <v>844334</v>
      </c>
      <c r="E294" s="8">
        <v>0.69099999999999995</v>
      </c>
      <c r="F294" s="8">
        <v>0.39600000000000002</v>
      </c>
      <c r="G294">
        <f t="shared" si="8"/>
        <v>0.39600000000000002</v>
      </c>
      <c r="H294">
        <f t="shared" si="9"/>
        <v>0.69099999999999995</v>
      </c>
      <c r="I294" s="1">
        <v>1946191212</v>
      </c>
      <c r="J294" s="1">
        <v>425691</v>
      </c>
      <c r="K294" s="1">
        <v>441353</v>
      </c>
    </row>
    <row r="295" spans="1:11" x14ac:dyDescent="0.35">
      <c r="A295">
        <v>280225</v>
      </c>
      <c r="B295" t="s">
        <v>292</v>
      </c>
      <c r="C295" s="1">
        <v>3613</v>
      </c>
      <c r="D295" s="1">
        <v>965547</v>
      </c>
      <c r="E295" s="8">
        <v>0.70299999999999996</v>
      </c>
      <c r="F295" s="8">
        <v>0.309</v>
      </c>
      <c r="G295">
        <f t="shared" si="8"/>
        <v>0.309</v>
      </c>
      <c r="H295">
        <f t="shared" si="9"/>
        <v>0.70299999999999996</v>
      </c>
      <c r="I295" s="1">
        <v>3488523636</v>
      </c>
      <c r="J295" s="1">
        <v>489418</v>
      </c>
      <c r="K295" s="1">
        <v>832455</v>
      </c>
    </row>
    <row r="296" spans="1:11" x14ac:dyDescent="0.35">
      <c r="A296">
        <v>280226</v>
      </c>
      <c r="B296" t="s">
        <v>293</v>
      </c>
      <c r="C296" s="1">
        <v>2776</v>
      </c>
      <c r="D296" s="1">
        <v>751767</v>
      </c>
      <c r="E296" s="8">
        <v>0.57899999999999996</v>
      </c>
      <c r="F296" s="8">
        <v>0.46200000000000002</v>
      </c>
      <c r="G296">
        <f t="shared" si="8"/>
        <v>0.46200000000000002</v>
      </c>
      <c r="H296">
        <f t="shared" si="9"/>
        <v>0.57899999999999996</v>
      </c>
      <c r="I296" s="1">
        <v>2086905454</v>
      </c>
      <c r="J296" s="1">
        <v>727425</v>
      </c>
      <c r="K296" s="1">
        <v>700782</v>
      </c>
    </row>
    <row r="297" spans="1:11" x14ac:dyDescent="0.35">
      <c r="A297">
        <v>280227</v>
      </c>
      <c r="B297" t="s">
        <v>294</v>
      </c>
      <c r="C297" s="1">
        <v>2224</v>
      </c>
      <c r="D297" s="1">
        <v>1079144</v>
      </c>
      <c r="E297" s="8">
        <v>0.51900000000000002</v>
      </c>
      <c r="F297" s="8">
        <v>0.22800000000000001</v>
      </c>
      <c r="G297">
        <f t="shared" si="8"/>
        <v>0.22800000000000001</v>
      </c>
      <c r="H297">
        <f t="shared" si="9"/>
        <v>0.51900000000000002</v>
      </c>
      <c r="I297" s="1">
        <v>2400017878</v>
      </c>
      <c r="J297" s="1">
        <v>422932</v>
      </c>
      <c r="K297" s="1">
        <v>403895</v>
      </c>
    </row>
    <row r="298" spans="1:11" x14ac:dyDescent="0.35">
      <c r="A298">
        <v>280229</v>
      </c>
      <c r="B298" t="s">
        <v>295</v>
      </c>
      <c r="C298" s="1">
        <v>2683</v>
      </c>
      <c r="D298" s="1">
        <v>674592</v>
      </c>
      <c r="E298" s="8">
        <v>0.72499999999999998</v>
      </c>
      <c r="F298" s="8">
        <v>0.51800000000000002</v>
      </c>
      <c r="G298">
        <f t="shared" si="8"/>
        <v>0.51800000000000002</v>
      </c>
      <c r="H298">
        <f t="shared" si="9"/>
        <v>0.72499999999999998</v>
      </c>
      <c r="I298" s="1">
        <v>1809930909</v>
      </c>
      <c r="J298" s="1">
        <v>361960</v>
      </c>
      <c r="K298" s="1">
        <v>327251</v>
      </c>
    </row>
    <row r="299" spans="1:11" x14ac:dyDescent="0.35">
      <c r="A299">
        <v>280230</v>
      </c>
      <c r="B299" t="s">
        <v>296</v>
      </c>
      <c r="C299" s="1">
        <v>3137</v>
      </c>
      <c r="D299" s="1">
        <v>938144</v>
      </c>
      <c r="E299" s="8">
        <v>0.65600000000000003</v>
      </c>
      <c r="F299" s="8">
        <v>0.32900000000000001</v>
      </c>
      <c r="G299">
        <f t="shared" si="8"/>
        <v>0.32900000000000001</v>
      </c>
      <c r="H299">
        <f t="shared" si="9"/>
        <v>0.65600000000000003</v>
      </c>
      <c r="I299" s="1">
        <v>2942959090</v>
      </c>
      <c r="J299" s="1">
        <v>575266</v>
      </c>
      <c r="K299" s="1">
        <v>558079</v>
      </c>
    </row>
    <row r="300" spans="1:11" x14ac:dyDescent="0.35">
      <c r="A300">
        <v>280231</v>
      </c>
      <c r="B300" t="s">
        <v>297</v>
      </c>
      <c r="C300" s="1">
        <v>1093</v>
      </c>
      <c r="D300" s="1">
        <v>2258996</v>
      </c>
      <c r="E300" s="8">
        <v>0.32800000000000001</v>
      </c>
      <c r="F300" s="8">
        <v>0</v>
      </c>
      <c r="G300">
        <f t="shared" si="8"/>
        <v>0</v>
      </c>
      <c r="H300">
        <f t="shared" si="9"/>
        <v>0.36</v>
      </c>
      <c r="I300" s="1">
        <v>2469083636</v>
      </c>
      <c r="J300" s="1">
        <v>244729</v>
      </c>
      <c r="K300" s="1">
        <v>294864</v>
      </c>
    </row>
    <row r="301" spans="1:11" x14ac:dyDescent="0.35">
      <c r="A301">
        <v>280251</v>
      </c>
      <c r="B301" t="s">
        <v>298</v>
      </c>
      <c r="C301" s="1">
        <v>10065</v>
      </c>
      <c r="D301" s="1">
        <v>829193</v>
      </c>
      <c r="E301" s="8">
        <v>0.68100000000000005</v>
      </c>
      <c r="F301" s="8">
        <v>0.40699999999999997</v>
      </c>
      <c r="G301">
        <f t="shared" si="8"/>
        <v>0.40699999999999997</v>
      </c>
      <c r="H301">
        <f t="shared" si="9"/>
        <v>0.68100000000000005</v>
      </c>
      <c r="I301" s="1">
        <v>8345837574</v>
      </c>
      <c r="J301" s="1">
        <v>1663556</v>
      </c>
      <c r="K301" s="1">
        <v>1710844</v>
      </c>
    </row>
    <row r="302" spans="1:11" x14ac:dyDescent="0.35">
      <c r="A302">
        <v>280252</v>
      </c>
      <c r="B302" t="s">
        <v>299</v>
      </c>
      <c r="C302" s="1">
        <v>18579</v>
      </c>
      <c r="D302" s="1">
        <v>847272</v>
      </c>
      <c r="E302" s="8">
        <v>0.63</v>
      </c>
      <c r="F302" s="8">
        <v>0.39400000000000002</v>
      </c>
      <c r="G302">
        <f t="shared" si="8"/>
        <v>0.39400000000000002</v>
      </c>
      <c r="H302">
        <f t="shared" si="9"/>
        <v>0.63</v>
      </c>
      <c r="I302" s="1">
        <v>15741469392</v>
      </c>
      <c r="J302" s="1">
        <v>1196356</v>
      </c>
      <c r="K302" s="1">
        <v>1267902</v>
      </c>
    </row>
    <row r="303" spans="1:11" x14ac:dyDescent="0.35">
      <c r="A303">
        <v>280253</v>
      </c>
      <c r="B303" t="s">
        <v>300</v>
      </c>
      <c r="C303" s="1">
        <v>13129</v>
      </c>
      <c r="D303" s="1">
        <v>832722</v>
      </c>
      <c r="E303" s="8">
        <v>0.67400000000000004</v>
      </c>
      <c r="F303" s="8">
        <v>0.40400000000000003</v>
      </c>
      <c r="G303">
        <f t="shared" si="8"/>
        <v>0.40400000000000003</v>
      </c>
      <c r="H303">
        <f t="shared" si="9"/>
        <v>0.67400000000000004</v>
      </c>
      <c r="I303" s="1">
        <v>10932809089</v>
      </c>
      <c r="J303" s="1">
        <v>1645106</v>
      </c>
      <c r="K303" s="1">
        <v>1672266</v>
      </c>
    </row>
    <row r="304" spans="1:11" x14ac:dyDescent="0.35">
      <c r="A304">
        <v>280300</v>
      </c>
      <c r="B304" t="s">
        <v>301</v>
      </c>
      <c r="C304" s="1">
        <v>4061</v>
      </c>
      <c r="D304" s="1">
        <v>1662747</v>
      </c>
      <c r="E304" s="8">
        <v>0.40300000000000002</v>
      </c>
      <c r="F304" s="8">
        <v>0</v>
      </c>
      <c r="G304">
        <f t="shared" si="8"/>
        <v>0</v>
      </c>
      <c r="H304">
        <f t="shared" si="9"/>
        <v>0.40300000000000002</v>
      </c>
      <c r="I304" s="1">
        <v>6752416299</v>
      </c>
      <c r="J304" s="1">
        <v>826048</v>
      </c>
      <c r="K304" s="1">
        <v>1033039</v>
      </c>
    </row>
    <row r="305" spans="1:11" x14ac:dyDescent="0.35">
      <c r="A305">
        <v>280401</v>
      </c>
      <c r="B305" t="s">
        <v>302</v>
      </c>
      <c r="C305" s="1">
        <v>4331</v>
      </c>
      <c r="D305" s="1">
        <v>729595</v>
      </c>
      <c r="E305" s="8">
        <v>0.64800000000000002</v>
      </c>
      <c r="F305" s="8">
        <v>0.47799999999999998</v>
      </c>
      <c r="G305">
        <f t="shared" si="8"/>
        <v>0.47799999999999998</v>
      </c>
      <c r="H305">
        <f t="shared" si="9"/>
        <v>0.64800000000000002</v>
      </c>
      <c r="I305" s="1">
        <v>3159880000</v>
      </c>
      <c r="J305" s="1">
        <v>1191610</v>
      </c>
      <c r="K305" s="1">
        <v>1230854</v>
      </c>
    </row>
    <row r="306" spans="1:11" x14ac:dyDescent="0.35">
      <c r="A306">
        <v>280402</v>
      </c>
      <c r="B306" t="s">
        <v>303</v>
      </c>
      <c r="C306" s="1">
        <v>1970</v>
      </c>
      <c r="D306" s="1">
        <v>1438665</v>
      </c>
      <c r="E306" s="8">
        <v>0.53</v>
      </c>
      <c r="F306" s="8">
        <v>0</v>
      </c>
      <c r="G306">
        <f t="shared" si="8"/>
        <v>0</v>
      </c>
      <c r="H306">
        <f t="shared" si="9"/>
        <v>0.53</v>
      </c>
      <c r="I306" s="1">
        <v>2834170909</v>
      </c>
      <c r="J306" s="1">
        <v>502932</v>
      </c>
      <c r="K306" s="1">
        <v>555788</v>
      </c>
    </row>
    <row r="307" spans="1:11" x14ac:dyDescent="0.35">
      <c r="A307">
        <v>280403</v>
      </c>
      <c r="B307" t="s">
        <v>304</v>
      </c>
      <c r="C307" s="1">
        <v>3688</v>
      </c>
      <c r="D307" s="1">
        <v>1493359</v>
      </c>
      <c r="E307" s="8">
        <v>0.497</v>
      </c>
      <c r="F307" s="8">
        <v>0</v>
      </c>
      <c r="G307">
        <f t="shared" si="8"/>
        <v>0</v>
      </c>
      <c r="H307">
        <f t="shared" si="9"/>
        <v>0.497</v>
      </c>
      <c r="I307" s="1">
        <v>5507510605</v>
      </c>
      <c r="J307" s="1">
        <v>692081</v>
      </c>
      <c r="K307" s="1">
        <v>648449</v>
      </c>
    </row>
    <row r="308" spans="1:11" x14ac:dyDescent="0.35">
      <c r="A308">
        <v>280404</v>
      </c>
      <c r="B308" t="s">
        <v>305</v>
      </c>
      <c r="C308" s="1">
        <v>5474</v>
      </c>
      <c r="D308" s="1">
        <v>1645729</v>
      </c>
      <c r="E308" s="8">
        <v>0.40300000000000002</v>
      </c>
      <c r="F308" s="8">
        <v>0</v>
      </c>
      <c r="G308">
        <f t="shared" si="8"/>
        <v>0</v>
      </c>
      <c r="H308">
        <f t="shared" si="9"/>
        <v>0.40300000000000002</v>
      </c>
      <c r="I308" s="1">
        <v>9008722424</v>
      </c>
      <c r="J308" s="1">
        <v>506169</v>
      </c>
      <c r="K308" s="1">
        <v>558876</v>
      </c>
    </row>
    <row r="309" spans="1:11" x14ac:dyDescent="0.35">
      <c r="A309">
        <v>280405</v>
      </c>
      <c r="B309" t="s">
        <v>306</v>
      </c>
      <c r="C309" s="1">
        <v>3659</v>
      </c>
      <c r="D309" s="1">
        <v>1093346</v>
      </c>
      <c r="E309" s="8">
        <v>0.55900000000000005</v>
      </c>
      <c r="F309" s="8">
        <v>0.218</v>
      </c>
      <c r="G309">
        <f t="shared" si="8"/>
        <v>0.218</v>
      </c>
      <c r="H309">
        <f t="shared" si="9"/>
        <v>0.55900000000000005</v>
      </c>
      <c r="I309" s="1">
        <v>4000556666</v>
      </c>
      <c r="J309" s="1">
        <v>220676</v>
      </c>
      <c r="K309" s="1">
        <v>291559</v>
      </c>
    </row>
    <row r="310" spans="1:11" x14ac:dyDescent="0.35">
      <c r="A310">
        <v>280406</v>
      </c>
      <c r="B310" t="s">
        <v>307</v>
      </c>
      <c r="C310" s="1">
        <v>3365</v>
      </c>
      <c r="D310" s="1">
        <v>2238849</v>
      </c>
      <c r="E310" s="8">
        <v>0.20799999999999999</v>
      </c>
      <c r="F310" s="8">
        <v>0</v>
      </c>
      <c r="G310">
        <f t="shared" si="8"/>
        <v>0</v>
      </c>
      <c r="H310">
        <f t="shared" si="9"/>
        <v>0.36</v>
      </c>
      <c r="I310" s="1">
        <v>7533727575</v>
      </c>
      <c r="J310" s="1">
        <v>377950</v>
      </c>
      <c r="K310" s="1">
        <v>375185</v>
      </c>
    </row>
    <row r="311" spans="1:11" x14ac:dyDescent="0.35">
      <c r="A311">
        <v>280407</v>
      </c>
      <c r="B311" t="s">
        <v>308</v>
      </c>
      <c r="C311" s="1">
        <v>6893</v>
      </c>
      <c r="D311" s="1">
        <v>2495991</v>
      </c>
      <c r="E311" s="8">
        <v>0.246</v>
      </c>
      <c r="F311" s="8">
        <v>0</v>
      </c>
      <c r="G311">
        <f t="shared" si="8"/>
        <v>0</v>
      </c>
      <c r="H311">
        <f t="shared" si="9"/>
        <v>0.36</v>
      </c>
      <c r="I311" s="1">
        <v>17204872727</v>
      </c>
      <c r="J311" s="1">
        <v>637821</v>
      </c>
      <c r="K311" s="1">
        <v>599729</v>
      </c>
    </row>
    <row r="312" spans="1:11" x14ac:dyDescent="0.35">
      <c r="A312">
        <v>280409</v>
      </c>
      <c r="B312" t="s">
        <v>309</v>
      </c>
      <c r="C312" s="1">
        <v>4422</v>
      </c>
      <c r="D312" s="1">
        <v>1167111</v>
      </c>
      <c r="E312" s="8">
        <v>0.52400000000000002</v>
      </c>
      <c r="F312" s="8">
        <v>0.16500000000000001</v>
      </c>
      <c r="G312">
        <f t="shared" si="8"/>
        <v>0.16500000000000001</v>
      </c>
      <c r="H312">
        <f t="shared" si="9"/>
        <v>0.52400000000000002</v>
      </c>
      <c r="I312" s="1">
        <v>5160967272</v>
      </c>
      <c r="J312" s="1">
        <v>532848</v>
      </c>
      <c r="K312" s="1">
        <v>562207</v>
      </c>
    </row>
    <row r="313" spans="1:11" x14ac:dyDescent="0.35">
      <c r="A313">
        <v>280410</v>
      </c>
      <c r="B313" t="s">
        <v>310</v>
      </c>
      <c r="C313" s="1">
        <v>2743</v>
      </c>
      <c r="D313" s="1">
        <v>1763948</v>
      </c>
      <c r="E313" s="8">
        <v>0.48399999999999999</v>
      </c>
      <c r="F313" s="8">
        <v>0</v>
      </c>
      <c r="G313">
        <f t="shared" si="8"/>
        <v>0</v>
      </c>
      <c r="H313">
        <f t="shared" si="9"/>
        <v>0.48399999999999999</v>
      </c>
      <c r="I313" s="1">
        <v>4838510606</v>
      </c>
      <c r="J313" s="1">
        <v>615462</v>
      </c>
      <c r="K313" s="1">
        <v>646579</v>
      </c>
    </row>
    <row r="314" spans="1:11" x14ac:dyDescent="0.35">
      <c r="A314">
        <v>280411</v>
      </c>
      <c r="B314" t="s">
        <v>311</v>
      </c>
      <c r="C314" s="1">
        <v>1582</v>
      </c>
      <c r="D314" s="1">
        <v>1563105</v>
      </c>
      <c r="E314" s="8">
        <v>0.51</v>
      </c>
      <c r="F314" s="8">
        <v>0</v>
      </c>
      <c r="G314">
        <f t="shared" si="8"/>
        <v>0</v>
      </c>
      <c r="H314">
        <f t="shared" si="9"/>
        <v>0.51</v>
      </c>
      <c r="I314" s="1">
        <v>2472833030</v>
      </c>
      <c r="J314" s="1">
        <v>397787</v>
      </c>
      <c r="K314" s="1">
        <v>355789</v>
      </c>
    </row>
    <row r="315" spans="1:11" x14ac:dyDescent="0.35">
      <c r="A315">
        <v>280501</v>
      </c>
      <c r="B315" t="s">
        <v>312</v>
      </c>
      <c r="C315" s="1">
        <v>3173</v>
      </c>
      <c r="D315" s="1">
        <v>1710366</v>
      </c>
      <c r="E315" s="8">
        <v>0.47099999999999997</v>
      </c>
      <c r="F315" s="8">
        <v>0</v>
      </c>
      <c r="G315">
        <f t="shared" si="8"/>
        <v>0</v>
      </c>
      <c r="H315">
        <f t="shared" si="9"/>
        <v>0.47099999999999997</v>
      </c>
      <c r="I315" s="1">
        <v>5426993333</v>
      </c>
      <c r="J315" s="1">
        <v>380420</v>
      </c>
      <c r="K315" s="1">
        <v>367394</v>
      </c>
    </row>
    <row r="316" spans="1:11" x14ac:dyDescent="0.35">
      <c r="A316">
        <v>280502</v>
      </c>
      <c r="B316" t="s">
        <v>313</v>
      </c>
      <c r="C316" s="1">
        <v>7479</v>
      </c>
      <c r="D316" s="1">
        <v>1396725</v>
      </c>
      <c r="E316" s="8">
        <v>0.53300000000000003</v>
      </c>
      <c r="F316" s="8">
        <v>1E-3</v>
      </c>
      <c r="G316">
        <f t="shared" si="8"/>
        <v>1E-3</v>
      </c>
      <c r="H316">
        <f t="shared" si="9"/>
        <v>0.53300000000000003</v>
      </c>
      <c r="I316" s="1">
        <v>10446107959</v>
      </c>
      <c r="J316" s="1">
        <v>1106686</v>
      </c>
      <c r="K316" s="1">
        <v>974383</v>
      </c>
    </row>
    <row r="317" spans="1:11" x14ac:dyDescent="0.35">
      <c r="A317">
        <v>280503</v>
      </c>
      <c r="B317" t="s">
        <v>314</v>
      </c>
      <c r="C317" s="1">
        <v>2344</v>
      </c>
      <c r="D317" s="1">
        <v>2365160</v>
      </c>
      <c r="E317" s="8">
        <v>0.371</v>
      </c>
      <c r="F317" s="8">
        <v>0</v>
      </c>
      <c r="G317">
        <f t="shared" si="8"/>
        <v>0</v>
      </c>
      <c r="H317">
        <f t="shared" si="9"/>
        <v>0.371</v>
      </c>
      <c r="I317" s="1">
        <v>5543936363</v>
      </c>
      <c r="J317" s="1">
        <v>348748</v>
      </c>
      <c r="K317" s="1">
        <v>381884</v>
      </c>
    </row>
    <row r="318" spans="1:11" x14ac:dyDescent="0.35">
      <c r="A318">
        <v>280504</v>
      </c>
      <c r="B318" t="s">
        <v>315</v>
      </c>
      <c r="C318" s="1">
        <v>5385</v>
      </c>
      <c r="D318" s="1">
        <v>1168920</v>
      </c>
      <c r="E318" s="8">
        <v>0.55600000000000005</v>
      </c>
      <c r="F318" s="8">
        <v>0.16400000000000001</v>
      </c>
      <c r="G318">
        <f t="shared" si="8"/>
        <v>0.16400000000000001</v>
      </c>
      <c r="H318">
        <f t="shared" si="9"/>
        <v>0.55600000000000005</v>
      </c>
      <c r="I318" s="1">
        <v>6294635454</v>
      </c>
      <c r="J318" s="1">
        <v>810274</v>
      </c>
      <c r="K318" s="1">
        <v>856699</v>
      </c>
    </row>
    <row r="319" spans="1:11" x14ac:dyDescent="0.35">
      <c r="A319">
        <v>280506</v>
      </c>
      <c r="B319" t="s">
        <v>316</v>
      </c>
      <c r="C319" s="1">
        <v>1726</v>
      </c>
      <c r="D319" s="1">
        <v>2646132</v>
      </c>
      <c r="E319" s="8">
        <v>0.216</v>
      </c>
      <c r="F319" s="8">
        <v>0</v>
      </c>
      <c r="G319">
        <f t="shared" si="8"/>
        <v>0</v>
      </c>
      <c r="H319">
        <f t="shared" si="9"/>
        <v>0.36</v>
      </c>
      <c r="I319" s="1">
        <v>4567223939</v>
      </c>
      <c r="J319" s="1">
        <v>280631</v>
      </c>
      <c r="K319" s="1">
        <v>316760</v>
      </c>
    </row>
    <row r="320" spans="1:11" x14ac:dyDescent="0.35">
      <c r="A320">
        <v>280515</v>
      </c>
      <c r="B320" t="s">
        <v>317</v>
      </c>
      <c r="C320" s="1">
        <v>3331</v>
      </c>
      <c r="D320" s="1">
        <v>1889758</v>
      </c>
      <c r="E320" s="8">
        <v>0.504</v>
      </c>
      <c r="F320" s="8">
        <v>0</v>
      </c>
      <c r="G320">
        <f t="shared" si="8"/>
        <v>0</v>
      </c>
      <c r="H320">
        <f t="shared" si="9"/>
        <v>0.504</v>
      </c>
      <c r="I320" s="1">
        <v>6294784242</v>
      </c>
      <c r="J320" s="1">
        <v>387034</v>
      </c>
      <c r="K320" s="1">
        <v>456744</v>
      </c>
    </row>
    <row r="321" spans="1:11" x14ac:dyDescent="0.35">
      <c r="A321">
        <v>280517</v>
      </c>
      <c r="B321" t="s">
        <v>318</v>
      </c>
      <c r="C321" s="1">
        <v>5769</v>
      </c>
      <c r="D321" s="1">
        <v>1314729</v>
      </c>
      <c r="E321" s="8">
        <v>0.371</v>
      </c>
      <c r="F321" s="8">
        <v>0.06</v>
      </c>
      <c r="G321">
        <f t="shared" si="8"/>
        <v>0.06</v>
      </c>
      <c r="H321">
        <f t="shared" si="9"/>
        <v>0.371</v>
      </c>
      <c r="I321" s="1">
        <v>7584672121</v>
      </c>
      <c r="J321" s="1">
        <v>420879</v>
      </c>
      <c r="K321" s="1">
        <v>413104</v>
      </c>
    </row>
    <row r="322" spans="1:11" x14ac:dyDescent="0.35">
      <c r="A322">
        <v>280518</v>
      </c>
      <c r="B322" t="s">
        <v>319</v>
      </c>
      <c r="C322" s="1">
        <v>3666</v>
      </c>
      <c r="D322" s="1">
        <v>747047</v>
      </c>
      <c r="E322" s="8">
        <v>0.63</v>
      </c>
      <c r="F322" s="8">
        <v>0.46600000000000003</v>
      </c>
      <c r="G322">
        <f t="shared" si="8"/>
        <v>0.46600000000000003</v>
      </c>
      <c r="H322">
        <f t="shared" si="9"/>
        <v>0.63</v>
      </c>
      <c r="I322" s="1">
        <v>2738677878</v>
      </c>
      <c r="J322" s="1">
        <v>738238</v>
      </c>
      <c r="K322" s="1">
        <v>811384</v>
      </c>
    </row>
    <row r="323" spans="1:11" x14ac:dyDescent="0.35">
      <c r="A323">
        <v>280521</v>
      </c>
      <c r="B323" t="s">
        <v>320</v>
      </c>
      <c r="C323" s="1">
        <v>3283</v>
      </c>
      <c r="D323" s="1">
        <v>1089230</v>
      </c>
      <c r="E323" s="8">
        <v>0.51900000000000002</v>
      </c>
      <c r="F323" s="8">
        <v>0.221</v>
      </c>
      <c r="G323">
        <f t="shared" si="8"/>
        <v>0.221</v>
      </c>
      <c r="H323">
        <f t="shared" si="9"/>
        <v>0.51900000000000002</v>
      </c>
      <c r="I323" s="1">
        <v>3575945151</v>
      </c>
      <c r="J323" s="1">
        <v>881635</v>
      </c>
      <c r="K323" s="1">
        <v>806195</v>
      </c>
    </row>
    <row r="324" spans="1:11" x14ac:dyDescent="0.35">
      <c r="A324">
        <v>280522</v>
      </c>
      <c r="B324" t="s">
        <v>321</v>
      </c>
      <c r="C324" s="1">
        <v>6591</v>
      </c>
      <c r="D324" s="1">
        <v>928750</v>
      </c>
      <c r="E324" s="8">
        <v>0.56599999999999995</v>
      </c>
      <c r="F324" s="8">
        <v>0.33600000000000002</v>
      </c>
      <c r="G324">
        <f t="shared" ref="G324:G387" si="10">F324</f>
        <v>0.33600000000000002</v>
      </c>
      <c r="H324">
        <f t="shared" ref="H324:H387" si="11">MAX(IF(E324&gt;F324,E324,F324),0.36)</f>
        <v>0.56599999999999995</v>
      </c>
      <c r="I324" s="1">
        <v>6121395704</v>
      </c>
      <c r="J324" s="1">
        <v>1016353</v>
      </c>
      <c r="K324" s="1">
        <v>1063423</v>
      </c>
    </row>
    <row r="325" spans="1:11" x14ac:dyDescent="0.35">
      <c r="A325">
        <v>280523</v>
      </c>
      <c r="B325" t="s">
        <v>322</v>
      </c>
      <c r="C325" s="1">
        <v>8812</v>
      </c>
      <c r="D325" s="1">
        <v>956238</v>
      </c>
      <c r="E325" s="8">
        <v>0.53500000000000003</v>
      </c>
      <c r="F325" s="8">
        <v>0.316</v>
      </c>
      <c r="G325">
        <f t="shared" si="10"/>
        <v>0.316</v>
      </c>
      <c r="H325">
        <f t="shared" si="11"/>
        <v>0.53500000000000003</v>
      </c>
      <c r="I325" s="1">
        <v>8426375757</v>
      </c>
      <c r="J325" s="1">
        <v>2168603</v>
      </c>
      <c r="K325" s="1">
        <v>2449040</v>
      </c>
    </row>
    <row r="326" spans="1:11" x14ac:dyDescent="0.35">
      <c r="A326">
        <v>300000</v>
      </c>
      <c r="B326" t="s">
        <v>323</v>
      </c>
      <c r="C326" s="1">
        <v>1025796</v>
      </c>
      <c r="D326" s="1">
        <v>705349</v>
      </c>
      <c r="E326" s="8">
        <v>0.45600000000000002</v>
      </c>
      <c r="F326" s="8">
        <v>0.496</v>
      </c>
      <c r="G326">
        <f t="shared" si="10"/>
        <v>0.496</v>
      </c>
      <c r="H326">
        <f t="shared" si="11"/>
        <v>0.496</v>
      </c>
      <c r="I326" s="1">
        <v>723544536173</v>
      </c>
      <c r="J326" s="1">
        <v>0</v>
      </c>
      <c r="K326" s="1">
        <v>0</v>
      </c>
    </row>
    <row r="327" spans="1:11" x14ac:dyDescent="0.35">
      <c r="A327">
        <v>310000</v>
      </c>
      <c r="B327" t="s">
        <v>324</v>
      </c>
      <c r="C327" s="1">
        <v>0</v>
      </c>
      <c r="D327" s="1">
        <v>0</v>
      </c>
      <c r="E327" s="8">
        <v>0</v>
      </c>
      <c r="F327" s="8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320000</v>
      </c>
      <c r="B328" t="s">
        <v>325</v>
      </c>
      <c r="C328" s="1">
        <v>0</v>
      </c>
      <c r="D328" s="1">
        <v>0</v>
      </c>
      <c r="E328" s="8">
        <v>0</v>
      </c>
      <c r="F328" s="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330000</v>
      </c>
      <c r="B329" t="s">
        <v>326</v>
      </c>
      <c r="C329" s="1">
        <v>0</v>
      </c>
      <c r="D329" s="1">
        <v>0</v>
      </c>
      <c r="E329" s="8">
        <v>0</v>
      </c>
      <c r="F329" s="8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340000</v>
      </c>
      <c r="B330" t="s">
        <v>327</v>
      </c>
      <c r="C330" s="1">
        <v>0</v>
      </c>
      <c r="D330" s="1">
        <v>0</v>
      </c>
      <c r="E330" s="8">
        <v>0</v>
      </c>
      <c r="F330" s="8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35">
      <c r="A331">
        <v>350000</v>
      </c>
      <c r="B331" t="s">
        <v>328</v>
      </c>
      <c r="C331" s="1">
        <v>0</v>
      </c>
      <c r="D331" s="1">
        <v>0</v>
      </c>
      <c r="E331" s="8">
        <v>0</v>
      </c>
      <c r="F331" s="8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35">
      <c r="A332">
        <v>400301</v>
      </c>
      <c r="B332" t="s">
        <v>329</v>
      </c>
      <c r="C332" s="1">
        <v>2474</v>
      </c>
      <c r="D332" s="1">
        <v>470647</v>
      </c>
      <c r="E332" s="8">
        <v>0.56999999999999995</v>
      </c>
      <c r="F332" s="8">
        <v>0.66400000000000003</v>
      </c>
      <c r="G332">
        <f t="shared" si="10"/>
        <v>0.66400000000000003</v>
      </c>
      <c r="H332">
        <f t="shared" si="11"/>
        <v>0.66400000000000003</v>
      </c>
      <c r="I332" s="1">
        <v>1164381902</v>
      </c>
      <c r="J332" s="1">
        <v>1166749</v>
      </c>
      <c r="K332" s="1">
        <v>1132899</v>
      </c>
    </row>
    <row r="333" spans="1:11" x14ac:dyDescent="0.35">
      <c r="A333">
        <v>400400</v>
      </c>
      <c r="B333" t="s">
        <v>330</v>
      </c>
      <c r="C333" s="1">
        <v>5285</v>
      </c>
      <c r="D333" s="1">
        <v>255969</v>
      </c>
      <c r="E333" s="8">
        <v>0.68300000000000005</v>
      </c>
      <c r="F333" s="8">
        <v>0.81699999999999995</v>
      </c>
      <c r="G333">
        <f t="shared" si="10"/>
        <v>0.81699999999999995</v>
      </c>
      <c r="H333">
        <f t="shared" si="11"/>
        <v>0.81699999999999995</v>
      </c>
      <c r="I333" s="1">
        <v>1352799649</v>
      </c>
      <c r="J333" s="1">
        <v>2609064</v>
      </c>
      <c r="K333" s="1">
        <v>2661850</v>
      </c>
    </row>
    <row r="334" spans="1:11" x14ac:dyDescent="0.35">
      <c r="A334">
        <v>400601</v>
      </c>
      <c r="B334" t="s">
        <v>331</v>
      </c>
      <c r="C334" s="1">
        <v>1917</v>
      </c>
      <c r="D334" s="1">
        <v>240325</v>
      </c>
      <c r="E334" s="8">
        <v>0.70099999999999996</v>
      </c>
      <c r="F334" s="8">
        <v>0.82899999999999996</v>
      </c>
      <c r="G334">
        <f t="shared" si="10"/>
        <v>0.82899999999999996</v>
      </c>
      <c r="H334">
        <f t="shared" si="11"/>
        <v>0.82899999999999996</v>
      </c>
      <c r="I334" s="1">
        <v>460703952</v>
      </c>
      <c r="J334" s="1">
        <v>1219238</v>
      </c>
      <c r="K334" s="1">
        <v>1121206</v>
      </c>
    </row>
    <row r="335" spans="1:11" x14ac:dyDescent="0.35">
      <c r="A335">
        <v>400701</v>
      </c>
      <c r="B335" t="s">
        <v>332</v>
      </c>
      <c r="C335" s="1">
        <v>4264</v>
      </c>
      <c r="D335" s="1">
        <v>370514</v>
      </c>
      <c r="E335" s="8">
        <v>0.53800000000000003</v>
      </c>
      <c r="F335" s="8">
        <v>0.73499999999999999</v>
      </c>
      <c r="G335">
        <f t="shared" si="10"/>
        <v>0.73499999999999999</v>
      </c>
      <c r="H335">
        <f t="shared" si="11"/>
        <v>0.73499999999999999</v>
      </c>
      <c r="I335" s="1">
        <v>1579874187</v>
      </c>
      <c r="J335" s="1">
        <v>2589761</v>
      </c>
      <c r="K335" s="1">
        <v>2497143</v>
      </c>
    </row>
    <row r="336" spans="1:11" x14ac:dyDescent="0.35">
      <c r="A336">
        <v>400800</v>
      </c>
      <c r="B336" t="s">
        <v>333</v>
      </c>
      <c r="C336" s="1">
        <v>7218</v>
      </c>
      <c r="D336" s="1">
        <v>202594</v>
      </c>
      <c r="E336" s="8">
        <v>0.57299999999999995</v>
      </c>
      <c r="F336" s="8">
        <v>0.85599999999999998</v>
      </c>
      <c r="G336">
        <f t="shared" si="10"/>
        <v>0.85599999999999998</v>
      </c>
      <c r="H336">
        <f t="shared" si="11"/>
        <v>0.85599999999999998</v>
      </c>
      <c r="I336" s="1">
        <v>1462328764</v>
      </c>
      <c r="J336" s="1">
        <v>5486072</v>
      </c>
      <c r="K336" s="1">
        <v>4981398</v>
      </c>
    </row>
    <row r="337" spans="1:11" x14ac:dyDescent="0.35">
      <c r="A337">
        <v>400900</v>
      </c>
      <c r="B337" t="s">
        <v>334</v>
      </c>
      <c r="C337" s="1">
        <v>4094</v>
      </c>
      <c r="D337" s="1">
        <v>304481</v>
      </c>
      <c r="E337" s="8">
        <v>0.61</v>
      </c>
      <c r="F337" s="8">
        <v>0.78300000000000003</v>
      </c>
      <c r="G337">
        <f t="shared" si="10"/>
        <v>0.78300000000000003</v>
      </c>
      <c r="H337">
        <f t="shared" si="11"/>
        <v>0.78300000000000003</v>
      </c>
      <c r="I337" s="1">
        <v>1246547343</v>
      </c>
      <c r="J337" s="1">
        <v>1832520</v>
      </c>
      <c r="K337" s="1">
        <v>1801062</v>
      </c>
    </row>
    <row r="338" spans="1:11" x14ac:dyDescent="0.35">
      <c r="A338">
        <v>401001</v>
      </c>
      <c r="B338" t="s">
        <v>335</v>
      </c>
      <c r="C338" s="1">
        <v>3014</v>
      </c>
      <c r="D338" s="1">
        <v>351811</v>
      </c>
      <c r="E338" s="8">
        <v>0.65100000000000002</v>
      </c>
      <c r="F338" s="8">
        <v>0.749</v>
      </c>
      <c r="G338">
        <f t="shared" si="10"/>
        <v>0.749</v>
      </c>
      <c r="H338">
        <f t="shared" si="11"/>
        <v>0.749</v>
      </c>
      <c r="I338" s="1">
        <v>1060360038</v>
      </c>
      <c r="J338" s="1">
        <v>1425838</v>
      </c>
      <c r="K338" s="1">
        <v>1348471</v>
      </c>
    </row>
    <row r="339" spans="1:11" x14ac:dyDescent="0.35">
      <c r="A339">
        <v>401201</v>
      </c>
      <c r="B339" t="s">
        <v>336</v>
      </c>
      <c r="C339" s="1">
        <v>1562</v>
      </c>
      <c r="D339" s="1">
        <v>261074</v>
      </c>
      <c r="E339" s="8">
        <v>0.64200000000000002</v>
      </c>
      <c r="F339" s="8">
        <v>0.81399999999999995</v>
      </c>
      <c r="G339">
        <f t="shared" si="10"/>
        <v>0.81399999999999995</v>
      </c>
      <c r="H339">
        <f t="shared" si="11"/>
        <v>0.81399999999999995</v>
      </c>
      <c r="I339" s="1">
        <v>407798547</v>
      </c>
      <c r="J339" s="1">
        <v>680347</v>
      </c>
      <c r="K339" s="1">
        <v>582670</v>
      </c>
    </row>
    <row r="340" spans="1:11" x14ac:dyDescent="0.35">
      <c r="A340">
        <v>401301</v>
      </c>
      <c r="B340" t="s">
        <v>337</v>
      </c>
      <c r="C340" s="1">
        <v>995</v>
      </c>
      <c r="D340" s="1">
        <v>239252</v>
      </c>
      <c r="E340" s="8">
        <v>0.48099999999999998</v>
      </c>
      <c r="F340" s="8">
        <v>0.83</v>
      </c>
      <c r="G340">
        <f t="shared" si="10"/>
        <v>0.83</v>
      </c>
      <c r="H340">
        <f t="shared" si="11"/>
        <v>0.83</v>
      </c>
      <c r="I340" s="1">
        <v>238056279</v>
      </c>
      <c r="J340" s="1">
        <v>1024792</v>
      </c>
      <c r="K340" s="1">
        <v>762538</v>
      </c>
    </row>
    <row r="341" spans="1:11" x14ac:dyDescent="0.35">
      <c r="A341">
        <v>401501</v>
      </c>
      <c r="B341" t="s">
        <v>338</v>
      </c>
      <c r="C341" s="1">
        <v>1440</v>
      </c>
      <c r="D341" s="1">
        <v>304313</v>
      </c>
      <c r="E341" s="8">
        <v>0.67</v>
      </c>
      <c r="F341" s="8">
        <v>0.78300000000000003</v>
      </c>
      <c r="G341">
        <f t="shared" si="10"/>
        <v>0.78300000000000003</v>
      </c>
      <c r="H341">
        <f t="shared" si="11"/>
        <v>0.78300000000000003</v>
      </c>
      <c r="I341" s="1">
        <v>438211062</v>
      </c>
      <c r="J341" s="1">
        <v>781514</v>
      </c>
      <c r="K341" s="1">
        <v>782043</v>
      </c>
    </row>
    <row r="342" spans="1:11" x14ac:dyDescent="0.35">
      <c r="A342">
        <v>410401</v>
      </c>
      <c r="B342" t="s">
        <v>339</v>
      </c>
      <c r="C342" s="1">
        <v>1408</v>
      </c>
      <c r="D342" s="1">
        <v>462681</v>
      </c>
      <c r="E342" s="8">
        <v>0.42899999999999999</v>
      </c>
      <c r="F342" s="8">
        <v>0.67</v>
      </c>
      <c r="G342">
        <f t="shared" si="10"/>
        <v>0.67</v>
      </c>
      <c r="H342">
        <f t="shared" si="11"/>
        <v>0.67</v>
      </c>
      <c r="I342" s="1">
        <v>651455804</v>
      </c>
      <c r="J342" s="1">
        <v>1025012</v>
      </c>
      <c r="K342" s="1">
        <v>1005365</v>
      </c>
    </row>
    <row r="343" spans="1:11" x14ac:dyDescent="0.35">
      <c r="A343">
        <v>410601</v>
      </c>
      <c r="B343" t="s">
        <v>340</v>
      </c>
      <c r="C343" s="1">
        <v>2467</v>
      </c>
      <c r="D343" s="1">
        <v>283560</v>
      </c>
      <c r="E343" s="8">
        <v>0.45300000000000001</v>
      </c>
      <c r="F343" s="8">
        <v>0.79800000000000004</v>
      </c>
      <c r="G343">
        <f t="shared" si="10"/>
        <v>0.79800000000000004</v>
      </c>
      <c r="H343">
        <f t="shared" si="11"/>
        <v>0.79800000000000004</v>
      </c>
      <c r="I343" s="1">
        <v>699544225</v>
      </c>
      <c r="J343" s="1">
        <v>1841634</v>
      </c>
      <c r="K343" s="1">
        <v>1951488</v>
      </c>
    </row>
    <row r="344" spans="1:11" x14ac:dyDescent="0.35">
      <c r="A344">
        <v>411101</v>
      </c>
      <c r="B344" t="s">
        <v>341</v>
      </c>
      <c r="C344" s="1">
        <v>1495</v>
      </c>
      <c r="D344" s="1">
        <v>425954</v>
      </c>
      <c r="E344" s="8">
        <v>0.623</v>
      </c>
      <c r="F344" s="8">
        <v>0.69599999999999995</v>
      </c>
      <c r="G344">
        <f t="shared" si="10"/>
        <v>0.69599999999999995</v>
      </c>
      <c r="H344">
        <f t="shared" si="11"/>
        <v>0.69599999999999995</v>
      </c>
      <c r="I344" s="1">
        <v>636801244</v>
      </c>
      <c r="J344" s="1">
        <v>1137188</v>
      </c>
      <c r="K344" s="1">
        <v>1170683</v>
      </c>
    </row>
    <row r="345" spans="1:11" x14ac:dyDescent="0.35">
      <c r="A345">
        <v>411501</v>
      </c>
      <c r="B345" t="s">
        <v>342</v>
      </c>
      <c r="C345" s="1">
        <v>2871</v>
      </c>
      <c r="D345" s="1">
        <v>479113</v>
      </c>
      <c r="E345" s="8">
        <v>0.63500000000000001</v>
      </c>
      <c r="F345" s="8">
        <v>0.65800000000000003</v>
      </c>
      <c r="G345">
        <f t="shared" si="10"/>
        <v>0.65800000000000003</v>
      </c>
      <c r="H345">
        <f t="shared" si="11"/>
        <v>0.65800000000000003</v>
      </c>
      <c r="I345" s="1">
        <v>1375533837</v>
      </c>
      <c r="J345" s="1">
        <v>1523054</v>
      </c>
      <c r="K345" s="1">
        <v>1354580</v>
      </c>
    </row>
    <row r="346" spans="1:11" x14ac:dyDescent="0.35">
      <c r="A346">
        <v>411504</v>
      </c>
      <c r="B346" t="s">
        <v>343</v>
      </c>
      <c r="C346" s="1">
        <v>636</v>
      </c>
      <c r="D346" s="1">
        <v>478449</v>
      </c>
      <c r="E346" s="8">
        <v>0.63</v>
      </c>
      <c r="F346" s="8">
        <v>0.65800000000000003</v>
      </c>
      <c r="G346">
        <f t="shared" si="10"/>
        <v>0.65800000000000003</v>
      </c>
      <c r="H346">
        <f t="shared" si="11"/>
        <v>0.65800000000000003</v>
      </c>
      <c r="I346" s="1">
        <v>304293665</v>
      </c>
      <c r="J346" s="1">
        <v>737417</v>
      </c>
      <c r="K346" s="1">
        <v>675458</v>
      </c>
    </row>
    <row r="347" spans="1:11" x14ac:dyDescent="0.35">
      <c r="A347">
        <v>411603</v>
      </c>
      <c r="B347" t="s">
        <v>344</v>
      </c>
      <c r="C347" s="1">
        <v>1146</v>
      </c>
      <c r="D347" s="1">
        <v>297329</v>
      </c>
      <c r="E347" s="8">
        <v>0.57699999999999996</v>
      </c>
      <c r="F347" s="8">
        <v>0.78800000000000003</v>
      </c>
      <c r="G347">
        <f t="shared" si="10"/>
        <v>0.78800000000000003</v>
      </c>
      <c r="H347">
        <f t="shared" si="11"/>
        <v>0.78800000000000003</v>
      </c>
      <c r="I347" s="1">
        <v>340740006</v>
      </c>
      <c r="J347" s="1">
        <v>1127117</v>
      </c>
      <c r="K347" s="1">
        <v>1085986</v>
      </c>
    </row>
    <row r="348" spans="1:11" x14ac:dyDescent="0.35">
      <c r="A348">
        <v>411701</v>
      </c>
      <c r="B348" t="s">
        <v>345</v>
      </c>
      <c r="C348" s="1">
        <v>505</v>
      </c>
      <c r="D348" s="1">
        <v>425026</v>
      </c>
      <c r="E348" s="8">
        <v>0.63700000000000001</v>
      </c>
      <c r="F348" s="8">
        <v>0.69699999999999995</v>
      </c>
      <c r="G348">
        <f t="shared" si="10"/>
        <v>0.69699999999999995</v>
      </c>
      <c r="H348">
        <f t="shared" si="11"/>
        <v>0.69699999999999995</v>
      </c>
      <c r="I348" s="1">
        <v>214638271</v>
      </c>
      <c r="J348" s="1">
        <v>527754</v>
      </c>
      <c r="K348" s="1">
        <v>491530</v>
      </c>
    </row>
    <row r="349" spans="1:11" x14ac:dyDescent="0.35">
      <c r="A349">
        <v>411800</v>
      </c>
      <c r="B349" t="s">
        <v>346</v>
      </c>
      <c r="C349" s="1">
        <v>5525</v>
      </c>
      <c r="D349" s="1">
        <v>261459</v>
      </c>
      <c r="E349" s="8">
        <v>0.60799999999999998</v>
      </c>
      <c r="F349" s="8">
        <v>0.81299999999999994</v>
      </c>
      <c r="G349">
        <f t="shared" si="10"/>
        <v>0.81299999999999994</v>
      </c>
      <c r="H349">
        <f t="shared" si="11"/>
        <v>0.81299999999999994</v>
      </c>
      <c r="I349" s="1">
        <v>1444564704</v>
      </c>
      <c r="J349" s="1">
        <v>6619579</v>
      </c>
      <c r="K349" s="1">
        <v>6569855</v>
      </c>
    </row>
    <row r="350" spans="1:11" x14ac:dyDescent="0.35">
      <c r="A350">
        <v>411902</v>
      </c>
      <c r="B350" t="s">
        <v>347</v>
      </c>
      <c r="C350" s="1">
        <v>925</v>
      </c>
      <c r="D350" s="1">
        <v>281805</v>
      </c>
      <c r="E350" s="8">
        <v>0.52100000000000002</v>
      </c>
      <c r="F350" s="8">
        <v>0.79900000000000004</v>
      </c>
      <c r="G350">
        <f t="shared" si="10"/>
        <v>0.79900000000000004</v>
      </c>
      <c r="H350">
        <f t="shared" si="11"/>
        <v>0.79900000000000004</v>
      </c>
      <c r="I350" s="1">
        <v>260670331</v>
      </c>
      <c r="J350" s="1">
        <v>1186099</v>
      </c>
      <c r="K350" s="1">
        <v>1198237</v>
      </c>
    </row>
    <row r="351" spans="1:11" x14ac:dyDescent="0.35">
      <c r="A351">
        <v>412000</v>
      </c>
      <c r="B351" t="s">
        <v>348</v>
      </c>
      <c r="C351" s="1">
        <v>2159</v>
      </c>
      <c r="D351" s="1">
        <v>301491</v>
      </c>
      <c r="E351" s="8">
        <v>0.77700000000000002</v>
      </c>
      <c r="F351" s="8">
        <v>0.78500000000000003</v>
      </c>
      <c r="G351">
        <f t="shared" si="10"/>
        <v>0.78500000000000003</v>
      </c>
      <c r="H351">
        <f t="shared" si="11"/>
        <v>0.78500000000000003</v>
      </c>
      <c r="I351" s="1">
        <v>650920847</v>
      </c>
      <c r="J351" s="1">
        <v>1279066</v>
      </c>
      <c r="K351" s="1">
        <v>1275575</v>
      </c>
    </row>
    <row r="352" spans="1:11" x14ac:dyDescent="0.35">
      <c r="A352">
        <v>412201</v>
      </c>
      <c r="B352" t="s">
        <v>349</v>
      </c>
      <c r="C352" s="1">
        <v>1698</v>
      </c>
      <c r="D352" s="1">
        <v>346599</v>
      </c>
      <c r="E352" s="8">
        <v>0.58199999999999996</v>
      </c>
      <c r="F352" s="8">
        <v>0.753</v>
      </c>
      <c r="G352">
        <f t="shared" si="10"/>
        <v>0.753</v>
      </c>
      <c r="H352">
        <f t="shared" si="11"/>
        <v>0.753</v>
      </c>
      <c r="I352" s="1">
        <v>588525260</v>
      </c>
      <c r="J352" s="1">
        <v>1357624</v>
      </c>
      <c r="K352" s="1">
        <v>1375441</v>
      </c>
    </row>
    <row r="353" spans="1:11" x14ac:dyDescent="0.35">
      <c r="A353">
        <v>412300</v>
      </c>
      <c r="B353" t="s">
        <v>350</v>
      </c>
      <c r="C353" s="1">
        <v>9703</v>
      </c>
      <c r="D353" s="1">
        <v>160580</v>
      </c>
      <c r="E353" s="8">
        <v>0.59199999999999997</v>
      </c>
      <c r="F353" s="8">
        <v>0.88600000000000001</v>
      </c>
      <c r="G353">
        <f t="shared" si="10"/>
        <v>0.88600000000000001</v>
      </c>
      <c r="H353">
        <f t="shared" si="11"/>
        <v>0.88600000000000001</v>
      </c>
      <c r="I353" s="1">
        <v>1558116091</v>
      </c>
      <c r="J353" s="1">
        <v>9288731</v>
      </c>
      <c r="K353" s="1">
        <v>8713899</v>
      </c>
    </row>
    <row r="354" spans="1:11" x14ac:dyDescent="0.35">
      <c r="A354">
        <v>412801</v>
      </c>
      <c r="B354" t="s">
        <v>351</v>
      </c>
      <c r="C354" s="1">
        <v>1081</v>
      </c>
      <c r="D354" s="1">
        <v>297012</v>
      </c>
      <c r="E354" s="8">
        <v>0.64</v>
      </c>
      <c r="F354" s="8">
        <v>0.78800000000000003</v>
      </c>
      <c r="G354">
        <f t="shared" si="10"/>
        <v>0.78800000000000003</v>
      </c>
      <c r="H354">
        <f t="shared" si="11"/>
        <v>0.78800000000000003</v>
      </c>
      <c r="I354" s="1">
        <v>321070975</v>
      </c>
      <c r="J354" s="1">
        <v>1032442</v>
      </c>
      <c r="K354" s="1">
        <v>1269927</v>
      </c>
    </row>
    <row r="355" spans="1:11" x14ac:dyDescent="0.35">
      <c r="A355">
        <v>412901</v>
      </c>
      <c r="B355" t="s">
        <v>352</v>
      </c>
      <c r="C355" s="1">
        <v>733</v>
      </c>
      <c r="D355" s="1">
        <v>291666</v>
      </c>
      <c r="E355" s="8">
        <v>0.65300000000000002</v>
      </c>
      <c r="F355" s="8">
        <v>0.79200000000000004</v>
      </c>
      <c r="G355">
        <f t="shared" si="10"/>
        <v>0.79200000000000004</v>
      </c>
      <c r="H355">
        <f t="shared" si="11"/>
        <v>0.79200000000000004</v>
      </c>
      <c r="I355" s="1">
        <v>213791501</v>
      </c>
      <c r="J355" s="1">
        <v>1136286</v>
      </c>
      <c r="K355" s="1">
        <v>935983</v>
      </c>
    </row>
    <row r="356" spans="1:11" x14ac:dyDescent="0.35">
      <c r="A356">
        <v>412902</v>
      </c>
      <c r="B356" t="s">
        <v>353</v>
      </c>
      <c r="C356" s="1">
        <v>3724</v>
      </c>
      <c r="D356" s="1">
        <v>351159</v>
      </c>
      <c r="E356" s="8">
        <v>0.60399999999999998</v>
      </c>
      <c r="F356" s="8">
        <v>0.75</v>
      </c>
      <c r="G356">
        <f t="shared" si="10"/>
        <v>0.75</v>
      </c>
      <c r="H356">
        <f t="shared" si="11"/>
        <v>0.75</v>
      </c>
      <c r="I356" s="1">
        <v>1307719569</v>
      </c>
      <c r="J356" s="1">
        <v>3429646</v>
      </c>
      <c r="K356" s="1">
        <v>3351992</v>
      </c>
    </row>
    <row r="357" spans="1:11" x14ac:dyDescent="0.35">
      <c r="A357">
        <v>420101</v>
      </c>
      <c r="B357" t="s">
        <v>354</v>
      </c>
      <c r="C357" s="1">
        <v>5240</v>
      </c>
      <c r="D357" s="1">
        <v>355622</v>
      </c>
      <c r="E357" s="8">
        <v>0.63700000000000001</v>
      </c>
      <c r="F357" s="8">
        <v>0.746</v>
      </c>
      <c r="G357">
        <f t="shared" si="10"/>
        <v>0.746</v>
      </c>
      <c r="H357">
        <f t="shared" si="11"/>
        <v>0.746</v>
      </c>
      <c r="I357" s="1">
        <v>1863461901</v>
      </c>
      <c r="J357" s="1">
        <v>2109809</v>
      </c>
      <c r="K357" s="1">
        <v>1998290</v>
      </c>
    </row>
    <row r="358" spans="1:11" x14ac:dyDescent="0.35">
      <c r="A358">
        <v>420303</v>
      </c>
      <c r="B358" t="s">
        <v>355</v>
      </c>
      <c r="C358" s="1">
        <v>9708</v>
      </c>
      <c r="D358" s="1">
        <v>344693</v>
      </c>
      <c r="E358" s="8">
        <v>0.63700000000000001</v>
      </c>
      <c r="F358" s="8">
        <v>0.754</v>
      </c>
      <c r="G358">
        <f t="shared" si="10"/>
        <v>0.754</v>
      </c>
      <c r="H358">
        <f t="shared" si="11"/>
        <v>0.754</v>
      </c>
      <c r="I358" s="1">
        <v>3346282059</v>
      </c>
      <c r="J358" s="1">
        <v>4723199</v>
      </c>
      <c r="K358" s="1">
        <v>4440887</v>
      </c>
    </row>
    <row r="359" spans="1:11" x14ac:dyDescent="0.35">
      <c r="A359">
        <v>420401</v>
      </c>
      <c r="B359" t="s">
        <v>356</v>
      </c>
      <c r="C359" s="1">
        <v>3510</v>
      </c>
      <c r="D359" s="1">
        <v>491146</v>
      </c>
      <c r="E359" s="8">
        <v>0.67300000000000004</v>
      </c>
      <c r="F359" s="8">
        <v>0.64900000000000002</v>
      </c>
      <c r="G359">
        <f t="shared" si="10"/>
        <v>0.64900000000000002</v>
      </c>
      <c r="H359">
        <f t="shared" si="11"/>
        <v>0.67300000000000004</v>
      </c>
      <c r="I359" s="1">
        <v>1723924765</v>
      </c>
      <c r="J359" s="1">
        <v>1449330</v>
      </c>
      <c r="K359" s="1">
        <v>1396825</v>
      </c>
    </row>
    <row r="360" spans="1:11" x14ac:dyDescent="0.35">
      <c r="A360">
        <v>420411</v>
      </c>
      <c r="B360" t="s">
        <v>357</v>
      </c>
      <c r="C360" s="1">
        <v>3059</v>
      </c>
      <c r="D360" s="1">
        <v>510953</v>
      </c>
      <c r="E360" s="8">
        <v>0.63500000000000001</v>
      </c>
      <c r="F360" s="8">
        <v>0.63500000000000001</v>
      </c>
      <c r="G360">
        <f t="shared" si="10"/>
        <v>0.63500000000000001</v>
      </c>
      <c r="H360">
        <f t="shared" si="11"/>
        <v>0.63500000000000001</v>
      </c>
      <c r="I360" s="1">
        <v>1563006564</v>
      </c>
      <c r="J360" s="1">
        <v>1055494</v>
      </c>
      <c r="K360" s="1">
        <v>984585</v>
      </c>
    </row>
    <row r="361" spans="1:11" x14ac:dyDescent="0.35">
      <c r="A361">
        <v>420501</v>
      </c>
      <c r="B361" t="s">
        <v>358</v>
      </c>
      <c r="C361" s="1">
        <v>1552</v>
      </c>
      <c r="D361" s="1">
        <v>290546</v>
      </c>
      <c r="E361" s="8">
        <v>0.68799999999999994</v>
      </c>
      <c r="F361" s="8">
        <v>0.79300000000000004</v>
      </c>
      <c r="G361">
        <f t="shared" si="10"/>
        <v>0.79300000000000004</v>
      </c>
      <c r="H361">
        <f t="shared" si="11"/>
        <v>0.79300000000000004</v>
      </c>
      <c r="I361" s="1">
        <v>450928835</v>
      </c>
      <c r="J361" s="1">
        <v>1669042</v>
      </c>
      <c r="K361" s="1">
        <v>1502332</v>
      </c>
    </row>
    <row r="362" spans="1:11" x14ac:dyDescent="0.35">
      <c r="A362">
        <v>420601</v>
      </c>
      <c r="B362" t="s">
        <v>359</v>
      </c>
      <c r="C362" s="1">
        <v>857</v>
      </c>
      <c r="D362" s="1">
        <v>342538</v>
      </c>
      <c r="E362" s="8">
        <v>0.7</v>
      </c>
      <c r="F362" s="8">
        <v>0.75600000000000001</v>
      </c>
      <c r="G362">
        <f t="shared" si="10"/>
        <v>0.75600000000000001</v>
      </c>
      <c r="H362">
        <f t="shared" si="11"/>
        <v>0.75600000000000001</v>
      </c>
      <c r="I362" s="1">
        <v>293555070</v>
      </c>
      <c r="J362" s="1">
        <v>635038</v>
      </c>
      <c r="K362" s="1">
        <v>595669</v>
      </c>
    </row>
    <row r="363" spans="1:11" x14ac:dyDescent="0.35">
      <c r="A363">
        <v>420701</v>
      </c>
      <c r="B363" t="s">
        <v>360</v>
      </c>
      <c r="C363" s="1">
        <v>1957</v>
      </c>
      <c r="D363" s="1">
        <v>356256</v>
      </c>
      <c r="E363" s="8">
        <v>0.69699999999999995</v>
      </c>
      <c r="F363" s="8">
        <v>0.745</v>
      </c>
      <c r="G363">
        <f t="shared" si="10"/>
        <v>0.745</v>
      </c>
      <c r="H363">
        <f t="shared" si="11"/>
        <v>0.745</v>
      </c>
      <c r="I363" s="1">
        <v>697193304</v>
      </c>
      <c r="J363" s="1">
        <v>1434715</v>
      </c>
      <c r="K363" s="1">
        <v>1385309</v>
      </c>
    </row>
    <row r="364" spans="1:11" x14ac:dyDescent="0.35">
      <c r="A364">
        <v>420702</v>
      </c>
      <c r="B364" t="s">
        <v>361</v>
      </c>
      <c r="C364" s="1">
        <v>1416</v>
      </c>
      <c r="D364" s="1">
        <v>359399</v>
      </c>
      <c r="E364" s="8">
        <v>0.68700000000000006</v>
      </c>
      <c r="F364" s="8">
        <v>0.74299999999999999</v>
      </c>
      <c r="G364">
        <f t="shared" si="10"/>
        <v>0.74299999999999999</v>
      </c>
      <c r="H364">
        <f t="shared" si="11"/>
        <v>0.74299999999999999</v>
      </c>
      <c r="I364" s="1">
        <v>508909886</v>
      </c>
      <c r="J364" s="1">
        <v>992351</v>
      </c>
      <c r="K364" s="1">
        <v>961294</v>
      </c>
    </row>
    <row r="365" spans="1:11" x14ac:dyDescent="0.35">
      <c r="A365">
        <v>420807</v>
      </c>
      <c r="B365" t="s">
        <v>362</v>
      </c>
      <c r="C365" s="1">
        <v>913</v>
      </c>
      <c r="D365" s="1">
        <v>320905</v>
      </c>
      <c r="E365" s="8">
        <v>0.56799999999999995</v>
      </c>
      <c r="F365" s="8">
        <v>0.77100000000000002</v>
      </c>
      <c r="G365">
        <f t="shared" si="10"/>
        <v>0.77100000000000002</v>
      </c>
      <c r="H365">
        <f t="shared" si="11"/>
        <v>0.77100000000000002</v>
      </c>
      <c r="I365" s="1">
        <v>292986668</v>
      </c>
      <c r="J365" s="1">
        <v>1108291</v>
      </c>
      <c r="K365" s="1">
        <v>1011059</v>
      </c>
    </row>
    <row r="366" spans="1:11" x14ac:dyDescent="0.35">
      <c r="A366">
        <v>420901</v>
      </c>
      <c r="B366" t="s">
        <v>363</v>
      </c>
      <c r="C366" s="1">
        <v>6022</v>
      </c>
      <c r="D366" s="1">
        <v>340165</v>
      </c>
      <c r="E366" s="8">
        <v>0.67400000000000004</v>
      </c>
      <c r="F366" s="8">
        <v>0.75700000000000001</v>
      </c>
      <c r="G366">
        <f t="shared" si="10"/>
        <v>0.75700000000000001</v>
      </c>
      <c r="H366">
        <f t="shared" si="11"/>
        <v>0.75700000000000001</v>
      </c>
      <c r="I366" s="1">
        <v>2048475531</v>
      </c>
      <c r="J366" s="1">
        <v>3149645</v>
      </c>
      <c r="K366" s="1">
        <v>3250806</v>
      </c>
    </row>
    <row r="367" spans="1:11" x14ac:dyDescent="0.35">
      <c r="A367">
        <v>421001</v>
      </c>
      <c r="B367" t="s">
        <v>364</v>
      </c>
      <c r="C367" s="1">
        <v>4934</v>
      </c>
      <c r="D367" s="1">
        <v>429338</v>
      </c>
      <c r="E367" s="8">
        <v>0.68</v>
      </c>
      <c r="F367" s="8">
        <v>0.69299999999999995</v>
      </c>
      <c r="G367">
        <f t="shared" si="10"/>
        <v>0.69299999999999995</v>
      </c>
      <c r="H367">
        <f t="shared" si="11"/>
        <v>0.69299999999999995</v>
      </c>
      <c r="I367" s="1">
        <v>2118356461</v>
      </c>
      <c r="J367" s="1">
        <v>2722444</v>
      </c>
      <c r="K367" s="1">
        <v>2721405</v>
      </c>
    </row>
    <row r="368" spans="1:11" x14ac:dyDescent="0.35">
      <c r="A368">
        <v>421101</v>
      </c>
      <c r="B368" t="s">
        <v>365</v>
      </c>
      <c r="C368" s="1">
        <v>2087</v>
      </c>
      <c r="D368" s="1">
        <v>356300</v>
      </c>
      <c r="E368" s="8">
        <v>0.64300000000000002</v>
      </c>
      <c r="F368" s="8">
        <v>0.745</v>
      </c>
      <c r="G368">
        <f t="shared" si="10"/>
        <v>0.745</v>
      </c>
      <c r="H368">
        <f t="shared" si="11"/>
        <v>0.745</v>
      </c>
      <c r="I368" s="1">
        <v>743598936</v>
      </c>
      <c r="J368" s="1">
        <v>989199</v>
      </c>
      <c r="K368" s="1">
        <v>930826</v>
      </c>
    </row>
    <row r="369" spans="1:11" x14ac:dyDescent="0.35">
      <c r="A369">
        <v>421201</v>
      </c>
      <c r="B369" t="s">
        <v>366</v>
      </c>
      <c r="C369" s="1">
        <v>1005</v>
      </c>
      <c r="D369" s="1">
        <v>321219</v>
      </c>
      <c r="E369" s="8">
        <v>0.72499999999999998</v>
      </c>
      <c r="F369" s="8">
        <v>0.77100000000000002</v>
      </c>
      <c r="G369">
        <f t="shared" si="10"/>
        <v>0.77100000000000002</v>
      </c>
      <c r="H369">
        <f t="shared" si="11"/>
        <v>0.77100000000000002</v>
      </c>
      <c r="I369" s="1">
        <v>322825772</v>
      </c>
      <c r="J369" s="1">
        <v>1111112</v>
      </c>
      <c r="K369" s="1">
        <v>1071464</v>
      </c>
    </row>
    <row r="370" spans="1:11" x14ac:dyDescent="0.35">
      <c r="A370">
        <v>421501</v>
      </c>
      <c r="B370" t="s">
        <v>367</v>
      </c>
      <c r="C370" s="1">
        <v>7900</v>
      </c>
      <c r="D370" s="1">
        <v>368679</v>
      </c>
      <c r="E370" s="8">
        <v>0.67400000000000004</v>
      </c>
      <c r="F370" s="8">
        <v>0.73699999999999999</v>
      </c>
      <c r="G370">
        <f t="shared" si="10"/>
        <v>0.73699999999999999</v>
      </c>
      <c r="H370">
        <f t="shared" si="11"/>
        <v>0.73699999999999999</v>
      </c>
      <c r="I370" s="1">
        <v>2912564728</v>
      </c>
      <c r="J370" s="1">
        <v>5914445</v>
      </c>
      <c r="K370" s="1">
        <v>5822924</v>
      </c>
    </row>
    <row r="371" spans="1:11" x14ac:dyDescent="0.35">
      <c r="A371">
        <v>421504</v>
      </c>
      <c r="B371" t="s">
        <v>368</v>
      </c>
      <c r="C371" s="1">
        <v>503</v>
      </c>
      <c r="D371" s="1">
        <v>349893</v>
      </c>
      <c r="E371" s="8">
        <v>0.72699999999999998</v>
      </c>
      <c r="F371" s="8">
        <v>0.75</v>
      </c>
      <c r="G371">
        <f t="shared" si="10"/>
        <v>0.75</v>
      </c>
      <c r="H371">
        <f t="shared" si="11"/>
        <v>0.75</v>
      </c>
      <c r="I371" s="1">
        <v>175996648</v>
      </c>
      <c r="J371" s="1">
        <v>356780</v>
      </c>
      <c r="K371" s="1">
        <v>317805</v>
      </c>
    </row>
    <row r="372" spans="1:11" x14ac:dyDescent="0.35">
      <c r="A372">
        <v>421601</v>
      </c>
      <c r="B372" t="s">
        <v>369</v>
      </c>
      <c r="C372" s="1">
        <v>1696</v>
      </c>
      <c r="D372" s="1">
        <v>937563</v>
      </c>
      <c r="E372" s="8">
        <v>0.40300000000000002</v>
      </c>
      <c r="F372" s="8">
        <v>0.32900000000000001</v>
      </c>
      <c r="G372">
        <f t="shared" si="10"/>
        <v>0.32900000000000001</v>
      </c>
      <c r="H372">
        <f t="shared" si="11"/>
        <v>0.40300000000000002</v>
      </c>
      <c r="I372" s="1">
        <v>1590108336</v>
      </c>
      <c r="J372" s="1">
        <v>513130</v>
      </c>
      <c r="K372" s="1">
        <v>467185</v>
      </c>
    </row>
    <row r="373" spans="1:11" x14ac:dyDescent="0.35">
      <c r="A373">
        <v>421800</v>
      </c>
      <c r="B373" t="s">
        <v>370</v>
      </c>
      <c r="C373" s="1">
        <v>21538</v>
      </c>
      <c r="D373" s="1">
        <v>200645</v>
      </c>
      <c r="E373" s="8">
        <v>0.53</v>
      </c>
      <c r="F373" s="8">
        <v>0.85699999999999998</v>
      </c>
      <c r="G373">
        <f t="shared" si="10"/>
        <v>0.85699999999999998</v>
      </c>
      <c r="H373">
        <f t="shared" si="11"/>
        <v>0.85699999999999998</v>
      </c>
      <c r="I373" s="1">
        <v>4321501002</v>
      </c>
      <c r="J373" s="1">
        <v>0</v>
      </c>
      <c r="K373" s="1">
        <v>0</v>
      </c>
    </row>
    <row r="374" spans="1:11" x14ac:dyDescent="0.35">
      <c r="A374">
        <v>421902</v>
      </c>
      <c r="B374" t="s">
        <v>371</v>
      </c>
      <c r="C374" s="1">
        <v>1141</v>
      </c>
      <c r="D374" s="1">
        <v>409189</v>
      </c>
      <c r="E374" s="8">
        <v>0.55600000000000005</v>
      </c>
      <c r="F374" s="8">
        <v>0.70799999999999996</v>
      </c>
      <c r="G374">
        <f t="shared" si="10"/>
        <v>0.70799999999999996</v>
      </c>
      <c r="H374">
        <f t="shared" si="11"/>
        <v>0.70799999999999996</v>
      </c>
      <c r="I374" s="1">
        <v>466885357</v>
      </c>
      <c r="J374" s="1">
        <v>800224</v>
      </c>
      <c r="K374" s="1">
        <v>778270</v>
      </c>
    </row>
    <row r="375" spans="1:11" x14ac:dyDescent="0.35">
      <c r="A375">
        <v>430300</v>
      </c>
      <c r="B375" t="s">
        <v>372</v>
      </c>
      <c r="C375" s="1">
        <v>4069</v>
      </c>
      <c r="D375" s="1">
        <v>492377</v>
      </c>
      <c r="E375" s="8">
        <v>0.57299999999999995</v>
      </c>
      <c r="F375" s="8">
        <v>0.64800000000000002</v>
      </c>
      <c r="G375">
        <f t="shared" si="10"/>
        <v>0.64800000000000002</v>
      </c>
      <c r="H375">
        <f t="shared" si="11"/>
        <v>0.64800000000000002</v>
      </c>
      <c r="I375" s="1">
        <v>2003484394</v>
      </c>
      <c r="J375" s="1">
        <v>1172803</v>
      </c>
      <c r="K375" s="1">
        <v>1300767</v>
      </c>
    </row>
    <row r="376" spans="1:11" x14ac:dyDescent="0.35">
      <c r="A376">
        <v>430501</v>
      </c>
      <c r="B376" t="s">
        <v>373</v>
      </c>
      <c r="C376" s="1">
        <v>1077</v>
      </c>
      <c r="D376" s="1">
        <v>362771</v>
      </c>
      <c r="E376" s="8">
        <v>0.64300000000000002</v>
      </c>
      <c r="F376" s="8">
        <v>0.74099999999999999</v>
      </c>
      <c r="G376">
        <f t="shared" si="10"/>
        <v>0.74099999999999999</v>
      </c>
      <c r="H376">
        <f t="shared" si="11"/>
        <v>0.74099999999999999</v>
      </c>
      <c r="I376" s="1">
        <v>390705069</v>
      </c>
      <c r="J376" s="1">
        <v>730672</v>
      </c>
      <c r="K376" s="1">
        <v>829631</v>
      </c>
    </row>
    <row r="377" spans="1:11" x14ac:dyDescent="0.35">
      <c r="A377">
        <v>430700</v>
      </c>
      <c r="B377" t="s">
        <v>374</v>
      </c>
      <c r="C377" s="1">
        <v>2445</v>
      </c>
      <c r="D377" s="1">
        <v>314163</v>
      </c>
      <c r="E377" s="8">
        <v>0.627</v>
      </c>
      <c r="F377" s="8">
        <v>0.77600000000000002</v>
      </c>
      <c r="G377">
        <f t="shared" si="10"/>
        <v>0.77600000000000002</v>
      </c>
      <c r="H377">
        <f t="shared" si="11"/>
        <v>0.77600000000000002</v>
      </c>
      <c r="I377" s="1">
        <v>768128920</v>
      </c>
      <c r="J377" s="1">
        <v>1136030</v>
      </c>
      <c r="K377" s="1">
        <v>1495734</v>
      </c>
    </row>
    <row r="378" spans="1:11" x14ac:dyDescent="0.35">
      <c r="A378">
        <v>430901</v>
      </c>
      <c r="B378" t="s">
        <v>375</v>
      </c>
      <c r="C378" s="1">
        <v>1410</v>
      </c>
      <c r="D378" s="1">
        <v>606951</v>
      </c>
      <c r="E378" s="8">
        <v>0.441</v>
      </c>
      <c r="F378" s="8">
        <v>0.56599999999999995</v>
      </c>
      <c r="G378">
        <f t="shared" si="10"/>
        <v>0.56599999999999995</v>
      </c>
      <c r="H378">
        <f t="shared" si="11"/>
        <v>0.56599999999999995</v>
      </c>
      <c r="I378" s="1">
        <v>855801051</v>
      </c>
      <c r="J378" s="1">
        <v>1055368</v>
      </c>
      <c r="K378" s="1">
        <v>1078970</v>
      </c>
    </row>
    <row r="379" spans="1:11" x14ac:dyDescent="0.35">
      <c r="A379">
        <v>431101</v>
      </c>
      <c r="B379" t="s">
        <v>376</v>
      </c>
      <c r="C379" s="1">
        <v>923</v>
      </c>
      <c r="D379" s="1">
        <v>282617</v>
      </c>
      <c r="E379" s="8">
        <v>0.70099999999999996</v>
      </c>
      <c r="F379" s="8">
        <v>0.79900000000000004</v>
      </c>
      <c r="G379">
        <f t="shared" si="10"/>
        <v>0.79900000000000004</v>
      </c>
      <c r="H379">
        <f t="shared" si="11"/>
        <v>0.79900000000000004</v>
      </c>
      <c r="I379" s="1">
        <v>260855860</v>
      </c>
      <c r="J379" s="1">
        <v>1457456</v>
      </c>
      <c r="K379" s="1">
        <v>1100879</v>
      </c>
    </row>
    <row r="380" spans="1:11" x14ac:dyDescent="0.35">
      <c r="A380">
        <v>431201</v>
      </c>
      <c r="B380" t="s">
        <v>377</v>
      </c>
      <c r="C380" s="1">
        <v>884</v>
      </c>
      <c r="D380" s="1">
        <v>711331</v>
      </c>
      <c r="E380" s="8">
        <v>0.45300000000000001</v>
      </c>
      <c r="F380" s="8">
        <v>0.49199999999999999</v>
      </c>
      <c r="G380">
        <f t="shared" si="10"/>
        <v>0.49199999999999999</v>
      </c>
      <c r="H380">
        <f t="shared" si="11"/>
        <v>0.49199999999999999</v>
      </c>
      <c r="I380" s="1">
        <v>628816956</v>
      </c>
      <c r="J380" s="1">
        <v>293390</v>
      </c>
      <c r="K380" s="1">
        <v>329175</v>
      </c>
    </row>
    <row r="381" spans="1:11" x14ac:dyDescent="0.35">
      <c r="A381">
        <v>431301</v>
      </c>
      <c r="B381" t="s">
        <v>378</v>
      </c>
      <c r="C381" s="1">
        <v>1943</v>
      </c>
      <c r="D381" s="1">
        <v>272231</v>
      </c>
      <c r="E381" s="8">
        <v>0.66300000000000003</v>
      </c>
      <c r="F381" s="8">
        <v>0.80600000000000005</v>
      </c>
      <c r="G381">
        <f t="shared" si="10"/>
        <v>0.80600000000000005</v>
      </c>
      <c r="H381">
        <f t="shared" si="11"/>
        <v>0.80600000000000005</v>
      </c>
      <c r="I381" s="1">
        <v>528946440</v>
      </c>
      <c r="J381" s="1">
        <v>1364013</v>
      </c>
      <c r="K381" s="1">
        <v>1445587</v>
      </c>
    </row>
    <row r="382" spans="1:11" x14ac:dyDescent="0.35">
      <c r="A382">
        <v>431401</v>
      </c>
      <c r="B382" t="s">
        <v>379</v>
      </c>
      <c r="C382" s="1">
        <v>904</v>
      </c>
      <c r="D382" s="1">
        <v>616136</v>
      </c>
      <c r="E382" s="8">
        <v>0.49099999999999999</v>
      </c>
      <c r="F382" s="8">
        <v>0.56000000000000005</v>
      </c>
      <c r="G382">
        <f t="shared" si="10"/>
        <v>0.56000000000000005</v>
      </c>
      <c r="H382">
        <f t="shared" si="11"/>
        <v>0.56000000000000005</v>
      </c>
      <c r="I382" s="1">
        <v>556987003</v>
      </c>
      <c r="J382" s="1">
        <v>463931</v>
      </c>
      <c r="K382" s="1">
        <v>535262</v>
      </c>
    </row>
    <row r="383" spans="1:11" x14ac:dyDescent="0.35">
      <c r="A383">
        <v>431701</v>
      </c>
      <c r="B383" t="s">
        <v>380</v>
      </c>
      <c r="C383" s="1">
        <v>4510</v>
      </c>
      <c r="D383" s="1">
        <v>449430</v>
      </c>
      <c r="E383" s="8">
        <v>0.54100000000000004</v>
      </c>
      <c r="F383" s="8">
        <v>0.67900000000000005</v>
      </c>
      <c r="G383">
        <f t="shared" si="10"/>
        <v>0.67900000000000005</v>
      </c>
      <c r="H383">
        <f t="shared" si="11"/>
        <v>0.67900000000000005</v>
      </c>
      <c r="I383" s="1">
        <v>2026933591</v>
      </c>
      <c r="J383" s="1">
        <v>884124</v>
      </c>
      <c r="K383" s="1">
        <v>1110942</v>
      </c>
    </row>
    <row r="384" spans="1:11" x14ac:dyDescent="0.35">
      <c r="A384">
        <v>440102</v>
      </c>
      <c r="B384" t="s">
        <v>381</v>
      </c>
      <c r="C384" s="1">
        <v>4665</v>
      </c>
      <c r="D384" s="1">
        <v>577563</v>
      </c>
      <c r="E384" s="8">
        <v>0.56999999999999995</v>
      </c>
      <c r="F384" s="8">
        <v>0.58699999999999997</v>
      </c>
      <c r="G384">
        <f t="shared" si="10"/>
        <v>0.58699999999999997</v>
      </c>
      <c r="H384">
        <f t="shared" si="11"/>
        <v>0.58699999999999997</v>
      </c>
      <c r="I384" s="1">
        <v>2694332463</v>
      </c>
      <c r="J384" s="1">
        <v>1416634</v>
      </c>
      <c r="K384" s="1">
        <v>1993556</v>
      </c>
    </row>
    <row r="385" spans="1:11" x14ac:dyDescent="0.35">
      <c r="A385">
        <v>440201</v>
      </c>
      <c r="B385" t="s">
        <v>382</v>
      </c>
      <c r="C385" s="1">
        <v>1152</v>
      </c>
      <c r="D385" s="1">
        <v>709746</v>
      </c>
      <c r="E385" s="8">
        <v>0.55100000000000005</v>
      </c>
      <c r="F385" s="8">
        <v>0.49299999999999999</v>
      </c>
      <c r="G385">
        <f t="shared" si="10"/>
        <v>0.49299999999999999</v>
      </c>
      <c r="H385">
        <f t="shared" si="11"/>
        <v>0.55100000000000005</v>
      </c>
      <c r="I385" s="1">
        <v>817628148</v>
      </c>
      <c r="J385" s="1">
        <v>438930</v>
      </c>
      <c r="K385" s="1">
        <v>470597</v>
      </c>
    </row>
    <row r="386" spans="1:11" x14ac:dyDescent="0.35">
      <c r="A386">
        <v>440301</v>
      </c>
      <c r="B386" t="s">
        <v>383</v>
      </c>
      <c r="C386" s="1">
        <v>3715</v>
      </c>
      <c r="D386" s="1">
        <v>572298</v>
      </c>
      <c r="E386" s="8">
        <v>0.58599999999999997</v>
      </c>
      <c r="F386" s="8">
        <v>0.59099999999999997</v>
      </c>
      <c r="G386">
        <f t="shared" si="10"/>
        <v>0.59099999999999997</v>
      </c>
      <c r="H386">
        <f t="shared" si="11"/>
        <v>0.59099999999999997</v>
      </c>
      <c r="I386" s="1">
        <v>2126088060</v>
      </c>
      <c r="J386" s="1">
        <v>968499</v>
      </c>
      <c r="K386" s="1">
        <v>1046434</v>
      </c>
    </row>
    <row r="387" spans="1:11" x14ac:dyDescent="0.35">
      <c r="A387">
        <v>440401</v>
      </c>
      <c r="B387" t="s">
        <v>384</v>
      </c>
      <c r="C387" s="1">
        <v>6126</v>
      </c>
      <c r="D387" s="1">
        <v>477668</v>
      </c>
      <c r="E387" s="8">
        <v>0.53800000000000003</v>
      </c>
      <c r="F387" s="8">
        <v>0.65900000000000003</v>
      </c>
      <c r="G387">
        <f t="shared" si="10"/>
        <v>0.65900000000000003</v>
      </c>
      <c r="H387">
        <f t="shared" si="11"/>
        <v>0.65900000000000003</v>
      </c>
      <c r="I387" s="1">
        <v>2926195180</v>
      </c>
      <c r="J387" s="1">
        <v>1793770</v>
      </c>
      <c r="K387" s="1">
        <v>2239759</v>
      </c>
    </row>
    <row r="388" spans="1:11" x14ac:dyDescent="0.35">
      <c r="A388">
        <v>440601</v>
      </c>
      <c r="B388" t="s">
        <v>385</v>
      </c>
      <c r="C388" s="1">
        <v>3216</v>
      </c>
      <c r="D388" s="1">
        <v>733704</v>
      </c>
      <c r="E388" s="8">
        <v>0.53500000000000003</v>
      </c>
      <c r="F388" s="8">
        <v>0.47499999999999998</v>
      </c>
      <c r="G388">
        <f t="shared" ref="G388:G451" si="12">F388</f>
        <v>0.47499999999999998</v>
      </c>
      <c r="H388">
        <f t="shared" ref="H388:H451" si="13">MAX(IF(E388&gt;F388,E388,F388),0.36)</f>
        <v>0.53500000000000003</v>
      </c>
      <c r="I388" s="1">
        <v>2359592851</v>
      </c>
      <c r="J388" s="1">
        <v>766945</v>
      </c>
      <c r="K388" s="1">
        <v>951883</v>
      </c>
    </row>
    <row r="389" spans="1:11" x14ac:dyDescent="0.35">
      <c r="A389">
        <v>440901</v>
      </c>
      <c r="B389" t="s">
        <v>386</v>
      </c>
      <c r="C389" s="1">
        <v>1131</v>
      </c>
      <c r="D389" s="1">
        <v>518733</v>
      </c>
      <c r="E389" s="8">
        <v>0.497</v>
      </c>
      <c r="F389" s="8">
        <v>0.629</v>
      </c>
      <c r="G389">
        <f t="shared" si="12"/>
        <v>0.629</v>
      </c>
      <c r="H389">
        <f t="shared" si="13"/>
        <v>0.629</v>
      </c>
      <c r="I389" s="1">
        <v>586688098</v>
      </c>
      <c r="J389" s="1">
        <v>641340</v>
      </c>
      <c r="K389" s="1">
        <v>646892</v>
      </c>
    </row>
    <row r="390" spans="1:11" x14ac:dyDescent="0.35">
      <c r="A390">
        <v>441000</v>
      </c>
      <c r="B390" t="s">
        <v>387</v>
      </c>
      <c r="C390" s="1">
        <v>7430</v>
      </c>
      <c r="D390" s="1">
        <v>451572</v>
      </c>
      <c r="E390" s="8">
        <v>0.57299999999999995</v>
      </c>
      <c r="F390" s="8">
        <v>0.67800000000000005</v>
      </c>
      <c r="G390">
        <f t="shared" si="12"/>
        <v>0.67800000000000005</v>
      </c>
      <c r="H390">
        <f t="shared" si="13"/>
        <v>0.67800000000000005</v>
      </c>
      <c r="I390" s="1">
        <v>3355186568</v>
      </c>
      <c r="J390" s="1">
        <v>3843466</v>
      </c>
      <c r="K390" s="1">
        <v>4150501</v>
      </c>
    </row>
    <row r="391" spans="1:11" x14ac:dyDescent="0.35">
      <c r="A391">
        <v>441101</v>
      </c>
      <c r="B391" t="s">
        <v>388</v>
      </c>
      <c r="C391" s="1">
        <v>4817</v>
      </c>
      <c r="D391" s="1">
        <v>487791</v>
      </c>
      <c r="E391" s="8">
        <v>0.53</v>
      </c>
      <c r="F391" s="8">
        <v>0.65200000000000002</v>
      </c>
      <c r="G391">
        <f t="shared" si="12"/>
        <v>0.65200000000000002</v>
      </c>
      <c r="H391">
        <f t="shared" si="13"/>
        <v>0.65200000000000002</v>
      </c>
      <c r="I391" s="1">
        <v>2349690917</v>
      </c>
      <c r="J391" s="1">
        <v>1523618</v>
      </c>
      <c r="K391" s="1">
        <v>1970082</v>
      </c>
    </row>
    <row r="392" spans="1:11" x14ac:dyDescent="0.35">
      <c r="A392">
        <v>441201</v>
      </c>
      <c r="B392" t="s">
        <v>389</v>
      </c>
      <c r="C392" s="1">
        <v>7961</v>
      </c>
      <c r="D392" s="1">
        <v>617600</v>
      </c>
      <c r="E392" s="8">
        <v>0.623</v>
      </c>
      <c r="F392" s="8">
        <v>0.55800000000000005</v>
      </c>
      <c r="G392">
        <f t="shared" si="12"/>
        <v>0.55800000000000005</v>
      </c>
      <c r="H392">
        <f t="shared" si="13"/>
        <v>0.623</v>
      </c>
      <c r="I392" s="1">
        <v>4916719416</v>
      </c>
      <c r="J392" s="1">
        <v>2187676</v>
      </c>
      <c r="K392" s="1">
        <v>2591617</v>
      </c>
    </row>
    <row r="393" spans="1:11" x14ac:dyDescent="0.35">
      <c r="A393">
        <v>441202</v>
      </c>
      <c r="B393" t="s">
        <v>390</v>
      </c>
      <c r="C393" s="1">
        <v>103</v>
      </c>
      <c r="D393" s="1">
        <v>6699870</v>
      </c>
      <c r="E393" s="8">
        <v>0.26</v>
      </c>
      <c r="F393" s="8">
        <v>0</v>
      </c>
      <c r="G393">
        <f t="shared" si="12"/>
        <v>0</v>
      </c>
      <c r="H393">
        <f t="shared" si="13"/>
        <v>0.36</v>
      </c>
      <c r="I393" s="1">
        <v>690086610</v>
      </c>
      <c r="J393" s="1">
        <v>34643</v>
      </c>
      <c r="K393" s="1">
        <v>38212</v>
      </c>
    </row>
    <row r="394" spans="1:11" x14ac:dyDescent="0.35">
      <c r="A394">
        <v>441301</v>
      </c>
      <c r="B394" t="s">
        <v>391</v>
      </c>
      <c r="C394" s="1">
        <v>5103</v>
      </c>
      <c r="D394" s="1">
        <v>560049</v>
      </c>
      <c r="E394" s="8">
        <v>0.54600000000000004</v>
      </c>
      <c r="F394" s="8">
        <v>0.6</v>
      </c>
      <c r="G394">
        <f t="shared" si="12"/>
        <v>0.6</v>
      </c>
      <c r="H394">
        <f t="shared" si="13"/>
        <v>0.6</v>
      </c>
      <c r="I394" s="1">
        <v>2857931207</v>
      </c>
      <c r="J394" s="1">
        <v>1432956</v>
      </c>
      <c r="K394" s="1">
        <v>1624154</v>
      </c>
    </row>
    <row r="395" spans="1:11" x14ac:dyDescent="0.35">
      <c r="A395">
        <v>441600</v>
      </c>
      <c r="B395" t="s">
        <v>392</v>
      </c>
      <c r="C395" s="1">
        <v>11791</v>
      </c>
      <c r="D395" s="1">
        <v>462377</v>
      </c>
      <c r="E395" s="8">
        <v>0.56100000000000005</v>
      </c>
      <c r="F395" s="8">
        <v>0.67</v>
      </c>
      <c r="G395">
        <f t="shared" si="12"/>
        <v>0.67</v>
      </c>
      <c r="H395">
        <f t="shared" si="13"/>
        <v>0.67</v>
      </c>
      <c r="I395" s="1">
        <v>5451889324</v>
      </c>
      <c r="J395" s="1">
        <v>0</v>
      </c>
      <c r="K395" s="1">
        <v>0</v>
      </c>
    </row>
    <row r="396" spans="1:11" x14ac:dyDescent="0.35">
      <c r="A396">
        <v>441800</v>
      </c>
      <c r="B396" t="s">
        <v>393</v>
      </c>
      <c r="C396" s="1">
        <v>3011</v>
      </c>
      <c r="D396" s="1">
        <v>427550</v>
      </c>
      <c r="E396" s="8">
        <v>0.60799999999999998</v>
      </c>
      <c r="F396" s="8">
        <v>0.69399999999999995</v>
      </c>
      <c r="G396">
        <f t="shared" si="12"/>
        <v>0.69399999999999995</v>
      </c>
      <c r="H396">
        <f t="shared" si="13"/>
        <v>0.69399999999999995</v>
      </c>
      <c r="I396" s="1">
        <v>1287355261</v>
      </c>
      <c r="J396" s="1">
        <v>1041477</v>
      </c>
      <c r="K396" s="1">
        <v>1337539</v>
      </c>
    </row>
    <row r="397" spans="1:11" x14ac:dyDescent="0.35">
      <c r="A397">
        <v>441903</v>
      </c>
      <c r="B397" t="s">
        <v>394</v>
      </c>
      <c r="C397" s="1">
        <v>322</v>
      </c>
      <c r="D397" s="1">
        <v>3313569</v>
      </c>
      <c r="E397" s="8">
        <v>0.158</v>
      </c>
      <c r="F397" s="8">
        <v>0</v>
      </c>
      <c r="G397">
        <f t="shared" si="12"/>
        <v>0</v>
      </c>
      <c r="H397">
        <f t="shared" si="13"/>
        <v>0.36</v>
      </c>
      <c r="I397" s="1">
        <v>1066969471</v>
      </c>
      <c r="J397" s="1">
        <v>258820</v>
      </c>
      <c r="K397" s="1">
        <v>246288</v>
      </c>
    </row>
    <row r="398" spans="1:11" x14ac:dyDescent="0.35">
      <c r="A398">
        <v>442101</v>
      </c>
      <c r="B398" t="s">
        <v>395</v>
      </c>
      <c r="C398" s="1">
        <v>4608</v>
      </c>
      <c r="D398" s="1">
        <v>672326</v>
      </c>
      <c r="E398" s="8">
        <v>0.53800000000000003</v>
      </c>
      <c r="F398" s="8">
        <v>0.52</v>
      </c>
      <c r="G398">
        <f t="shared" si="12"/>
        <v>0.52</v>
      </c>
      <c r="H398">
        <f t="shared" si="13"/>
        <v>0.53800000000000003</v>
      </c>
      <c r="I398" s="1">
        <v>3098080071</v>
      </c>
      <c r="J398" s="1">
        <v>1640293</v>
      </c>
      <c r="K398" s="1">
        <v>1866173</v>
      </c>
    </row>
    <row r="399" spans="1:11" x14ac:dyDescent="0.35">
      <c r="A399">
        <v>442111</v>
      </c>
      <c r="B399" t="s">
        <v>396</v>
      </c>
      <c r="C399" s="1">
        <v>1038</v>
      </c>
      <c r="D399" s="1">
        <v>800680</v>
      </c>
      <c r="E399" s="8">
        <v>0.56799999999999995</v>
      </c>
      <c r="F399" s="8">
        <v>0.42699999999999999</v>
      </c>
      <c r="G399">
        <f t="shared" si="12"/>
        <v>0.42699999999999999</v>
      </c>
      <c r="H399">
        <f t="shared" si="13"/>
        <v>0.56799999999999995</v>
      </c>
      <c r="I399" s="1">
        <v>831106661</v>
      </c>
      <c r="J399" s="1">
        <v>688813</v>
      </c>
      <c r="K399" s="1">
        <v>542483</v>
      </c>
    </row>
    <row r="400" spans="1:11" x14ac:dyDescent="0.35">
      <c r="A400">
        <v>442115</v>
      </c>
      <c r="B400" t="s">
        <v>397</v>
      </c>
      <c r="C400" s="1">
        <v>914</v>
      </c>
      <c r="D400" s="1">
        <v>694213</v>
      </c>
      <c r="E400" s="8">
        <v>0.61599999999999999</v>
      </c>
      <c r="F400" s="8">
        <v>0.504</v>
      </c>
      <c r="G400">
        <f t="shared" si="12"/>
        <v>0.504</v>
      </c>
      <c r="H400">
        <f t="shared" si="13"/>
        <v>0.61599999999999999</v>
      </c>
      <c r="I400" s="1">
        <v>634510882</v>
      </c>
      <c r="J400" s="1">
        <v>450803</v>
      </c>
      <c r="K400" s="1">
        <v>444485</v>
      </c>
    </row>
    <row r="401" spans="1:11" x14ac:dyDescent="0.35">
      <c r="A401">
        <v>450101</v>
      </c>
      <c r="B401" t="s">
        <v>398</v>
      </c>
      <c r="C401" s="1">
        <v>2205</v>
      </c>
      <c r="D401" s="1">
        <v>224151</v>
      </c>
      <c r="E401" s="8">
        <v>0.52400000000000002</v>
      </c>
      <c r="F401" s="8">
        <v>0.84</v>
      </c>
      <c r="G401">
        <f t="shared" si="12"/>
        <v>0.84</v>
      </c>
      <c r="H401">
        <f t="shared" si="13"/>
        <v>0.84</v>
      </c>
      <c r="I401" s="1">
        <v>494253713</v>
      </c>
      <c r="J401" s="1">
        <v>618309</v>
      </c>
      <c r="K401" s="1">
        <v>533668</v>
      </c>
    </row>
    <row r="402" spans="1:11" x14ac:dyDescent="0.35">
      <c r="A402">
        <v>450607</v>
      </c>
      <c r="B402" t="s">
        <v>399</v>
      </c>
      <c r="C402" s="1">
        <v>912</v>
      </c>
      <c r="D402" s="1">
        <v>295335</v>
      </c>
      <c r="E402" s="8">
        <v>0.63500000000000001</v>
      </c>
      <c r="F402" s="8">
        <v>0.78900000000000003</v>
      </c>
      <c r="G402">
        <f t="shared" si="12"/>
        <v>0.78900000000000003</v>
      </c>
      <c r="H402">
        <f t="shared" si="13"/>
        <v>0.78900000000000003</v>
      </c>
      <c r="I402" s="1">
        <v>269345719</v>
      </c>
      <c r="J402" s="1">
        <v>636567</v>
      </c>
      <c r="K402" s="1">
        <v>835623</v>
      </c>
    </row>
    <row r="403" spans="1:11" x14ac:dyDescent="0.35">
      <c r="A403">
        <v>450704</v>
      </c>
      <c r="B403" t="s">
        <v>400</v>
      </c>
      <c r="C403" s="1">
        <v>1268</v>
      </c>
      <c r="D403" s="1">
        <v>234011</v>
      </c>
      <c r="E403" s="8">
        <v>0.67300000000000004</v>
      </c>
      <c r="F403" s="8">
        <v>0.83299999999999996</v>
      </c>
      <c r="G403">
        <f t="shared" si="12"/>
        <v>0.83299999999999996</v>
      </c>
      <c r="H403">
        <f t="shared" si="13"/>
        <v>0.83299999999999996</v>
      </c>
      <c r="I403" s="1">
        <v>296726856</v>
      </c>
      <c r="J403" s="1">
        <v>966963</v>
      </c>
      <c r="K403" s="1">
        <v>1128685</v>
      </c>
    </row>
    <row r="404" spans="1:11" x14ac:dyDescent="0.35">
      <c r="A404">
        <v>450801</v>
      </c>
      <c r="B404" t="s">
        <v>401</v>
      </c>
      <c r="C404" s="1">
        <v>1885</v>
      </c>
      <c r="D404" s="1">
        <v>204199</v>
      </c>
      <c r="E404" s="8">
        <v>0.66300000000000003</v>
      </c>
      <c r="F404" s="8">
        <v>0.85499999999999998</v>
      </c>
      <c r="G404">
        <f t="shared" si="12"/>
        <v>0.85499999999999998</v>
      </c>
      <c r="H404">
        <f t="shared" si="13"/>
        <v>0.85499999999999998</v>
      </c>
      <c r="I404" s="1">
        <v>384916435</v>
      </c>
      <c r="J404" s="1">
        <v>1232297</v>
      </c>
      <c r="K404" s="1">
        <v>1136231</v>
      </c>
    </row>
    <row r="405" spans="1:11" x14ac:dyDescent="0.35">
      <c r="A405">
        <v>451001</v>
      </c>
      <c r="B405" t="s">
        <v>402</v>
      </c>
      <c r="C405" s="1">
        <v>698</v>
      </c>
      <c r="D405" s="1">
        <v>332977</v>
      </c>
      <c r="E405" s="8">
        <v>0.59</v>
      </c>
      <c r="F405" s="8">
        <v>0.76200000000000001</v>
      </c>
      <c r="G405">
        <f t="shared" si="12"/>
        <v>0.76200000000000001</v>
      </c>
      <c r="H405">
        <f t="shared" si="13"/>
        <v>0.76200000000000001</v>
      </c>
      <c r="I405" s="1">
        <v>232418231</v>
      </c>
      <c r="J405" s="1">
        <v>440622</v>
      </c>
      <c r="K405" s="1">
        <v>430254</v>
      </c>
    </row>
    <row r="406" spans="1:11" x14ac:dyDescent="0.35">
      <c r="A406">
        <v>460102</v>
      </c>
      <c r="B406" t="s">
        <v>403</v>
      </c>
      <c r="C406" s="1">
        <v>1363</v>
      </c>
      <c r="D406" s="1">
        <v>255071</v>
      </c>
      <c r="E406" s="8">
        <v>0.63900000000000001</v>
      </c>
      <c r="F406" s="8">
        <v>0.81799999999999995</v>
      </c>
      <c r="G406">
        <f t="shared" si="12"/>
        <v>0.81799999999999995</v>
      </c>
      <c r="H406">
        <f t="shared" si="13"/>
        <v>0.81799999999999995</v>
      </c>
      <c r="I406" s="1">
        <v>347662169</v>
      </c>
      <c r="J406" s="1">
        <v>1362819</v>
      </c>
      <c r="K406" s="1">
        <v>1151383</v>
      </c>
    </row>
    <row r="407" spans="1:11" x14ac:dyDescent="0.35">
      <c r="A407">
        <v>460500</v>
      </c>
      <c r="B407" t="s">
        <v>404</v>
      </c>
      <c r="C407" s="1">
        <v>3771</v>
      </c>
      <c r="D407" s="1">
        <v>198824</v>
      </c>
      <c r="E407" s="8">
        <v>0.69</v>
      </c>
      <c r="F407" s="8">
        <v>0.85799999999999998</v>
      </c>
      <c r="G407">
        <f t="shared" si="12"/>
        <v>0.85799999999999998</v>
      </c>
      <c r="H407">
        <f t="shared" si="13"/>
        <v>0.85799999999999998</v>
      </c>
      <c r="I407" s="1">
        <v>749768388</v>
      </c>
      <c r="J407" s="1">
        <v>3407977</v>
      </c>
      <c r="K407" s="1">
        <v>2713958</v>
      </c>
    </row>
    <row r="408" spans="1:11" x14ac:dyDescent="0.35">
      <c r="A408">
        <v>460701</v>
      </c>
      <c r="B408" t="s">
        <v>405</v>
      </c>
      <c r="C408" s="1">
        <v>1593</v>
      </c>
      <c r="D408" s="1">
        <v>164044</v>
      </c>
      <c r="E408" s="8">
        <v>0.66300000000000003</v>
      </c>
      <c r="F408" s="8">
        <v>0.88300000000000001</v>
      </c>
      <c r="G408">
        <f t="shared" si="12"/>
        <v>0.88300000000000001</v>
      </c>
      <c r="H408">
        <f t="shared" si="13"/>
        <v>0.88300000000000001</v>
      </c>
      <c r="I408" s="1">
        <v>261322101</v>
      </c>
      <c r="J408" s="1">
        <v>1078282</v>
      </c>
      <c r="K408" s="1">
        <v>891739</v>
      </c>
    </row>
    <row r="409" spans="1:11" x14ac:dyDescent="0.35">
      <c r="A409">
        <v>460801</v>
      </c>
      <c r="B409" t="s">
        <v>406</v>
      </c>
      <c r="C409" s="1">
        <v>4613</v>
      </c>
      <c r="D409" s="1">
        <v>286962</v>
      </c>
      <c r="E409" s="8">
        <v>0.56599999999999995</v>
      </c>
      <c r="F409" s="8">
        <v>0.79500000000000004</v>
      </c>
      <c r="G409">
        <f t="shared" si="12"/>
        <v>0.79500000000000004</v>
      </c>
      <c r="H409">
        <f t="shared" si="13"/>
        <v>0.79500000000000004</v>
      </c>
      <c r="I409" s="1">
        <v>1323759287</v>
      </c>
      <c r="J409" s="1">
        <v>2623021</v>
      </c>
      <c r="K409" s="1">
        <v>2236076</v>
      </c>
    </row>
    <row r="410" spans="1:11" x14ac:dyDescent="0.35">
      <c r="A410">
        <v>460901</v>
      </c>
      <c r="B410" t="s">
        <v>407</v>
      </c>
      <c r="C410" s="1">
        <v>2405</v>
      </c>
      <c r="D410" s="1">
        <v>318031</v>
      </c>
      <c r="E410" s="8">
        <v>0.76</v>
      </c>
      <c r="F410" s="8">
        <v>0.77300000000000002</v>
      </c>
      <c r="G410">
        <f t="shared" si="12"/>
        <v>0.77300000000000002</v>
      </c>
      <c r="H410">
        <f t="shared" si="13"/>
        <v>0.77300000000000002</v>
      </c>
      <c r="I410" s="1">
        <v>764864646</v>
      </c>
      <c r="J410" s="1">
        <v>1997311</v>
      </c>
      <c r="K410" s="1">
        <v>1809533</v>
      </c>
    </row>
    <row r="411" spans="1:11" x14ac:dyDescent="0.35">
      <c r="A411">
        <v>461300</v>
      </c>
      <c r="B411" t="s">
        <v>408</v>
      </c>
      <c r="C411" s="1">
        <v>4336</v>
      </c>
      <c r="D411" s="1">
        <v>430728</v>
      </c>
      <c r="E411" s="8">
        <v>0.66</v>
      </c>
      <c r="F411" s="8">
        <v>0.69199999999999995</v>
      </c>
      <c r="G411">
        <f t="shared" si="12"/>
        <v>0.69199999999999995</v>
      </c>
      <c r="H411">
        <f t="shared" si="13"/>
        <v>0.69199999999999995</v>
      </c>
      <c r="I411" s="1">
        <v>1867637186</v>
      </c>
      <c r="J411" s="1">
        <v>1962842</v>
      </c>
      <c r="K411" s="1">
        <v>1689601</v>
      </c>
    </row>
    <row r="412" spans="1:11" x14ac:dyDescent="0.35">
      <c r="A412">
        <v>461801</v>
      </c>
      <c r="B412" t="s">
        <v>409</v>
      </c>
      <c r="C412" s="1">
        <v>1165</v>
      </c>
      <c r="D412" s="1">
        <v>260844</v>
      </c>
      <c r="E412" s="8">
        <v>0.59199999999999997</v>
      </c>
      <c r="F412" s="8">
        <v>0.81399999999999995</v>
      </c>
      <c r="G412">
        <f t="shared" si="12"/>
        <v>0.81399999999999995</v>
      </c>
      <c r="H412">
        <f t="shared" si="13"/>
        <v>0.81399999999999995</v>
      </c>
      <c r="I412" s="1">
        <v>303884356</v>
      </c>
      <c r="J412" s="1">
        <v>905875</v>
      </c>
      <c r="K412" s="1">
        <v>727200</v>
      </c>
    </row>
    <row r="413" spans="1:11" x14ac:dyDescent="0.35">
      <c r="A413">
        <v>461901</v>
      </c>
      <c r="B413" t="s">
        <v>410</v>
      </c>
      <c r="C413" s="1">
        <v>935</v>
      </c>
      <c r="D413" s="1">
        <v>417060</v>
      </c>
      <c r="E413" s="8">
        <v>0.49099999999999999</v>
      </c>
      <c r="F413" s="8">
        <v>0.70199999999999996</v>
      </c>
      <c r="G413">
        <f t="shared" si="12"/>
        <v>0.70199999999999996</v>
      </c>
      <c r="H413">
        <f t="shared" si="13"/>
        <v>0.70199999999999996</v>
      </c>
      <c r="I413" s="1">
        <v>389951946</v>
      </c>
      <c r="J413" s="1">
        <v>1110174</v>
      </c>
      <c r="K413" s="1">
        <v>866747</v>
      </c>
    </row>
    <row r="414" spans="1:11" x14ac:dyDescent="0.35">
      <c r="A414">
        <v>462001</v>
      </c>
      <c r="B414" t="s">
        <v>411</v>
      </c>
      <c r="C414" s="1">
        <v>2215</v>
      </c>
      <c r="D414" s="1">
        <v>265334</v>
      </c>
      <c r="E414" s="8">
        <v>0.70399999999999996</v>
      </c>
      <c r="F414" s="8">
        <v>0.81100000000000005</v>
      </c>
      <c r="G414">
        <f t="shared" si="12"/>
        <v>0.81100000000000005</v>
      </c>
      <c r="H414">
        <f t="shared" si="13"/>
        <v>0.81100000000000005</v>
      </c>
      <c r="I414" s="1">
        <v>587716974</v>
      </c>
      <c r="J414" s="1">
        <v>2109441</v>
      </c>
      <c r="K414" s="1">
        <v>1764532</v>
      </c>
    </row>
    <row r="415" spans="1:11" x14ac:dyDescent="0.35">
      <c r="A415">
        <v>470202</v>
      </c>
      <c r="B415" t="s">
        <v>412</v>
      </c>
      <c r="C415" s="1">
        <v>463</v>
      </c>
      <c r="D415" s="1">
        <v>421160</v>
      </c>
      <c r="E415" s="8">
        <v>0.29299999999999998</v>
      </c>
      <c r="F415" s="8">
        <v>0.69899999999999995</v>
      </c>
      <c r="G415">
        <f t="shared" si="12"/>
        <v>0.69899999999999995</v>
      </c>
      <c r="H415">
        <f t="shared" si="13"/>
        <v>0.69899999999999995</v>
      </c>
      <c r="I415" s="1">
        <v>194997401</v>
      </c>
      <c r="J415" s="1">
        <v>531864</v>
      </c>
      <c r="K415" s="1">
        <v>516160</v>
      </c>
    </row>
    <row r="416" spans="1:11" x14ac:dyDescent="0.35">
      <c r="A416">
        <v>470501</v>
      </c>
      <c r="B416" t="s">
        <v>413</v>
      </c>
      <c r="C416" s="1">
        <v>501</v>
      </c>
      <c r="D416" s="1">
        <v>420568</v>
      </c>
      <c r="E416" s="8">
        <v>0.28000000000000003</v>
      </c>
      <c r="F416" s="8">
        <v>0.7</v>
      </c>
      <c r="G416">
        <f t="shared" si="12"/>
        <v>0.7</v>
      </c>
      <c r="H416">
        <f t="shared" si="13"/>
        <v>0.7</v>
      </c>
      <c r="I416" s="1">
        <v>210704782</v>
      </c>
      <c r="J416" s="1">
        <v>582679</v>
      </c>
      <c r="K416" s="1">
        <v>546448</v>
      </c>
    </row>
    <row r="417" spans="1:11" x14ac:dyDescent="0.35">
      <c r="A417">
        <v>470801</v>
      </c>
      <c r="B417" t="s">
        <v>414</v>
      </c>
      <c r="C417" s="1">
        <v>386</v>
      </c>
      <c r="D417" s="1">
        <v>420930</v>
      </c>
      <c r="E417" s="8">
        <v>0.45300000000000001</v>
      </c>
      <c r="F417" s="8">
        <v>0.7</v>
      </c>
      <c r="G417">
        <f t="shared" si="12"/>
        <v>0.7</v>
      </c>
      <c r="H417">
        <f t="shared" si="13"/>
        <v>0.7</v>
      </c>
      <c r="I417" s="1">
        <v>162479196</v>
      </c>
      <c r="J417" s="1">
        <v>436326</v>
      </c>
      <c r="K417" s="1">
        <v>441231</v>
      </c>
    </row>
    <row r="418" spans="1:11" x14ac:dyDescent="0.35">
      <c r="A418">
        <v>470901</v>
      </c>
      <c r="B418" t="s">
        <v>415</v>
      </c>
      <c r="C418" s="1">
        <v>376</v>
      </c>
      <c r="D418" s="1">
        <v>482031</v>
      </c>
      <c r="E418" s="8">
        <v>0.47399999999999998</v>
      </c>
      <c r="F418" s="8">
        <v>0.65600000000000003</v>
      </c>
      <c r="G418">
        <f t="shared" si="12"/>
        <v>0.65600000000000003</v>
      </c>
      <c r="H418">
        <f t="shared" si="13"/>
        <v>0.65600000000000003</v>
      </c>
      <c r="I418" s="1">
        <v>181243880</v>
      </c>
      <c r="J418" s="1">
        <v>493401</v>
      </c>
      <c r="K418" s="1">
        <v>482035</v>
      </c>
    </row>
    <row r="419" spans="1:11" x14ac:dyDescent="0.35">
      <c r="A419">
        <v>471101</v>
      </c>
      <c r="B419" t="s">
        <v>416</v>
      </c>
      <c r="C419" s="1">
        <v>469</v>
      </c>
      <c r="D419" s="1">
        <v>549788</v>
      </c>
      <c r="E419" s="8">
        <v>0.44500000000000001</v>
      </c>
      <c r="F419" s="8">
        <v>0.60699999999999998</v>
      </c>
      <c r="G419">
        <f t="shared" si="12"/>
        <v>0.60699999999999998</v>
      </c>
      <c r="H419">
        <f t="shared" si="13"/>
        <v>0.60699999999999998</v>
      </c>
      <c r="I419" s="1">
        <v>257850952</v>
      </c>
      <c r="J419" s="1">
        <v>544409</v>
      </c>
      <c r="K419" s="1">
        <v>505912</v>
      </c>
    </row>
    <row r="420" spans="1:11" x14ac:dyDescent="0.35">
      <c r="A420">
        <v>471201</v>
      </c>
      <c r="B420" t="s">
        <v>417</v>
      </c>
      <c r="C420" s="1">
        <v>479</v>
      </c>
      <c r="D420" s="1">
        <v>385800</v>
      </c>
      <c r="E420" s="8">
        <v>0.46400000000000002</v>
      </c>
      <c r="F420" s="8">
        <v>0.72499999999999998</v>
      </c>
      <c r="G420">
        <f t="shared" si="12"/>
        <v>0.72499999999999998</v>
      </c>
      <c r="H420">
        <f t="shared" si="13"/>
        <v>0.72499999999999998</v>
      </c>
      <c r="I420" s="1">
        <v>184798497</v>
      </c>
      <c r="J420" s="1">
        <v>552122</v>
      </c>
      <c r="K420" s="1">
        <v>508529</v>
      </c>
    </row>
    <row r="421" spans="1:11" x14ac:dyDescent="0.35">
      <c r="A421">
        <v>471400</v>
      </c>
      <c r="B421" t="s">
        <v>418</v>
      </c>
      <c r="C421" s="1">
        <v>1920</v>
      </c>
      <c r="D421" s="1">
        <v>548309</v>
      </c>
      <c r="E421" s="8">
        <v>0.55100000000000005</v>
      </c>
      <c r="F421" s="8">
        <v>0.60799999999999998</v>
      </c>
      <c r="G421">
        <f t="shared" si="12"/>
        <v>0.60799999999999998</v>
      </c>
      <c r="H421">
        <f t="shared" si="13"/>
        <v>0.60799999999999998</v>
      </c>
      <c r="I421" s="1">
        <v>1052755051</v>
      </c>
      <c r="J421" s="1">
        <v>1263461</v>
      </c>
      <c r="K421" s="1">
        <v>1269069</v>
      </c>
    </row>
    <row r="422" spans="1:11" x14ac:dyDescent="0.35">
      <c r="A422">
        <v>471601</v>
      </c>
      <c r="B422" t="s">
        <v>419</v>
      </c>
      <c r="C422" s="1">
        <v>1098</v>
      </c>
      <c r="D422" s="1">
        <v>361581</v>
      </c>
      <c r="E422" s="8">
        <v>0.51600000000000001</v>
      </c>
      <c r="F422" s="8">
        <v>0.74199999999999999</v>
      </c>
      <c r="G422">
        <f t="shared" si="12"/>
        <v>0.74199999999999999</v>
      </c>
      <c r="H422">
        <f t="shared" si="13"/>
        <v>0.74199999999999999</v>
      </c>
      <c r="I422" s="1">
        <v>397016939</v>
      </c>
      <c r="J422" s="1">
        <v>1332151</v>
      </c>
      <c r="K422" s="1">
        <v>1293730</v>
      </c>
    </row>
    <row r="423" spans="1:11" x14ac:dyDescent="0.35">
      <c r="A423">
        <v>471701</v>
      </c>
      <c r="B423" t="s">
        <v>420</v>
      </c>
      <c r="C423" s="1">
        <v>1027</v>
      </c>
      <c r="D423" s="1">
        <v>1124247</v>
      </c>
      <c r="E423" s="8">
        <v>0.121</v>
      </c>
      <c r="F423" s="8">
        <v>0.19600000000000001</v>
      </c>
      <c r="G423">
        <f t="shared" si="12"/>
        <v>0.19600000000000001</v>
      </c>
      <c r="H423">
        <f t="shared" si="13"/>
        <v>0.36</v>
      </c>
      <c r="I423" s="1">
        <v>1154602578</v>
      </c>
      <c r="J423" s="1">
        <v>298407</v>
      </c>
      <c r="K423" s="1">
        <v>302169</v>
      </c>
    </row>
    <row r="424" spans="1:11" x14ac:dyDescent="0.35">
      <c r="A424">
        <v>472001</v>
      </c>
      <c r="B424" t="s">
        <v>421</v>
      </c>
      <c r="C424" s="1">
        <v>595</v>
      </c>
      <c r="D424" s="1">
        <v>583951</v>
      </c>
      <c r="E424" s="8">
        <v>0.16700000000000001</v>
      </c>
      <c r="F424" s="8">
        <v>0.58299999999999996</v>
      </c>
      <c r="G424">
        <f t="shared" si="12"/>
        <v>0.58299999999999996</v>
      </c>
      <c r="H424">
        <f t="shared" si="13"/>
        <v>0.58299999999999996</v>
      </c>
      <c r="I424" s="1">
        <v>347451025</v>
      </c>
      <c r="J424" s="1">
        <v>517586</v>
      </c>
      <c r="K424" s="1">
        <v>509061</v>
      </c>
    </row>
    <row r="425" spans="1:11" x14ac:dyDescent="0.35">
      <c r="A425">
        <v>472202</v>
      </c>
      <c r="B425" t="s">
        <v>422</v>
      </c>
      <c r="C425" s="1">
        <v>558</v>
      </c>
      <c r="D425" s="1">
        <v>795440</v>
      </c>
      <c r="E425" s="8">
        <v>0.224</v>
      </c>
      <c r="F425" s="8">
        <v>0.43099999999999999</v>
      </c>
      <c r="G425">
        <f t="shared" si="12"/>
        <v>0.43099999999999999</v>
      </c>
      <c r="H425">
        <f t="shared" si="13"/>
        <v>0.43099999999999999</v>
      </c>
      <c r="I425" s="1">
        <v>443855592</v>
      </c>
      <c r="J425" s="1">
        <v>456359</v>
      </c>
      <c r="K425" s="1">
        <v>463290</v>
      </c>
    </row>
    <row r="426" spans="1:11" x14ac:dyDescent="0.35">
      <c r="A426">
        <v>472506</v>
      </c>
      <c r="B426" t="s">
        <v>423</v>
      </c>
      <c r="C426" s="1">
        <v>403</v>
      </c>
      <c r="D426" s="1">
        <v>467944</v>
      </c>
      <c r="E426" s="8">
        <v>0.49099999999999999</v>
      </c>
      <c r="F426" s="8">
        <v>0.66600000000000004</v>
      </c>
      <c r="G426">
        <f t="shared" si="12"/>
        <v>0.66600000000000004</v>
      </c>
      <c r="H426">
        <f t="shared" si="13"/>
        <v>0.66600000000000004</v>
      </c>
      <c r="I426" s="1">
        <v>188581607</v>
      </c>
      <c r="J426" s="1">
        <v>586976</v>
      </c>
      <c r="K426" s="1">
        <v>568608</v>
      </c>
    </row>
    <row r="427" spans="1:11" x14ac:dyDescent="0.35">
      <c r="A427">
        <v>480101</v>
      </c>
      <c r="B427" t="s">
        <v>424</v>
      </c>
      <c r="C427" s="1">
        <v>5309</v>
      </c>
      <c r="D427" s="1">
        <v>728982</v>
      </c>
      <c r="E427" s="8">
        <v>0.60599999999999998</v>
      </c>
      <c r="F427" s="8">
        <v>0.47899999999999998</v>
      </c>
      <c r="G427">
        <f t="shared" si="12"/>
        <v>0.47899999999999998</v>
      </c>
      <c r="H427">
        <f t="shared" si="13"/>
        <v>0.60599999999999998</v>
      </c>
      <c r="I427" s="1">
        <v>3870165645</v>
      </c>
      <c r="J427" s="1">
        <v>1907428</v>
      </c>
      <c r="K427" s="1">
        <v>1921304</v>
      </c>
    </row>
    <row r="428" spans="1:11" x14ac:dyDescent="0.35">
      <c r="A428">
        <v>480102</v>
      </c>
      <c r="B428" t="s">
        <v>425</v>
      </c>
      <c r="C428" s="1">
        <v>4887</v>
      </c>
      <c r="D428" s="1">
        <v>853324</v>
      </c>
      <c r="E428" s="8">
        <v>0.59799999999999998</v>
      </c>
      <c r="F428" s="8">
        <v>0.39</v>
      </c>
      <c r="G428">
        <f t="shared" si="12"/>
        <v>0.39</v>
      </c>
      <c r="H428">
        <f t="shared" si="13"/>
        <v>0.59799999999999998</v>
      </c>
      <c r="I428" s="1">
        <v>4170195808</v>
      </c>
      <c r="J428" s="1">
        <v>1020445</v>
      </c>
      <c r="K428" s="1">
        <v>1060067</v>
      </c>
    </row>
    <row r="429" spans="1:11" x14ac:dyDescent="0.35">
      <c r="A429">
        <v>480401</v>
      </c>
      <c r="B429" t="s">
        <v>426</v>
      </c>
      <c r="C429" s="1">
        <v>875</v>
      </c>
      <c r="D429" s="1">
        <v>1384646</v>
      </c>
      <c r="E429" s="8">
        <v>0.42899999999999999</v>
      </c>
      <c r="F429" s="8">
        <v>0.01</v>
      </c>
      <c r="G429">
        <f t="shared" si="12"/>
        <v>0.01</v>
      </c>
      <c r="H429">
        <f t="shared" si="13"/>
        <v>0.42899999999999999</v>
      </c>
      <c r="I429" s="1">
        <v>1211565606</v>
      </c>
      <c r="J429" s="1">
        <v>296476</v>
      </c>
      <c r="K429" s="1">
        <v>183616</v>
      </c>
    </row>
    <row r="430" spans="1:11" x14ac:dyDescent="0.35">
      <c r="A430">
        <v>480404</v>
      </c>
      <c r="B430" t="s">
        <v>427</v>
      </c>
      <c r="C430" s="1">
        <v>384</v>
      </c>
      <c r="D430" s="1">
        <v>2626392</v>
      </c>
      <c r="E430" s="8">
        <v>0</v>
      </c>
      <c r="F430" s="8">
        <v>0</v>
      </c>
      <c r="G430">
        <f t="shared" si="12"/>
        <v>0</v>
      </c>
      <c r="H430">
        <f t="shared" si="13"/>
        <v>0.36</v>
      </c>
      <c r="I430" s="1">
        <v>1008534865</v>
      </c>
      <c r="J430" s="1">
        <v>80388</v>
      </c>
      <c r="K430" s="1">
        <v>73390</v>
      </c>
    </row>
    <row r="431" spans="1:11" x14ac:dyDescent="0.35">
      <c r="A431">
        <v>480503</v>
      </c>
      <c r="B431" t="s">
        <v>428</v>
      </c>
      <c r="C431" s="1">
        <v>1918</v>
      </c>
      <c r="D431" s="1">
        <v>843921</v>
      </c>
      <c r="E431" s="8">
        <v>0.623</v>
      </c>
      <c r="F431" s="8">
        <v>0.39700000000000002</v>
      </c>
      <c r="G431">
        <f t="shared" si="12"/>
        <v>0.39700000000000002</v>
      </c>
      <c r="H431">
        <f t="shared" si="13"/>
        <v>0.623</v>
      </c>
      <c r="I431" s="1">
        <v>1618640556</v>
      </c>
      <c r="J431" s="1">
        <v>1289608</v>
      </c>
      <c r="K431" s="1">
        <v>1097631</v>
      </c>
    </row>
    <row r="432" spans="1:11" x14ac:dyDescent="0.35">
      <c r="A432">
        <v>480601</v>
      </c>
      <c r="B432" t="s">
        <v>429</v>
      </c>
      <c r="C432" s="1">
        <v>3616</v>
      </c>
      <c r="D432" s="1">
        <v>921905</v>
      </c>
      <c r="E432" s="8">
        <v>0.59</v>
      </c>
      <c r="F432" s="8">
        <v>0.34100000000000003</v>
      </c>
      <c r="G432">
        <f t="shared" si="12"/>
        <v>0.34100000000000003</v>
      </c>
      <c r="H432">
        <f t="shared" si="13"/>
        <v>0.59</v>
      </c>
      <c r="I432" s="1">
        <v>3333608860</v>
      </c>
      <c r="J432" s="1">
        <v>861032</v>
      </c>
      <c r="K432" s="1">
        <v>767880</v>
      </c>
    </row>
    <row r="433" spans="1:11" x14ac:dyDescent="0.35">
      <c r="A433">
        <v>490101</v>
      </c>
      <c r="B433" t="s">
        <v>430</v>
      </c>
      <c r="C433" s="1">
        <v>873</v>
      </c>
      <c r="D433" s="1">
        <v>684110</v>
      </c>
      <c r="E433" s="8">
        <v>0.42499999999999999</v>
      </c>
      <c r="F433" s="8">
        <v>0.51100000000000001</v>
      </c>
      <c r="G433">
        <f t="shared" si="12"/>
        <v>0.51100000000000001</v>
      </c>
      <c r="H433">
        <f t="shared" si="13"/>
        <v>0.51100000000000001</v>
      </c>
      <c r="I433" s="1">
        <v>597228185</v>
      </c>
      <c r="J433" s="1">
        <v>442210</v>
      </c>
      <c r="K433" s="1">
        <v>475305</v>
      </c>
    </row>
    <row r="434" spans="1:11" x14ac:dyDescent="0.35">
      <c r="A434">
        <v>490202</v>
      </c>
      <c r="B434" t="s">
        <v>431</v>
      </c>
      <c r="C434" s="1">
        <v>1343</v>
      </c>
      <c r="D434" s="1">
        <v>478492</v>
      </c>
      <c r="E434" s="8">
        <v>0.52400000000000002</v>
      </c>
      <c r="F434" s="8">
        <v>0.65800000000000003</v>
      </c>
      <c r="G434">
        <f t="shared" si="12"/>
        <v>0.65800000000000003</v>
      </c>
      <c r="H434">
        <f t="shared" si="13"/>
        <v>0.65800000000000003</v>
      </c>
      <c r="I434" s="1">
        <v>642616079</v>
      </c>
      <c r="J434" s="1">
        <v>572217</v>
      </c>
      <c r="K434" s="1">
        <v>528303</v>
      </c>
    </row>
    <row r="435" spans="1:11" x14ac:dyDescent="0.35">
      <c r="A435">
        <v>490301</v>
      </c>
      <c r="B435" t="s">
        <v>432</v>
      </c>
      <c r="C435" s="1">
        <v>4619</v>
      </c>
      <c r="D435" s="1">
        <v>602997</v>
      </c>
      <c r="E435" s="8">
        <v>0.54600000000000004</v>
      </c>
      <c r="F435" s="8">
        <v>0.56899999999999995</v>
      </c>
      <c r="G435">
        <f t="shared" si="12"/>
        <v>0.56899999999999995</v>
      </c>
      <c r="H435">
        <f t="shared" si="13"/>
        <v>0.56899999999999995</v>
      </c>
      <c r="I435" s="1">
        <v>2785243306</v>
      </c>
      <c r="J435" s="1">
        <v>1207434</v>
      </c>
      <c r="K435" s="1">
        <v>1120385</v>
      </c>
    </row>
    <row r="436" spans="1:11" x14ac:dyDescent="0.35">
      <c r="A436">
        <v>490501</v>
      </c>
      <c r="B436" t="s">
        <v>433</v>
      </c>
      <c r="C436" s="1">
        <v>1273</v>
      </c>
      <c r="D436" s="1">
        <v>409122</v>
      </c>
      <c r="E436" s="8">
        <v>0.52400000000000002</v>
      </c>
      <c r="F436" s="8">
        <v>0.70799999999999996</v>
      </c>
      <c r="G436">
        <f t="shared" si="12"/>
        <v>0.70799999999999996</v>
      </c>
      <c r="H436">
        <f t="shared" si="13"/>
        <v>0.70799999999999996</v>
      </c>
      <c r="I436" s="1">
        <v>520813358</v>
      </c>
      <c r="J436" s="1">
        <v>0</v>
      </c>
      <c r="K436" s="1">
        <v>0</v>
      </c>
    </row>
    <row r="437" spans="1:11" x14ac:dyDescent="0.35">
      <c r="A437">
        <v>490601</v>
      </c>
      <c r="B437" t="s">
        <v>434</v>
      </c>
      <c r="C437" s="1">
        <v>2555</v>
      </c>
      <c r="D437" s="1">
        <v>332316</v>
      </c>
      <c r="E437" s="8">
        <v>0.5</v>
      </c>
      <c r="F437" s="8">
        <v>0.76300000000000001</v>
      </c>
      <c r="G437">
        <f t="shared" si="12"/>
        <v>0.76300000000000001</v>
      </c>
      <c r="H437">
        <f t="shared" si="13"/>
        <v>0.76300000000000001</v>
      </c>
      <c r="I437" s="1">
        <v>849068362</v>
      </c>
      <c r="J437" s="1">
        <v>1366614</v>
      </c>
      <c r="K437" s="1">
        <v>1093107</v>
      </c>
    </row>
    <row r="438" spans="1:11" x14ac:dyDescent="0.35">
      <c r="A438">
        <v>490804</v>
      </c>
      <c r="B438" t="s">
        <v>435</v>
      </c>
      <c r="C438" s="1">
        <v>516</v>
      </c>
      <c r="D438" s="1">
        <v>465069</v>
      </c>
      <c r="E438" s="8">
        <v>0.59399999999999997</v>
      </c>
      <c r="F438" s="8">
        <v>0.66800000000000004</v>
      </c>
      <c r="G438">
        <f t="shared" si="12"/>
        <v>0.66800000000000004</v>
      </c>
      <c r="H438">
        <f t="shared" si="13"/>
        <v>0.66800000000000004</v>
      </c>
      <c r="I438" s="1">
        <v>239975908</v>
      </c>
      <c r="J438" s="1">
        <v>130932</v>
      </c>
      <c r="K438" s="1">
        <v>122605</v>
      </c>
    </row>
    <row r="439" spans="1:11" x14ac:dyDescent="0.35">
      <c r="A439">
        <v>491200</v>
      </c>
      <c r="B439" t="s">
        <v>436</v>
      </c>
      <c r="C439" s="1">
        <v>1035</v>
      </c>
      <c r="D439" s="1">
        <v>394498</v>
      </c>
      <c r="E439" s="8">
        <v>0.55900000000000005</v>
      </c>
      <c r="F439" s="8">
        <v>0.71799999999999997</v>
      </c>
      <c r="G439">
        <f t="shared" si="12"/>
        <v>0.71799999999999997</v>
      </c>
      <c r="H439">
        <f t="shared" si="13"/>
        <v>0.71799999999999997</v>
      </c>
      <c r="I439" s="1">
        <v>408306322</v>
      </c>
      <c r="J439" s="1">
        <v>254870</v>
      </c>
      <c r="K439" s="1">
        <v>256585</v>
      </c>
    </row>
    <row r="440" spans="1:11" x14ac:dyDescent="0.35">
      <c r="A440">
        <v>491302</v>
      </c>
      <c r="B440" t="s">
        <v>437</v>
      </c>
      <c r="C440" s="1">
        <v>3496</v>
      </c>
      <c r="D440" s="1">
        <v>444100</v>
      </c>
      <c r="E440" s="8">
        <v>0.51900000000000002</v>
      </c>
      <c r="F440" s="8">
        <v>0.68300000000000005</v>
      </c>
      <c r="G440">
        <f t="shared" si="12"/>
        <v>0.68300000000000005</v>
      </c>
      <c r="H440">
        <f t="shared" si="13"/>
        <v>0.68300000000000005</v>
      </c>
      <c r="I440" s="1">
        <v>1552576315</v>
      </c>
      <c r="J440" s="1">
        <v>1319498</v>
      </c>
      <c r="K440" s="1">
        <v>1017516</v>
      </c>
    </row>
    <row r="441" spans="1:11" x14ac:dyDescent="0.35">
      <c r="A441">
        <v>491401</v>
      </c>
      <c r="B441" t="s">
        <v>438</v>
      </c>
      <c r="C441" s="1">
        <v>1236</v>
      </c>
      <c r="D441" s="1">
        <v>416876</v>
      </c>
      <c r="E441" s="8">
        <v>0.51300000000000001</v>
      </c>
      <c r="F441" s="8">
        <v>0.70199999999999996</v>
      </c>
      <c r="G441">
        <f t="shared" si="12"/>
        <v>0.70199999999999996</v>
      </c>
      <c r="H441">
        <f t="shared" si="13"/>
        <v>0.70199999999999996</v>
      </c>
      <c r="I441" s="1">
        <v>515258837</v>
      </c>
      <c r="J441" s="1">
        <v>519322</v>
      </c>
      <c r="K441" s="1">
        <v>528554</v>
      </c>
    </row>
    <row r="442" spans="1:11" x14ac:dyDescent="0.35">
      <c r="A442">
        <v>491501</v>
      </c>
      <c r="B442" t="s">
        <v>439</v>
      </c>
      <c r="C442" s="1">
        <v>1110</v>
      </c>
      <c r="D442" s="1">
        <v>516855</v>
      </c>
      <c r="E442" s="8">
        <v>0.6</v>
      </c>
      <c r="F442" s="8">
        <v>0.63100000000000001</v>
      </c>
      <c r="G442">
        <f t="shared" si="12"/>
        <v>0.63100000000000001</v>
      </c>
      <c r="H442">
        <f t="shared" si="13"/>
        <v>0.63100000000000001</v>
      </c>
      <c r="I442" s="1">
        <v>573710065</v>
      </c>
      <c r="J442" s="1">
        <v>623346</v>
      </c>
      <c r="K442" s="1">
        <v>461584</v>
      </c>
    </row>
    <row r="443" spans="1:11" x14ac:dyDescent="0.35">
      <c r="A443">
        <v>491700</v>
      </c>
      <c r="B443" t="s">
        <v>440</v>
      </c>
      <c r="C443" s="1">
        <v>4470</v>
      </c>
      <c r="D443" s="1">
        <v>385155</v>
      </c>
      <c r="E443" s="8">
        <v>0.59</v>
      </c>
      <c r="F443" s="8">
        <v>0.72499999999999998</v>
      </c>
      <c r="G443">
        <f t="shared" si="12"/>
        <v>0.72499999999999998</v>
      </c>
      <c r="H443">
        <f t="shared" si="13"/>
        <v>0.72499999999999998</v>
      </c>
      <c r="I443" s="1">
        <v>1721644883</v>
      </c>
      <c r="J443" s="1">
        <v>1813792</v>
      </c>
      <c r="K443" s="1">
        <v>1515875</v>
      </c>
    </row>
    <row r="444" spans="1:11" x14ac:dyDescent="0.35">
      <c r="A444">
        <v>500101</v>
      </c>
      <c r="B444" t="s">
        <v>441</v>
      </c>
      <c r="C444" s="1">
        <v>9739</v>
      </c>
      <c r="D444" s="1">
        <v>1017466</v>
      </c>
      <c r="E444" s="8">
        <v>0.441</v>
      </c>
      <c r="F444" s="8">
        <v>0.27200000000000002</v>
      </c>
      <c r="G444">
        <f t="shared" si="12"/>
        <v>0.27200000000000002</v>
      </c>
      <c r="H444">
        <f t="shared" si="13"/>
        <v>0.441</v>
      </c>
      <c r="I444" s="1">
        <v>9909106608</v>
      </c>
      <c r="J444" s="1">
        <v>977869</v>
      </c>
      <c r="K444" s="1">
        <v>914234</v>
      </c>
    </row>
    <row r="445" spans="1:11" x14ac:dyDescent="0.35">
      <c r="A445">
        <v>500108</v>
      </c>
      <c r="B445" t="s">
        <v>442</v>
      </c>
      <c r="C445" s="1">
        <v>2583</v>
      </c>
      <c r="D445" s="1">
        <v>1186641</v>
      </c>
      <c r="E445" s="8">
        <v>0.54100000000000004</v>
      </c>
      <c r="F445" s="8">
        <v>0.151</v>
      </c>
      <c r="G445">
        <f t="shared" si="12"/>
        <v>0.151</v>
      </c>
      <c r="H445">
        <f t="shared" si="13"/>
        <v>0.54100000000000004</v>
      </c>
      <c r="I445" s="1">
        <v>3065095337</v>
      </c>
      <c r="J445" s="1">
        <v>876756</v>
      </c>
      <c r="K445" s="1">
        <v>912782</v>
      </c>
    </row>
    <row r="446" spans="1:11" x14ac:dyDescent="0.35">
      <c r="A446">
        <v>500201</v>
      </c>
      <c r="B446" t="s">
        <v>443</v>
      </c>
      <c r="C446" s="1">
        <v>8499</v>
      </c>
      <c r="D446" s="1">
        <v>621629</v>
      </c>
      <c r="E446" s="8">
        <v>0.67400000000000004</v>
      </c>
      <c r="F446" s="8">
        <v>0.55600000000000005</v>
      </c>
      <c r="G446">
        <f t="shared" si="12"/>
        <v>0.55600000000000005</v>
      </c>
      <c r="H446">
        <f t="shared" si="13"/>
        <v>0.67400000000000004</v>
      </c>
      <c r="I446" s="1">
        <v>5283232693</v>
      </c>
      <c r="J446" s="1">
        <v>2091438</v>
      </c>
      <c r="K446" s="1">
        <v>1779080</v>
      </c>
    </row>
    <row r="447" spans="1:11" x14ac:dyDescent="0.35">
      <c r="A447">
        <v>500301</v>
      </c>
      <c r="B447" t="s">
        <v>444</v>
      </c>
      <c r="C447" s="1">
        <v>3788</v>
      </c>
      <c r="D447" s="1">
        <v>1086969</v>
      </c>
      <c r="E447" s="8">
        <v>0.52100000000000002</v>
      </c>
      <c r="F447" s="8">
        <v>0.223</v>
      </c>
      <c r="G447">
        <f t="shared" si="12"/>
        <v>0.223</v>
      </c>
      <c r="H447">
        <f t="shared" si="13"/>
        <v>0.52100000000000002</v>
      </c>
      <c r="I447" s="1">
        <v>4117441526</v>
      </c>
      <c r="J447" s="1">
        <v>1440633</v>
      </c>
      <c r="K447" s="1">
        <v>1062633</v>
      </c>
    </row>
    <row r="448" spans="1:11" x14ac:dyDescent="0.35">
      <c r="A448">
        <v>500304</v>
      </c>
      <c r="B448" t="s">
        <v>445</v>
      </c>
      <c r="C448" s="1">
        <v>3142</v>
      </c>
      <c r="D448" s="1">
        <v>1073271</v>
      </c>
      <c r="E448" s="8">
        <v>0.56299999999999994</v>
      </c>
      <c r="F448" s="8">
        <v>0.23200000000000001</v>
      </c>
      <c r="G448">
        <f t="shared" si="12"/>
        <v>0.23200000000000001</v>
      </c>
      <c r="H448">
        <f t="shared" si="13"/>
        <v>0.56299999999999994</v>
      </c>
      <c r="I448" s="1">
        <v>3372217946</v>
      </c>
      <c r="J448" s="1">
        <v>567906</v>
      </c>
      <c r="K448" s="1">
        <v>500129</v>
      </c>
    </row>
    <row r="449" spans="1:11" x14ac:dyDescent="0.35">
      <c r="A449">
        <v>500308</v>
      </c>
      <c r="B449" t="s">
        <v>446</v>
      </c>
      <c r="C449" s="1">
        <v>2936</v>
      </c>
      <c r="D449" s="1">
        <v>924555</v>
      </c>
      <c r="E449" s="8">
        <v>0.55900000000000005</v>
      </c>
      <c r="F449" s="8">
        <v>0.33900000000000002</v>
      </c>
      <c r="G449">
        <f t="shared" si="12"/>
        <v>0.33900000000000002</v>
      </c>
      <c r="H449">
        <f t="shared" si="13"/>
        <v>0.55900000000000005</v>
      </c>
      <c r="I449" s="1">
        <v>2714495625</v>
      </c>
      <c r="J449" s="1">
        <v>853261</v>
      </c>
      <c r="K449" s="1">
        <v>847853</v>
      </c>
    </row>
    <row r="450" spans="1:11" x14ac:dyDescent="0.35">
      <c r="A450">
        <v>500401</v>
      </c>
      <c r="B450" t="s">
        <v>447</v>
      </c>
      <c r="C450" s="1">
        <v>5308</v>
      </c>
      <c r="D450" s="1">
        <v>909620</v>
      </c>
      <c r="E450" s="8">
        <v>0.61199999999999999</v>
      </c>
      <c r="F450" s="8">
        <v>0.34899999999999998</v>
      </c>
      <c r="G450">
        <f t="shared" si="12"/>
        <v>0.34899999999999998</v>
      </c>
      <c r="H450">
        <f t="shared" si="13"/>
        <v>0.61199999999999999</v>
      </c>
      <c r="I450" s="1">
        <v>4828267004</v>
      </c>
      <c r="J450" s="1">
        <v>2368872</v>
      </c>
      <c r="K450" s="1">
        <v>2626914</v>
      </c>
    </row>
    <row r="451" spans="1:11" x14ac:dyDescent="0.35">
      <c r="A451">
        <v>500402</v>
      </c>
      <c r="B451" t="s">
        <v>448</v>
      </c>
      <c r="C451" s="1">
        <v>8483</v>
      </c>
      <c r="D451" s="1">
        <v>1136436</v>
      </c>
      <c r="E451" s="8">
        <v>0.44500000000000001</v>
      </c>
      <c r="F451" s="8">
        <v>0.187</v>
      </c>
      <c r="G451">
        <f t="shared" si="12"/>
        <v>0.187</v>
      </c>
      <c r="H451">
        <f t="shared" si="13"/>
        <v>0.44500000000000001</v>
      </c>
      <c r="I451" s="1">
        <v>9640390962</v>
      </c>
      <c r="J451" s="1">
        <v>1967147</v>
      </c>
      <c r="K451" s="1">
        <v>1853423</v>
      </c>
    </row>
    <row r="452" spans="1:11" x14ac:dyDescent="0.35">
      <c r="A452">
        <v>510101</v>
      </c>
      <c r="B452" t="s">
        <v>449</v>
      </c>
      <c r="C452" s="1">
        <v>1135</v>
      </c>
      <c r="D452" s="1">
        <v>161961</v>
      </c>
      <c r="E452" s="8">
        <v>0.66</v>
      </c>
      <c r="F452" s="8">
        <v>0.88500000000000001</v>
      </c>
      <c r="G452">
        <f t="shared" ref="G452:G515" si="14">F452</f>
        <v>0.88500000000000001</v>
      </c>
      <c r="H452">
        <f t="shared" ref="H452:H515" si="15">MAX(IF(E452&gt;F452,E452,F452),0.36)</f>
        <v>0.88500000000000001</v>
      </c>
      <c r="I452" s="1">
        <v>183826055</v>
      </c>
      <c r="J452" s="1">
        <v>1174825</v>
      </c>
      <c r="K452" s="1">
        <v>1174296</v>
      </c>
    </row>
    <row r="453" spans="1:11" x14ac:dyDescent="0.35">
      <c r="A453">
        <v>510201</v>
      </c>
      <c r="B453" t="s">
        <v>450</v>
      </c>
      <c r="C453" s="1">
        <v>1366</v>
      </c>
      <c r="D453" s="1">
        <v>295608</v>
      </c>
      <c r="E453" s="8">
        <v>0.57699999999999996</v>
      </c>
      <c r="F453" s="8">
        <v>0.78900000000000003</v>
      </c>
      <c r="G453">
        <f t="shared" si="14"/>
        <v>0.78900000000000003</v>
      </c>
      <c r="H453">
        <f t="shared" si="15"/>
        <v>0.78900000000000003</v>
      </c>
      <c r="I453" s="1">
        <v>403800564</v>
      </c>
      <c r="J453" s="1">
        <v>961672</v>
      </c>
      <c r="K453" s="1">
        <v>878223</v>
      </c>
    </row>
    <row r="454" spans="1:11" x14ac:dyDescent="0.35">
      <c r="A454">
        <v>510401</v>
      </c>
      <c r="B454" t="s">
        <v>451</v>
      </c>
      <c r="C454" s="1">
        <v>351</v>
      </c>
      <c r="D454" s="1">
        <v>944137</v>
      </c>
      <c r="E454" s="8">
        <v>0.33400000000000002</v>
      </c>
      <c r="F454" s="8">
        <v>0.32500000000000001</v>
      </c>
      <c r="G454">
        <f t="shared" si="14"/>
        <v>0.32500000000000001</v>
      </c>
      <c r="H454">
        <f t="shared" si="15"/>
        <v>0.36</v>
      </c>
      <c r="I454" s="1">
        <v>331392406</v>
      </c>
      <c r="J454" s="1">
        <v>268689</v>
      </c>
      <c r="K454" s="1">
        <v>257812</v>
      </c>
    </row>
    <row r="455" spans="1:11" x14ac:dyDescent="0.35">
      <c r="A455">
        <v>510501</v>
      </c>
      <c r="B455" t="s">
        <v>452</v>
      </c>
      <c r="C455" s="1">
        <v>334</v>
      </c>
      <c r="D455" s="1">
        <v>1457185</v>
      </c>
      <c r="E455" s="8">
        <v>0.41699999999999998</v>
      </c>
      <c r="F455" s="8">
        <v>0</v>
      </c>
      <c r="G455">
        <f t="shared" si="14"/>
        <v>0</v>
      </c>
      <c r="H455">
        <f t="shared" si="15"/>
        <v>0.41699999999999998</v>
      </c>
      <c r="I455" s="1">
        <v>486699956</v>
      </c>
      <c r="J455" s="1">
        <v>225839</v>
      </c>
      <c r="K455" s="1">
        <v>253472</v>
      </c>
    </row>
    <row r="456" spans="1:11" x14ac:dyDescent="0.35">
      <c r="A456">
        <v>511101</v>
      </c>
      <c r="B456" t="s">
        <v>453</v>
      </c>
      <c r="C456" s="1">
        <v>1721</v>
      </c>
      <c r="D456" s="1">
        <v>238123</v>
      </c>
      <c r="E456" s="8">
        <v>0.36</v>
      </c>
      <c r="F456" s="8">
        <v>0.83</v>
      </c>
      <c r="G456">
        <f t="shared" si="14"/>
        <v>0.83</v>
      </c>
      <c r="H456">
        <f t="shared" si="15"/>
        <v>0.83</v>
      </c>
      <c r="I456" s="1">
        <v>409810853</v>
      </c>
      <c r="J456" s="1">
        <v>2124239</v>
      </c>
      <c r="K456" s="1">
        <v>2216202</v>
      </c>
    </row>
    <row r="457" spans="1:11" x14ac:dyDescent="0.35">
      <c r="A457">
        <v>511201</v>
      </c>
      <c r="B457" t="s">
        <v>454</v>
      </c>
      <c r="C457" s="1">
        <v>319</v>
      </c>
      <c r="D457" s="1">
        <v>723729</v>
      </c>
      <c r="E457" s="8">
        <v>0.38500000000000001</v>
      </c>
      <c r="F457" s="8">
        <v>0.48199999999999998</v>
      </c>
      <c r="G457">
        <f t="shared" si="14"/>
        <v>0.48199999999999998</v>
      </c>
      <c r="H457">
        <f t="shared" si="15"/>
        <v>0.48199999999999998</v>
      </c>
      <c r="I457" s="1">
        <v>230869662</v>
      </c>
      <c r="J457" s="1">
        <v>297658</v>
      </c>
      <c r="K457" s="1">
        <v>258955</v>
      </c>
    </row>
    <row r="458" spans="1:11" x14ac:dyDescent="0.35">
      <c r="A458">
        <v>511301</v>
      </c>
      <c r="B458" t="s">
        <v>455</v>
      </c>
      <c r="C458" s="1">
        <v>409</v>
      </c>
      <c r="D458" s="1">
        <v>273605</v>
      </c>
      <c r="E458" s="8">
        <v>0.59199999999999997</v>
      </c>
      <c r="F458" s="8">
        <v>0.80500000000000005</v>
      </c>
      <c r="G458">
        <f t="shared" si="14"/>
        <v>0.80500000000000005</v>
      </c>
      <c r="H458">
        <f t="shared" si="15"/>
        <v>0.80500000000000005</v>
      </c>
      <c r="I458" s="1">
        <v>111904492</v>
      </c>
      <c r="J458" s="1">
        <v>561167</v>
      </c>
      <c r="K458" s="1">
        <v>520730</v>
      </c>
    </row>
    <row r="459" spans="1:11" x14ac:dyDescent="0.35">
      <c r="A459">
        <v>511602</v>
      </c>
      <c r="B459" t="s">
        <v>456</v>
      </c>
      <c r="C459" s="1">
        <v>590</v>
      </c>
      <c r="D459" s="1">
        <v>282514</v>
      </c>
      <c r="E459" s="8">
        <v>0.54300000000000004</v>
      </c>
      <c r="F459" s="8">
        <v>0.79900000000000004</v>
      </c>
      <c r="G459">
        <f t="shared" si="14"/>
        <v>0.79900000000000004</v>
      </c>
      <c r="H459">
        <f t="shared" si="15"/>
        <v>0.79900000000000004</v>
      </c>
      <c r="I459" s="1">
        <v>166683659</v>
      </c>
      <c r="J459" s="1">
        <v>752066</v>
      </c>
      <c r="K459" s="1">
        <v>696188</v>
      </c>
    </row>
    <row r="460" spans="1:11" x14ac:dyDescent="0.35">
      <c r="A460">
        <v>511901</v>
      </c>
      <c r="B460" t="s">
        <v>457</v>
      </c>
      <c r="C460" s="1">
        <v>726</v>
      </c>
      <c r="D460" s="1">
        <v>277353</v>
      </c>
      <c r="E460" s="8">
        <v>0.56299999999999994</v>
      </c>
      <c r="F460" s="8">
        <v>0.80200000000000005</v>
      </c>
      <c r="G460">
        <f t="shared" si="14"/>
        <v>0.80200000000000005</v>
      </c>
      <c r="H460">
        <f t="shared" si="15"/>
        <v>0.80200000000000005</v>
      </c>
      <c r="I460" s="1">
        <v>201358325</v>
      </c>
      <c r="J460" s="1">
        <v>727352</v>
      </c>
      <c r="K460" s="1">
        <v>727120</v>
      </c>
    </row>
    <row r="461" spans="1:11" x14ac:dyDescent="0.35">
      <c r="A461">
        <v>512001</v>
      </c>
      <c r="B461" t="s">
        <v>458</v>
      </c>
      <c r="C461" s="1">
        <v>2895</v>
      </c>
      <c r="D461" s="1">
        <v>271600</v>
      </c>
      <c r="E461" s="8">
        <v>0.51600000000000001</v>
      </c>
      <c r="F461" s="8">
        <v>0.80600000000000005</v>
      </c>
      <c r="G461">
        <f t="shared" si="14"/>
        <v>0.80600000000000005</v>
      </c>
      <c r="H461">
        <f t="shared" si="15"/>
        <v>0.80600000000000005</v>
      </c>
      <c r="I461" s="1">
        <v>786282124</v>
      </c>
      <c r="J461" s="1">
        <v>2295839</v>
      </c>
      <c r="K461" s="1">
        <v>2075768</v>
      </c>
    </row>
    <row r="462" spans="1:11" x14ac:dyDescent="0.35">
      <c r="A462">
        <v>512101</v>
      </c>
      <c r="B462" t="s">
        <v>459</v>
      </c>
      <c r="C462" s="1">
        <v>349</v>
      </c>
      <c r="D462" s="1">
        <v>624913</v>
      </c>
      <c r="E462" s="8">
        <v>0.46400000000000002</v>
      </c>
      <c r="F462" s="8">
        <v>0.55300000000000005</v>
      </c>
      <c r="G462">
        <f t="shared" si="14"/>
        <v>0.55300000000000005</v>
      </c>
      <c r="H462">
        <f t="shared" si="15"/>
        <v>0.55300000000000005</v>
      </c>
      <c r="I462" s="1">
        <v>218094970</v>
      </c>
      <c r="J462" s="1">
        <v>586267</v>
      </c>
      <c r="K462" s="1">
        <v>567199</v>
      </c>
    </row>
    <row r="463" spans="1:11" x14ac:dyDescent="0.35">
      <c r="A463">
        <v>512201</v>
      </c>
      <c r="B463" t="s">
        <v>460</v>
      </c>
      <c r="C463" s="1">
        <v>1017</v>
      </c>
      <c r="D463" s="1">
        <v>232895</v>
      </c>
      <c r="E463" s="8">
        <v>0.68</v>
      </c>
      <c r="F463" s="8">
        <v>0.83399999999999996</v>
      </c>
      <c r="G463">
        <f t="shared" si="14"/>
        <v>0.83399999999999996</v>
      </c>
      <c r="H463">
        <f t="shared" si="15"/>
        <v>0.83399999999999996</v>
      </c>
      <c r="I463" s="1">
        <v>236854686</v>
      </c>
      <c r="J463" s="1">
        <v>1163494</v>
      </c>
      <c r="K463" s="1">
        <v>1059464</v>
      </c>
    </row>
    <row r="464" spans="1:11" x14ac:dyDescent="0.35">
      <c r="A464">
        <v>512300</v>
      </c>
      <c r="B464" t="s">
        <v>461</v>
      </c>
      <c r="C464" s="1">
        <v>1712</v>
      </c>
      <c r="D464" s="1">
        <v>209901</v>
      </c>
      <c r="E464" s="8">
        <v>0.68799999999999994</v>
      </c>
      <c r="F464" s="8">
        <v>0.85099999999999998</v>
      </c>
      <c r="G464">
        <f t="shared" si="14"/>
        <v>0.85099999999999998</v>
      </c>
      <c r="H464">
        <f t="shared" si="15"/>
        <v>0.85099999999999998</v>
      </c>
      <c r="I464" s="1">
        <v>359351152</v>
      </c>
      <c r="J464" s="1">
        <v>2094617</v>
      </c>
      <c r="K464" s="1">
        <v>2156498</v>
      </c>
    </row>
    <row r="465" spans="1:11" x14ac:dyDescent="0.35">
      <c r="A465">
        <v>512404</v>
      </c>
      <c r="B465" t="s">
        <v>462</v>
      </c>
      <c r="C465" s="1">
        <v>593</v>
      </c>
      <c r="D465" s="1">
        <v>225612</v>
      </c>
      <c r="E465" s="8">
        <v>0.625</v>
      </c>
      <c r="F465" s="8">
        <v>0.83899999999999997</v>
      </c>
      <c r="G465">
        <f t="shared" si="14"/>
        <v>0.83899999999999997</v>
      </c>
      <c r="H465">
        <f t="shared" si="15"/>
        <v>0.83899999999999997</v>
      </c>
      <c r="I465" s="1">
        <v>133788435</v>
      </c>
      <c r="J465" s="1">
        <v>1033652</v>
      </c>
      <c r="K465" s="1">
        <v>1010968</v>
      </c>
    </row>
    <row r="466" spans="1:11" x14ac:dyDescent="0.35">
      <c r="A466">
        <v>512501</v>
      </c>
      <c r="B466" t="s">
        <v>463</v>
      </c>
      <c r="C466" s="1">
        <v>524</v>
      </c>
      <c r="D466" s="1">
        <v>485681</v>
      </c>
      <c r="E466" s="8">
        <v>0.36</v>
      </c>
      <c r="F466" s="8">
        <v>0.65300000000000002</v>
      </c>
      <c r="G466">
        <f t="shared" si="14"/>
        <v>0.65300000000000002</v>
      </c>
      <c r="H466">
        <f t="shared" si="15"/>
        <v>0.65300000000000002</v>
      </c>
      <c r="I466" s="1">
        <v>254497245</v>
      </c>
      <c r="J466" s="1">
        <v>586758</v>
      </c>
      <c r="K466" s="1">
        <v>541233</v>
      </c>
    </row>
    <row r="467" spans="1:11" x14ac:dyDescent="0.35">
      <c r="A467">
        <v>512902</v>
      </c>
      <c r="B467" t="s">
        <v>464</v>
      </c>
      <c r="C467" s="1">
        <v>1422</v>
      </c>
      <c r="D467" s="1">
        <v>334527</v>
      </c>
      <c r="E467" s="8">
        <v>0.65700000000000003</v>
      </c>
      <c r="F467" s="8">
        <v>0.76100000000000001</v>
      </c>
      <c r="G467">
        <f t="shared" si="14"/>
        <v>0.76100000000000001</v>
      </c>
      <c r="H467">
        <f t="shared" si="15"/>
        <v>0.76100000000000001</v>
      </c>
      <c r="I467" s="1">
        <v>475697974</v>
      </c>
      <c r="J467" s="1">
        <v>1141141</v>
      </c>
      <c r="K467" s="1">
        <v>1176944</v>
      </c>
    </row>
    <row r="468" spans="1:11" x14ac:dyDescent="0.35">
      <c r="A468">
        <v>513102</v>
      </c>
      <c r="B468" t="s">
        <v>465</v>
      </c>
      <c r="C468" s="1">
        <v>622</v>
      </c>
      <c r="D468" s="1">
        <v>247269</v>
      </c>
      <c r="E468" s="8">
        <v>0.29899999999999999</v>
      </c>
      <c r="F468" s="8">
        <v>0.82399999999999995</v>
      </c>
      <c r="G468">
        <f t="shared" si="14"/>
        <v>0.82399999999999995</v>
      </c>
      <c r="H468">
        <f t="shared" si="15"/>
        <v>0.82399999999999995</v>
      </c>
      <c r="I468" s="1">
        <v>153801634</v>
      </c>
      <c r="J468" s="1">
        <v>853556</v>
      </c>
      <c r="K468" s="1">
        <v>801151</v>
      </c>
    </row>
    <row r="469" spans="1:11" x14ac:dyDescent="0.35">
      <c r="A469">
        <v>520101</v>
      </c>
      <c r="B469" t="s">
        <v>466</v>
      </c>
      <c r="C469" s="1">
        <v>3490</v>
      </c>
      <c r="D469" s="1">
        <v>537535</v>
      </c>
      <c r="E469" s="8">
        <v>0.56299999999999994</v>
      </c>
      <c r="F469" s="8">
        <v>0.61599999999999999</v>
      </c>
      <c r="G469">
        <f t="shared" si="14"/>
        <v>0.61599999999999999</v>
      </c>
      <c r="H469">
        <f t="shared" si="15"/>
        <v>0.61599999999999999</v>
      </c>
      <c r="I469" s="1">
        <v>1875999740</v>
      </c>
      <c r="J469" s="1">
        <v>959955</v>
      </c>
      <c r="K469" s="1">
        <v>1074347</v>
      </c>
    </row>
    <row r="470" spans="1:11" x14ac:dyDescent="0.35">
      <c r="A470">
        <v>520302</v>
      </c>
      <c r="B470" t="s">
        <v>467</v>
      </c>
      <c r="C470" s="1">
        <v>10269</v>
      </c>
      <c r="D470" s="1">
        <v>588500</v>
      </c>
      <c r="E470" s="8">
        <v>0.54100000000000004</v>
      </c>
      <c r="F470" s="8">
        <v>0.57899999999999996</v>
      </c>
      <c r="G470">
        <f t="shared" si="14"/>
        <v>0.57899999999999996</v>
      </c>
      <c r="H470">
        <f t="shared" si="15"/>
        <v>0.57899999999999996</v>
      </c>
      <c r="I470" s="1">
        <v>6043309773</v>
      </c>
      <c r="J470" s="1">
        <v>1713571</v>
      </c>
      <c r="K470" s="1">
        <v>1716752</v>
      </c>
    </row>
    <row r="471" spans="1:11" x14ac:dyDescent="0.35">
      <c r="A471">
        <v>520401</v>
      </c>
      <c r="B471" t="s">
        <v>468</v>
      </c>
      <c r="C471" s="1">
        <v>1299</v>
      </c>
      <c r="D471" s="1">
        <v>520705</v>
      </c>
      <c r="E471" s="8">
        <v>0.26700000000000002</v>
      </c>
      <c r="F471" s="8">
        <v>0.628</v>
      </c>
      <c r="G471">
        <f t="shared" si="14"/>
        <v>0.628</v>
      </c>
      <c r="H471">
        <f t="shared" si="15"/>
        <v>0.628</v>
      </c>
      <c r="I471" s="1">
        <v>676396829</v>
      </c>
      <c r="J471" s="1">
        <v>617419</v>
      </c>
      <c r="K471" s="1">
        <v>731139</v>
      </c>
    </row>
    <row r="472" spans="1:11" x14ac:dyDescent="0.35">
      <c r="A472">
        <v>520601</v>
      </c>
      <c r="B472" t="s">
        <v>469</v>
      </c>
      <c r="C472" s="1">
        <v>139</v>
      </c>
      <c r="D472" s="1">
        <v>3093885</v>
      </c>
      <c r="E472" s="8">
        <v>0</v>
      </c>
      <c r="F472" s="8">
        <v>0</v>
      </c>
      <c r="G472">
        <f t="shared" si="14"/>
        <v>0</v>
      </c>
      <c r="H472">
        <f t="shared" si="15"/>
        <v>0.36</v>
      </c>
      <c r="I472" s="1">
        <v>430050091</v>
      </c>
      <c r="J472" s="1">
        <v>52043</v>
      </c>
      <c r="K472" s="1">
        <v>51684</v>
      </c>
    </row>
    <row r="473" spans="1:11" x14ac:dyDescent="0.35">
      <c r="A473">
        <v>520701</v>
      </c>
      <c r="B473" t="s">
        <v>470</v>
      </c>
      <c r="C473" s="1">
        <v>1109</v>
      </c>
      <c r="D473" s="1">
        <v>628088</v>
      </c>
      <c r="E473" s="8">
        <v>0.36599999999999999</v>
      </c>
      <c r="F473" s="8">
        <v>0.55100000000000005</v>
      </c>
      <c r="G473">
        <f t="shared" si="14"/>
        <v>0.55100000000000005</v>
      </c>
      <c r="H473">
        <f t="shared" si="15"/>
        <v>0.55100000000000005</v>
      </c>
      <c r="I473" s="1">
        <v>696550025</v>
      </c>
      <c r="J473" s="1">
        <v>635144</v>
      </c>
      <c r="K473" s="1">
        <v>600534</v>
      </c>
    </row>
    <row r="474" spans="1:11" x14ac:dyDescent="0.35">
      <c r="A474">
        <v>521200</v>
      </c>
      <c r="B474" t="s">
        <v>471</v>
      </c>
      <c r="C474" s="1">
        <v>1442</v>
      </c>
      <c r="D474" s="1">
        <v>462056</v>
      </c>
      <c r="E474" s="8">
        <v>0.5</v>
      </c>
      <c r="F474" s="8">
        <v>0.67</v>
      </c>
      <c r="G474">
        <f t="shared" si="14"/>
        <v>0.67</v>
      </c>
      <c r="H474">
        <f t="shared" si="15"/>
        <v>0.67</v>
      </c>
      <c r="I474" s="1">
        <v>666285007</v>
      </c>
      <c r="J474" s="1">
        <v>679256</v>
      </c>
      <c r="K474" s="1">
        <v>644807</v>
      </c>
    </row>
    <row r="475" spans="1:11" x14ac:dyDescent="0.35">
      <c r="A475">
        <v>521301</v>
      </c>
      <c r="B475" t="s">
        <v>472</v>
      </c>
      <c r="C475" s="1">
        <v>4404</v>
      </c>
      <c r="D475" s="1">
        <v>521876</v>
      </c>
      <c r="E475" s="8">
        <v>0.56999999999999995</v>
      </c>
      <c r="F475" s="8">
        <v>0.627</v>
      </c>
      <c r="G475">
        <f t="shared" si="14"/>
        <v>0.627</v>
      </c>
      <c r="H475">
        <f t="shared" si="15"/>
        <v>0.627</v>
      </c>
      <c r="I475" s="1">
        <v>2298343641</v>
      </c>
      <c r="J475" s="1">
        <v>1185930</v>
      </c>
      <c r="K475" s="1">
        <v>1407099</v>
      </c>
    </row>
    <row r="476" spans="1:11" x14ac:dyDescent="0.35">
      <c r="A476">
        <v>521401</v>
      </c>
      <c r="B476" t="s">
        <v>473</v>
      </c>
      <c r="C476" s="1">
        <v>3421</v>
      </c>
      <c r="D476" s="1">
        <v>425818</v>
      </c>
      <c r="E476" s="8">
        <v>0.53300000000000003</v>
      </c>
      <c r="F476" s="8">
        <v>0.69599999999999995</v>
      </c>
      <c r="G476">
        <f t="shared" si="14"/>
        <v>0.69599999999999995</v>
      </c>
      <c r="H476">
        <f t="shared" si="15"/>
        <v>0.69599999999999995</v>
      </c>
      <c r="I476" s="1">
        <v>1456724350</v>
      </c>
      <c r="J476" s="1">
        <v>1810891</v>
      </c>
      <c r="K476" s="1">
        <v>1717442</v>
      </c>
    </row>
    <row r="477" spans="1:11" x14ac:dyDescent="0.35">
      <c r="A477">
        <v>521701</v>
      </c>
      <c r="B477" t="s">
        <v>474</v>
      </c>
      <c r="C477" s="1">
        <v>1972</v>
      </c>
      <c r="D477" s="1">
        <v>419156</v>
      </c>
      <c r="E477" s="8">
        <v>0.58199999999999996</v>
      </c>
      <c r="F477" s="8">
        <v>0.70099999999999996</v>
      </c>
      <c r="G477">
        <f t="shared" si="14"/>
        <v>0.70099999999999996</v>
      </c>
      <c r="H477">
        <f t="shared" si="15"/>
        <v>0.70099999999999996</v>
      </c>
      <c r="I477" s="1">
        <v>826575928</v>
      </c>
      <c r="J477" s="1">
        <v>879385</v>
      </c>
      <c r="K477" s="1">
        <v>874621</v>
      </c>
    </row>
    <row r="478" spans="1:11" x14ac:dyDescent="0.35">
      <c r="A478">
        <v>521800</v>
      </c>
      <c r="B478" t="s">
        <v>475</v>
      </c>
      <c r="C478" s="1">
        <v>7238</v>
      </c>
      <c r="D478" s="1">
        <v>865217</v>
      </c>
      <c r="E478" s="8">
        <v>0.29299999999999998</v>
      </c>
      <c r="F478" s="8">
        <v>0.38100000000000001</v>
      </c>
      <c r="G478">
        <f t="shared" si="14"/>
        <v>0.38100000000000001</v>
      </c>
      <c r="H478">
        <f t="shared" si="15"/>
        <v>0.38100000000000001</v>
      </c>
      <c r="I478" s="1">
        <v>6262442026</v>
      </c>
      <c r="J478" s="1">
        <v>1678451</v>
      </c>
      <c r="K478" s="1">
        <v>1614197</v>
      </c>
    </row>
    <row r="479" spans="1:11" x14ac:dyDescent="0.35">
      <c r="A479">
        <v>522001</v>
      </c>
      <c r="B479" t="s">
        <v>476</v>
      </c>
      <c r="C479" s="1">
        <v>1342</v>
      </c>
      <c r="D479" s="1">
        <v>517418</v>
      </c>
      <c r="E479" s="8">
        <v>0.34499999999999997</v>
      </c>
      <c r="F479" s="8">
        <v>0.63</v>
      </c>
      <c r="G479">
        <f t="shared" si="14"/>
        <v>0.63</v>
      </c>
      <c r="H479">
        <f t="shared" si="15"/>
        <v>0.63</v>
      </c>
      <c r="I479" s="1">
        <v>694375232</v>
      </c>
      <c r="J479" s="1">
        <v>652604</v>
      </c>
      <c r="K479" s="1">
        <v>622612</v>
      </c>
    </row>
    <row r="480" spans="1:11" x14ac:dyDescent="0.35">
      <c r="A480">
        <v>522101</v>
      </c>
      <c r="B480" t="s">
        <v>477</v>
      </c>
      <c r="C480" s="1">
        <v>915</v>
      </c>
      <c r="D480" s="1">
        <v>512216</v>
      </c>
      <c r="E480" s="8">
        <v>0.61199999999999999</v>
      </c>
      <c r="F480" s="8">
        <v>0.63400000000000001</v>
      </c>
      <c r="G480">
        <f t="shared" si="14"/>
        <v>0.63400000000000001</v>
      </c>
      <c r="H480">
        <f t="shared" si="15"/>
        <v>0.63400000000000001</v>
      </c>
      <c r="I480" s="1">
        <v>468677840</v>
      </c>
      <c r="J480" s="1">
        <v>394275</v>
      </c>
      <c r="K480" s="1">
        <v>346191</v>
      </c>
    </row>
    <row r="481" spans="1:11" x14ac:dyDescent="0.35">
      <c r="A481">
        <v>530101</v>
      </c>
      <c r="B481" t="s">
        <v>478</v>
      </c>
      <c r="C481" s="1">
        <v>953</v>
      </c>
      <c r="D481" s="1">
        <v>504262</v>
      </c>
      <c r="E481" s="8">
        <v>0.46400000000000002</v>
      </c>
      <c r="F481" s="8">
        <v>0.64</v>
      </c>
      <c r="G481">
        <f t="shared" si="14"/>
        <v>0.64</v>
      </c>
      <c r="H481">
        <f t="shared" si="15"/>
        <v>0.64</v>
      </c>
      <c r="I481" s="1">
        <v>480562481</v>
      </c>
      <c r="J481" s="1">
        <v>484896</v>
      </c>
      <c r="K481" s="1">
        <v>637698</v>
      </c>
    </row>
    <row r="482" spans="1:11" x14ac:dyDescent="0.35">
      <c r="A482">
        <v>530202</v>
      </c>
      <c r="B482" t="s">
        <v>479</v>
      </c>
      <c r="C482" s="1">
        <v>2852</v>
      </c>
      <c r="D482" s="1">
        <v>507231</v>
      </c>
      <c r="E482" s="8">
        <v>0.54600000000000004</v>
      </c>
      <c r="F482" s="8">
        <v>0.63700000000000001</v>
      </c>
      <c r="G482">
        <f t="shared" si="14"/>
        <v>0.63700000000000001</v>
      </c>
      <c r="H482">
        <f t="shared" si="15"/>
        <v>0.63700000000000001</v>
      </c>
      <c r="I482" s="1">
        <v>1446624643</v>
      </c>
      <c r="J482" s="1">
        <v>1295072</v>
      </c>
      <c r="K482" s="1">
        <v>1108590</v>
      </c>
    </row>
    <row r="483" spans="1:11" x14ac:dyDescent="0.35">
      <c r="A483">
        <v>530301</v>
      </c>
      <c r="B483" t="s">
        <v>480</v>
      </c>
      <c r="C483" s="1">
        <v>4491</v>
      </c>
      <c r="D483" s="1">
        <v>598281</v>
      </c>
      <c r="E483" s="8">
        <v>0.56599999999999995</v>
      </c>
      <c r="F483" s="8">
        <v>0.57299999999999995</v>
      </c>
      <c r="G483">
        <f t="shared" si="14"/>
        <v>0.57299999999999995</v>
      </c>
      <c r="H483">
        <f t="shared" si="15"/>
        <v>0.57299999999999995</v>
      </c>
      <c r="I483" s="1">
        <v>2686881811</v>
      </c>
      <c r="J483" s="1">
        <v>1300801</v>
      </c>
      <c r="K483" s="1">
        <v>1143496</v>
      </c>
    </row>
    <row r="484" spans="1:11" x14ac:dyDescent="0.35">
      <c r="A484">
        <v>530501</v>
      </c>
      <c r="B484" t="s">
        <v>481</v>
      </c>
      <c r="C484" s="1">
        <v>2080</v>
      </c>
      <c r="D484" s="1">
        <v>757103</v>
      </c>
      <c r="E484" s="8">
        <v>0.56100000000000005</v>
      </c>
      <c r="F484" s="8">
        <v>0.45900000000000002</v>
      </c>
      <c r="G484">
        <f t="shared" si="14"/>
        <v>0.45900000000000002</v>
      </c>
      <c r="H484">
        <f t="shared" si="15"/>
        <v>0.56100000000000005</v>
      </c>
      <c r="I484" s="1">
        <v>1574775900</v>
      </c>
      <c r="J484" s="1">
        <v>1009918</v>
      </c>
      <c r="K484" s="1">
        <v>935465</v>
      </c>
    </row>
    <row r="485" spans="1:11" x14ac:dyDescent="0.35">
      <c r="A485">
        <v>530515</v>
      </c>
      <c r="B485" t="s">
        <v>482</v>
      </c>
      <c r="C485" s="1">
        <v>3295</v>
      </c>
      <c r="D485" s="1">
        <v>454762</v>
      </c>
      <c r="E485" s="8">
        <v>0.46700000000000003</v>
      </c>
      <c r="F485" s="8">
        <v>0.67500000000000004</v>
      </c>
      <c r="G485">
        <f t="shared" si="14"/>
        <v>0.67500000000000004</v>
      </c>
      <c r="H485">
        <f t="shared" si="15"/>
        <v>0.67500000000000004</v>
      </c>
      <c r="I485" s="1">
        <v>1498442771</v>
      </c>
      <c r="J485" s="1">
        <v>1083608</v>
      </c>
      <c r="K485" s="1">
        <v>1020767</v>
      </c>
    </row>
    <row r="486" spans="1:11" x14ac:dyDescent="0.35">
      <c r="A486">
        <v>530600</v>
      </c>
      <c r="B486" t="s">
        <v>483</v>
      </c>
      <c r="C486" s="1">
        <v>10061</v>
      </c>
      <c r="D486" s="1">
        <v>252197</v>
      </c>
      <c r="E486" s="8">
        <v>0.63500000000000001</v>
      </c>
      <c r="F486" s="8">
        <v>0.82</v>
      </c>
      <c r="G486">
        <f t="shared" si="14"/>
        <v>0.82</v>
      </c>
      <c r="H486">
        <f t="shared" si="15"/>
        <v>0.82</v>
      </c>
      <c r="I486" s="1">
        <v>2537361366</v>
      </c>
      <c r="J486" s="1">
        <v>3180449</v>
      </c>
      <c r="K486" s="1">
        <v>3533770</v>
      </c>
    </row>
    <row r="487" spans="1:11" x14ac:dyDescent="0.35">
      <c r="A487">
        <v>540801</v>
      </c>
      <c r="B487" t="s">
        <v>484</v>
      </c>
      <c r="C487" s="1">
        <v>373</v>
      </c>
      <c r="D487" s="1">
        <v>1308843</v>
      </c>
      <c r="E487" s="8">
        <v>0.33900000000000002</v>
      </c>
      <c r="F487" s="8">
        <v>6.4000000000000001E-2</v>
      </c>
      <c r="G487">
        <f t="shared" si="14"/>
        <v>6.4000000000000001E-2</v>
      </c>
      <c r="H487">
        <f t="shared" si="15"/>
        <v>0.36</v>
      </c>
      <c r="I487" s="1">
        <v>488198532</v>
      </c>
      <c r="J487" s="1">
        <v>186953</v>
      </c>
      <c r="K487" s="1">
        <v>175213</v>
      </c>
    </row>
    <row r="488" spans="1:11" x14ac:dyDescent="0.35">
      <c r="A488">
        <v>540901</v>
      </c>
      <c r="B488" t="s">
        <v>485</v>
      </c>
      <c r="C488" s="1">
        <v>312</v>
      </c>
      <c r="D488" s="1">
        <v>591845</v>
      </c>
      <c r="E488" s="8">
        <v>0.39</v>
      </c>
      <c r="F488" s="8">
        <v>0.57699999999999996</v>
      </c>
      <c r="G488">
        <f t="shared" si="14"/>
        <v>0.57699999999999996</v>
      </c>
      <c r="H488">
        <f t="shared" si="15"/>
        <v>0.57699999999999996</v>
      </c>
      <c r="I488" s="1">
        <v>184655685</v>
      </c>
      <c r="J488" s="1">
        <v>244492</v>
      </c>
      <c r="K488" s="1">
        <v>223969</v>
      </c>
    </row>
    <row r="489" spans="1:11" x14ac:dyDescent="0.35">
      <c r="A489">
        <v>541001</v>
      </c>
      <c r="B489" t="s">
        <v>486</v>
      </c>
      <c r="C489" s="1">
        <v>877</v>
      </c>
      <c r="D489" s="1">
        <v>550700</v>
      </c>
      <c r="E489" s="8">
        <v>0.55100000000000005</v>
      </c>
      <c r="F489" s="8">
        <v>0.60599999999999998</v>
      </c>
      <c r="G489">
        <f t="shared" si="14"/>
        <v>0.60599999999999998</v>
      </c>
      <c r="H489">
        <f t="shared" si="15"/>
        <v>0.60599999999999998</v>
      </c>
      <c r="I489" s="1">
        <v>482964199</v>
      </c>
      <c r="J489" s="1">
        <v>536313</v>
      </c>
      <c r="K489" s="1">
        <v>586103</v>
      </c>
    </row>
    <row r="490" spans="1:11" x14ac:dyDescent="0.35">
      <c r="A490">
        <v>541102</v>
      </c>
      <c r="B490" t="s">
        <v>487</v>
      </c>
      <c r="C490" s="1">
        <v>2086</v>
      </c>
      <c r="D490" s="1">
        <v>397248</v>
      </c>
      <c r="E490" s="8">
        <v>0.53500000000000003</v>
      </c>
      <c r="F490" s="8">
        <v>0.71599999999999997</v>
      </c>
      <c r="G490">
        <f t="shared" si="14"/>
        <v>0.71599999999999997</v>
      </c>
      <c r="H490">
        <f t="shared" si="15"/>
        <v>0.71599999999999997</v>
      </c>
      <c r="I490" s="1">
        <v>828659431</v>
      </c>
      <c r="J490" s="1">
        <v>946263</v>
      </c>
      <c r="K490" s="1">
        <v>1019289</v>
      </c>
    </row>
    <row r="491" spans="1:11" x14ac:dyDescent="0.35">
      <c r="A491">
        <v>541201</v>
      </c>
      <c r="B491" t="s">
        <v>488</v>
      </c>
      <c r="C491" s="1">
        <v>969</v>
      </c>
      <c r="D491" s="1">
        <v>445081</v>
      </c>
      <c r="E491" s="8">
        <v>0.60399999999999998</v>
      </c>
      <c r="F491" s="8">
        <v>0.68200000000000005</v>
      </c>
      <c r="G491">
        <f t="shared" si="14"/>
        <v>0.68200000000000005</v>
      </c>
      <c r="H491">
        <f t="shared" si="15"/>
        <v>0.68200000000000005</v>
      </c>
      <c r="I491" s="1">
        <v>431283949</v>
      </c>
      <c r="J491" s="1">
        <v>527137</v>
      </c>
      <c r="K491" s="1">
        <v>531848</v>
      </c>
    </row>
    <row r="492" spans="1:11" x14ac:dyDescent="0.35">
      <c r="A492">
        <v>541401</v>
      </c>
      <c r="B492" t="s">
        <v>489</v>
      </c>
      <c r="C492" s="1">
        <v>371</v>
      </c>
      <c r="D492" s="1">
        <v>338570</v>
      </c>
      <c r="E492" s="8">
        <v>0.59</v>
      </c>
      <c r="F492" s="8">
        <v>0.75800000000000001</v>
      </c>
      <c r="G492">
        <f t="shared" si="14"/>
        <v>0.75800000000000001</v>
      </c>
      <c r="H492">
        <f t="shared" si="15"/>
        <v>0.75800000000000001</v>
      </c>
      <c r="I492" s="1">
        <v>125609505</v>
      </c>
      <c r="J492" s="1">
        <v>251837</v>
      </c>
      <c r="K492" s="1">
        <v>321727</v>
      </c>
    </row>
    <row r="493" spans="1:11" x14ac:dyDescent="0.35">
      <c r="A493">
        <v>550101</v>
      </c>
      <c r="B493" t="s">
        <v>490</v>
      </c>
      <c r="C493" s="1">
        <v>848</v>
      </c>
      <c r="D493" s="1">
        <v>300585</v>
      </c>
      <c r="E493" s="8">
        <v>0.56599999999999995</v>
      </c>
      <c r="F493" s="8">
        <v>0.78600000000000003</v>
      </c>
      <c r="G493">
        <f t="shared" si="14"/>
        <v>0.78600000000000003</v>
      </c>
      <c r="H493">
        <f t="shared" si="15"/>
        <v>0.78600000000000003</v>
      </c>
      <c r="I493" s="1">
        <v>254896905</v>
      </c>
      <c r="J493" s="1">
        <v>1099668</v>
      </c>
      <c r="K493" s="1">
        <v>992914</v>
      </c>
    </row>
    <row r="494" spans="1:11" x14ac:dyDescent="0.35">
      <c r="A494">
        <v>550301</v>
      </c>
      <c r="B494" t="s">
        <v>491</v>
      </c>
      <c r="C494" s="1">
        <v>1310</v>
      </c>
      <c r="D494" s="1">
        <v>501535</v>
      </c>
      <c r="E494" s="8">
        <v>0.34499999999999997</v>
      </c>
      <c r="F494" s="8">
        <v>0.64100000000000001</v>
      </c>
      <c r="G494">
        <f t="shared" si="14"/>
        <v>0.64100000000000001</v>
      </c>
      <c r="H494">
        <f t="shared" si="15"/>
        <v>0.64100000000000001</v>
      </c>
      <c r="I494" s="1">
        <v>657011139</v>
      </c>
      <c r="J494" s="1">
        <v>1537413</v>
      </c>
      <c r="K494" s="1">
        <v>1377122</v>
      </c>
    </row>
    <row r="495" spans="1:11" x14ac:dyDescent="0.35">
      <c r="A495">
        <v>560501</v>
      </c>
      <c r="B495" t="s">
        <v>492</v>
      </c>
      <c r="C495" s="1">
        <v>847</v>
      </c>
      <c r="D495" s="1">
        <v>501351</v>
      </c>
      <c r="E495" s="8">
        <v>0.504</v>
      </c>
      <c r="F495" s="8">
        <v>0.64200000000000002</v>
      </c>
      <c r="G495">
        <f t="shared" si="14"/>
        <v>0.64200000000000002</v>
      </c>
      <c r="H495">
        <f t="shared" si="15"/>
        <v>0.64200000000000002</v>
      </c>
      <c r="I495" s="1">
        <v>424644637</v>
      </c>
      <c r="J495" s="1">
        <v>850134</v>
      </c>
      <c r="K495" s="1">
        <v>664825</v>
      </c>
    </row>
    <row r="496" spans="1:11" x14ac:dyDescent="0.35">
      <c r="A496">
        <v>560603</v>
      </c>
      <c r="B496" t="s">
        <v>493</v>
      </c>
      <c r="C496" s="1">
        <v>415</v>
      </c>
      <c r="D496" s="1">
        <v>661150</v>
      </c>
      <c r="E496" s="8">
        <v>0.58399999999999996</v>
      </c>
      <c r="F496" s="8">
        <v>0.52700000000000002</v>
      </c>
      <c r="G496">
        <f t="shared" si="14"/>
        <v>0.52700000000000002</v>
      </c>
      <c r="H496">
        <f t="shared" si="15"/>
        <v>0.58399999999999996</v>
      </c>
      <c r="I496" s="1">
        <v>274377363</v>
      </c>
      <c r="J496" s="1">
        <v>722034</v>
      </c>
      <c r="K496" s="1">
        <v>649710</v>
      </c>
    </row>
    <row r="497" spans="1:11" x14ac:dyDescent="0.35">
      <c r="A497">
        <v>560701</v>
      </c>
      <c r="B497" t="s">
        <v>494</v>
      </c>
      <c r="C497" s="1">
        <v>1424</v>
      </c>
      <c r="D497" s="1">
        <v>330578</v>
      </c>
      <c r="E497" s="8">
        <v>0.67500000000000004</v>
      </c>
      <c r="F497" s="8">
        <v>0.76400000000000001</v>
      </c>
      <c r="G497">
        <f t="shared" si="14"/>
        <v>0.76400000000000001</v>
      </c>
      <c r="H497">
        <f t="shared" si="15"/>
        <v>0.76400000000000001</v>
      </c>
      <c r="I497" s="1">
        <v>470744478</v>
      </c>
      <c r="J497" s="1">
        <v>1593672</v>
      </c>
      <c r="K497" s="1">
        <v>1569135</v>
      </c>
    </row>
    <row r="498" spans="1:11" x14ac:dyDescent="0.35">
      <c r="A498">
        <v>561006</v>
      </c>
      <c r="B498" t="s">
        <v>495</v>
      </c>
      <c r="C498" s="1">
        <v>1874</v>
      </c>
      <c r="D498" s="1">
        <v>282682</v>
      </c>
      <c r="E498" s="8">
        <v>0.61799999999999999</v>
      </c>
      <c r="F498" s="8">
        <v>0.79900000000000004</v>
      </c>
      <c r="G498">
        <f t="shared" si="14"/>
        <v>0.79900000000000004</v>
      </c>
      <c r="H498">
        <f t="shared" si="15"/>
        <v>0.79900000000000004</v>
      </c>
      <c r="I498" s="1">
        <v>529747014</v>
      </c>
      <c r="J498" s="1">
        <v>1431341</v>
      </c>
      <c r="K498" s="1">
        <v>1440015</v>
      </c>
    </row>
    <row r="499" spans="1:11" x14ac:dyDescent="0.35">
      <c r="A499">
        <v>570101</v>
      </c>
      <c r="B499" t="s">
        <v>496</v>
      </c>
      <c r="C499" s="1">
        <v>1200</v>
      </c>
      <c r="D499" s="1">
        <v>238948</v>
      </c>
      <c r="E499" s="8">
        <v>0.64500000000000002</v>
      </c>
      <c r="F499" s="8">
        <v>0.83</v>
      </c>
      <c r="G499">
        <f t="shared" si="14"/>
        <v>0.83</v>
      </c>
      <c r="H499">
        <f t="shared" si="15"/>
        <v>0.83</v>
      </c>
      <c r="I499" s="1">
        <v>286738166</v>
      </c>
      <c r="J499" s="1">
        <v>2227582</v>
      </c>
      <c r="K499" s="1">
        <v>2029487</v>
      </c>
    </row>
    <row r="500" spans="1:11" x14ac:dyDescent="0.35">
      <c r="A500">
        <v>570201</v>
      </c>
      <c r="B500" t="s">
        <v>497</v>
      </c>
      <c r="C500" s="1">
        <v>548</v>
      </c>
      <c r="D500" s="1">
        <v>316558</v>
      </c>
      <c r="E500" s="8">
        <v>0.441</v>
      </c>
      <c r="F500" s="8">
        <v>0.77400000000000002</v>
      </c>
      <c r="G500">
        <f t="shared" si="14"/>
        <v>0.77400000000000002</v>
      </c>
      <c r="H500">
        <f t="shared" si="15"/>
        <v>0.77400000000000002</v>
      </c>
      <c r="I500" s="1">
        <v>173473866</v>
      </c>
      <c r="J500" s="1">
        <v>779478</v>
      </c>
      <c r="K500" s="1">
        <v>668635</v>
      </c>
    </row>
    <row r="501" spans="1:11" x14ac:dyDescent="0.35">
      <c r="A501">
        <v>570302</v>
      </c>
      <c r="B501" t="s">
        <v>498</v>
      </c>
      <c r="C501" s="1">
        <v>1774</v>
      </c>
      <c r="D501" s="1">
        <v>249679</v>
      </c>
      <c r="E501" s="8">
        <v>0.55900000000000005</v>
      </c>
      <c r="F501" s="8">
        <v>0.82199999999999995</v>
      </c>
      <c r="G501">
        <f t="shared" si="14"/>
        <v>0.82199999999999995</v>
      </c>
      <c r="H501">
        <f t="shared" si="15"/>
        <v>0.82199999999999995</v>
      </c>
      <c r="I501" s="1">
        <v>442932128</v>
      </c>
      <c r="J501" s="1">
        <v>2015298</v>
      </c>
      <c r="K501" s="1">
        <v>1890187</v>
      </c>
    </row>
    <row r="502" spans="1:11" x14ac:dyDescent="0.35">
      <c r="A502">
        <v>570401</v>
      </c>
      <c r="B502" t="s">
        <v>499</v>
      </c>
      <c r="C502" s="1">
        <v>340</v>
      </c>
      <c r="D502" s="1">
        <v>348400</v>
      </c>
      <c r="E502" s="8">
        <v>0.55600000000000005</v>
      </c>
      <c r="F502" s="8">
        <v>0.751</v>
      </c>
      <c r="G502">
        <f t="shared" si="14"/>
        <v>0.751</v>
      </c>
      <c r="H502">
        <f t="shared" si="15"/>
        <v>0.751</v>
      </c>
      <c r="I502" s="1">
        <v>118456116</v>
      </c>
      <c r="J502" s="1">
        <v>686526</v>
      </c>
      <c r="K502" s="1">
        <v>599148</v>
      </c>
    </row>
    <row r="503" spans="1:11" x14ac:dyDescent="0.35">
      <c r="A503">
        <v>570603</v>
      </c>
      <c r="B503" t="s">
        <v>500</v>
      </c>
      <c r="C503" s="1">
        <v>1007</v>
      </c>
      <c r="D503" s="1">
        <v>228476</v>
      </c>
      <c r="E503" s="8">
        <v>0.6</v>
      </c>
      <c r="F503" s="8">
        <v>0.83699999999999997</v>
      </c>
      <c r="G503">
        <f t="shared" si="14"/>
        <v>0.83699999999999997</v>
      </c>
      <c r="H503">
        <f t="shared" si="15"/>
        <v>0.83699999999999997</v>
      </c>
      <c r="I503" s="1">
        <v>230076057</v>
      </c>
      <c r="J503" s="1">
        <v>1763794</v>
      </c>
      <c r="K503" s="1">
        <v>1657841</v>
      </c>
    </row>
    <row r="504" spans="1:11" x14ac:dyDescent="0.35">
      <c r="A504">
        <v>571000</v>
      </c>
      <c r="B504" t="s">
        <v>501</v>
      </c>
      <c r="C504" s="1">
        <v>5448</v>
      </c>
      <c r="D504" s="1">
        <v>339787</v>
      </c>
      <c r="E504" s="8">
        <v>0.68400000000000005</v>
      </c>
      <c r="F504" s="8">
        <v>0.75700000000000001</v>
      </c>
      <c r="G504">
        <f t="shared" si="14"/>
        <v>0.75700000000000001</v>
      </c>
      <c r="H504">
        <f t="shared" si="15"/>
        <v>0.75700000000000001</v>
      </c>
      <c r="I504" s="1">
        <v>1851159658</v>
      </c>
      <c r="J504" s="1">
        <v>4025716</v>
      </c>
      <c r="K504" s="1">
        <v>3573699</v>
      </c>
    </row>
    <row r="505" spans="1:11" x14ac:dyDescent="0.35">
      <c r="A505">
        <v>571502</v>
      </c>
      <c r="B505" t="s">
        <v>502</v>
      </c>
      <c r="C505" s="1">
        <v>1069</v>
      </c>
      <c r="D505" s="1">
        <v>256934</v>
      </c>
      <c r="E505" s="8">
        <v>0.57299999999999995</v>
      </c>
      <c r="F505" s="8">
        <v>0.81699999999999995</v>
      </c>
      <c r="G505">
        <f t="shared" si="14"/>
        <v>0.81699999999999995</v>
      </c>
      <c r="H505">
        <f t="shared" si="15"/>
        <v>0.81699999999999995</v>
      </c>
      <c r="I505" s="1">
        <v>274663133</v>
      </c>
      <c r="J505" s="1">
        <v>1485376</v>
      </c>
      <c r="K505" s="1">
        <v>1230213</v>
      </c>
    </row>
    <row r="506" spans="1:11" x14ac:dyDescent="0.35">
      <c r="A506">
        <v>571800</v>
      </c>
      <c r="B506" t="s">
        <v>503</v>
      </c>
      <c r="C506" s="1">
        <v>1952</v>
      </c>
      <c r="D506" s="1">
        <v>183407</v>
      </c>
      <c r="E506" s="8">
        <v>0.55400000000000005</v>
      </c>
      <c r="F506" s="8">
        <v>0.86899999999999999</v>
      </c>
      <c r="G506">
        <f t="shared" si="14"/>
        <v>0.86899999999999999</v>
      </c>
      <c r="H506">
        <f t="shared" si="15"/>
        <v>0.86899999999999999</v>
      </c>
      <c r="I506" s="1">
        <v>358012140</v>
      </c>
      <c r="J506" s="1">
        <v>3202800</v>
      </c>
      <c r="K506" s="1">
        <v>3620987</v>
      </c>
    </row>
    <row r="507" spans="1:11" x14ac:dyDescent="0.35">
      <c r="A507">
        <v>571901</v>
      </c>
      <c r="B507" t="s">
        <v>504</v>
      </c>
      <c r="C507" s="1">
        <v>581</v>
      </c>
      <c r="D507" s="1">
        <v>264712</v>
      </c>
      <c r="E507" s="8">
        <v>0.61199999999999999</v>
      </c>
      <c r="F507" s="8">
        <v>0.81100000000000005</v>
      </c>
      <c r="G507">
        <f t="shared" si="14"/>
        <v>0.81100000000000005</v>
      </c>
      <c r="H507">
        <f t="shared" si="15"/>
        <v>0.81100000000000005</v>
      </c>
      <c r="I507" s="1">
        <v>153798074</v>
      </c>
      <c r="J507" s="1">
        <v>649920</v>
      </c>
      <c r="K507" s="1">
        <v>563786</v>
      </c>
    </row>
    <row r="508" spans="1:11" x14ac:dyDescent="0.35">
      <c r="A508">
        <v>572301</v>
      </c>
      <c r="B508" t="s">
        <v>505</v>
      </c>
      <c r="C508" s="1">
        <v>454</v>
      </c>
      <c r="D508" s="1">
        <v>372314</v>
      </c>
      <c r="E508" s="8">
        <v>0.45300000000000001</v>
      </c>
      <c r="F508" s="8">
        <v>0.73399999999999999</v>
      </c>
      <c r="G508">
        <f t="shared" si="14"/>
        <v>0.73399999999999999</v>
      </c>
      <c r="H508">
        <f t="shared" si="15"/>
        <v>0.73399999999999999</v>
      </c>
      <c r="I508" s="1">
        <v>169030729</v>
      </c>
      <c r="J508" s="1">
        <v>790502</v>
      </c>
      <c r="K508" s="1">
        <v>603993</v>
      </c>
    </row>
    <row r="509" spans="1:11" x14ac:dyDescent="0.35">
      <c r="A509">
        <v>572702</v>
      </c>
      <c r="B509" t="s">
        <v>506</v>
      </c>
      <c r="C509" s="1">
        <v>544</v>
      </c>
      <c r="D509" s="1">
        <v>277347</v>
      </c>
      <c r="E509" s="8">
        <v>0.44500000000000001</v>
      </c>
      <c r="F509" s="8">
        <v>0.80200000000000005</v>
      </c>
      <c r="G509">
        <f t="shared" si="14"/>
        <v>0.80200000000000005</v>
      </c>
      <c r="H509">
        <f t="shared" si="15"/>
        <v>0.80200000000000005</v>
      </c>
      <c r="I509" s="1">
        <v>150876847</v>
      </c>
      <c r="J509" s="1">
        <v>781345</v>
      </c>
      <c r="K509" s="1">
        <v>650184</v>
      </c>
    </row>
    <row r="510" spans="1:11" x14ac:dyDescent="0.35">
      <c r="A510">
        <v>572901</v>
      </c>
      <c r="B510" t="s">
        <v>507</v>
      </c>
      <c r="C510" s="1">
        <v>529</v>
      </c>
      <c r="D510" s="1">
        <v>1530981</v>
      </c>
      <c r="E510" s="8">
        <v>0.16700000000000001</v>
      </c>
      <c r="F510" s="8">
        <v>0</v>
      </c>
      <c r="G510">
        <f t="shared" si="14"/>
        <v>0</v>
      </c>
      <c r="H510">
        <f t="shared" si="15"/>
        <v>0.36</v>
      </c>
      <c r="I510" s="1">
        <v>809889263</v>
      </c>
      <c r="J510" s="1">
        <v>230882</v>
      </c>
      <c r="K510" s="1">
        <v>248117</v>
      </c>
    </row>
    <row r="511" spans="1:11" x14ac:dyDescent="0.35">
      <c r="A511">
        <v>573002</v>
      </c>
      <c r="B511" t="s">
        <v>508</v>
      </c>
      <c r="C511" s="1">
        <v>1588</v>
      </c>
      <c r="D511" s="1">
        <v>250581</v>
      </c>
      <c r="E511" s="8">
        <v>0.53300000000000003</v>
      </c>
      <c r="F511" s="8">
        <v>0.82099999999999995</v>
      </c>
      <c r="G511">
        <f t="shared" si="14"/>
        <v>0.82099999999999995</v>
      </c>
      <c r="H511">
        <f t="shared" si="15"/>
        <v>0.82099999999999995</v>
      </c>
      <c r="I511" s="1">
        <v>397924162</v>
      </c>
      <c r="J511" s="1">
        <v>1491690</v>
      </c>
      <c r="K511" s="1">
        <v>1414288</v>
      </c>
    </row>
    <row r="512" spans="1:11" x14ac:dyDescent="0.35">
      <c r="A512">
        <v>580101</v>
      </c>
      <c r="B512" t="s">
        <v>509</v>
      </c>
      <c r="C512" s="1">
        <v>1928</v>
      </c>
      <c r="D512" s="1">
        <v>911425</v>
      </c>
      <c r="E512" s="8">
        <v>0.60199999999999998</v>
      </c>
      <c r="F512" s="8">
        <v>0.34799999999999998</v>
      </c>
      <c r="G512">
        <f t="shared" si="14"/>
        <v>0.34799999999999998</v>
      </c>
      <c r="H512">
        <f t="shared" si="15"/>
        <v>0.60199999999999998</v>
      </c>
      <c r="I512" s="1">
        <v>1757227714</v>
      </c>
      <c r="J512" s="1">
        <v>501610</v>
      </c>
      <c r="K512" s="1">
        <v>525972</v>
      </c>
    </row>
    <row r="513" spans="1:11" x14ac:dyDescent="0.35">
      <c r="A513">
        <v>580102</v>
      </c>
      <c r="B513" t="s">
        <v>510</v>
      </c>
      <c r="C513" s="1">
        <v>4721</v>
      </c>
      <c r="D513" s="1">
        <v>693974</v>
      </c>
      <c r="E513" s="8">
        <v>0.57899999999999996</v>
      </c>
      <c r="F513" s="8">
        <v>0.504</v>
      </c>
      <c r="G513">
        <f t="shared" si="14"/>
        <v>0.504</v>
      </c>
      <c r="H513">
        <f t="shared" si="15"/>
        <v>0.57899999999999996</v>
      </c>
      <c r="I513" s="1">
        <v>3276251809</v>
      </c>
      <c r="J513" s="1">
        <v>1414962</v>
      </c>
      <c r="K513" s="1">
        <v>1531464</v>
      </c>
    </row>
    <row r="514" spans="1:11" x14ac:dyDescent="0.35">
      <c r="A514">
        <v>580103</v>
      </c>
      <c r="B514" t="s">
        <v>511</v>
      </c>
      <c r="C514" s="1">
        <v>5148</v>
      </c>
      <c r="D514" s="1">
        <v>619895</v>
      </c>
      <c r="E514" s="8">
        <v>0.54900000000000004</v>
      </c>
      <c r="F514" s="8">
        <v>0.55700000000000005</v>
      </c>
      <c r="G514">
        <f t="shared" si="14"/>
        <v>0.55700000000000005</v>
      </c>
      <c r="H514">
        <f t="shared" si="15"/>
        <v>0.55700000000000005</v>
      </c>
      <c r="I514" s="1">
        <v>3191224285</v>
      </c>
      <c r="J514" s="1">
        <v>1163497</v>
      </c>
      <c r="K514" s="1">
        <v>1122239</v>
      </c>
    </row>
    <row r="515" spans="1:11" x14ac:dyDescent="0.35">
      <c r="A515">
        <v>580104</v>
      </c>
      <c r="B515" t="s">
        <v>512</v>
      </c>
      <c r="C515" s="1">
        <v>7251</v>
      </c>
      <c r="D515" s="1">
        <v>589218</v>
      </c>
      <c r="E515" s="8">
        <v>0.60599999999999998</v>
      </c>
      <c r="F515" s="8">
        <v>0.57899999999999996</v>
      </c>
      <c r="G515">
        <f t="shared" si="14"/>
        <v>0.57899999999999996</v>
      </c>
      <c r="H515">
        <f t="shared" si="15"/>
        <v>0.60599999999999998</v>
      </c>
      <c r="I515" s="1">
        <v>4272425809</v>
      </c>
      <c r="J515" s="1">
        <v>1635160</v>
      </c>
      <c r="K515" s="1">
        <v>1537054</v>
      </c>
    </row>
    <row r="516" spans="1:11" x14ac:dyDescent="0.35">
      <c r="A516">
        <v>580105</v>
      </c>
      <c r="B516" t="s">
        <v>513</v>
      </c>
      <c r="C516" s="1">
        <v>5289</v>
      </c>
      <c r="D516" s="1">
        <v>563659</v>
      </c>
      <c r="E516" s="8">
        <v>0.55600000000000005</v>
      </c>
      <c r="F516" s="8">
        <v>0.59699999999999998</v>
      </c>
      <c r="G516">
        <f t="shared" ref="G516:G579" si="16">F516</f>
        <v>0.59699999999999998</v>
      </c>
      <c r="H516">
        <f t="shared" ref="H516:H579" si="17">MAX(IF(E516&gt;F516,E516,F516),0.36)</f>
        <v>0.59699999999999998</v>
      </c>
      <c r="I516" s="1">
        <v>2981196285</v>
      </c>
      <c r="J516" s="1">
        <v>2702846</v>
      </c>
      <c r="K516" s="1">
        <v>2533646</v>
      </c>
    </row>
    <row r="517" spans="1:11" x14ac:dyDescent="0.35">
      <c r="A517">
        <v>580106</v>
      </c>
      <c r="B517" t="s">
        <v>514</v>
      </c>
      <c r="C517" s="1">
        <v>3089</v>
      </c>
      <c r="D517" s="1">
        <v>980176</v>
      </c>
      <c r="E517" s="8">
        <v>0.53</v>
      </c>
      <c r="F517" s="8">
        <v>0.29899999999999999</v>
      </c>
      <c r="G517">
        <f t="shared" si="16"/>
        <v>0.29899999999999999</v>
      </c>
      <c r="H517">
        <f t="shared" si="17"/>
        <v>0.53</v>
      </c>
      <c r="I517" s="1">
        <v>3027763917</v>
      </c>
      <c r="J517" s="1">
        <v>1473996</v>
      </c>
      <c r="K517" s="1">
        <v>1121965</v>
      </c>
    </row>
    <row r="518" spans="1:11" x14ac:dyDescent="0.35">
      <c r="A518">
        <v>580107</v>
      </c>
      <c r="B518" t="s">
        <v>515</v>
      </c>
      <c r="C518" s="1">
        <v>4515</v>
      </c>
      <c r="D518" s="1">
        <v>751295</v>
      </c>
      <c r="E518" s="8">
        <v>0.56299999999999994</v>
      </c>
      <c r="F518" s="8">
        <v>0.46300000000000002</v>
      </c>
      <c r="G518">
        <f t="shared" si="16"/>
        <v>0.46300000000000002</v>
      </c>
      <c r="H518">
        <f t="shared" si="17"/>
        <v>0.56299999999999994</v>
      </c>
      <c r="I518" s="1">
        <v>3392096952</v>
      </c>
      <c r="J518" s="1">
        <v>851555</v>
      </c>
      <c r="K518" s="1">
        <v>782178</v>
      </c>
    </row>
    <row r="519" spans="1:11" x14ac:dyDescent="0.35">
      <c r="A519">
        <v>580109</v>
      </c>
      <c r="B519" t="s">
        <v>516</v>
      </c>
      <c r="C519" s="1">
        <v>2195</v>
      </c>
      <c r="D519" s="1">
        <v>466695</v>
      </c>
      <c r="E519" s="8">
        <v>0.58799999999999997</v>
      </c>
      <c r="F519" s="8">
        <v>0.66600000000000004</v>
      </c>
      <c r="G519">
        <f t="shared" si="16"/>
        <v>0.66600000000000004</v>
      </c>
      <c r="H519">
        <f t="shared" si="17"/>
        <v>0.66600000000000004</v>
      </c>
      <c r="I519" s="1">
        <v>1024396571</v>
      </c>
      <c r="J519" s="1">
        <v>1066142</v>
      </c>
      <c r="K519" s="1">
        <v>1078243</v>
      </c>
    </row>
    <row r="520" spans="1:11" x14ac:dyDescent="0.35">
      <c r="A520">
        <v>580201</v>
      </c>
      <c r="B520" t="s">
        <v>517</v>
      </c>
      <c r="C520" s="1">
        <v>8117</v>
      </c>
      <c r="D520" s="1">
        <v>938547</v>
      </c>
      <c r="E520" s="8">
        <v>0.52400000000000002</v>
      </c>
      <c r="F520" s="8">
        <v>0.32900000000000001</v>
      </c>
      <c r="G520">
        <f t="shared" si="16"/>
        <v>0.32900000000000001</v>
      </c>
      <c r="H520">
        <f t="shared" si="17"/>
        <v>0.52400000000000002</v>
      </c>
      <c r="I520" s="1">
        <v>7618191216</v>
      </c>
      <c r="J520" s="1">
        <v>1116124</v>
      </c>
      <c r="K520" s="1">
        <v>1210499</v>
      </c>
    </row>
    <row r="521" spans="1:11" x14ac:dyDescent="0.35">
      <c r="A521">
        <v>580203</v>
      </c>
      <c r="B521" t="s">
        <v>518</v>
      </c>
      <c r="C521" s="1">
        <v>4206</v>
      </c>
      <c r="D521" s="1">
        <v>688628</v>
      </c>
      <c r="E521" s="8">
        <v>0.51300000000000001</v>
      </c>
      <c r="F521" s="8">
        <v>0.50800000000000001</v>
      </c>
      <c r="G521">
        <f t="shared" si="16"/>
        <v>0.50800000000000001</v>
      </c>
      <c r="H521">
        <f t="shared" si="17"/>
        <v>0.51300000000000001</v>
      </c>
      <c r="I521" s="1">
        <v>2896369480</v>
      </c>
      <c r="J521" s="1">
        <v>879014</v>
      </c>
      <c r="K521" s="1">
        <v>788330</v>
      </c>
    </row>
    <row r="522" spans="1:11" x14ac:dyDescent="0.35">
      <c r="A522">
        <v>580205</v>
      </c>
      <c r="B522" t="s">
        <v>519</v>
      </c>
      <c r="C522" s="1">
        <v>15890</v>
      </c>
      <c r="D522" s="1">
        <v>710198</v>
      </c>
      <c r="E522" s="8">
        <v>0.40300000000000002</v>
      </c>
      <c r="F522" s="8">
        <v>0.49199999999999999</v>
      </c>
      <c r="G522">
        <f t="shared" si="16"/>
        <v>0.49199999999999999</v>
      </c>
      <c r="H522">
        <f t="shared" si="17"/>
        <v>0.49199999999999999</v>
      </c>
      <c r="I522" s="1">
        <v>11285054949</v>
      </c>
      <c r="J522" s="1">
        <v>3123792</v>
      </c>
      <c r="K522" s="1">
        <v>3290833</v>
      </c>
    </row>
    <row r="523" spans="1:11" x14ac:dyDescent="0.35">
      <c r="A523">
        <v>580206</v>
      </c>
      <c r="B523" t="s">
        <v>520</v>
      </c>
      <c r="C523" s="1">
        <v>1334</v>
      </c>
      <c r="D523" s="1">
        <v>2397375</v>
      </c>
      <c r="E523" s="8">
        <v>0.2</v>
      </c>
      <c r="F523" s="8">
        <v>0</v>
      </c>
      <c r="G523">
        <f t="shared" si="16"/>
        <v>0</v>
      </c>
      <c r="H523">
        <f t="shared" si="17"/>
        <v>0.36</v>
      </c>
      <c r="I523" s="1">
        <v>3198099220</v>
      </c>
      <c r="J523" s="1">
        <v>198539</v>
      </c>
      <c r="K523" s="1">
        <v>212392</v>
      </c>
    </row>
    <row r="524" spans="1:11" x14ac:dyDescent="0.35">
      <c r="A524">
        <v>580207</v>
      </c>
      <c r="B524" t="s">
        <v>521</v>
      </c>
      <c r="C524" s="1">
        <v>2755</v>
      </c>
      <c r="D524" s="1">
        <v>757834</v>
      </c>
      <c r="E524" s="8">
        <v>0.53800000000000003</v>
      </c>
      <c r="F524" s="8">
        <v>0.45800000000000002</v>
      </c>
      <c r="G524">
        <f t="shared" si="16"/>
        <v>0.45800000000000002</v>
      </c>
      <c r="H524">
        <f t="shared" si="17"/>
        <v>0.53800000000000003</v>
      </c>
      <c r="I524" s="1">
        <v>2087833636</v>
      </c>
      <c r="J524" s="1">
        <v>396409</v>
      </c>
      <c r="K524" s="1">
        <v>436541</v>
      </c>
    </row>
    <row r="525" spans="1:11" x14ac:dyDescent="0.35">
      <c r="A525">
        <v>580208</v>
      </c>
      <c r="B525" t="s">
        <v>522</v>
      </c>
      <c r="C525" s="1">
        <v>3226</v>
      </c>
      <c r="D525" s="1">
        <v>715650</v>
      </c>
      <c r="E525" s="8">
        <v>0.54100000000000004</v>
      </c>
      <c r="F525" s="8">
        <v>0.48799999999999999</v>
      </c>
      <c r="G525">
        <f t="shared" si="16"/>
        <v>0.48799999999999999</v>
      </c>
      <c r="H525">
        <f t="shared" si="17"/>
        <v>0.54100000000000004</v>
      </c>
      <c r="I525" s="1">
        <v>2308687402</v>
      </c>
      <c r="J525" s="1">
        <v>635742</v>
      </c>
      <c r="K525" s="1">
        <v>806261</v>
      </c>
    </row>
    <row r="526" spans="1:11" x14ac:dyDescent="0.35">
      <c r="A526">
        <v>580209</v>
      </c>
      <c r="B526" t="s">
        <v>523</v>
      </c>
      <c r="C526" s="1">
        <v>3624</v>
      </c>
      <c r="D526" s="1">
        <v>631492</v>
      </c>
      <c r="E526" s="8">
        <v>0.57899999999999996</v>
      </c>
      <c r="F526" s="8">
        <v>0.54900000000000004</v>
      </c>
      <c r="G526">
        <f t="shared" si="16"/>
        <v>0.54900000000000004</v>
      </c>
      <c r="H526">
        <f t="shared" si="17"/>
        <v>0.57899999999999996</v>
      </c>
      <c r="I526" s="1">
        <v>2288528701</v>
      </c>
      <c r="J526" s="1">
        <v>882850</v>
      </c>
      <c r="K526" s="1">
        <v>973758</v>
      </c>
    </row>
    <row r="527" spans="1:11" x14ac:dyDescent="0.35">
      <c r="A527">
        <v>580211</v>
      </c>
      <c r="B527" t="s">
        <v>524</v>
      </c>
      <c r="C527" s="1">
        <v>11390</v>
      </c>
      <c r="D527" s="1">
        <v>618097</v>
      </c>
      <c r="E527" s="8">
        <v>0.52700000000000002</v>
      </c>
      <c r="F527" s="8">
        <v>0.55800000000000005</v>
      </c>
      <c r="G527">
        <f t="shared" si="16"/>
        <v>0.55800000000000005</v>
      </c>
      <c r="H527">
        <f t="shared" si="17"/>
        <v>0.55800000000000005</v>
      </c>
      <c r="I527" s="1">
        <v>7040127662</v>
      </c>
      <c r="J527" s="1">
        <v>1927997</v>
      </c>
      <c r="K527" s="1">
        <v>1921577</v>
      </c>
    </row>
    <row r="528" spans="1:11" x14ac:dyDescent="0.35">
      <c r="A528">
        <v>580212</v>
      </c>
      <c r="B528" t="s">
        <v>525</v>
      </c>
      <c r="C528" s="1">
        <v>9587</v>
      </c>
      <c r="D528" s="1">
        <v>723975</v>
      </c>
      <c r="E528" s="8">
        <v>0.52100000000000002</v>
      </c>
      <c r="F528" s="8">
        <v>0.48199999999999998</v>
      </c>
      <c r="G528">
        <f t="shared" si="16"/>
        <v>0.48199999999999998</v>
      </c>
      <c r="H528">
        <f t="shared" si="17"/>
        <v>0.52100000000000002</v>
      </c>
      <c r="I528" s="1">
        <v>6940751428</v>
      </c>
      <c r="J528" s="1">
        <v>1444474</v>
      </c>
      <c r="K528" s="1">
        <v>1691836</v>
      </c>
    </row>
    <row r="529" spans="1:11" x14ac:dyDescent="0.35">
      <c r="A529">
        <v>580224</v>
      </c>
      <c r="B529" t="s">
        <v>526</v>
      </c>
      <c r="C529" s="1">
        <v>8755</v>
      </c>
      <c r="D529" s="1">
        <v>666590</v>
      </c>
      <c r="E529" s="8">
        <v>0.51300000000000001</v>
      </c>
      <c r="F529" s="8">
        <v>0.52400000000000002</v>
      </c>
      <c r="G529">
        <f t="shared" si="16"/>
        <v>0.52400000000000002</v>
      </c>
      <c r="H529">
        <f t="shared" si="17"/>
        <v>0.52400000000000002</v>
      </c>
      <c r="I529" s="1">
        <v>5835996103</v>
      </c>
      <c r="J529" s="1">
        <v>1464597</v>
      </c>
      <c r="K529" s="1">
        <v>2024364</v>
      </c>
    </row>
    <row r="530" spans="1:11" x14ac:dyDescent="0.35">
      <c r="A530">
        <v>580232</v>
      </c>
      <c r="B530" t="s">
        <v>527</v>
      </c>
      <c r="C530" s="1">
        <v>9726</v>
      </c>
      <c r="D530" s="1">
        <v>463932</v>
      </c>
      <c r="E530" s="8">
        <v>0.6</v>
      </c>
      <c r="F530" s="8">
        <v>0.66800000000000004</v>
      </c>
      <c r="G530">
        <f t="shared" si="16"/>
        <v>0.66800000000000004</v>
      </c>
      <c r="H530">
        <f t="shared" si="17"/>
        <v>0.66800000000000004</v>
      </c>
      <c r="I530" s="1">
        <v>4512211428</v>
      </c>
      <c r="J530" s="1">
        <v>2661880</v>
      </c>
      <c r="K530" s="1">
        <v>2698099</v>
      </c>
    </row>
    <row r="531" spans="1:11" x14ac:dyDescent="0.35">
      <c r="A531">
        <v>580233</v>
      </c>
      <c r="B531" t="s">
        <v>528</v>
      </c>
      <c r="C531" s="1">
        <v>1603</v>
      </c>
      <c r="D531" s="1">
        <v>657098</v>
      </c>
      <c r="E531" s="8">
        <v>0.58199999999999996</v>
      </c>
      <c r="F531" s="8">
        <v>0.53</v>
      </c>
      <c r="G531">
        <f t="shared" si="16"/>
        <v>0.53</v>
      </c>
      <c r="H531">
        <f t="shared" si="17"/>
        <v>0.58199999999999996</v>
      </c>
      <c r="I531" s="1">
        <v>1053329090</v>
      </c>
      <c r="J531" s="1">
        <v>425324</v>
      </c>
      <c r="K531" s="1">
        <v>652897</v>
      </c>
    </row>
    <row r="532" spans="1:11" x14ac:dyDescent="0.35">
      <c r="A532">
        <v>580234</v>
      </c>
      <c r="B532" t="s">
        <v>529</v>
      </c>
      <c r="C532" s="1">
        <v>1150</v>
      </c>
      <c r="D532" s="1">
        <v>848388</v>
      </c>
      <c r="E532" s="8">
        <v>0.54900000000000004</v>
      </c>
      <c r="F532" s="8">
        <v>0.39300000000000002</v>
      </c>
      <c r="G532">
        <f t="shared" si="16"/>
        <v>0.39300000000000002</v>
      </c>
      <c r="H532">
        <f t="shared" si="17"/>
        <v>0.54900000000000004</v>
      </c>
      <c r="I532" s="1">
        <v>975647012</v>
      </c>
      <c r="J532" s="1">
        <v>182705</v>
      </c>
      <c r="K532" s="1">
        <v>167555</v>
      </c>
    </row>
    <row r="533" spans="1:11" x14ac:dyDescent="0.35">
      <c r="A533">
        <v>580235</v>
      </c>
      <c r="B533" t="s">
        <v>530</v>
      </c>
      <c r="C533" s="1">
        <v>4676</v>
      </c>
      <c r="D533" s="1">
        <v>747955</v>
      </c>
      <c r="E533" s="8">
        <v>0.47799999999999998</v>
      </c>
      <c r="F533" s="8">
        <v>0.46500000000000002</v>
      </c>
      <c r="G533">
        <f t="shared" si="16"/>
        <v>0.46500000000000002</v>
      </c>
      <c r="H533">
        <f t="shared" si="17"/>
        <v>0.47799999999999998</v>
      </c>
      <c r="I533" s="1">
        <v>3497439480</v>
      </c>
      <c r="J533" s="1">
        <v>1480843</v>
      </c>
      <c r="K533" s="1">
        <v>941716</v>
      </c>
    </row>
    <row r="534" spans="1:11" x14ac:dyDescent="0.35">
      <c r="A534">
        <v>580301</v>
      </c>
      <c r="B534" t="s">
        <v>531</v>
      </c>
      <c r="C534" s="1">
        <v>1202</v>
      </c>
      <c r="D534" s="1">
        <v>10998913</v>
      </c>
      <c r="E534" s="8">
        <v>0</v>
      </c>
      <c r="F534" s="8">
        <v>0</v>
      </c>
      <c r="G534">
        <f t="shared" si="16"/>
        <v>0</v>
      </c>
      <c r="H534">
        <f t="shared" si="17"/>
        <v>0.36</v>
      </c>
      <c r="I534" s="1">
        <v>13220694027</v>
      </c>
      <c r="J534" s="1">
        <v>226606</v>
      </c>
      <c r="K534" s="1">
        <v>219866</v>
      </c>
    </row>
    <row r="535" spans="1:11" x14ac:dyDescent="0.35">
      <c r="A535">
        <v>580303</v>
      </c>
      <c r="B535" t="s">
        <v>532</v>
      </c>
      <c r="C535" s="1">
        <v>172</v>
      </c>
      <c r="D535" s="1">
        <v>24128884</v>
      </c>
      <c r="E535" s="8">
        <v>0</v>
      </c>
      <c r="F535" s="8">
        <v>0</v>
      </c>
      <c r="G535">
        <f t="shared" si="16"/>
        <v>0</v>
      </c>
      <c r="H535">
        <f t="shared" si="17"/>
        <v>0.36</v>
      </c>
      <c r="I535" s="1">
        <v>4150168194</v>
      </c>
      <c r="J535" s="1">
        <v>35839</v>
      </c>
      <c r="K535" s="1">
        <v>32430</v>
      </c>
    </row>
    <row r="536" spans="1:11" x14ac:dyDescent="0.35">
      <c r="A536">
        <v>580304</v>
      </c>
      <c r="B536" t="s">
        <v>533</v>
      </c>
      <c r="C536" s="1">
        <v>985</v>
      </c>
      <c r="D536" s="1">
        <v>3747496</v>
      </c>
      <c r="E536" s="8">
        <v>0</v>
      </c>
      <c r="F536" s="8">
        <v>0</v>
      </c>
      <c r="G536">
        <f t="shared" si="16"/>
        <v>0</v>
      </c>
      <c r="H536">
        <f t="shared" si="17"/>
        <v>0.36</v>
      </c>
      <c r="I536" s="1">
        <v>3691283888</v>
      </c>
      <c r="J536" s="1">
        <v>49537</v>
      </c>
      <c r="K536" s="1">
        <v>66207</v>
      </c>
    </row>
    <row r="537" spans="1:11" x14ac:dyDescent="0.35">
      <c r="A537">
        <v>580305</v>
      </c>
      <c r="B537" t="s">
        <v>534</v>
      </c>
      <c r="C537" s="1">
        <v>993</v>
      </c>
      <c r="D537" s="1">
        <v>6320723</v>
      </c>
      <c r="E537" s="8">
        <v>0</v>
      </c>
      <c r="F537" s="8">
        <v>0</v>
      </c>
      <c r="G537">
        <f t="shared" si="16"/>
        <v>0</v>
      </c>
      <c r="H537">
        <f t="shared" si="17"/>
        <v>0.36</v>
      </c>
      <c r="I537" s="1">
        <v>6276478019</v>
      </c>
      <c r="J537" s="1">
        <v>75693</v>
      </c>
      <c r="K537" s="1">
        <v>105879</v>
      </c>
    </row>
    <row r="538" spans="1:11" x14ac:dyDescent="0.35">
      <c r="A538">
        <v>580306</v>
      </c>
      <c r="B538" t="s">
        <v>535</v>
      </c>
      <c r="C538" s="1">
        <v>477</v>
      </c>
      <c r="D538" s="1">
        <v>9267532</v>
      </c>
      <c r="E538" s="8">
        <v>0</v>
      </c>
      <c r="F538" s="8">
        <v>0</v>
      </c>
      <c r="G538">
        <f t="shared" si="16"/>
        <v>0</v>
      </c>
      <c r="H538">
        <f t="shared" si="17"/>
        <v>0.36</v>
      </c>
      <c r="I538" s="1">
        <v>4420613194</v>
      </c>
      <c r="J538" s="1">
        <v>42048</v>
      </c>
      <c r="K538" s="1">
        <v>37702</v>
      </c>
    </row>
    <row r="539" spans="1:11" x14ac:dyDescent="0.35">
      <c r="A539">
        <v>580401</v>
      </c>
      <c r="B539" t="s">
        <v>536</v>
      </c>
      <c r="C539" s="1">
        <v>2898</v>
      </c>
      <c r="D539" s="1">
        <v>746032</v>
      </c>
      <c r="E539" s="8">
        <v>0.56799999999999995</v>
      </c>
      <c r="F539" s="8">
        <v>0.46700000000000003</v>
      </c>
      <c r="G539">
        <f t="shared" si="16"/>
        <v>0.46700000000000003</v>
      </c>
      <c r="H539">
        <f t="shared" si="17"/>
        <v>0.56799999999999995</v>
      </c>
      <c r="I539" s="1">
        <v>2162001341</v>
      </c>
      <c r="J539" s="1">
        <v>534563</v>
      </c>
      <c r="K539" s="1">
        <v>496898</v>
      </c>
    </row>
    <row r="540" spans="1:11" x14ac:dyDescent="0.35">
      <c r="A540">
        <v>580402</v>
      </c>
      <c r="B540" t="s">
        <v>537</v>
      </c>
      <c r="C540" s="1">
        <v>2136</v>
      </c>
      <c r="D540" s="1">
        <v>1642545</v>
      </c>
      <c r="E540" s="8">
        <v>0.48099999999999998</v>
      </c>
      <c r="F540" s="8">
        <v>0</v>
      </c>
      <c r="G540">
        <f t="shared" si="16"/>
        <v>0</v>
      </c>
      <c r="H540">
        <f t="shared" si="17"/>
        <v>0.48099999999999998</v>
      </c>
      <c r="I540" s="1">
        <v>3508477933</v>
      </c>
      <c r="J540" s="1">
        <v>415447</v>
      </c>
      <c r="K540" s="1">
        <v>416505</v>
      </c>
    </row>
    <row r="541" spans="1:11" x14ac:dyDescent="0.35">
      <c r="A541">
        <v>580403</v>
      </c>
      <c r="B541" t="s">
        <v>538</v>
      </c>
      <c r="C541" s="1">
        <v>4702</v>
      </c>
      <c r="D541" s="1">
        <v>1197111</v>
      </c>
      <c r="E541" s="8">
        <v>0.52100000000000002</v>
      </c>
      <c r="F541" s="8">
        <v>0.14399999999999999</v>
      </c>
      <c r="G541">
        <f t="shared" si="16"/>
        <v>0.14399999999999999</v>
      </c>
      <c r="H541">
        <f t="shared" si="17"/>
        <v>0.52100000000000002</v>
      </c>
      <c r="I541" s="1">
        <v>5628817195</v>
      </c>
      <c r="J541" s="1">
        <v>918868</v>
      </c>
      <c r="K541" s="1">
        <v>886728</v>
      </c>
    </row>
    <row r="542" spans="1:11" x14ac:dyDescent="0.35">
      <c r="A542">
        <v>580404</v>
      </c>
      <c r="B542" t="s">
        <v>539</v>
      </c>
      <c r="C542" s="1">
        <v>6733</v>
      </c>
      <c r="D542" s="1">
        <v>1470389</v>
      </c>
      <c r="E542" s="8">
        <v>0.39400000000000002</v>
      </c>
      <c r="F542" s="8">
        <v>0</v>
      </c>
      <c r="G542">
        <f t="shared" si="16"/>
        <v>0</v>
      </c>
      <c r="H542">
        <f t="shared" si="17"/>
        <v>0.39400000000000002</v>
      </c>
      <c r="I542" s="1">
        <v>9900130731</v>
      </c>
      <c r="J542" s="1">
        <v>716724</v>
      </c>
      <c r="K542" s="1">
        <v>936861</v>
      </c>
    </row>
    <row r="543" spans="1:11" x14ac:dyDescent="0.35">
      <c r="A543">
        <v>580405</v>
      </c>
      <c r="B543" t="s">
        <v>540</v>
      </c>
      <c r="C543" s="1">
        <v>10624</v>
      </c>
      <c r="D543" s="1">
        <v>1174878</v>
      </c>
      <c r="E543" s="8">
        <v>0.441</v>
      </c>
      <c r="F543" s="8">
        <v>0.16</v>
      </c>
      <c r="G543">
        <f t="shared" si="16"/>
        <v>0.16</v>
      </c>
      <c r="H543">
        <f t="shared" si="17"/>
        <v>0.441</v>
      </c>
      <c r="I543" s="1">
        <v>12481909839</v>
      </c>
      <c r="J543" s="1">
        <v>1089746</v>
      </c>
      <c r="K543" s="1">
        <v>950045</v>
      </c>
    </row>
    <row r="544" spans="1:11" x14ac:dyDescent="0.35">
      <c r="A544">
        <v>580406</v>
      </c>
      <c r="B544" t="s">
        <v>541</v>
      </c>
      <c r="C544" s="1">
        <v>3861</v>
      </c>
      <c r="D544" s="1">
        <v>826892</v>
      </c>
      <c r="E544" s="8">
        <v>0.54900000000000004</v>
      </c>
      <c r="F544" s="8">
        <v>0.40899999999999997</v>
      </c>
      <c r="G544">
        <f t="shared" si="16"/>
        <v>0.40899999999999997</v>
      </c>
      <c r="H544">
        <f t="shared" si="17"/>
        <v>0.54900000000000004</v>
      </c>
      <c r="I544" s="1">
        <v>3192631707</v>
      </c>
      <c r="J544" s="1">
        <v>551663</v>
      </c>
      <c r="K544" s="1">
        <v>547512</v>
      </c>
    </row>
    <row r="545" spans="1:11" x14ac:dyDescent="0.35">
      <c r="A545">
        <v>580410</v>
      </c>
      <c r="B545" t="s">
        <v>542</v>
      </c>
      <c r="C545" s="1">
        <v>8121</v>
      </c>
      <c r="D545" s="1">
        <v>804755</v>
      </c>
      <c r="E545" s="8">
        <v>0.57499999999999996</v>
      </c>
      <c r="F545" s="8">
        <v>0.42499999999999999</v>
      </c>
      <c r="G545">
        <f t="shared" si="16"/>
        <v>0.42499999999999999</v>
      </c>
      <c r="H545">
        <f t="shared" si="17"/>
        <v>0.57499999999999996</v>
      </c>
      <c r="I545" s="1">
        <v>6535421440</v>
      </c>
      <c r="J545" s="1">
        <v>1144438</v>
      </c>
      <c r="K545" s="1">
        <v>1085843</v>
      </c>
    </row>
    <row r="546" spans="1:11" x14ac:dyDescent="0.35">
      <c r="A546">
        <v>580413</v>
      </c>
      <c r="B546" t="s">
        <v>543</v>
      </c>
      <c r="C546" s="1">
        <v>6353</v>
      </c>
      <c r="D546" s="1">
        <v>885234</v>
      </c>
      <c r="E546" s="8">
        <v>0.55400000000000005</v>
      </c>
      <c r="F546" s="8">
        <v>0.36699999999999999</v>
      </c>
      <c r="G546">
        <f t="shared" si="16"/>
        <v>0.36699999999999999</v>
      </c>
      <c r="H546">
        <f t="shared" si="17"/>
        <v>0.55400000000000005</v>
      </c>
      <c r="I546" s="1">
        <v>5623892560</v>
      </c>
      <c r="J546" s="1">
        <v>1327252</v>
      </c>
      <c r="K546" s="1">
        <v>1171437</v>
      </c>
    </row>
    <row r="547" spans="1:11" x14ac:dyDescent="0.35">
      <c r="A547">
        <v>580501</v>
      </c>
      <c r="B547" t="s">
        <v>544</v>
      </c>
      <c r="C547" s="1">
        <v>6422</v>
      </c>
      <c r="D547" s="1">
        <v>743269</v>
      </c>
      <c r="E547" s="8">
        <v>0.58599999999999997</v>
      </c>
      <c r="F547" s="8">
        <v>0.46899999999999997</v>
      </c>
      <c r="G547">
        <f t="shared" si="16"/>
        <v>0.46899999999999997</v>
      </c>
      <c r="H547">
        <f t="shared" si="17"/>
        <v>0.58599999999999997</v>
      </c>
      <c r="I547" s="1">
        <v>4773277650</v>
      </c>
      <c r="J547" s="1">
        <v>1050015</v>
      </c>
      <c r="K547" s="1">
        <v>1156677</v>
      </c>
    </row>
    <row r="548" spans="1:11" x14ac:dyDescent="0.35">
      <c r="A548">
        <v>580502</v>
      </c>
      <c r="B548" t="s">
        <v>545</v>
      </c>
      <c r="C548" s="1">
        <v>3558</v>
      </c>
      <c r="D548" s="1">
        <v>731271</v>
      </c>
      <c r="E548" s="8">
        <v>0.58399999999999996</v>
      </c>
      <c r="F548" s="8">
        <v>0.47699999999999998</v>
      </c>
      <c r="G548">
        <f t="shared" si="16"/>
        <v>0.47699999999999998</v>
      </c>
      <c r="H548">
        <f t="shared" si="17"/>
        <v>0.58399999999999996</v>
      </c>
      <c r="I548" s="1">
        <v>2601863407</v>
      </c>
      <c r="J548" s="1">
        <v>510070</v>
      </c>
      <c r="K548" s="1">
        <v>575514</v>
      </c>
    </row>
    <row r="549" spans="1:11" x14ac:dyDescent="0.35">
      <c r="A549">
        <v>580503</v>
      </c>
      <c r="B549" t="s">
        <v>546</v>
      </c>
      <c r="C549" s="1">
        <v>4989</v>
      </c>
      <c r="D549" s="1">
        <v>685460</v>
      </c>
      <c r="E549" s="8">
        <v>0.57699999999999996</v>
      </c>
      <c r="F549" s="8">
        <v>0.51</v>
      </c>
      <c r="G549">
        <f t="shared" si="16"/>
        <v>0.51</v>
      </c>
      <c r="H549">
        <f t="shared" si="17"/>
        <v>0.57699999999999996</v>
      </c>
      <c r="I549" s="1">
        <v>3419763417</v>
      </c>
      <c r="J549" s="1">
        <v>919606</v>
      </c>
      <c r="K549" s="1">
        <v>1078993</v>
      </c>
    </row>
    <row r="550" spans="1:11" x14ac:dyDescent="0.35">
      <c r="A550">
        <v>580504</v>
      </c>
      <c r="B550" t="s">
        <v>547</v>
      </c>
      <c r="C550" s="1">
        <v>3587</v>
      </c>
      <c r="D550" s="1">
        <v>755924</v>
      </c>
      <c r="E550" s="8">
        <v>0.60399999999999998</v>
      </c>
      <c r="F550" s="8">
        <v>0.45900000000000002</v>
      </c>
      <c r="G550">
        <f t="shared" si="16"/>
        <v>0.45900000000000002</v>
      </c>
      <c r="H550">
        <f t="shared" si="17"/>
        <v>0.60399999999999998</v>
      </c>
      <c r="I550" s="1">
        <v>2711500349</v>
      </c>
      <c r="J550" s="1">
        <v>1123204</v>
      </c>
      <c r="K550" s="1">
        <v>1220964</v>
      </c>
    </row>
    <row r="551" spans="1:11" x14ac:dyDescent="0.35">
      <c r="A551">
        <v>580505</v>
      </c>
      <c r="B551" t="s">
        <v>548</v>
      </c>
      <c r="C551" s="1">
        <v>2716</v>
      </c>
      <c r="D551" s="1">
        <v>771833</v>
      </c>
      <c r="E551" s="8">
        <v>0.61599999999999999</v>
      </c>
      <c r="F551" s="8">
        <v>0.44800000000000001</v>
      </c>
      <c r="G551">
        <f t="shared" si="16"/>
        <v>0.44800000000000001</v>
      </c>
      <c r="H551">
        <f t="shared" si="17"/>
        <v>0.61599999999999999</v>
      </c>
      <c r="I551" s="1">
        <v>2096299345</v>
      </c>
      <c r="J551" s="1">
        <v>948429</v>
      </c>
      <c r="K551" s="1">
        <v>899085</v>
      </c>
    </row>
    <row r="552" spans="1:11" x14ac:dyDescent="0.35">
      <c r="A552">
        <v>580506</v>
      </c>
      <c r="B552" t="s">
        <v>549</v>
      </c>
      <c r="C552" s="1">
        <v>4378</v>
      </c>
      <c r="D552" s="1">
        <v>1365683</v>
      </c>
      <c r="E552" s="8">
        <v>0.36</v>
      </c>
      <c r="F552" s="8">
        <v>2.3E-2</v>
      </c>
      <c r="G552">
        <f t="shared" si="16"/>
        <v>2.3E-2</v>
      </c>
      <c r="H552">
        <f t="shared" si="17"/>
        <v>0.36</v>
      </c>
      <c r="I552" s="1">
        <v>5978961516</v>
      </c>
      <c r="J552" s="1">
        <v>359990</v>
      </c>
      <c r="K552" s="1">
        <v>349408</v>
      </c>
    </row>
    <row r="553" spans="1:11" x14ac:dyDescent="0.35">
      <c r="A553">
        <v>580507</v>
      </c>
      <c r="B553" t="s">
        <v>550</v>
      </c>
      <c r="C553" s="1">
        <v>7109</v>
      </c>
      <c r="D553" s="1">
        <v>959635</v>
      </c>
      <c r="E553" s="8">
        <v>0.50700000000000001</v>
      </c>
      <c r="F553" s="8">
        <v>0.314</v>
      </c>
      <c r="G553">
        <f t="shared" si="16"/>
        <v>0.314</v>
      </c>
      <c r="H553">
        <f t="shared" si="17"/>
        <v>0.50700000000000001</v>
      </c>
      <c r="I553" s="1">
        <v>6822046524</v>
      </c>
      <c r="J553" s="1">
        <v>1889214</v>
      </c>
      <c r="K553" s="1">
        <v>1473354</v>
      </c>
    </row>
    <row r="554" spans="1:11" x14ac:dyDescent="0.35">
      <c r="A554">
        <v>580509</v>
      </c>
      <c r="B554" t="s">
        <v>551</v>
      </c>
      <c r="C554" s="1">
        <v>5788</v>
      </c>
      <c r="D554" s="1">
        <v>717870</v>
      </c>
      <c r="E554" s="8">
        <v>0.54600000000000004</v>
      </c>
      <c r="F554" s="8">
        <v>0.48699999999999999</v>
      </c>
      <c r="G554">
        <f t="shared" si="16"/>
        <v>0.48699999999999999</v>
      </c>
      <c r="H554">
        <f t="shared" si="17"/>
        <v>0.54600000000000004</v>
      </c>
      <c r="I554" s="1">
        <v>4155033980</v>
      </c>
      <c r="J554" s="1">
        <v>684174</v>
      </c>
      <c r="K554" s="1">
        <v>938311</v>
      </c>
    </row>
    <row r="555" spans="1:11" x14ac:dyDescent="0.35">
      <c r="A555">
        <v>580512</v>
      </c>
      <c r="B555" t="s">
        <v>552</v>
      </c>
      <c r="C555" s="1">
        <v>17556</v>
      </c>
      <c r="D555" s="1">
        <v>395146</v>
      </c>
      <c r="E555" s="8">
        <v>0.375</v>
      </c>
      <c r="F555" s="8">
        <v>0.71799999999999997</v>
      </c>
      <c r="G555">
        <f t="shared" si="16"/>
        <v>0.71799999999999997</v>
      </c>
      <c r="H555">
        <f t="shared" si="17"/>
        <v>0.71799999999999997</v>
      </c>
      <c r="I555" s="1">
        <v>6937195533</v>
      </c>
      <c r="J555" s="1">
        <v>3286939</v>
      </c>
      <c r="K555" s="1">
        <v>3130464</v>
      </c>
    </row>
    <row r="556" spans="1:11" x14ac:dyDescent="0.35">
      <c r="A556">
        <v>580513</v>
      </c>
      <c r="B556" t="s">
        <v>553</v>
      </c>
      <c r="C556" s="1">
        <v>6653</v>
      </c>
      <c r="D556" s="1">
        <v>544194</v>
      </c>
      <c r="E556" s="8">
        <v>0.66</v>
      </c>
      <c r="F556" s="8">
        <v>0.61099999999999999</v>
      </c>
      <c r="G556">
        <f t="shared" si="16"/>
        <v>0.61099999999999999</v>
      </c>
      <c r="H556">
        <f t="shared" si="17"/>
        <v>0.66</v>
      </c>
      <c r="I556" s="1">
        <v>3620526770</v>
      </c>
      <c r="J556" s="1">
        <v>2220869</v>
      </c>
      <c r="K556" s="1">
        <v>2142043</v>
      </c>
    </row>
    <row r="557" spans="1:11" x14ac:dyDescent="0.35">
      <c r="A557">
        <v>580514</v>
      </c>
      <c r="B557" t="s">
        <v>554</v>
      </c>
      <c r="C557" s="1">
        <v>53</v>
      </c>
      <c r="D557" s="1">
        <v>53850521</v>
      </c>
      <c r="E557" s="8">
        <v>0</v>
      </c>
      <c r="F557" s="8">
        <v>0</v>
      </c>
      <c r="G557">
        <f t="shared" si="16"/>
        <v>0</v>
      </c>
      <c r="H557">
        <f t="shared" si="17"/>
        <v>0.36</v>
      </c>
      <c r="I557" s="1">
        <v>2854077631</v>
      </c>
      <c r="J557" s="1">
        <v>54243</v>
      </c>
      <c r="K557" s="1">
        <v>53020</v>
      </c>
    </row>
    <row r="558" spans="1:11" x14ac:dyDescent="0.35">
      <c r="A558">
        <v>580601</v>
      </c>
      <c r="B558" t="s">
        <v>555</v>
      </c>
      <c r="C558" s="1">
        <v>2861</v>
      </c>
      <c r="D558" s="1">
        <v>1085473</v>
      </c>
      <c r="E558" s="8">
        <v>0.47799999999999998</v>
      </c>
      <c r="F558" s="8">
        <v>0.224</v>
      </c>
      <c r="G558">
        <f t="shared" si="16"/>
        <v>0.224</v>
      </c>
      <c r="H558">
        <f t="shared" si="17"/>
        <v>0.47799999999999998</v>
      </c>
      <c r="I558" s="1">
        <v>3105538817</v>
      </c>
      <c r="J558" s="1">
        <v>663135</v>
      </c>
      <c r="K558" s="1">
        <v>624627</v>
      </c>
    </row>
    <row r="559" spans="1:11" x14ac:dyDescent="0.35">
      <c r="A559">
        <v>580602</v>
      </c>
      <c r="B559" t="s">
        <v>556</v>
      </c>
      <c r="C559" s="1">
        <v>5232</v>
      </c>
      <c r="D559" s="1">
        <v>1375712</v>
      </c>
      <c r="E559" s="8">
        <v>0.33900000000000002</v>
      </c>
      <c r="F559" s="8">
        <v>1.6E-2</v>
      </c>
      <c r="G559">
        <f t="shared" si="16"/>
        <v>1.6E-2</v>
      </c>
      <c r="H559">
        <f t="shared" si="17"/>
        <v>0.36</v>
      </c>
      <c r="I559" s="1">
        <v>7197729647</v>
      </c>
      <c r="J559" s="1">
        <v>1017083</v>
      </c>
      <c r="K559" s="1">
        <v>1128620</v>
      </c>
    </row>
    <row r="560" spans="1:11" x14ac:dyDescent="0.35">
      <c r="A560">
        <v>580701</v>
      </c>
      <c r="B560" t="s">
        <v>557</v>
      </c>
      <c r="C560" s="1">
        <v>284</v>
      </c>
      <c r="D560" s="1">
        <v>11699109</v>
      </c>
      <c r="E560" s="8">
        <v>0</v>
      </c>
      <c r="F560" s="8">
        <v>0</v>
      </c>
      <c r="G560">
        <f t="shared" si="16"/>
        <v>0</v>
      </c>
      <c r="H560">
        <f t="shared" si="17"/>
        <v>0.36</v>
      </c>
      <c r="I560" s="1">
        <v>3322547035</v>
      </c>
      <c r="J560" s="1">
        <v>71263</v>
      </c>
      <c r="K560" s="1">
        <v>62792</v>
      </c>
    </row>
    <row r="561" spans="1:11" x14ac:dyDescent="0.35">
      <c r="A561">
        <v>580801</v>
      </c>
      <c r="B561" t="s">
        <v>558</v>
      </c>
      <c r="C561" s="1">
        <v>11645</v>
      </c>
      <c r="D561" s="1">
        <v>835671</v>
      </c>
      <c r="E561" s="8">
        <v>0.53300000000000003</v>
      </c>
      <c r="F561" s="8">
        <v>0.40200000000000002</v>
      </c>
      <c r="G561">
        <f t="shared" si="16"/>
        <v>0.40200000000000002</v>
      </c>
      <c r="H561">
        <f t="shared" si="17"/>
        <v>0.53300000000000003</v>
      </c>
      <c r="I561" s="1">
        <v>9731398800</v>
      </c>
      <c r="J561" s="1">
        <v>1798782</v>
      </c>
      <c r="K561" s="1">
        <v>1513175</v>
      </c>
    </row>
    <row r="562" spans="1:11" x14ac:dyDescent="0.35">
      <c r="A562">
        <v>580805</v>
      </c>
      <c r="B562" t="s">
        <v>559</v>
      </c>
      <c r="C562" s="1">
        <v>4111</v>
      </c>
      <c r="D562" s="1">
        <v>935286</v>
      </c>
      <c r="E562" s="8">
        <v>0.48399999999999999</v>
      </c>
      <c r="F562" s="8">
        <v>0.33100000000000002</v>
      </c>
      <c r="G562">
        <f t="shared" si="16"/>
        <v>0.33100000000000002</v>
      </c>
      <c r="H562">
        <f t="shared" si="17"/>
        <v>0.48399999999999999</v>
      </c>
      <c r="I562" s="1">
        <v>3844960800</v>
      </c>
      <c r="J562" s="1">
        <v>622076</v>
      </c>
      <c r="K562" s="1">
        <v>592802</v>
      </c>
    </row>
    <row r="563" spans="1:11" x14ac:dyDescent="0.35">
      <c r="A563">
        <v>580901</v>
      </c>
      <c r="B563" t="s">
        <v>560</v>
      </c>
      <c r="C563" s="1">
        <v>422</v>
      </c>
      <c r="D563" s="1">
        <v>5435836</v>
      </c>
      <c r="E563" s="8">
        <v>0</v>
      </c>
      <c r="F563" s="8">
        <v>0</v>
      </c>
      <c r="G563">
        <f t="shared" si="16"/>
        <v>0</v>
      </c>
      <c r="H563">
        <f t="shared" si="17"/>
        <v>0.36</v>
      </c>
      <c r="I563" s="1">
        <v>2293923130</v>
      </c>
      <c r="J563" s="1">
        <v>37826</v>
      </c>
      <c r="K563" s="1">
        <v>41947</v>
      </c>
    </row>
    <row r="564" spans="1:11" x14ac:dyDescent="0.35">
      <c r="A564">
        <v>580902</v>
      </c>
      <c r="B564" t="s">
        <v>561</v>
      </c>
      <c r="C564" s="1">
        <v>1004</v>
      </c>
      <c r="D564" s="1">
        <v>4763287</v>
      </c>
      <c r="E564" s="8">
        <v>0</v>
      </c>
      <c r="F564" s="8">
        <v>0</v>
      </c>
      <c r="G564">
        <f t="shared" si="16"/>
        <v>0</v>
      </c>
      <c r="H564">
        <f t="shared" si="17"/>
        <v>0.36</v>
      </c>
      <c r="I564" s="1">
        <v>4782340547</v>
      </c>
      <c r="J564" s="1">
        <v>131523</v>
      </c>
      <c r="K564" s="1">
        <v>133414</v>
      </c>
    </row>
    <row r="565" spans="1:11" x14ac:dyDescent="0.35">
      <c r="A565">
        <v>580903</v>
      </c>
      <c r="B565" t="s">
        <v>562</v>
      </c>
      <c r="C565" s="1">
        <v>157</v>
      </c>
      <c r="D565" s="1">
        <v>22808275</v>
      </c>
      <c r="E565" s="8">
        <v>0</v>
      </c>
      <c r="F565" s="8">
        <v>0</v>
      </c>
      <c r="G565">
        <f t="shared" si="16"/>
        <v>0</v>
      </c>
      <c r="H565">
        <f t="shared" si="17"/>
        <v>0.36</v>
      </c>
      <c r="I565" s="1">
        <v>3580899177</v>
      </c>
      <c r="J565" s="1">
        <v>29211</v>
      </c>
      <c r="K565" s="1">
        <v>22458</v>
      </c>
    </row>
    <row r="566" spans="1:11" x14ac:dyDescent="0.35">
      <c r="A566">
        <v>580905</v>
      </c>
      <c r="B566" t="s">
        <v>563</v>
      </c>
      <c r="C566" s="1">
        <v>2065</v>
      </c>
      <c r="D566" s="1">
        <v>1892587</v>
      </c>
      <c r="E566" s="8">
        <v>0.23100000000000001</v>
      </c>
      <c r="F566" s="8">
        <v>0</v>
      </c>
      <c r="G566">
        <f t="shared" si="16"/>
        <v>0</v>
      </c>
      <c r="H566">
        <f t="shared" si="17"/>
        <v>0.36</v>
      </c>
      <c r="I566" s="1">
        <v>3908193161</v>
      </c>
      <c r="J566" s="1">
        <v>307721</v>
      </c>
      <c r="K566" s="1">
        <v>254995</v>
      </c>
    </row>
    <row r="567" spans="1:11" x14ac:dyDescent="0.35">
      <c r="A567">
        <v>580906</v>
      </c>
      <c r="B567" t="s">
        <v>564</v>
      </c>
      <c r="C567" s="1">
        <v>1476</v>
      </c>
      <c r="D567" s="1">
        <v>13272184</v>
      </c>
      <c r="E567" s="8">
        <v>0</v>
      </c>
      <c r="F567" s="8">
        <v>0</v>
      </c>
      <c r="G567">
        <f t="shared" si="16"/>
        <v>0</v>
      </c>
      <c r="H567">
        <f t="shared" si="17"/>
        <v>0.36</v>
      </c>
      <c r="I567" s="1">
        <v>19589744045</v>
      </c>
      <c r="J567" s="1">
        <v>312499</v>
      </c>
      <c r="K567" s="1">
        <v>322933</v>
      </c>
    </row>
    <row r="568" spans="1:11" x14ac:dyDescent="0.35">
      <c r="A568">
        <v>580909</v>
      </c>
      <c r="B568" t="s">
        <v>565</v>
      </c>
      <c r="C568" s="1">
        <v>139</v>
      </c>
      <c r="D568" s="1">
        <v>41089430</v>
      </c>
      <c r="E568" s="8">
        <v>0</v>
      </c>
      <c r="F568" s="8">
        <v>0</v>
      </c>
      <c r="G568">
        <f t="shared" si="16"/>
        <v>0</v>
      </c>
      <c r="H568">
        <f t="shared" si="17"/>
        <v>0.36</v>
      </c>
      <c r="I568" s="1">
        <v>5711430897</v>
      </c>
      <c r="J568" s="1">
        <v>49248</v>
      </c>
      <c r="K568" s="1">
        <v>81952</v>
      </c>
    </row>
    <row r="569" spans="1:11" x14ac:dyDescent="0.35">
      <c r="A569">
        <v>580912</v>
      </c>
      <c r="B569" t="s">
        <v>566</v>
      </c>
      <c r="C569" s="1">
        <v>4019</v>
      </c>
      <c r="D569" s="1">
        <v>663310</v>
      </c>
      <c r="E569" s="8">
        <v>0.53500000000000003</v>
      </c>
      <c r="F569" s="8">
        <v>0.52600000000000002</v>
      </c>
      <c r="G569">
        <f t="shared" si="16"/>
        <v>0.52600000000000002</v>
      </c>
      <c r="H569">
        <f t="shared" si="17"/>
        <v>0.53500000000000003</v>
      </c>
      <c r="I569" s="1">
        <v>2665843201</v>
      </c>
      <c r="J569" s="1">
        <v>954331</v>
      </c>
      <c r="K569" s="1">
        <v>913334</v>
      </c>
    </row>
    <row r="570" spans="1:11" x14ac:dyDescent="0.35">
      <c r="A570">
        <v>580913</v>
      </c>
      <c r="B570" t="s">
        <v>567</v>
      </c>
      <c r="C570" s="1">
        <v>536</v>
      </c>
      <c r="D570" s="1">
        <v>4443810</v>
      </c>
      <c r="E570" s="8">
        <v>0</v>
      </c>
      <c r="F570" s="8">
        <v>0</v>
      </c>
      <c r="G570">
        <f t="shared" si="16"/>
        <v>0</v>
      </c>
      <c r="H570">
        <f t="shared" si="17"/>
        <v>0.36</v>
      </c>
      <c r="I570" s="1">
        <v>2381882314</v>
      </c>
      <c r="J570" s="1">
        <v>40726</v>
      </c>
      <c r="K570" s="1">
        <v>68202</v>
      </c>
    </row>
    <row r="571" spans="1:11" x14ac:dyDescent="0.35">
      <c r="A571">
        <v>580917</v>
      </c>
      <c r="B571" t="s">
        <v>568</v>
      </c>
      <c r="C571" s="1">
        <v>843</v>
      </c>
      <c r="D571" s="1">
        <v>2546007</v>
      </c>
      <c r="E571" s="8">
        <v>0.112</v>
      </c>
      <c r="F571" s="8">
        <v>0</v>
      </c>
      <c r="G571">
        <f t="shared" si="16"/>
        <v>0</v>
      </c>
      <c r="H571">
        <f t="shared" si="17"/>
        <v>0.36</v>
      </c>
      <c r="I571" s="1">
        <v>2146284353</v>
      </c>
      <c r="J571" s="1">
        <v>137465</v>
      </c>
      <c r="K571" s="1">
        <v>88118</v>
      </c>
    </row>
    <row r="572" spans="1:11" x14ac:dyDescent="0.35">
      <c r="A572">
        <v>581002</v>
      </c>
      <c r="B572" t="s">
        <v>569</v>
      </c>
      <c r="C572" s="1">
        <v>220</v>
      </c>
      <c r="D572" s="1">
        <v>5824083</v>
      </c>
      <c r="E572" s="8">
        <v>0</v>
      </c>
      <c r="F572" s="8">
        <v>0</v>
      </c>
      <c r="G572">
        <f t="shared" si="16"/>
        <v>0</v>
      </c>
      <c r="H572">
        <f t="shared" si="17"/>
        <v>0.36</v>
      </c>
      <c r="I572" s="1">
        <v>1281298301</v>
      </c>
      <c r="J572" s="1">
        <v>28238</v>
      </c>
      <c r="K572" s="1">
        <v>35568</v>
      </c>
    </row>
    <row r="573" spans="1:11" x14ac:dyDescent="0.35">
      <c r="A573">
        <v>581004</v>
      </c>
      <c r="B573" t="s">
        <v>570</v>
      </c>
      <c r="C573" s="1">
        <v>39</v>
      </c>
      <c r="D573" s="1">
        <v>20243255</v>
      </c>
      <c r="E573" s="8">
        <v>0</v>
      </c>
      <c r="F573" s="8">
        <v>0</v>
      </c>
      <c r="G573">
        <f t="shared" si="16"/>
        <v>0</v>
      </c>
      <c r="H573">
        <f t="shared" si="17"/>
        <v>0.36</v>
      </c>
      <c r="I573" s="1">
        <v>789486981</v>
      </c>
      <c r="J573" s="1">
        <v>6052</v>
      </c>
      <c r="K573" s="1">
        <v>8900</v>
      </c>
    </row>
    <row r="574" spans="1:11" x14ac:dyDescent="0.35">
      <c r="A574">
        <v>581005</v>
      </c>
      <c r="B574" t="s">
        <v>571</v>
      </c>
      <c r="C574" s="1">
        <v>942</v>
      </c>
      <c r="D574" s="1">
        <v>3096167</v>
      </c>
      <c r="E574" s="8">
        <v>0</v>
      </c>
      <c r="F574" s="8">
        <v>0</v>
      </c>
      <c r="G574">
        <f t="shared" si="16"/>
        <v>0</v>
      </c>
      <c r="H574">
        <f t="shared" si="17"/>
        <v>0.36</v>
      </c>
      <c r="I574" s="1">
        <v>2916589811</v>
      </c>
      <c r="J574" s="1">
        <v>137631</v>
      </c>
      <c r="K574" s="1">
        <v>116206</v>
      </c>
    </row>
    <row r="575" spans="1:11" x14ac:dyDescent="0.35">
      <c r="A575">
        <v>581010</v>
      </c>
      <c r="B575" t="s">
        <v>572</v>
      </c>
      <c r="C575" s="1">
        <v>607</v>
      </c>
      <c r="D575" s="1">
        <v>2519938</v>
      </c>
      <c r="E575" s="8">
        <v>0</v>
      </c>
      <c r="F575" s="8">
        <v>0</v>
      </c>
      <c r="G575">
        <f t="shared" si="16"/>
        <v>0</v>
      </c>
      <c r="H575">
        <f t="shared" si="17"/>
        <v>0.36</v>
      </c>
      <c r="I575" s="1">
        <v>1529602735</v>
      </c>
      <c r="J575" s="1">
        <v>107882</v>
      </c>
      <c r="K575" s="1">
        <v>68977</v>
      </c>
    </row>
    <row r="576" spans="1:11" x14ac:dyDescent="0.35">
      <c r="A576">
        <v>581012</v>
      </c>
      <c r="B576" t="s">
        <v>573</v>
      </c>
      <c r="C576" s="1">
        <v>1623</v>
      </c>
      <c r="D576" s="1">
        <v>2378919</v>
      </c>
      <c r="E576" s="8">
        <v>5.8999999999999997E-2</v>
      </c>
      <c r="F576" s="8">
        <v>0</v>
      </c>
      <c r="G576">
        <f t="shared" si="16"/>
        <v>0</v>
      </c>
      <c r="H576">
        <f t="shared" si="17"/>
        <v>0.36</v>
      </c>
      <c r="I576" s="1">
        <v>3860987132</v>
      </c>
      <c r="J576" s="1">
        <v>235843</v>
      </c>
      <c r="K576" s="1">
        <v>224867</v>
      </c>
    </row>
    <row r="577" spans="1:11" x14ac:dyDescent="0.35">
      <c r="A577">
        <v>590501</v>
      </c>
      <c r="B577" t="s">
        <v>574</v>
      </c>
      <c r="C577" s="1">
        <v>1359</v>
      </c>
      <c r="D577" s="1">
        <v>674555</v>
      </c>
      <c r="E577" s="8">
        <v>0.59399999999999997</v>
      </c>
      <c r="F577" s="8">
        <v>0.51800000000000002</v>
      </c>
      <c r="G577">
        <f t="shared" si="16"/>
        <v>0.51800000000000002</v>
      </c>
      <c r="H577">
        <f t="shared" si="17"/>
        <v>0.59399999999999997</v>
      </c>
      <c r="I577" s="1">
        <v>916720514</v>
      </c>
      <c r="J577" s="1">
        <v>1159183</v>
      </c>
      <c r="K577" s="1">
        <v>1217978</v>
      </c>
    </row>
    <row r="578" spans="1:11" x14ac:dyDescent="0.35">
      <c r="A578">
        <v>590801</v>
      </c>
      <c r="B578" t="s">
        <v>575</v>
      </c>
      <c r="C578" s="1">
        <v>699</v>
      </c>
      <c r="D578" s="1">
        <v>1201465</v>
      </c>
      <c r="E578" s="8">
        <v>0.27300000000000002</v>
      </c>
      <c r="F578" s="8">
        <v>0.14099999999999999</v>
      </c>
      <c r="G578">
        <f t="shared" si="16"/>
        <v>0.14099999999999999</v>
      </c>
      <c r="H578">
        <f t="shared" si="17"/>
        <v>0.36</v>
      </c>
      <c r="I578" s="1">
        <v>839824482</v>
      </c>
      <c r="J578" s="1">
        <v>357845</v>
      </c>
      <c r="K578" s="1">
        <v>358889</v>
      </c>
    </row>
    <row r="579" spans="1:11" x14ac:dyDescent="0.35">
      <c r="A579">
        <v>590901</v>
      </c>
      <c r="B579" t="s">
        <v>576</v>
      </c>
      <c r="C579" s="1">
        <v>1571</v>
      </c>
      <c r="D579" s="1">
        <v>543770</v>
      </c>
      <c r="E579" s="8">
        <v>0.627</v>
      </c>
      <c r="F579" s="8">
        <v>0.61099999999999999</v>
      </c>
      <c r="G579">
        <f t="shared" si="16"/>
        <v>0.61099999999999999</v>
      </c>
      <c r="H579">
        <f t="shared" si="17"/>
        <v>0.627</v>
      </c>
      <c r="I579" s="1">
        <v>854263010</v>
      </c>
      <c r="J579" s="1">
        <v>1762884</v>
      </c>
      <c r="K579" s="1">
        <v>1754118</v>
      </c>
    </row>
    <row r="580" spans="1:11" x14ac:dyDescent="0.35">
      <c r="A580">
        <v>591201</v>
      </c>
      <c r="B580" t="s">
        <v>577</v>
      </c>
      <c r="C580" s="1">
        <v>1170</v>
      </c>
      <c r="D580" s="1">
        <v>1020290</v>
      </c>
      <c r="E580" s="8">
        <v>0.52100000000000002</v>
      </c>
      <c r="F580" s="8">
        <v>0.27</v>
      </c>
      <c r="G580">
        <f t="shared" ref="G580:G643" si="18">F580</f>
        <v>0.27</v>
      </c>
      <c r="H580">
        <f t="shared" ref="H580:H643" si="19">MAX(IF(E580&gt;F580,E580,F580),0.36)</f>
        <v>0.52100000000000002</v>
      </c>
      <c r="I580" s="1">
        <v>1193739304</v>
      </c>
      <c r="J580" s="1">
        <v>786100</v>
      </c>
      <c r="K580" s="1">
        <v>767112</v>
      </c>
    </row>
    <row r="581" spans="1:11" x14ac:dyDescent="0.35">
      <c r="A581">
        <v>591301</v>
      </c>
      <c r="B581" t="s">
        <v>578</v>
      </c>
      <c r="C581" s="1">
        <v>248</v>
      </c>
      <c r="D581" s="1">
        <v>1390107</v>
      </c>
      <c r="E581" s="8">
        <v>0.39</v>
      </c>
      <c r="F581" s="8">
        <v>5.0000000000000001E-3</v>
      </c>
      <c r="G581">
        <f t="shared" si="18"/>
        <v>5.0000000000000001E-3</v>
      </c>
      <c r="H581">
        <f t="shared" si="19"/>
        <v>0.39</v>
      </c>
      <c r="I581" s="1">
        <v>344746585</v>
      </c>
      <c r="J581" s="1">
        <v>166766</v>
      </c>
      <c r="K581" s="1">
        <v>158233</v>
      </c>
    </row>
    <row r="582" spans="1:11" x14ac:dyDescent="0.35">
      <c r="A582">
        <v>591302</v>
      </c>
      <c r="B582" t="s">
        <v>579</v>
      </c>
      <c r="C582" s="1">
        <v>589</v>
      </c>
      <c r="D582" s="1">
        <v>1010797</v>
      </c>
      <c r="E582" s="8">
        <v>0.375</v>
      </c>
      <c r="F582" s="8">
        <v>0.27700000000000002</v>
      </c>
      <c r="G582">
        <f t="shared" si="18"/>
        <v>0.27700000000000002</v>
      </c>
      <c r="H582">
        <f t="shared" si="19"/>
        <v>0.375</v>
      </c>
      <c r="I582" s="1">
        <v>595359768</v>
      </c>
      <c r="J582" s="1">
        <v>247348</v>
      </c>
      <c r="K582" s="1">
        <v>250920</v>
      </c>
    </row>
    <row r="583" spans="1:11" x14ac:dyDescent="0.35">
      <c r="A583">
        <v>591401</v>
      </c>
      <c r="B583" t="s">
        <v>580</v>
      </c>
      <c r="C583" s="1">
        <v>3314</v>
      </c>
      <c r="D583" s="1">
        <v>967121</v>
      </c>
      <c r="E583" s="8">
        <v>0.39400000000000002</v>
      </c>
      <c r="F583" s="8">
        <v>0.308</v>
      </c>
      <c r="G583">
        <f t="shared" si="18"/>
        <v>0.308</v>
      </c>
      <c r="H583">
        <f t="shared" si="19"/>
        <v>0.39400000000000002</v>
      </c>
      <c r="I583" s="1">
        <v>3205040081</v>
      </c>
      <c r="J583" s="1">
        <v>1261056</v>
      </c>
      <c r="K583" s="1">
        <v>1374684</v>
      </c>
    </row>
    <row r="584" spans="1:11" x14ac:dyDescent="0.35">
      <c r="A584">
        <v>591502</v>
      </c>
      <c r="B584" t="s">
        <v>581</v>
      </c>
      <c r="C584" s="1">
        <v>1356</v>
      </c>
      <c r="D584" s="1">
        <v>1029389</v>
      </c>
      <c r="E584" s="8">
        <v>0.32800000000000001</v>
      </c>
      <c r="F584" s="8">
        <v>0.26400000000000001</v>
      </c>
      <c r="G584">
        <f t="shared" si="18"/>
        <v>0.26400000000000001</v>
      </c>
      <c r="H584">
        <f t="shared" si="19"/>
        <v>0.36</v>
      </c>
      <c r="I584" s="1">
        <v>1395852128</v>
      </c>
      <c r="J584" s="1">
        <v>657459</v>
      </c>
      <c r="K584" s="1">
        <v>636390</v>
      </c>
    </row>
    <row r="585" spans="1:11" x14ac:dyDescent="0.35">
      <c r="A585">
        <v>600101</v>
      </c>
      <c r="B585" t="s">
        <v>582</v>
      </c>
      <c r="C585" s="1">
        <v>1743</v>
      </c>
      <c r="D585" s="1">
        <v>219992</v>
      </c>
      <c r="E585" s="8">
        <v>0.50700000000000001</v>
      </c>
      <c r="F585" s="8">
        <v>0.84299999999999997</v>
      </c>
      <c r="G585">
        <f t="shared" si="18"/>
        <v>0.84299999999999997</v>
      </c>
      <c r="H585">
        <f t="shared" si="19"/>
        <v>0.84299999999999997</v>
      </c>
      <c r="I585" s="1">
        <v>383447562</v>
      </c>
      <c r="J585" s="1">
        <v>1657845</v>
      </c>
      <c r="K585" s="1">
        <v>1506222</v>
      </c>
    </row>
    <row r="586" spans="1:11" x14ac:dyDescent="0.35">
      <c r="A586">
        <v>600301</v>
      </c>
      <c r="B586" t="s">
        <v>583</v>
      </c>
      <c r="C586" s="1">
        <v>959</v>
      </c>
      <c r="D586" s="1">
        <v>289035</v>
      </c>
      <c r="E586" s="8">
        <v>0.54600000000000004</v>
      </c>
      <c r="F586" s="8">
        <v>0.79400000000000004</v>
      </c>
      <c r="G586">
        <f t="shared" si="18"/>
        <v>0.79400000000000004</v>
      </c>
      <c r="H586">
        <f t="shared" si="19"/>
        <v>0.79400000000000004</v>
      </c>
      <c r="I586" s="1">
        <v>277184717</v>
      </c>
      <c r="J586" s="1">
        <v>687848</v>
      </c>
      <c r="K586" s="1">
        <v>576284</v>
      </c>
    </row>
    <row r="587" spans="1:11" x14ac:dyDescent="0.35">
      <c r="A587">
        <v>600402</v>
      </c>
      <c r="B587" t="s">
        <v>584</v>
      </c>
      <c r="C587" s="1">
        <v>1314</v>
      </c>
      <c r="D587" s="1">
        <v>287695</v>
      </c>
      <c r="E587" s="8">
        <v>0.56999999999999995</v>
      </c>
      <c r="F587" s="8">
        <v>0.79500000000000004</v>
      </c>
      <c r="G587">
        <f t="shared" si="18"/>
        <v>0.79500000000000004</v>
      </c>
      <c r="H587">
        <f t="shared" si="19"/>
        <v>0.79500000000000004</v>
      </c>
      <c r="I587" s="1">
        <v>378031418</v>
      </c>
      <c r="J587" s="1">
        <v>1535777</v>
      </c>
      <c r="K587" s="1">
        <v>1370678</v>
      </c>
    </row>
    <row r="588" spans="1:11" x14ac:dyDescent="0.35">
      <c r="A588">
        <v>600601</v>
      </c>
      <c r="B588" t="s">
        <v>585</v>
      </c>
      <c r="C588" s="1">
        <v>2199</v>
      </c>
      <c r="D588" s="1">
        <v>392713</v>
      </c>
      <c r="E588" s="8">
        <v>0.56100000000000005</v>
      </c>
      <c r="F588" s="8">
        <v>0.71899999999999997</v>
      </c>
      <c r="G588">
        <f t="shared" si="18"/>
        <v>0.71899999999999997</v>
      </c>
      <c r="H588">
        <f t="shared" si="19"/>
        <v>0.71899999999999997</v>
      </c>
      <c r="I588" s="1">
        <v>863576473</v>
      </c>
      <c r="J588" s="1">
        <v>1939542</v>
      </c>
      <c r="K588" s="1">
        <v>1997943</v>
      </c>
    </row>
    <row r="589" spans="1:11" x14ac:dyDescent="0.35">
      <c r="A589">
        <v>600801</v>
      </c>
      <c r="B589" t="s">
        <v>586</v>
      </c>
      <c r="C589" s="1">
        <v>1005</v>
      </c>
      <c r="D589" s="1">
        <v>368126</v>
      </c>
      <c r="E589" s="8">
        <v>0.51600000000000001</v>
      </c>
      <c r="F589" s="8">
        <v>0.73699999999999999</v>
      </c>
      <c r="G589">
        <f t="shared" si="18"/>
        <v>0.73699999999999999</v>
      </c>
      <c r="H589">
        <f t="shared" si="19"/>
        <v>0.73699999999999999</v>
      </c>
      <c r="I589" s="1">
        <v>369967028</v>
      </c>
      <c r="J589" s="1">
        <v>1128757</v>
      </c>
      <c r="K589" s="1">
        <v>1048396</v>
      </c>
    </row>
    <row r="590" spans="1:11" x14ac:dyDescent="0.35">
      <c r="A590">
        <v>600903</v>
      </c>
      <c r="B590" t="s">
        <v>587</v>
      </c>
      <c r="C590" s="1">
        <v>1020</v>
      </c>
      <c r="D590" s="1">
        <v>286941</v>
      </c>
      <c r="E590" s="8">
        <v>0.13100000000000001</v>
      </c>
      <c r="F590" s="8">
        <v>0.79500000000000004</v>
      </c>
      <c r="G590">
        <f t="shared" si="18"/>
        <v>0.79500000000000004</v>
      </c>
      <c r="H590">
        <f t="shared" si="19"/>
        <v>0.79500000000000004</v>
      </c>
      <c r="I590" s="1">
        <v>292680799</v>
      </c>
      <c r="J590" s="1">
        <v>900519</v>
      </c>
      <c r="K590" s="1">
        <v>647101</v>
      </c>
    </row>
    <row r="591" spans="1:11" x14ac:dyDescent="0.35">
      <c r="A591">
        <v>610301</v>
      </c>
      <c r="B591" t="s">
        <v>588</v>
      </c>
      <c r="C591" s="1">
        <v>1905</v>
      </c>
      <c r="D591" s="1">
        <v>355316</v>
      </c>
      <c r="E591" s="8">
        <v>0.64700000000000002</v>
      </c>
      <c r="F591" s="8">
        <v>0.747</v>
      </c>
      <c r="G591">
        <f t="shared" si="18"/>
        <v>0.747</v>
      </c>
      <c r="H591">
        <f t="shared" si="19"/>
        <v>0.747</v>
      </c>
      <c r="I591" s="1">
        <v>676878884</v>
      </c>
      <c r="J591" s="1">
        <v>1704008</v>
      </c>
      <c r="K591" s="1">
        <v>1432634</v>
      </c>
    </row>
    <row r="592" spans="1:11" x14ac:dyDescent="0.35">
      <c r="A592">
        <v>610501</v>
      </c>
      <c r="B592" t="s">
        <v>589</v>
      </c>
      <c r="C592" s="1">
        <v>1034</v>
      </c>
      <c r="D592" s="1">
        <v>253094</v>
      </c>
      <c r="E592" s="8">
        <v>0.61799999999999999</v>
      </c>
      <c r="F592" s="8">
        <v>0.81899999999999995</v>
      </c>
      <c r="G592">
        <f t="shared" si="18"/>
        <v>0.81899999999999995</v>
      </c>
      <c r="H592">
        <f t="shared" si="19"/>
        <v>0.81899999999999995</v>
      </c>
      <c r="I592" s="1">
        <v>261699553</v>
      </c>
      <c r="J592" s="1">
        <v>1321366</v>
      </c>
      <c r="K592" s="1">
        <v>1086354</v>
      </c>
    </row>
    <row r="593" spans="1:11" x14ac:dyDescent="0.35">
      <c r="A593">
        <v>610600</v>
      </c>
      <c r="B593" t="s">
        <v>590</v>
      </c>
      <c r="C593" s="1">
        <v>5390</v>
      </c>
      <c r="D593" s="1">
        <v>753844</v>
      </c>
      <c r="E593" s="8">
        <v>0.53500000000000003</v>
      </c>
      <c r="F593" s="8">
        <v>0.46100000000000002</v>
      </c>
      <c r="G593">
        <f t="shared" si="18"/>
        <v>0.46100000000000002</v>
      </c>
      <c r="H593">
        <f t="shared" si="19"/>
        <v>0.53500000000000003</v>
      </c>
      <c r="I593" s="1">
        <v>4063223057</v>
      </c>
      <c r="J593" s="1">
        <v>3411696</v>
      </c>
      <c r="K593" s="1">
        <v>2820721</v>
      </c>
    </row>
    <row r="594" spans="1:11" x14ac:dyDescent="0.35">
      <c r="A594">
        <v>610801</v>
      </c>
      <c r="B594" t="s">
        <v>591</v>
      </c>
      <c r="C594" s="1">
        <v>1218</v>
      </c>
      <c r="D594" s="1">
        <v>594142</v>
      </c>
      <c r="E594" s="8">
        <v>0.58599999999999997</v>
      </c>
      <c r="F594" s="8">
        <v>0.57499999999999996</v>
      </c>
      <c r="G594">
        <f t="shared" si="18"/>
        <v>0.57499999999999996</v>
      </c>
      <c r="H594">
        <f t="shared" si="19"/>
        <v>0.58599999999999997</v>
      </c>
      <c r="I594" s="1">
        <v>723665526</v>
      </c>
      <c r="J594" s="1">
        <v>1037766</v>
      </c>
      <c r="K594" s="1">
        <v>947455</v>
      </c>
    </row>
    <row r="595" spans="1:11" x14ac:dyDescent="0.35">
      <c r="A595">
        <v>610901</v>
      </c>
      <c r="B595" t="s">
        <v>592</v>
      </c>
      <c r="C595" s="1">
        <v>921</v>
      </c>
      <c r="D595" s="1">
        <v>284047</v>
      </c>
      <c r="E595" s="8">
        <v>0.56299999999999994</v>
      </c>
      <c r="F595" s="8">
        <v>0.79800000000000004</v>
      </c>
      <c r="G595">
        <f t="shared" si="18"/>
        <v>0.79800000000000004</v>
      </c>
      <c r="H595">
        <f t="shared" si="19"/>
        <v>0.79800000000000004</v>
      </c>
      <c r="I595" s="1">
        <v>261607319</v>
      </c>
      <c r="J595" s="1">
        <v>914569</v>
      </c>
      <c r="K595" s="1">
        <v>817605</v>
      </c>
    </row>
    <row r="596" spans="1:11" x14ac:dyDescent="0.35">
      <c r="A596">
        <v>611001</v>
      </c>
      <c r="B596" t="s">
        <v>593</v>
      </c>
      <c r="C596" s="1">
        <v>1258</v>
      </c>
      <c r="D596" s="1">
        <v>386745</v>
      </c>
      <c r="E596" s="8">
        <v>0.59</v>
      </c>
      <c r="F596" s="8">
        <v>0.72399999999999998</v>
      </c>
      <c r="G596">
        <f t="shared" si="18"/>
        <v>0.72399999999999998</v>
      </c>
      <c r="H596">
        <f t="shared" si="19"/>
        <v>0.72399999999999998</v>
      </c>
      <c r="I596" s="1">
        <v>486526380</v>
      </c>
      <c r="J596" s="1">
        <v>1122132</v>
      </c>
      <c r="K596" s="1">
        <v>1015318</v>
      </c>
    </row>
    <row r="597" spans="1:11" x14ac:dyDescent="0.35">
      <c r="A597">
        <v>620600</v>
      </c>
      <c r="B597" t="s">
        <v>594</v>
      </c>
      <c r="C597" s="1">
        <v>7230</v>
      </c>
      <c r="D597" s="1">
        <v>700473</v>
      </c>
      <c r="E597" s="8">
        <v>0.55600000000000005</v>
      </c>
      <c r="F597" s="8">
        <v>0.499</v>
      </c>
      <c r="G597">
        <f t="shared" si="18"/>
        <v>0.499</v>
      </c>
      <c r="H597">
        <f t="shared" si="19"/>
        <v>0.55600000000000005</v>
      </c>
      <c r="I597" s="1">
        <v>5064424344</v>
      </c>
      <c r="J597" s="1">
        <v>3339762</v>
      </c>
      <c r="K597" s="1">
        <v>2787732</v>
      </c>
    </row>
    <row r="598" spans="1:11" x14ac:dyDescent="0.35">
      <c r="A598">
        <v>620803</v>
      </c>
      <c r="B598" t="s">
        <v>595</v>
      </c>
      <c r="C598" s="1">
        <v>1972</v>
      </c>
      <c r="D598" s="1">
        <v>689574</v>
      </c>
      <c r="E598" s="8">
        <v>0.53</v>
      </c>
      <c r="F598" s="8">
        <v>0.50700000000000001</v>
      </c>
      <c r="G598">
        <f t="shared" si="18"/>
        <v>0.50700000000000001</v>
      </c>
      <c r="H598">
        <f t="shared" si="19"/>
        <v>0.53</v>
      </c>
      <c r="I598" s="1">
        <v>1359841787</v>
      </c>
      <c r="J598" s="1">
        <v>1092693</v>
      </c>
      <c r="K598" s="1">
        <v>944121</v>
      </c>
    </row>
    <row r="599" spans="1:11" x14ac:dyDescent="0.35">
      <c r="A599">
        <v>620901</v>
      </c>
      <c r="B599" t="s">
        <v>596</v>
      </c>
      <c r="C599" s="1">
        <v>2327</v>
      </c>
      <c r="D599" s="1">
        <v>946905</v>
      </c>
      <c r="E599" s="8">
        <v>0.47799999999999998</v>
      </c>
      <c r="F599" s="8">
        <v>0.32300000000000001</v>
      </c>
      <c r="G599">
        <f t="shared" si="18"/>
        <v>0.32300000000000001</v>
      </c>
      <c r="H599">
        <f t="shared" si="19"/>
        <v>0.47799999999999998</v>
      </c>
      <c r="I599" s="1">
        <v>2203449703</v>
      </c>
      <c r="J599" s="1">
        <v>1159565</v>
      </c>
      <c r="K599" s="1">
        <v>1046488</v>
      </c>
    </row>
    <row r="600" spans="1:11" x14ac:dyDescent="0.35">
      <c r="A600">
        <v>621001</v>
      </c>
      <c r="B600" t="s">
        <v>597</v>
      </c>
      <c r="C600" s="1">
        <v>2240</v>
      </c>
      <c r="D600" s="1">
        <v>938716</v>
      </c>
      <c r="E600" s="8">
        <v>0.56999999999999995</v>
      </c>
      <c r="F600" s="8">
        <v>0.32900000000000001</v>
      </c>
      <c r="G600">
        <f t="shared" si="18"/>
        <v>0.32900000000000001</v>
      </c>
      <c r="H600">
        <f t="shared" si="19"/>
        <v>0.56999999999999995</v>
      </c>
      <c r="I600" s="1">
        <v>2102725767</v>
      </c>
      <c r="J600" s="1">
        <v>935709</v>
      </c>
      <c r="K600" s="1">
        <v>914321</v>
      </c>
    </row>
    <row r="601" spans="1:11" x14ac:dyDescent="0.35">
      <c r="A601">
        <v>621101</v>
      </c>
      <c r="B601" t="s">
        <v>598</v>
      </c>
      <c r="C601" s="1">
        <v>2400</v>
      </c>
      <c r="D601" s="1">
        <v>868682</v>
      </c>
      <c r="E601" s="8">
        <v>0.51</v>
      </c>
      <c r="F601" s="8">
        <v>0.379</v>
      </c>
      <c r="G601">
        <f t="shared" si="18"/>
        <v>0.379</v>
      </c>
      <c r="H601">
        <f t="shared" si="19"/>
        <v>0.51</v>
      </c>
      <c r="I601" s="1">
        <v>2084837040</v>
      </c>
      <c r="J601" s="1">
        <v>1254971</v>
      </c>
      <c r="K601" s="1">
        <v>1009734</v>
      </c>
    </row>
    <row r="602" spans="1:11" x14ac:dyDescent="0.35">
      <c r="A602">
        <v>621201</v>
      </c>
      <c r="B602" t="s">
        <v>599</v>
      </c>
      <c r="C602" s="1">
        <v>1637</v>
      </c>
      <c r="D602" s="1">
        <v>2368817</v>
      </c>
      <c r="E602" s="8">
        <v>0.23100000000000001</v>
      </c>
      <c r="F602" s="8">
        <v>0</v>
      </c>
      <c r="G602">
        <f t="shared" si="18"/>
        <v>0</v>
      </c>
      <c r="H602">
        <f t="shared" si="19"/>
        <v>0.36</v>
      </c>
      <c r="I602" s="1">
        <v>3877754445</v>
      </c>
      <c r="J602" s="1">
        <v>775756</v>
      </c>
      <c r="K602" s="1">
        <v>703891</v>
      </c>
    </row>
    <row r="603" spans="1:11" x14ac:dyDescent="0.35">
      <c r="A603">
        <v>621601</v>
      </c>
      <c r="B603" t="s">
        <v>600</v>
      </c>
      <c r="C603" s="1">
        <v>3207</v>
      </c>
      <c r="D603" s="1">
        <v>675892</v>
      </c>
      <c r="E603" s="8">
        <v>0.497</v>
      </c>
      <c r="F603" s="8">
        <v>0.51700000000000002</v>
      </c>
      <c r="G603">
        <f t="shared" si="18"/>
        <v>0.51700000000000002</v>
      </c>
      <c r="H603">
        <f t="shared" si="19"/>
        <v>0.51700000000000002</v>
      </c>
      <c r="I603" s="1">
        <v>2167586251</v>
      </c>
      <c r="J603" s="1">
        <v>1441091</v>
      </c>
      <c r="K603" s="1">
        <v>1127935</v>
      </c>
    </row>
    <row r="604" spans="1:11" x14ac:dyDescent="0.35">
      <c r="A604">
        <v>621801</v>
      </c>
      <c r="B604" t="s">
        <v>601</v>
      </c>
      <c r="C604" s="1">
        <v>3641</v>
      </c>
      <c r="D604" s="1">
        <v>496637</v>
      </c>
      <c r="E604" s="8">
        <v>0.59399999999999997</v>
      </c>
      <c r="F604" s="8">
        <v>0.64500000000000002</v>
      </c>
      <c r="G604">
        <f t="shared" si="18"/>
        <v>0.64500000000000002</v>
      </c>
      <c r="H604">
        <f t="shared" si="19"/>
        <v>0.64500000000000002</v>
      </c>
      <c r="I604" s="1">
        <v>1808255673</v>
      </c>
      <c r="J604" s="1">
        <v>1939628</v>
      </c>
      <c r="K604" s="1">
        <v>1613927</v>
      </c>
    </row>
    <row r="605" spans="1:11" x14ac:dyDescent="0.35">
      <c r="A605">
        <v>622002</v>
      </c>
      <c r="B605" t="s">
        <v>602</v>
      </c>
      <c r="C605" s="1">
        <v>1790</v>
      </c>
      <c r="D605" s="1">
        <v>681860</v>
      </c>
      <c r="E605" s="8">
        <v>0.52400000000000002</v>
      </c>
      <c r="F605" s="8">
        <v>0.51200000000000001</v>
      </c>
      <c r="G605">
        <f t="shared" si="18"/>
        <v>0.51200000000000001</v>
      </c>
      <c r="H605">
        <f t="shared" si="19"/>
        <v>0.52400000000000002</v>
      </c>
      <c r="I605" s="1">
        <v>1220529465</v>
      </c>
      <c r="J605" s="1">
        <v>870459</v>
      </c>
      <c r="K605" s="1">
        <v>739649</v>
      </c>
    </row>
    <row r="606" spans="1:11" x14ac:dyDescent="0.35">
      <c r="A606">
        <v>630101</v>
      </c>
      <c r="B606" t="s">
        <v>603</v>
      </c>
      <c r="C606" s="1">
        <v>251</v>
      </c>
      <c r="D606" s="1">
        <v>6376630</v>
      </c>
      <c r="E606" s="8">
        <v>0</v>
      </c>
      <c r="F606" s="8">
        <v>0</v>
      </c>
      <c r="G606">
        <f t="shared" si="18"/>
        <v>0</v>
      </c>
      <c r="H606">
        <f t="shared" si="19"/>
        <v>0.36</v>
      </c>
      <c r="I606" s="1">
        <v>1600534358</v>
      </c>
      <c r="J606" s="1">
        <v>163721</v>
      </c>
      <c r="K606" s="1">
        <v>126401</v>
      </c>
    </row>
    <row r="607" spans="1:11" x14ac:dyDescent="0.35">
      <c r="A607">
        <v>630202</v>
      </c>
      <c r="B607" t="s">
        <v>604</v>
      </c>
      <c r="C607" s="1">
        <v>566</v>
      </c>
      <c r="D607" s="1">
        <v>2487984</v>
      </c>
      <c r="E607" s="8">
        <v>0</v>
      </c>
      <c r="F607" s="8">
        <v>0</v>
      </c>
      <c r="G607">
        <f t="shared" si="18"/>
        <v>0</v>
      </c>
      <c r="H607">
        <f t="shared" si="19"/>
        <v>0.36</v>
      </c>
      <c r="I607" s="1">
        <v>1408199208</v>
      </c>
      <c r="J607" s="1">
        <v>103173</v>
      </c>
      <c r="K607" s="1">
        <v>91406</v>
      </c>
    </row>
    <row r="608" spans="1:11" x14ac:dyDescent="0.35">
      <c r="A608">
        <v>630300</v>
      </c>
      <c r="B608" t="s">
        <v>605</v>
      </c>
      <c r="C608" s="1">
        <v>2123</v>
      </c>
      <c r="D608" s="1">
        <v>555934</v>
      </c>
      <c r="E608" s="8">
        <v>0.5</v>
      </c>
      <c r="F608" s="8">
        <v>0.60299999999999998</v>
      </c>
      <c r="G608">
        <f t="shared" si="18"/>
        <v>0.60299999999999998</v>
      </c>
      <c r="H608">
        <f t="shared" si="19"/>
        <v>0.60299999999999998</v>
      </c>
      <c r="I608" s="1">
        <v>1180249917</v>
      </c>
      <c r="J608" s="1">
        <v>787633</v>
      </c>
      <c r="K608" s="1">
        <v>821086</v>
      </c>
    </row>
    <row r="609" spans="1:11" x14ac:dyDescent="0.35">
      <c r="A609">
        <v>630601</v>
      </c>
      <c r="B609" t="s">
        <v>606</v>
      </c>
      <c r="C609" s="1">
        <v>375</v>
      </c>
      <c r="D609" s="1">
        <v>1496369</v>
      </c>
      <c r="E609" s="8">
        <v>0.14899999999999999</v>
      </c>
      <c r="F609" s="8">
        <v>0</v>
      </c>
      <c r="G609">
        <f t="shared" si="18"/>
        <v>0</v>
      </c>
      <c r="H609">
        <f t="shared" si="19"/>
        <v>0.36</v>
      </c>
      <c r="I609" s="1">
        <v>561138703</v>
      </c>
      <c r="J609" s="1">
        <v>176885</v>
      </c>
      <c r="K609" s="1">
        <v>158843</v>
      </c>
    </row>
    <row r="610" spans="1:11" x14ac:dyDescent="0.35">
      <c r="A610">
        <v>630701</v>
      </c>
      <c r="B610" t="s">
        <v>607</v>
      </c>
      <c r="C610" s="1">
        <v>1059</v>
      </c>
      <c r="D610" s="1">
        <v>2975919</v>
      </c>
      <c r="E610" s="8">
        <v>0</v>
      </c>
      <c r="F610" s="8">
        <v>0</v>
      </c>
      <c r="G610">
        <f t="shared" si="18"/>
        <v>0</v>
      </c>
      <c r="H610">
        <f t="shared" si="19"/>
        <v>0.36</v>
      </c>
      <c r="I610" s="1">
        <v>3151498457</v>
      </c>
      <c r="J610" s="1">
        <v>344245</v>
      </c>
      <c r="K610" s="1">
        <v>319336</v>
      </c>
    </row>
    <row r="611" spans="1:11" x14ac:dyDescent="0.35">
      <c r="A611">
        <v>630801</v>
      </c>
      <c r="B611" t="s">
        <v>608</v>
      </c>
      <c r="C611" s="1">
        <v>909</v>
      </c>
      <c r="D611" s="1">
        <v>1179656</v>
      </c>
      <c r="E611" s="8">
        <v>0.121</v>
      </c>
      <c r="F611" s="8">
        <v>0.156</v>
      </c>
      <c r="G611">
        <f t="shared" si="18"/>
        <v>0.156</v>
      </c>
      <c r="H611">
        <f t="shared" si="19"/>
        <v>0.36</v>
      </c>
      <c r="I611" s="1">
        <v>1072307917</v>
      </c>
      <c r="J611" s="1">
        <v>253298</v>
      </c>
      <c r="K611" s="1">
        <v>225366</v>
      </c>
    </row>
    <row r="612" spans="1:11" x14ac:dyDescent="0.35">
      <c r="A612">
        <v>630902</v>
      </c>
      <c r="B612" t="s">
        <v>609</v>
      </c>
      <c r="C612" s="1">
        <v>3883</v>
      </c>
      <c r="D612" s="1">
        <v>540131</v>
      </c>
      <c r="E612" s="8">
        <v>0.41199999999999998</v>
      </c>
      <c r="F612" s="8">
        <v>0.61399999999999999</v>
      </c>
      <c r="G612">
        <f t="shared" si="18"/>
        <v>0.61399999999999999</v>
      </c>
      <c r="H612">
        <f t="shared" si="19"/>
        <v>0.61399999999999999</v>
      </c>
      <c r="I612" s="1">
        <v>2097332180</v>
      </c>
      <c r="J612" s="1">
        <v>967376</v>
      </c>
      <c r="K612" s="1">
        <v>1003966</v>
      </c>
    </row>
    <row r="613" spans="1:11" x14ac:dyDescent="0.35">
      <c r="A613">
        <v>630918</v>
      </c>
      <c r="B613" t="s">
        <v>610</v>
      </c>
      <c r="C613" s="1">
        <v>374</v>
      </c>
      <c r="D613" s="1">
        <v>571356</v>
      </c>
      <c r="E613" s="8">
        <v>0.29299999999999998</v>
      </c>
      <c r="F613" s="8">
        <v>0.59099999999999997</v>
      </c>
      <c r="G613">
        <f t="shared" si="18"/>
        <v>0.59099999999999997</v>
      </c>
      <c r="H613">
        <f t="shared" si="19"/>
        <v>0.59099999999999997</v>
      </c>
      <c r="I613" s="1">
        <v>213687161</v>
      </c>
      <c r="J613" s="1">
        <v>60132</v>
      </c>
      <c r="K613" s="1">
        <v>49173</v>
      </c>
    </row>
    <row r="614" spans="1:11" x14ac:dyDescent="0.35">
      <c r="A614">
        <v>631201</v>
      </c>
      <c r="B614" t="s">
        <v>611</v>
      </c>
      <c r="C614" s="1">
        <v>883</v>
      </c>
      <c r="D614" s="1">
        <v>663600</v>
      </c>
      <c r="E614" s="8">
        <v>0.40300000000000002</v>
      </c>
      <c r="F614" s="8">
        <v>0.52600000000000002</v>
      </c>
      <c r="G614">
        <f t="shared" si="18"/>
        <v>0.52600000000000002</v>
      </c>
      <c r="H614">
        <f t="shared" si="19"/>
        <v>0.52600000000000002</v>
      </c>
      <c r="I614" s="1">
        <v>585959423</v>
      </c>
      <c r="J614" s="1">
        <v>485809</v>
      </c>
      <c r="K614" s="1">
        <v>462095</v>
      </c>
    </row>
    <row r="615" spans="1:11" x14ac:dyDescent="0.35">
      <c r="A615">
        <v>640101</v>
      </c>
      <c r="B615" t="s">
        <v>612</v>
      </c>
      <c r="C615" s="1">
        <v>674</v>
      </c>
      <c r="D615" s="1">
        <v>420327</v>
      </c>
      <c r="E615" s="8">
        <v>0.45600000000000002</v>
      </c>
      <c r="F615" s="8">
        <v>0.7</v>
      </c>
      <c r="G615">
        <f t="shared" si="18"/>
        <v>0.7</v>
      </c>
      <c r="H615">
        <f t="shared" si="19"/>
        <v>0.7</v>
      </c>
      <c r="I615" s="1">
        <v>283300933</v>
      </c>
      <c r="J615" s="1">
        <v>467395</v>
      </c>
      <c r="K615" s="1">
        <v>385234</v>
      </c>
    </row>
    <row r="616" spans="1:11" x14ac:dyDescent="0.35">
      <c r="A616">
        <v>640502</v>
      </c>
      <c r="B616" t="s">
        <v>613</v>
      </c>
      <c r="C616" s="1">
        <v>554</v>
      </c>
      <c r="D616" s="1">
        <v>678125</v>
      </c>
      <c r="E616" s="8">
        <v>0.35499999999999998</v>
      </c>
      <c r="F616" s="8">
        <v>0.51500000000000001</v>
      </c>
      <c r="G616">
        <f t="shared" si="18"/>
        <v>0.51500000000000001</v>
      </c>
      <c r="H616">
        <f t="shared" si="19"/>
        <v>0.51500000000000001</v>
      </c>
      <c r="I616" s="1">
        <v>375681524</v>
      </c>
      <c r="J616" s="1">
        <v>320793</v>
      </c>
      <c r="K616" s="1">
        <v>287425</v>
      </c>
    </row>
    <row r="617" spans="1:11" x14ac:dyDescent="0.35">
      <c r="A617">
        <v>640601</v>
      </c>
      <c r="B617" t="s">
        <v>614</v>
      </c>
      <c r="C617" s="1">
        <v>520</v>
      </c>
      <c r="D617" s="1">
        <v>409991</v>
      </c>
      <c r="E617" s="8">
        <v>0.58199999999999996</v>
      </c>
      <c r="F617" s="8">
        <v>0.70699999999999996</v>
      </c>
      <c r="G617">
        <f t="shared" si="18"/>
        <v>0.70699999999999996</v>
      </c>
      <c r="H617">
        <f t="shared" si="19"/>
        <v>0.70699999999999996</v>
      </c>
      <c r="I617" s="1">
        <v>213195601</v>
      </c>
      <c r="J617" s="1">
        <v>399994</v>
      </c>
      <c r="K617" s="1">
        <v>368039</v>
      </c>
    </row>
    <row r="618" spans="1:11" x14ac:dyDescent="0.35">
      <c r="A618">
        <v>640701</v>
      </c>
      <c r="B618" t="s">
        <v>615</v>
      </c>
      <c r="C618" s="1">
        <v>1314</v>
      </c>
      <c r="D618" s="1">
        <v>365641</v>
      </c>
      <c r="E618" s="8">
        <v>0.42499999999999999</v>
      </c>
      <c r="F618" s="8">
        <v>0.73899999999999999</v>
      </c>
      <c r="G618">
        <f t="shared" si="18"/>
        <v>0.73899999999999999</v>
      </c>
      <c r="H618">
        <f t="shared" si="19"/>
        <v>0.73899999999999999</v>
      </c>
      <c r="I618" s="1">
        <v>480452642</v>
      </c>
      <c r="J618" s="1">
        <v>962006</v>
      </c>
      <c r="K618" s="1">
        <v>847720</v>
      </c>
    </row>
    <row r="619" spans="1:11" x14ac:dyDescent="0.35">
      <c r="A619">
        <v>640801</v>
      </c>
      <c r="B619" t="s">
        <v>616</v>
      </c>
      <c r="C619" s="1">
        <v>1138</v>
      </c>
      <c r="D619" s="1">
        <v>530826</v>
      </c>
      <c r="E619" s="8">
        <v>0.48099999999999998</v>
      </c>
      <c r="F619" s="8">
        <v>0.621</v>
      </c>
      <c r="G619">
        <f t="shared" si="18"/>
        <v>0.621</v>
      </c>
      <c r="H619">
        <f t="shared" si="19"/>
        <v>0.621</v>
      </c>
      <c r="I619" s="1">
        <v>604080196</v>
      </c>
      <c r="J619" s="1">
        <v>427397</v>
      </c>
      <c r="K619" s="1">
        <v>386413</v>
      </c>
    </row>
    <row r="620" spans="1:11" x14ac:dyDescent="0.35">
      <c r="A620">
        <v>641001</v>
      </c>
      <c r="B620" t="s">
        <v>617</v>
      </c>
      <c r="C620" s="1">
        <v>520</v>
      </c>
      <c r="D620" s="1">
        <v>391664</v>
      </c>
      <c r="E620" s="8">
        <v>0.48799999999999999</v>
      </c>
      <c r="F620" s="8">
        <v>0.72099999999999997</v>
      </c>
      <c r="G620">
        <f t="shared" si="18"/>
        <v>0.72099999999999997</v>
      </c>
      <c r="H620">
        <f t="shared" si="19"/>
        <v>0.72099999999999997</v>
      </c>
      <c r="I620" s="1">
        <v>203665321</v>
      </c>
      <c r="J620" s="1">
        <v>213147</v>
      </c>
      <c r="K620" s="1">
        <v>182322</v>
      </c>
    </row>
    <row r="621" spans="1:11" x14ac:dyDescent="0.35">
      <c r="A621">
        <v>641301</v>
      </c>
      <c r="B621" t="s">
        <v>618</v>
      </c>
      <c r="C621" s="1">
        <v>2329</v>
      </c>
      <c r="D621" s="1">
        <v>339707</v>
      </c>
      <c r="E621" s="8">
        <v>0.441</v>
      </c>
      <c r="F621" s="8">
        <v>0.75800000000000001</v>
      </c>
      <c r="G621">
        <f t="shared" si="18"/>
        <v>0.75800000000000001</v>
      </c>
      <c r="H621">
        <f t="shared" si="19"/>
        <v>0.75800000000000001</v>
      </c>
      <c r="I621" s="1">
        <v>791179209</v>
      </c>
      <c r="J621" s="1">
        <v>1063097</v>
      </c>
      <c r="K621" s="1">
        <v>1174355</v>
      </c>
    </row>
    <row r="622" spans="1:11" x14ac:dyDescent="0.35">
      <c r="A622">
        <v>641401</v>
      </c>
      <c r="B622" t="s">
        <v>619</v>
      </c>
      <c r="C622" s="1">
        <v>72</v>
      </c>
      <c r="D622" s="1">
        <v>4156849</v>
      </c>
      <c r="E622" s="8">
        <v>0</v>
      </c>
      <c r="F622" s="8">
        <v>0</v>
      </c>
      <c r="G622">
        <f t="shared" si="18"/>
        <v>0</v>
      </c>
      <c r="H622">
        <f t="shared" si="19"/>
        <v>0.36</v>
      </c>
      <c r="I622" s="1">
        <v>299293163</v>
      </c>
      <c r="J622" s="1">
        <v>19182</v>
      </c>
      <c r="K622" s="1">
        <v>17952</v>
      </c>
    </row>
    <row r="623" spans="1:11" x14ac:dyDescent="0.35">
      <c r="A623">
        <v>641501</v>
      </c>
      <c r="B623" t="s">
        <v>620</v>
      </c>
      <c r="C623" s="1">
        <v>574</v>
      </c>
      <c r="D623" s="1">
        <v>644329</v>
      </c>
      <c r="E623" s="8">
        <v>0.36599999999999999</v>
      </c>
      <c r="F623" s="8">
        <v>0.53900000000000003</v>
      </c>
      <c r="G623">
        <f t="shared" si="18"/>
        <v>0.53900000000000003</v>
      </c>
      <c r="H623">
        <f t="shared" si="19"/>
        <v>0.53900000000000003</v>
      </c>
      <c r="I623" s="1">
        <v>369844977</v>
      </c>
      <c r="J623" s="1">
        <v>349886</v>
      </c>
      <c r="K623" s="1">
        <v>332987</v>
      </c>
    </row>
    <row r="624" spans="1:11" x14ac:dyDescent="0.35">
      <c r="A624">
        <v>641610</v>
      </c>
      <c r="B624" t="s">
        <v>621</v>
      </c>
      <c r="C624" s="1">
        <v>966</v>
      </c>
      <c r="D624" s="1">
        <v>627671</v>
      </c>
      <c r="E624" s="8">
        <v>0.34499999999999997</v>
      </c>
      <c r="F624" s="8">
        <v>0.55100000000000005</v>
      </c>
      <c r="G624">
        <f t="shared" si="18"/>
        <v>0.55100000000000005</v>
      </c>
      <c r="H624">
        <f t="shared" si="19"/>
        <v>0.55100000000000005</v>
      </c>
      <c r="I624" s="1">
        <v>606330520</v>
      </c>
      <c r="J624" s="1">
        <v>355871</v>
      </c>
      <c r="K624" s="1">
        <v>351307</v>
      </c>
    </row>
    <row r="625" spans="1:11" x14ac:dyDescent="0.35">
      <c r="A625">
        <v>641701</v>
      </c>
      <c r="B625" t="s">
        <v>622</v>
      </c>
      <c r="C625" s="1">
        <v>800</v>
      </c>
      <c r="D625" s="1">
        <v>632331</v>
      </c>
      <c r="E625" s="8">
        <v>0.17599999999999999</v>
      </c>
      <c r="F625" s="8">
        <v>0.54800000000000004</v>
      </c>
      <c r="G625">
        <f t="shared" si="18"/>
        <v>0.54800000000000004</v>
      </c>
      <c r="H625">
        <f t="shared" si="19"/>
        <v>0.54800000000000004</v>
      </c>
      <c r="I625" s="1">
        <v>505865162</v>
      </c>
      <c r="J625" s="1">
        <v>309418</v>
      </c>
      <c r="K625" s="1">
        <v>353516</v>
      </c>
    </row>
    <row r="626" spans="1:11" x14ac:dyDescent="0.35">
      <c r="A626">
        <v>650101</v>
      </c>
      <c r="B626" t="s">
        <v>623</v>
      </c>
      <c r="C626" s="1">
        <v>2292</v>
      </c>
      <c r="D626" s="1">
        <v>245750</v>
      </c>
      <c r="E626" s="8">
        <v>0.64</v>
      </c>
      <c r="F626" s="8">
        <v>0.82499999999999996</v>
      </c>
      <c r="G626">
        <f t="shared" si="18"/>
        <v>0.82499999999999996</v>
      </c>
      <c r="H626">
        <f t="shared" si="19"/>
        <v>0.82499999999999996</v>
      </c>
      <c r="I626" s="1">
        <v>563259667</v>
      </c>
      <c r="J626" s="1">
        <v>1602327</v>
      </c>
      <c r="K626" s="1">
        <v>1970569</v>
      </c>
    </row>
    <row r="627" spans="1:11" x14ac:dyDescent="0.35">
      <c r="A627">
        <v>650301</v>
      </c>
      <c r="B627" t="s">
        <v>624</v>
      </c>
      <c r="C627" s="1">
        <v>923</v>
      </c>
      <c r="D627" s="1">
        <v>216886</v>
      </c>
      <c r="E627" s="8">
        <v>0.69199999999999995</v>
      </c>
      <c r="F627" s="8">
        <v>0.84499999999999997</v>
      </c>
      <c r="G627">
        <f t="shared" si="18"/>
        <v>0.84499999999999997</v>
      </c>
      <c r="H627">
        <f t="shared" si="19"/>
        <v>0.84499999999999997</v>
      </c>
      <c r="I627" s="1">
        <v>200186215</v>
      </c>
      <c r="J627" s="1">
        <v>744962</v>
      </c>
      <c r="K627" s="1">
        <v>801686</v>
      </c>
    </row>
    <row r="628" spans="1:11" x14ac:dyDescent="0.35">
      <c r="A628">
        <v>650501</v>
      </c>
      <c r="B628" t="s">
        <v>625</v>
      </c>
      <c r="C628" s="1">
        <v>968</v>
      </c>
      <c r="D628" s="1">
        <v>228925</v>
      </c>
      <c r="E628" s="8">
        <v>0.627</v>
      </c>
      <c r="F628" s="8">
        <v>0.83699999999999997</v>
      </c>
      <c r="G628">
        <f t="shared" si="18"/>
        <v>0.83699999999999997</v>
      </c>
      <c r="H628">
        <f t="shared" si="19"/>
        <v>0.83699999999999997</v>
      </c>
      <c r="I628" s="1">
        <v>221600237</v>
      </c>
      <c r="J628" s="1">
        <v>667748</v>
      </c>
      <c r="K628" s="1">
        <v>851601</v>
      </c>
    </row>
    <row r="629" spans="1:11" x14ac:dyDescent="0.35">
      <c r="A629">
        <v>650701</v>
      </c>
      <c r="B629" t="s">
        <v>626</v>
      </c>
      <c r="C629" s="1">
        <v>956</v>
      </c>
      <c r="D629" s="1">
        <v>263021</v>
      </c>
      <c r="E629" s="8">
        <v>0.66900000000000004</v>
      </c>
      <c r="F629" s="8">
        <v>0.81200000000000006</v>
      </c>
      <c r="G629">
        <f t="shared" si="18"/>
        <v>0.81200000000000006</v>
      </c>
      <c r="H629">
        <f t="shared" si="19"/>
        <v>0.81200000000000006</v>
      </c>
      <c r="I629" s="1">
        <v>251448398</v>
      </c>
      <c r="J629" s="1">
        <v>562085</v>
      </c>
      <c r="K629" s="1">
        <v>668735</v>
      </c>
    </row>
    <row r="630" spans="1:11" x14ac:dyDescent="0.35">
      <c r="A630">
        <v>650801</v>
      </c>
      <c r="B630" t="s">
        <v>627</v>
      </c>
      <c r="C630" s="1">
        <v>2650</v>
      </c>
      <c r="D630" s="1">
        <v>442704</v>
      </c>
      <c r="E630" s="8">
        <v>0.63200000000000001</v>
      </c>
      <c r="F630" s="8">
        <v>0.68400000000000005</v>
      </c>
      <c r="G630">
        <f t="shared" si="18"/>
        <v>0.68400000000000005</v>
      </c>
      <c r="H630">
        <f t="shared" si="19"/>
        <v>0.68400000000000005</v>
      </c>
      <c r="I630" s="1">
        <v>1173167995</v>
      </c>
      <c r="J630" s="1">
        <v>980271</v>
      </c>
      <c r="K630" s="1">
        <v>1466404</v>
      </c>
    </row>
    <row r="631" spans="1:11" x14ac:dyDescent="0.35">
      <c r="A631">
        <v>650901</v>
      </c>
      <c r="B631" t="s">
        <v>628</v>
      </c>
      <c r="C631" s="1">
        <v>2152</v>
      </c>
      <c r="D631" s="1">
        <v>301097</v>
      </c>
      <c r="E631" s="8">
        <v>0.69599999999999995</v>
      </c>
      <c r="F631" s="8">
        <v>0.78500000000000003</v>
      </c>
      <c r="G631">
        <f t="shared" si="18"/>
        <v>0.78500000000000003</v>
      </c>
      <c r="H631">
        <f t="shared" si="19"/>
        <v>0.78500000000000003</v>
      </c>
      <c r="I631" s="1">
        <v>647962209</v>
      </c>
      <c r="J631" s="1">
        <v>1668606</v>
      </c>
      <c r="K631" s="1">
        <v>1927215</v>
      </c>
    </row>
    <row r="632" spans="1:11" x14ac:dyDescent="0.35">
      <c r="A632">
        <v>650902</v>
      </c>
      <c r="B632" t="s">
        <v>629</v>
      </c>
      <c r="C632" s="1">
        <v>1212</v>
      </c>
      <c r="D632" s="1">
        <v>240498</v>
      </c>
      <c r="E632" s="8">
        <v>0.748</v>
      </c>
      <c r="F632" s="8">
        <v>0.82899999999999996</v>
      </c>
      <c r="G632">
        <f t="shared" si="18"/>
        <v>0.82899999999999996</v>
      </c>
      <c r="H632">
        <f t="shared" si="19"/>
        <v>0.82899999999999996</v>
      </c>
      <c r="I632" s="1">
        <v>291484752</v>
      </c>
      <c r="J632" s="1">
        <v>956495</v>
      </c>
      <c r="K632" s="1">
        <v>1066596</v>
      </c>
    </row>
    <row r="633" spans="1:11" x14ac:dyDescent="0.35">
      <c r="A633">
        <v>651201</v>
      </c>
      <c r="B633" t="s">
        <v>630</v>
      </c>
      <c r="C633" s="1">
        <v>1238</v>
      </c>
      <c r="D633" s="1">
        <v>334201</v>
      </c>
      <c r="E633" s="8">
        <v>0.61</v>
      </c>
      <c r="F633" s="8">
        <v>0.76100000000000001</v>
      </c>
      <c r="G633">
        <f t="shared" si="18"/>
        <v>0.76100000000000001</v>
      </c>
      <c r="H633">
        <f t="shared" si="19"/>
        <v>0.76100000000000001</v>
      </c>
      <c r="I633" s="1">
        <v>413741335</v>
      </c>
      <c r="J633" s="1">
        <v>871606</v>
      </c>
      <c r="K633" s="1">
        <v>1110235</v>
      </c>
    </row>
    <row r="634" spans="1:11" x14ac:dyDescent="0.35">
      <c r="A634">
        <v>651402</v>
      </c>
      <c r="B634" t="s">
        <v>631</v>
      </c>
      <c r="C634" s="1">
        <v>1240</v>
      </c>
      <c r="D634" s="1">
        <v>310028</v>
      </c>
      <c r="E634" s="8">
        <v>0.68200000000000005</v>
      </c>
      <c r="F634" s="8">
        <v>0.77900000000000003</v>
      </c>
      <c r="G634">
        <f t="shared" si="18"/>
        <v>0.77900000000000003</v>
      </c>
      <c r="H634">
        <f t="shared" si="19"/>
        <v>0.77900000000000003</v>
      </c>
      <c r="I634" s="1">
        <v>384435533</v>
      </c>
      <c r="J634" s="1">
        <v>780671</v>
      </c>
      <c r="K634" s="1">
        <v>894441</v>
      </c>
    </row>
    <row r="635" spans="1:11" x14ac:dyDescent="0.35">
      <c r="A635">
        <v>651501</v>
      </c>
      <c r="B635" t="s">
        <v>632</v>
      </c>
      <c r="C635" s="1">
        <v>1483</v>
      </c>
      <c r="D635" s="1">
        <v>361747</v>
      </c>
      <c r="E635" s="8">
        <v>0.53800000000000003</v>
      </c>
      <c r="F635" s="8">
        <v>0.74199999999999999</v>
      </c>
      <c r="G635">
        <f t="shared" si="18"/>
        <v>0.74199999999999999</v>
      </c>
      <c r="H635">
        <f t="shared" si="19"/>
        <v>0.74199999999999999</v>
      </c>
      <c r="I635" s="1">
        <v>536472020</v>
      </c>
      <c r="J635" s="1">
        <v>996451</v>
      </c>
      <c r="K635" s="1">
        <v>1299946</v>
      </c>
    </row>
    <row r="636" spans="1:11" x14ac:dyDescent="0.35">
      <c r="A636">
        <v>651503</v>
      </c>
      <c r="B636" t="s">
        <v>633</v>
      </c>
      <c r="C636" s="1">
        <v>941</v>
      </c>
      <c r="D636" s="1">
        <v>286386</v>
      </c>
      <c r="E636" s="8">
        <v>0.49399999999999999</v>
      </c>
      <c r="F636" s="8">
        <v>0.79500000000000004</v>
      </c>
      <c r="G636">
        <f t="shared" si="18"/>
        <v>0.79500000000000004</v>
      </c>
      <c r="H636">
        <f t="shared" si="19"/>
        <v>0.79500000000000004</v>
      </c>
      <c r="I636" s="1">
        <v>269490038</v>
      </c>
      <c r="J636" s="1">
        <v>747775</v>
      </c>
      <c r="K636" s="1">
        <v>1054217</v>
      </c>
    </row>
    <row r="637" spans="1:11" x14ac:dyDescent="0.35">
      <c r="A637">
        <v>660101</v>
      </c>
      <c r="B637" t="s">
        <v>634</v>
      </c>
      <c r="C637" s="1">
        <v>4203</v>
      </c>
      <c r="D637" s="1">
        <v>1392442</v>
      </c>
      <c r="E637" s="8">
        <v>0.53500000000000003</v>
      </c>
      <c r="F637" s="8">
        <v>4.0000000000000001E-3</v>
      </c>
      <c r="G637">
        <f t="shared" si="18"/>
        <v>4.0000000000000001E-3</v>
      </c>
      <c r="H637">
        <f t="shared" si="19"/>
        <v>0.53500000000000003</v>
      </c>
      <c r="I637" s="1">
        <v>5852435227</v>
      </c>
      <c r="J637" s="1">
        <v>1302344</v>
      </c>
      <c r="K637" s="1">
        <v>1170741</v>
      </c>
    </row>
    <row r="638" spans="1:11" x14ac:dyDescent="0.35">
      <c r="A638">
        <v>660102</v>
      </c>
      <c r="B638" t="s">
        <v>635</v>
      </c>
      <c r="C638" s="1">
        <v>4594</v>
      </c>
      <c r="D638" s="1">
        <v>2040574</v>
      </c>
      <c r="E638" s="8">
        <v>0.29899999999999999</v>
      </c>
      <c r="F638" s="8">
        <v>0</v>
      </c>
      <c r="G638">
        <f t="shared" si="18"/>
        <v>0</v>
      </c>
      <c r="H638">
        <f t="shared" si="19"/>
        <v>0.36</v>
      </c>
      <c r="I638" s="1">
        <v>9374399068</v>
      </c>
      <c r="J638" s="1">
        <v>527973</v>
      </c>
      <c r="K638" s="1">
        <v>516177</v>
      </c>
    </row>
    <row r="639" spans="1:11" x14ac:dyDescent="0.35">
      <c r="A639">
        <v>660202</v>
      </c>
      <c r="B639" t="s">
        <v>636</v>
      </c>
      <c r="C639" s="1">
        <v>1901</v>
      </c>
      <c r="D639" s="1">
        <v>1075397</v>
      </c>
      <c r="E639" s="8">
        <v>0.55400000000000005</v>
      </c>
      <c r="F639" s="8">
        <v>0.23100000000000001</v>
      </c>
      <c r="G639">
        <f t="shared" si="18"/>
        <v>0.23100000000000001</v>
      </c>
      <c r="H639">
        <f t="shared" si="19"/>
        <v>0.55400000000000005</v>
      </c>
      <c r="I639" s="1">
        <v>2044331230</v>
      </c>
      <c r="J639" s="1">
        <v>681499</v>
      </c>
      <c r="K639" s="1">
        <v>378943</v>
      </c>
    </row>
    <row r="640" spans="1:11" x14ac:dyDescent="0.35">
      <c r="A640">
        <v>660203</v>
      </c>
      <c r="B640" t="s">
        <v>637</v>
      </c>
      <c r="C640" s="1">
        <v>2790</v>
      </c>
      <c r="D640" s="1">
        <v>1402850</v>
      </c>
      <c r="E640" s="8">
        <v>0.48799999999999999</v>
      </c>
      <c r="F640" s="8">
        <v>0</v>
      </c>
      <c r="G640">
        <f t="shared" si="18"/>
        <v>0</v>
      </c>
      <c r="H640">
        <f t="shared" si="19"/>
        <v>0.48799999999999999</v>
      </c>
      <c r="I640" s="1">
        <v>3913952485</v>
      </c>
      <c r="J640" s="1">
        <v>560795</v>
      </c>
      <c r="K640" s="1">
        <v>509469</v>
      </c>
    </row>
    <row r="641" spans="1:11" x14ac:dyDescent="0.35">
      <c r="A641">
        <v>660301</v>
      </c>
      <c r="B641" t="s">
        <v>638</v>
      </c>
      <c r="C641" s="1">
        <v>3248</v>
      </c>
      <c r="D641" s="1">
        <v>1234660</v>
      </c>
      <c r="E641" s="8">
        <v>0.497</v>
      </c>
      <c r="F641" s="8">
        <v>0.11700000000000001</v>
      </c>
      <c r="G641">
        <f t="shared" si="18"/>
        <v>0.11700000000000001</v>
      </c>
      <c r="H641">
        <f t="shared" si="19"/>
        <v>0.497</v>
      </c>
      <c r="I641" s="1">
        <v>4010175874</v>
      </c>
      <c r="J641" s="1">
        <v>546890</v>
      </c>
      <c r="K641" s="1">
        <v>520246</v>
      </c>
    </row>
    <row r="642" spans="1:11" x14ac:dyDescent="0.35">
      <c r="A642">
        <v>660302</v>
      </c>
      <c r="B642" t="s">
        <v>639</v>
      </c>
      <c r="C642" s="1">
        <v>1103</v>
      </c>
      <c r="D642" s="1">
        <v>1360506</v>
      </c>
      <c r="E642" s="8">
        <v>0.52100000000000002</v>
      </c>
      <c r="F642" s="8">
        <v>2.5999999999999999E-2</v>
      </c>
      <c r="G642">
        <f t="shared" si="18"/>
        <v>2.5999999999999999E-2</v>
      </c>
      <c r="H642">
        <f t="shared" si="19"/>
        <v>0.52100000000000002</v>
      </c>
      <c r="I642" s="1">
        <v>1500638345</v>
      </c>
      <c r="J642" s="1">
        <v>274513</v>
      </c>
      <c r="K642" s="1">
        <v>237140</v>
      </c>
    </row>
    <row r="643" spans="1:11" x14ac:dyDescent="0.35">
      <c r="A643">
        <v>660303</v>
      </c>
      <c r="B643" t="s">
        <v>640</v>
      </c>
      <c r="C643" s="1">
        <v>1837</v>
      </c>
      <c r="D643" s="1">
        <v>1693108</v>
      </c>
      <c r="E643" s="8">
        <v>0.35499999999999998</v>
      </c>
      <c r="F643" s="8">
        <v>0</v>
      </c>
      <c r="G643">
        <f t="shared" si="18"/>
        <v>0</v>
      </c>
      <c r="H643">
        <f t="shared" si="19"/>
        <v>0.36</v>
      </c>
      <c r="I643" s="1">
        <v>3110239895</v>
      </c>
      <c r="J643" s="1">
        <v>285099</v>
      </c>
      <c r="K643" s="1">
        <v>290385</v>
      </c>
    </row>
    <row r="644" spans="1:11" x14ac:dyDescent="0.35">
      <c r="A644">
        <v>660401</v>
      </c>
      <c r="B644" t="s">
        <v>641</v>
      </c>
      <c r="C644" s="1">
        <v>2815</v>
      </c>
      <c r="D644" s="1">
        <v>946381</v>
      </c>
      <c r="E644" s="8">
        <v>0.59399999999999997</v>
      </c>
      <c r="F644" s="8">
        <v>0.32300000000000001</v>
      </c>
      <c r="G644">
        <f t="shared" ref="G644:G686" si="20">F644</f>
        <v>0.32300000000000001</v>
      </c>
      <c r="H644">
        <f t="shared" ref="H644:H686" si="21">MAX(IF(E644&gt;F644,E644,F644),0.36)</f>
        <v>0.59399999999999997</v>
      </c>
      <c r="I644" s="1">
        <v>2664063236</v>
      </c>
      <c r="J644" s="1">
        <v>554510</v>
      </c>
      <c r="K644" s="1">
        <v>537046</v>
      </c>
    </row>
    <row r="645" spans="1:11" x14ac:dyDescent="0.35">
      <c r="A645">
        <v>660402</v>
      </c>
      <c r="B645" t="s">
        <v>642</v>
      </c>
      <c r="C645" s="1">
        <v>1940</v>
      </c>
      <c r="D645" s="1">
        <v>1361033</v>
      </c>
      <c r="E645" s="8">
        <v>0.53500000000000003</v>
      </c>
      <c r="F645" s="8">
        <v>2.5999999999999999E-2</v>
      </c>
      <c r="G645">
        <f t="shared" si="20"/>
        <v>2.5999999999999999E-2</v>
      </c>
      <c r="H645">
        <f t="shared" si="21"/>
        <v>0.53500000000000003</v>
      </c>
      <c r="I645" s="1">
        <v>2640405728</v>
      </c>
      <c r="J645" s="1">
        <v>242255</v>
      </c>
      <c r="K645" s="1">
        <v>214393</v>
      </c>
    </row>
    <row r="646" spans="1:11" x14ac:dyDescent="0.35">
      <c r="A646">
        <v>660403</v>
      </c>
      <c r="B646" t="s">
        <v>643</v>
      </c>
      <c r="C646" s="1">
        <v>1546</v>
      </c>
      <c r="D646" s="1">
        <v>1018778</v>
      </c>
      <c r="E646" s="8">
        <v>0.621</v>
      </c>
      <c r="F646" s="8">
        <v>0.27100000000000002</v>
      </c>
      <c r="G646">
        <f t="shared" si="20"/>
        <v>0.27100000000000002</v>
      </c>
      <c r="H646">
        <f t="shared" si="21"/>
        <v>0.621</v>
      </c>
      <c r="I646" s="1">
        <v>1575031152</v>
      </c>
      <c r="J646" s="1">
        <v>380870</v>
      </c>
      <c r="K646" s="1">
        <v>362692</v>
      </c>
    </row>
    <row r="647" spans="1:11" x14ac:dyDescent="0.35">
      <c r="A647">
        <v>660404</v>
      </c>
      <c r="B647" t="s">
        <v>644</v>
      </c>
      <c r="C647" s="1">
        <v>1692</v>
      </c>
      <c r="D647" s="1">
        <v>946808</v>
      </c>
      <c r="E647" s="8">
        <v>0.63400000000000001</v>
      </c>
      <c r="F647" s="8">
        <v>0.32300000000000001</v>
      </c>
      <c r="G647">
        <f t="shared" si="20"/>
        <v>0.32300000000000001</v>
      </c>
      <c r="H647">
        <f t="shared" si="21"/>
        <v>0.63400000000000001</v>
      </c>
      <c r="I647" s="1">
        <v>1601999627</v>
      </c>
      <c r="J647" s="1">
        <v>541818</v>
      </c>
      <c r="K647" s="1">
        <v>622778</v>
      </c>
    </row>
    <row r="648" spans="1:11" x14ac:dyDescent="0.35">
      <c r="A648">
        <v>660405</v>
      </c>
      <c r="B648" t="s">
        <v>645</v>
      </c>
      <c r="C648" s="1">
        <v>2068</v>
      </c>
      <c r="D648" s="1">
        <v>1160641</v>
      </c>
      <c r="E648" s="8">
        <v>0.58199999999999996</v>
      </c>
      <c r="F648" s="8">
        <v>0.17</v>
      </c>
      <c r="G648">
        <f t="shared" si="20"/>
        <v>0.17</v>
      </c>
      <c r="H648">
        <f t="shared" si="21"/>
        <v>0.58199999999999996</v>
      </c>
      <c r="I648" s="1">
        <v>2400206677</v>
      </c>
      <c r="J648" s="1">
        <v>681693</v>
      </c>
      <c r="K648" s="1">
        <v>735484</v>
      </c>
    </row>
    <row r="649" spans="1:11" x14ac:dyDescent="0.35">
      <c r="A649">
        <v>660406</v>
      </c>
      <c r="B649" t="s">
        <v>646</v>
      </c>
      <c r="C649" s="1">
        <v>2121</v>
      </c>
      <c r="D649" s="1">
        <v>1141000</v>
      </c>
      <c r="E649" s="8">
        <v>0.56100000000000005</v>
      </c>
      <c r="F649" s="8">
        <v>0.184</v>
      </c>
      <c r="G649">
        <f t="shared" si="20"/>
        <v>0.184</v>
      </c>
      <c r="H649">
        <f t="shared" si="21"/>
        <v>0.56100000000000005</v>
      </c>
      <c r="I649" s="1">
        <v>2420062610</v>
      </c>
      <c r="J649" s="1">
        <v>326754</v>
      </c>
      <c r="K649" s="1">
        <v>362549</v>
      </c>
    </row>
    <row r="650" spans="1:11" x14ac:dyDescent="0.35">
      <c r="A650">
        <v>660407</v>
      </c>
      <c r="B650" t="s">
        <v>647</v>
      </c>
      <c r="C650" s="1">
        <v>1826</v>
      </c>
      <c r="D650" s="1">
        <v>2225360</v>
      </c>
      <c r="E650" s="8">
        <v>0.375</v>
      </c>
      <c r="F650" s="8">
        <v>0</v>
      </c>
      <c r="G650">
        <f t="shared" si="20"/>
        <v>0</v>
      </c>
      <c r="H650">
        <f t="shared" si="21"/>
        <v>0.375</v>
      </c>
      <c r="I650" s="1">
        <v>4063508542</v>
      </c>
      <c r="J650" s="1">
        <v>348969</v>
      </c>
      <c r="K650" s="1">
        <v>353958</v>
      </c>
    </row>
    <row r="651" spans="1:11" x14ac:dyDescent="0.35">
      <c r="A651">
        <v>660409</v>
      </c>
      <c r="B651" t="s">
        <v>648</v>
      </c>
      <c r="C651" s="1">
        <v>1015</v>
      </c>
      <c r="D651" s="1">
        <v>1657368</v>
      </c>
      <c r="E651" s="8">
        <v>0.49099999999999999</v>
      </c>
      <c r="F651" s="8">
        <v>0</v>
      </c>
      <c r="G651">
        <f t="shared" si="20"/>
        <v>0</v>
      </c>
      <c r="H651">
        <f t="shared" si="21"/>
        <v>0.49099999999999999</v>
      </c>
      <c r="I651" s="1">
        <v>1682229254</v>
      </c>
      <c r="J651" s="1">
        <v>159631</v>
      </c>
      <c r="K651" s="1">
        <v>151053</v>
      </c>
    </row>
    <row r="652" spans="1:11" x14ac:dyDescent="0.35">
      <c r="A652">
        <v>660501</v>
      </c>
      <c r="B652" t="s">
        <v>649</v>
      </c>
      <c r="C652" s="1">
        <v>3682</v>
      </c>
      <c r="D652" s="1">
        <v>2554609</v>
      </c>
      <c r="E652" s="8">
        <v>0.184</v>
      </c>
      <c r="F652" s="8">
        <v>0</v>
      </c>
      <c r="G652">
        <f t="shared" si="20"/>
        <v>0</v>
      </c>
      <c r="H652">
        <f t="shared" si="21"/>
        <v>0.36</v>
      </c>
      <c r="I652" s="1">
        <v>9406070968</v>
      </c>
      <c r="J652" s="1">
        <v>301711</v>
      </c>
      <c r="K652" s="1">
        <v>239835</v>
      </c>
    </row>
    <row r="653" spans="1:11" x14ac:dyDescent="0.35">
      <c r="A653">
        <v>660701</v>
      </c>
      <c r="B653" t="s">
        <v>650</v>
      </c>
      <c r="C653" s="1">
        <v>5289</v>
      </c>
      <c r="D653" s="1">
        <v>1728527</v>
      </c>
      <c r="E653" s="8">
        <v>0.33900000000000002</v>
      </c>
      <c r="F653" s="8">
        <v>0</v>
      </c>
      <c r="G653">
        <f t="shared" si="20"/>
        <v>0</v>
      </c>
      <c r="H653">
        <f t="shared" si="21"/>
        <v>0.36</v>
      </c>
      <c r="I653" s="1">
        <v>9142184528</v>
      </c>
      <c r="J653" s="1">
        <v>0</v>
      </c>
      <c r="K653" s="1">
        <v>0</v>
      </c>
    </row>
    <row r="654" spans="1:11" x14ac:dyDescent="0.35">
      <c r="A654">
        <v>660801</v>
      </c>
      <c r="B654" t="s">
        <v>651</v>
      </c>
      <c r="C654" s="1">
        <v>2154</v>
      </c>
      <c r="D654" s="1">
        <v>1496069</v>
      </c>
      <c r="E654" s="8">
        <v>0.42499999999999999</v>
      </c>
      <c r="F654" s="8">
        <v>0</v>
      </c>
      <c r="G654">
        <f t="shared" si="20"/>
        <v>0</v>
      </c>
      <c r="H654">
        <f t="shared" si="21"/>
        <v>0.42499999999999999</v>
      </c>
      <c r="I654" s="1">
        <v>3222533719</v>
      </c>
      <c r="J654" s="1">
        <v>504626</v>
      </c>
      <c r="K654" s="1">
        <v>525032</v>
      </c>
    </row>
    <row r="655" spans="1:11" x14ac:dyDescent="0.35">
      <c r="A655">
        <v>660802</v>
      </c>
      <c r="B655" t="s">
        <v>652</v>
      </c>
      <c r="C655" s="1">
        <v>506</v>
      </c>
      <c r="D655" s="1">
        <v>5217408</v>
      </c>
      <c r="E655" s="8">
        <v>0</v>
      </c>
      <c r="F655" s="8">
        <v>0</v>
      </c>
      <c r="G655">
        <f t="shared" si="20"/>
        <v>0</v>
      </c>
      <c r="H655">
        <f t="shared" si="21"/>
        <v>0.36</v>
      </c>
      <c r="I655" s="1">
        <v>2640008521</v>
      </c>
      <c r="J655" s="1">
        <v>118886</v>
      </c>
      <c r="K655" s="1">
        <v>135243</v>
      </c>
    </row>
    <row r="656" spans="1:11" x14ac:dyDescent="0.35">
      <c r="A656">
        <v>660805</v>
      </c>
      <c r="B656" t="s">
        <v>653</v>
      </c>
      <c r="C656" s="1">
        <v>1733</v>
      </c>
      <c r="D656" s="1">
        <v>1377726</v>
      </c>
      <c r="E656" s="8">
        <v>0.48799999999999999</v>
      </c>
      <c r="F656" s="8">
        <v>1.4E-2</v>
      </c>
      <c r="G656">
        <f t="shared" si="20"/>
        <v>1.4E-2</v>
      </c>
      <c r="H656">
        <f t="shared" si="21"/>
        <v>0.48799999999999999</v>
      </c>
      <c r="I656" s="1">
        <v>2387599511</v>
      </c>
      <c r="J656" s="1">
        <v>195570</v>
      </c>
      <c r="K656" s="1">
        <v>313038</v>
      </c>
    </row>
    <row r="657" spans="1:11" x14ac:dyDescent="0.35">
      <c r="A657">
        <v>660809</v>
      </c>
      <c r="B657" t="s">
        <v>654</v>
      </c>
      <c r="C657" s="1">
        <v>1808</v>
      </c>
      <c r="D657" s="1">
        <v>1031574</v>
      </c>
      <c r="E657" s="8">
        <v>0.54600000000000004</v>
      </c>
      <c r="F657" s="8">
        <v>0.26200000000000001</v>
      </c>
      <c r="G657">
        <f t="shared" si="20"/>
        <v>0.26200000000000001</v>
      </c>
      <c r="H657">
        <f t="shared" si="21"/>
        <v>0.54600000000000004</v>
      </c>
      <c r="I657" s="1">
        <v>1865087175</v>
      </c>
      <c r="J657" s="1">
        <v>487054</v>
      </c>
      <c r="K657" s="1">
        <v>470553</v>
      </c>
    </row>
    <row r="658" spans="1:11" x14ac:dyDescent="0.35">
      <c r="A658">
        <v>660900</v>
      </c>
      <c r="B658" t="s">
        <v>655</v>
      </c>
      <c r="C658" s="1">
        <v>8585</v>
      </c>
      <c r="D658" s="1">
        <v>680832</v>
      </c>
      <c r="E658" s="8">
        <v>0.65100000000000002</v>
      </c>
      <c r="F658" s="8">
        <v>0.51300000000000001</v>
      </c>
      <c r="G658">
        <f t="shared" si="20"/>
        <v>0.51300000000000001</v>
      </c>
      <c r="H658">
        <f t="shared" si="21"/>
        <v>0.65100000000000002</v>
      </c>
      <c r="I658" s="1">
        <v>5844947463</v>
      </c>
      <c r="J658" s="1">
        <v>1033552</v>
      </c>
      <c r="K658" s="1">
        <v>943336</v>
      </c>
    </row>
    <row r="659" spans="1:11" x14ac:dyDescent="0.35">
      <c r="A659">
        <v>661004</v>
      </c>
      <c r="B659" t="s">
        <v>656</v>
      </c>
      <c r="C659" s="1">
        <v>4395</v>
      </c>
      <c r="D659" s="1">
        <v>1338248</v>
      </c>
      <c r="E659" s="8">
        <v>0.52700000000000002</v>
      </c>
      <c r="F659" s="8">
        <v>4.2999999999999997E-2</v>
      </c>
      <c r="G659">
        <f t="shared" si="20"/>
        <v>4.2999999999999997E-2</v>
      </c>
      <c r="H659">
        <f t="shared" si="21"/>
        <v>0.52700000000000002</v>
      </c>
      <c r="I659" s="1">
        <v>5881600868</v>
      </c>
      <c r="J659" s="1">
        <v>742306</v>
      </c>
      <c r="K659" s="1">
        <v>754197</v>
      </c>
    </row>
    <row r="660" spans="1:11" x14ac:dyDescent="0.35">
      <c r="A660">
        <v>661100</v>
      </c>
      <c r="B660" t="s">
        <v>657</v>
      </c>
      <c r="C660" s="1">
        <v>10685</v>
      </c>
      <c r="D660" s="1">
        <v>1105252</v>
      </c>
      <c r="E660" s="8">
        <v>0.48099999999999998</v>
      </c>
      <c r="F660" s="8">
        <v>0.20899999999999999</v>
      </c>
      <c r="G660">
        <f t="shared" si="20"/>
        <v>0.20899999999999999</v>
      </c>
      <c r="H660">
        <f t="shared" si="21"/>
        <v>0.48099999999999998</v>
      </c>
      <c r="I660" s="1">
        <v>11809626270</v>
      </c>
      <c r="J660" s="1">
        <v>2338841</v>
      </c>
      <c r="K660" s="1">
        <v>2255242</v>
      </c>
    </row>
    <row r="661" spans="1:11" x14ac:dyDescent="0.35">
      <c r="A661">
        <v>661201</v>
      </c>
      <c r="B661" t="s">
        <v>658</v>
      </c>
      <c r="C661" s="1">
        <v>2955</v>
      </c>
      <c r="D661" s="1">
        <v>2005226</v>
      </c>
      <c r="E661" s="8">
        <v>0.32300000000000001</v>
      </c>
      <c r="F661" s="8">
        <v>0</v>
      </c>
      <c r="G661">
        <f t="shared" si="20"/>
        <v>0</v>
      </c>
      <c r="H661">
        <f t="shared" si="21"/>
        <v>0.36</v>
      </c>
      <c r="I661" s="1">
        <v>5925443474</v>
      </c>
      <c r="J661" s="1">
        <v>496517</v>
      </c>
      <c r="K661" s="1">
        <v>480449</v>
      </c>
    </row>
    <row r="662" spans="1:11" x14ac:dyDescent="0.35">
      <c r="A662">
        <v>661301</v>
      </c>
      <c r="B662" t="s">
        <v>659</v>
      </c>
      <c r="C662" s="1">
        <v>1409</v>
      </c>
      <c r="D662" s="1">
        <v>1574877</v>
      </c>
      <c r="E662" s="8">
        <v>0.497</v>
      </c>
      <c r="F662" s="8">
        <v>0</v>
      </c>
      <c r="G662">
        <f t="shared" si="20"/>
        <v>0</v>
      </c>
      <c r="H662">
        <f t="shared" si="21"/>
        <v>0.497</v>
      </c>
      <c r="I662" s="1">
        <v>2219002724</v>
      </c>
      <c r="J662" s="1">
        <v>421942</v>
      </c>
      <c r="K662" s="1">
        <v>342594</v>
      </c>
    </row>
    <row r="663" spans="1:11" x14ac:dyDescent="0.35">
      <c r="A663">
        <v>661401</v>
      </c>
      <c r="B663" t="s">
        <v>660</v>
      </c>
      <c r="C663" s="1">
        <v>4573</v>
      </c>
      <c r="D663" s="1">
        <v>953468</v>
      </c>
      <c r="E663" s="8">
        <v>0.6</v>
      </c>
      <c r="F663" s="8">
        <v>0.318</v>
      </c>
      <c r="G663">
        <f t="shared" si="20"/>
        <v>0.318</v>
      </c>
      <c r="H663">
        <f t="shared" si="21"/>
        <v>0.6</v>
      </c>
      <c r="I663" s="1">
        <v>4360210266</v>
      </c>
      <c r="J663" s="1">
        <v>2004598</v>
      </c>
      <c r="K663" s="1">
        <v>1950062</v>
      </c>
    </row>
    <row r="664" spans="1:11" x14ac:dyDescent="0.35">
      <c r="A664">
        <v>661402</v>
      </c>
      <c r="B664" t="s">
        <v>661</v>
      </c>
      <c r="C664" s="1">
        <v>1741</v>
      </c>
      <c r="D664" s="1">
        <v>1167952</v>
      </c>
      <c r="E664" s="8">
        <v>0.55900000000000005</v>
      </c>
      <c r="F664" s="8">
        <v>0.16500000000000001</v>
      </c>
      <c r="G664">
        <f t="shared" si="20"/>
        <v>0.16500000000000001</v>
      </c>
      <c r="H664">
        <f t="shared" si="21"/>
        <v>0.55900000000000005</v>
      </c>
      <c r="I664" s="1">
        <v>2033404687</v>
      </c>
      <c r="J664" s="1">
        <v>900118</v>
      </c>
      <c r="K664" s="1">
        <v>749865</v>
      </c>
    </row>
    <row r="665" spans="1:11" x14ac:dyDescent="0.35">
      <c r="A665">
        <v>661500</v>
      </c>
      <c r="B665" t="s">
        <v>662</v>
      </c>
      <c r="C665" s="1">
        <v>3019</v>
      </c>
      <c r="D665" s="1">
        <v>643528</v>
      </c>
      <c r="E665" s="8">
        <v>0.57699999999999996</v>
      </c>
      <c r="F665" s="8">
        <v>0.54</v>
      </c>
      <c r="G665">
        <f t="shared" si="20"/>
        <v>0.54</v>
      </c>
      <c r="H665">
        <f t="shared" si="21"/>
        <v>0.57699999999999996</v>
      </c>
      <c r="I665" s="1">
        <v>1942813700</v>
      </c>
      <c r="J665" s="1">
        <v>1134319</v>
      </c>
      <c r="K665" s="1">
        <v>1097611</v>
      </c>
    </row>
    <row r="666" spans="1:11" x14ac:dyDescent="0.35">
      <c r="A666">
        <v>661601</v>
      </c>
      <c r="B666" t="s">
        <v>663</v>
      </c>
      <c r="C666" s="1">
        <v>2951</v>
      </c>
      <c r="D666" s="1">
        <v>1082002</v>
      </c>
      <c r="E666" s="8">
        <v>0.53</v>
      </c>
      <c r="F666" s="8">
        <v>0.22600000000000001</v>
      </c>
      <c r="G666">
        <f t="shared" si="20"/>
        <v>0.22600000000000001</v>
      </c>
      <c r="H666">
        <f t="shared" si="21"/>
        <v>0.53</v>
      </c>
      <c r="I666" s="1">
        <v>3192989584</v>
      </c>
      <c r="J666" s="1">
        <v>809378</v>
      </c>
      <c r="K666" s="1">
        <v>746830</v>
      </c>
    </row>
    <row r="667" spans="1:11" x14ac:dyDescent="0.35">
      <c r="A667">
        <v>661800</v>
      </c>
      <c r="B667" t="s">
        <v>664</v>
      </c>
      <c r="C667" s="1">
        <v>3363</v>
      </c>
      <c r="D667" s="1">
        <v>1916011</v>
      </c>
      <c r="E667" s="8">
        <v>0.20799999999999999</v>
      </c>
      <c r="F667" s="8">
        <v>0</v>
      </c>
      <c r="G667">
        <f t="shared" si="20"/>
        <v>0</v>
      </c>
      <c r="H667">
        <f t="shared" si="21"/>
        <v>0.36</v>
      </c>
      <c r="I667" s="1">
        <v>6443547680</v>
      </c>
      <c r="J667" s="1">
        <v>165286</v>
      </c>
      <c r="K667" s="1">
        <v>151106</v>
      </c>
    </row>
    <row r="668" spans="1:11" x14ac:dyDescent="0.35">
      <c r="A668">
        <v>661901</v>
      </c>
      <c r="B668" t="s">
        <v>665</v>
      </c>
      <c r="C668" s="1">
        <v>1569</v>
      </c>
      <c r="D668" s="1">
        <v>1480333</v>
      </c>
      <c r="E668" s="8">
        <v>0.437</v>
      </c>
      <c r="F668" s="8">
        <v>0</v>
      </c>
      <c r="G668">
        <f t="shared" si="20"/>
        <v>0</v>
      </c>
      <c r="H668">
        <f t="shared" si="21"/>
        <v>0.437</v>
      </c>
      <c r="I668" s="1">
        <v>2322643595</v>
      </c>
      <c r="J668" s="1">
        <v>126322</v>
      </c>
      <c r="K668" s="1">
        <v>123814</v>
      </c>
    </row>
    <row r="669" spans="1:11" x14ac:dyDescent="0.35">
      <c r="A669">
        <v>661904</v>
      </c>
      <c r="B669" t="s">
        <v>666</v>
      </c>
      <c r="C669" s="1">
        <v>4390</v>
      </c>
      <c r="D669" s="1">
        <v>856591</v>
      </c>
      <c r="E669" s="8">
        <v>0.47099999999999997</v>
      </c>
      <c r="F669" s="8">
        <v>0.38700000000000001</v>
      </c>
      <c r="G669">
        <f t="shared" si="20"/>
        <v>0.38700000000000001</v>
      </c>
      <c r="H669">
        <f t="shared" si="21"/>
        <v>0.47099999999999997</v>
      </c>
      <c r="I669" s="1">
        <v>3760435861</v>
      </c>
      <c r="J669" s="1">
        <v>692211</v>
      </c>
      <c r="K669" s="1">
        <v>714359</v>
      </c>
    </row>
    <row r="670" spans="1:11" x14ac:dyDescent="0.35">
      <c r="A670">
        <v>661905</v>
      </c>
      <c r="B670" t="s">
        <v>667</v>
      </c>
      <c r="C670" s="1">
        <v>1637</v>
      </c>
      <c r="D670" s="1">
        <v>1355470</v>
      </c>
      <c r="E670" s="8">
        <v>0.47799999999999998</v>
      </c>
      <c r="F670" s="8">
        <v>0.03</v>
      </c>
      <c r="G670">
        <f t="shared" si="20"/>
        <v>0.03</v>
      </c>
      <c r="H670">
        <f t="shared" si="21"/>
        <v>0.47799999999999998</v>
      </c>
      <c r="I670" s="1">
        <v>2218904827</v>
      </c>
      <c r="J670" s="1">
        <v>149712</v>
      </c>
      <c r="K670" s="1">
        <v>110484</v>
      </c>
    </row>
    <row r="671" spans="1:11" x14ac:dyDescent="0.35">
      <c r="A671">
        <v>662001</v>
      </c>
      <c r="B671" t="s">
        <v>668</v>
      </c>
      <c r="C671" s="1">
        <v>4994</v>
      </c>
      <c r="D671" s="1">
        <v>1803634</v>
      </c>
      <c r="E671" s="8">
        <v>0.42099999999999999</v>
      </c>
      <c r="F671" s="8">
        <v>0</v>
      </c>
      <c r="G671">
        <f t="shared" si="20"/>
        <v>0</v>
      </c>
      <c r="H671">
        <f t="shared" si="21"/>
        <v>0.42099999999999999</v>
      </c>
      <c r="I671" s="1">
        <v>9007352757</v>
      </c>
      <c r="J671" s="1">
        <v>142639</v>
      </c>
      <c r="K671" s="1">
        <v>142639</v>
      </c>
    </row>
    <row r="672" spans="1:11" x14ac:dyDescent="0.35">
      <c r="A672">
        <v>662101</v>
      </c>
      <c r="B672" t="s">
        <v>669</v>
      </c>
      <c r="C672" s="1">
        <v>3708</v>
      </c>
      <c r="D672" s="1">
        <v>1192664</v>
      </c>
      <c r="E672" s="8">
        <v>0.497</v>
      </c>
      <c r="F672" s="8">
        <v>0.14699999999999999</v>
      </c>
      <c r="G672">
        <f t="shared" si="20"/>
        <v>0.14699999999999999</v>
      </c>
      <c r="H672">
        <f t="shared" si="21"/>
        <v>0.497</v>
      </c>
      <c r="I672" s="1">
        <v>4422398529</v>
      </c>
      <c r="J672" s="1">
        <v>608352</v>
      </c>
      <c r="K672" s="1">
        <v>584198</v>
      </c>
    </row>
    <row r="673" spans="1:11" x14ac:dyDescent="0.35">
      <c r="A673">
        <v>662200</v>
      </c>
      <c r="B673" t="s">
        <v>670</v>
      </c>
      <c r="C673" s="1">
        <v>7441</v>
      </c>
      <c r="D673" s="1">
        <v>1357211</v>
      </c>
      <c r="E673" s="8">
        <v>0.49099999999999999</v>
      </c>
      <c r="F673" s="8">
        <v>2.9000000000000001E-2</v>
      </c>
      <c r="G673">
        <f t="shared" si="20"/>
        <v>2.9000000000000001E-2</v>
      </c>
      <c r="H673">
        <f t="shared" si="21"/>
        <v>0.49099999999999999</v>
      </c>
      <c r="I673" s="1">
        <v>10099014014</v>
      </c>
      <c r="J673" s="1">
        <v>1885665</v>
      </c>
      <c r="K673" s="1">
        <v>1914049</v>
      </c>
    </row>
    <row r="674" spans="1:11" x14ac:dyDescent="0.35">
      <c r="A674">
        <v>662300</v>
      </c>
      <c r="B674" t="s">
        <v>671</v>
      </c>
      <c r="C674" s="1">
        <v>25613</v>
      </c>
      <c r="D674" s="1">
        <v>760612</v>
      </c>
      <c r="E674" s="8">
        <v>0.35</v>
      </c>
      <c r="F674" s="8">
        <v>0.45600000000000002</v>
      </c>
      <c r="G674">
        <f t="shared" si="20"/>
        <v>0.45600000000000002</v>
      </c>
      <c r="H674">
        <f t="shared" si="21"/>
        <v>0.45600000000000002</v>
      </c>
      <c r="I674" s="1">
        <v>19481559019</v>
      </c>
      <c r="J674" s="1">
        <v>0</v>
      </c>
      <c r="K674" s="1">
        <v>0</v>
      </c>
    </row>
    <row r="675" spans="1:11" x14ac:dyDescent="0.35">
      <c r="A675">
        <v>662401</v>
      </c>
      <c r="B675" t="s">
        <v>672</v>
      </c>
      <c r="C675" s="1">
        <v>6983</v>
      </c>
      <c r="D675" s="1">
        <v>717191</v>
      </c>
      <c r="E675" s="8">
        <v>0.628</v>
      </c>
      <c r="F675" s="8">
        <v>0.48699999999999999</v>
      </c>
      <c r="G675">
        <f t="shared" si="20"/>
        <v>0.48699999999999999</v>
      </c>
      <c r="H675">
        <f t="shared" si="21"/>
        <v>0.628</v>
      </c>
      <c r="I675" s="1">
        <v>5008148497</v>
      </c>
      <c r="J675" s="1">
        <v>2568618</v>
      </c>
      <c r="K675" s="1">
        <v>2337698</v>
      </c>
    </row>
    <row r="676" spans="1:11" x14ac:dyDescent="0.35">
      <c r="A676">
        <v>662402</v>
      </c>
      <c r="B676" t="s">
        <v>673</v>
      </c>
      <c r="C676" s="1">
        <v>4031</v>
      </c>
      <c r="D676" s="1">
        <v>894658</v>
      </c>
      <c r="E676" s="8">
        <v>0.61</v>
      </c>
      <c r="F676" s="8">
        <v>0.36</v>
      </c>
      <c r="G676">
        <f t="shared" si="20"/>
        <v>0.36</v>
      </c>
      <c r="H676">
        <f t="shared" si="21"/>
        <v>0.61</v>
      </c>
      <c r="I676" s="1">
        <v>3606369891</v>
      </c>
      <c r="J676" s="1">
        <v>971764</v>
      </c>
      <c r="K676" s="1">
        <v>741084</v>
      </c>
    </row>
    <row r="677" spans="1:11" x14ac:dyDescent="0.35">
      <c r="A677">
        <v>670201</v>
      </c>
      <c r="B677" t="s">
        <v>674</v>
      </c>
      <c r="C677" s="1">
        <v>1639</v>
      </c>
      <c r="D677" s="1">
        <v>333367</v>
      </c>
      <c r="E677" s="8">
        <v>0.53500000000000003</v>
      </c>
      <c r="F677" s="8">
        <v>0.76200000000000001</v>
      </c>
      <c r="G677">
        <f t="shared" si="20"/>
        <v>0.76200000000000001</v>
      </c>
      <c r="H677">
        <f t="shared" si="21"/>
        <v>0.76200000000000001</v>
      </c>
      <c r="I677" s="1">
        <v>546389874</v>
      </c>
      <c r="J677" s="1">
        <v>1579451</v>
      </c>
      <c r="K677" s="1">
        <v>1378722</v>
      </c>
    </row>
    <row r="678" spans="1:11" x14ac:dyDescent="0.35">
      <c r="A678">
        <v>670401</v>
      </c>
      <c r="B678" t="s">
        <v>675</v>
      </c>
      <c r="C678" s="1">
        <v>1006</v>
      </c>
      <c r="D678" s="1">
        <v>265413</v>
      </c>
      <c r="E678" s="8">
        <v>0.46700000000000003</v>
      </c>
      <c r="F678" s="8">
        <v>0.81100000000000005</v>
      </c>
      <c r="G678">
        <f t="shared" si="20"/>
        <v>0.81100000000000005</v>
      </c>
      <c r="H678">
        <f t="shared" si="21"/>
        <v>0.81100000000000005</v>
      </c>
      <c r="I678" s="1">
        <v>267006467</v>
      </c>
      <c r="J678" s="1">
        <v>799644</v>
      </c>
      <c r="K678" s="1">
        <v>728489</v>
      </c>
    </row>
    <row r="679" spans="1:11" x14ac:dyDescent="0.35">
      <c r="A679">
        <v>671002</v>
      </c>
      <c r="B679" t="s">
        <v>676</v>
      </c>
      <c r="C679" s="1">
        <v>292</v>
      </c>
      <c r="D679" s="1">
        <v>327704</v>
      </c>
      <c r="E679" s="8">
        <v>0.58399999999999996</v>
      </c>
      <c r="F679" s="8">
        <v>0.76600000000000001</v>
      </c>
      <c r="G679">
        <f t="shared" si="20"/>
        <v>0.76600000000000001</v>
      </c>
      <c r="H679">
        <f t="shared" si="21"/>
        <v>0.76600000000000001</v>
      </c>
      <c r="I679" s="1">
        <v>95689753</v>
      </c>
      <c r="J679" s="1">
        <v>430425</v>
      </c>
      <c r="K679" s="1">
        <v>362788</v>
      </c>
    </row>
    <row r="680" spans="1:11" x14ac:dyDescent="0.35">
      <c r="A680">
        <v>671201</v>
      </c>
      <c r="B680" t="s">
        <v>677</v>
      </c>
      <c r="C680" s="1">
        <v>954</v>
      </c>
      <c r="D680" s="1">
        <v>343060</v>
      </c>
      <c r="E680" s="8">
        <v>0.53800000000000003</v>
      </c>
      <c r="F680" s="8">
        <v>0.755</v>
      </c>
      <c r="G680">
        <f t="shared" si="20"/>
        <v>0.755</v>
      </c>
      <c r="H680">
        <f t="shared" si="21"/>
        <v>0.755</v>
      </c>
      <c r="I680" s="1">
        <v>327279428</v>
      </c>
      <c r="J680" s="1">
        <v>808898</v>
      </c>
      <c r="K680" s="1">
        <v>739533</v>
      </c>
    </row>
    <row r="681" spans="1:11" x14ac:dyDescent="0.35">
      <c r="A681">
        <v>671501</v>
      </c>
      <c r="B681" t="s">
        <v>678</v>
      </c>
      <c r="C681" s="1">
        <v>1061</v>
      </c>
      <c r="D681" s="1">
        <v>281773</v>
      </c>
      <c r="E681" s="8">
        <v>0.65100000000000002</v>
      </c>
      <c r="F681" s="8">
        <v>0.79900000000000004</v>
      </c>
      <c r="G681">
        <f t="shared" si="20"/>
        <v>0.79900000000000004</v>
      </c>
      <c r="H681">
        <f t="shared" si="21"/>
        <v>0.79900000000000004</v>
      </c>
      <c r="I681" s="1">
        <v>298961566</v>
      </c>
      <c r="J681" s="1">
        <v>1133598</v>
      </c>
      <c r="K681" s="1">
        <v>1031708</v>
      </c>
    </row>
    <row r="682" spans="1:11" x14ac:dyDescent="0.35">
      <c r="A682">
        <v>680601</v>
      </c>
      <c r="B682" t="s">
        <v>679</v>
      </c>
      <c r="C682" s="1">
        <v>1661</v>
      </c>
      <c r="D682" s="1">
        <v>935913</v>
      </c>
      <c r="E682" s="8">
        <v>0.23100000000000001</v>
      </c>
      <c r="F682" s="8">
        <v>0.33100000000000002</v>
      </c>
      <c r="G682">
        <f t="shared" si="20"/>
        <v>0.33100000000000002</v>
      </c>
      <c r="H682">
        <f t="shared" si="21"/>
        <v>0.36</v>
      </c>
      <c r="I682" s="1">
        <v>1554552743</v>
      </c>
      <c r="J682" s="1">
        <v>400703</v>
      </c>
      <c r="K682" s="1">
        <v>417643</v>
      </c>
    </row>
    <row r="683" spans="1:11" x14ac:dyDescent="0.35">
      <c r="A683">
        <v>680801</v>
      </c>
      <c r="B683" t="s">
        <v>680</v>
      </c>
      <c r="C683" s="1">
        <v>873</v>
      </c>
      <c r="D683" s="1">
        <v>452660</v>
      </c>
      <c r="E683" s="8">
        <v>0.29899999999999999</v>
      </c>
      <c r="F683" s="8">
        <v>0.67700000000000005</v>
      </c>
      <c r="G683">
        <f t="shared" si="20"/>
        <v>0.67700000000000005</v>
      </c>
      <c r="H683">
        <f t="shared" si="21"/>
        <v>0.67700000000000005</v>
      </c>
      <c r="I683" s="1">
        <v>395173037</v>
      </c>
      <c r="J683" s="1">
        <v>396688</v>
      </c>
      <c r="K683" s="1">
        <v>414785</v>
      </c>
    </row>
    <row r="684" spans="1:11" x14ac:dyDescent="0.35">
      <c r="A684">
        <v>999997</v>
      </c>
      <c r="B684" t="s">
        <v>704</v>
      </c>
      <c r="C684" s="1">
        <v>2847303</v>
      </c>
      <c r="D684" s="1">
        <v>724798345</v>
      </c>
      <c r="E684" s="8">
        <v>331.21900000000022</v>
      </c>
      <c r="F684" s="8">
        <v>360.49</v>
      </c>
      <c r="G684">
        <f t="shared" si="20"/>
        <v>360.49</v>
      </c>
      <c r="H684">
        <f t="shared" si="21"/>
        <v>360.49</v>
      </c>
      <c r="I684" s="1">
        <v>2032642274715</v>
      </c>
      <c r="J684" s="1">
        <v>719114815</v>
      </c>
      <c r="K684" s="1">
        <v>703737225</v>
      </c>
    </row>
    <row r="685" spans="1:11" x14ac:dyDescent="0.35">
      <c r="A685">
        <v>999998</v>
      </c>
      <c r="B685" t="s">
        <v>705</v>
      </c>
      <c r="C685" s="1">
        <v>39</v>
      </c>
      <c r="D685" s="1">
        <v>20243255</v>
      </c>
      <c r="E685" s="8">
        <v>0</v>
      </c>
      <c r="F685" s="8">
        <v>0</v>
      </c>
      <c r="G685">
        <f t="shared" si="20"/>
        <v>0</v>
      </c>
      <c r="H685">
        <f t="shared" si="21"/>
        <v>0.36</v>
      </c>
      <c r="I685" s="1">
        <v>789486981</v>
      </c>
      <c r="K685" s="1">
        <v>8900</v>
      </c>
    </row>
    <row r="686" spans="1:11" x14ac:dyDescent="0.35">
      <c r="A686">
        <v>999999</v>
      </c>
      <c r="B686" t="s">
        <v>681</v>
      </c>
      <c r="C686" s="1">
        <v>2847342</v>
      </c>
      <c r="D686" s="1">
        <v>745041600</v>
      </c>
      <c r="E686" s="8">
        <v>331.21900000000022</v>
      </c>
      <c r="F686" s="8">
        <v>360.49</v>
      </c>
      <c r="G686">
        <f t="shared" si="20"/>
        <v>360.49</v>
      </c>
      <c r="H686">
        <f t="shared" si="21"/>
        <v>360.49</v>
      </c>
      <c r="I686" s="1">
        <v>2033431761696</v>
      </c>
      <c r="K686" s="1">
        <v>703746125</v>
      </c>
    </row>
  </sheetData>
  <autoFilter ref="A2:L686" xr:uid="{00000000-0009-0000-0000-000003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686"/>
  <sheetViews>
    <sheetView topLeftCell="E1" workbookViewId="0">
      <selection activeCell="A182" sqref="A182:B182"/>
    </sheetView>
  </sheetViews>
  <sheetFormatPr defaultRowHeight="14.5" x14ac:dyDescent="0.35"/>
  <cols>
    <col min="2" max="2" width="20" bestFit="1" customWidth="1"/>
    <col min="3" max="3" width="16.54296875" style="1" bestFit="1" customWidth="1"/>
    <col min="4" max="4" width="22.7265625" style="1" bestFit="1" customWidth="1"/>
    <col min="5" max="5" width="10.54296875" bestFit="1" customWidth="1"/>
    <col min="6" max="7" width="11.81640625" customWidth="1"/>
    <col min="8" max="8" width="16.453125" customWidth="1"/>
    <col min="9" max="9" width="19" style="1" bestFit="1" customWidth="1"/>
    <col min="10" max="10" width="28.26953125" style="1" bestFit="1" customWidth="1"/>
    <col min="11" max="11" width="24" style="1" bestFit="1" customWidth="1"/>
  </cols>
  <sheetData>
    <row r="1" spans="1:12" x14ac:dyDescent="0.35">
      <c r="A1">
        <v>0</v>
      </c>
      <c r="B1">
        <v>1</v>
      </c>
      <c r="C1" s="1">
        <v>2</v>
      </c>
      <c r="D1" s="1">
        <v>3</v>
      </c>
      <c r="E1">
        <v>4</v>
      </c>
      <c r="F1">
        <v>5</v>
      </c>
      <c r="G1">
        <v>6</v>
      </c>
      <c r="H1">
        <v>7</v>
      </c>
      <c r="I1" s="1">
        <v>8</v>
      </c>
      <c r="J1" s="1">
        <v>9</v>
      </c>
      <c r="K1" s="1">
        <v>10</v>
      </c>
      <c r="L1" s="1">
        <v>11</v>
      </c>
    </row>
    <row r="2" spans="1:12" ht="43.5" x14ac:dyDescent="0.35">
      <c r="A2" t="s">
        <v>690</v>
      </c>
      <c r="B2" t="s">
        <v>691</v>
      </c>
      <c r="C2" s="1" t="s">
        <v>698</v>
      </c>
      <c r="D2" s="1" t="s">
        <v>699</v>
      </c>
      <c r="E2" t="s">
        <v>682</v>
      </c>
      <c r="F2" s="3" t="s">
        <v>697</v>
      </c>
      <c r="G2" s="3" t="s">
        <v>689</v>
      </c>
      <c r="H2" s="3" t="s">
        <v>701</v>
      </c>
      <c r="I2" s="1" t="s">
        <v>700</v>
      </c>
      <c r="J2" s="1" t="s">
        <v>702</v>
      </c>
      <c r="K2" s="1" t="s">
        <v>696</v>
      </c>
    </row>
    <row r="3" spans="1:12" x14ac:dyDescent="0.35">
      <c r="A3">
        <v>10100</v>
      </c>
      <c r="B3" t="s">
        <v>2</v>
      </c>
      <c r="C3" s="1">
        <v>10495</v>
      </c>
      <c r="D3" s="1">
        <v>483063</v>
      </c>
      <c r="E3">
        <v>0.64200000000000002</v>
      </c>
      <c r="F3">
        <v>0.63700000000000001</v>
      </c>
      <c r="G3">
        <f>F3</f>
        <v>0.63700000000000001</v>
      </c>
      <c r="H3">
        <f>MAX(IF(E3&gt;F3,E3,F3),0.36)</f>
        <v>0.64200000000000002</v>
      </c>
      <c r="I3" s="1">
        <v>5069753603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984</v>
      </c>
      <c r="D4" s="1">
        <v>605155</v>
      </c>
      <c r="E4">
        <v>0.56299999999999994</v>
      </c>
      <c r="F4">
        <v>0.54500000000000004</v>
      </c>
      <c r="G4">
        <f t="shared" ref="G4:G67" si="0">F4</f>
        <v>0.54500000000000004</v>
      </c>
      <c r="H4">
        <f t="shared" ref="H4:H67" si="1">MAX(IF(E4&gt;F4,E4,F4),0.36)</f>
        <v>0.56299999999999994</v>
      </c>
      <c r="I4" s="1">
        <v>595472876</v>
      </c>
      <c r="J4" s="1">
        <v>483202</v>
      </c>
      <c r="K4" s="1">
        <v>544030</v>
      </c>
    </row>
    <row r="5" spans="1:12" x14ac:dyDescent="0.35">
      <c r="A5">
        <v>10306</v>
      </c>
      <c r="B5" t="s">
        <v>4</v>
      </c>
      <c r="C5" s="1">
        <v>5365</v>
      </c>
      <c r="D5" s="1">
        <v>546217</v>
      </c>
      <c r="E5">
        <v>0.60399999999999998</v>
      </c>
      <c r="F5">
        <v>0.58899999999999997</v>
      </c>
      <c r="G5">
        <f t="shared" si="0"/>
        <v>0.58899999999999997</v>
      </c>
      <c r="H5">
        <f t="shared" si="1"/>
        <v>0.60399999999999998</v>
      </c>
      <c r="I5" s="1">
        <v>2930456632</v>
      </c>
      <c r="J5" s="1">
        <v>1084806</v>
      </c>
      <c r="K5" s="1">
        <v>947760</v>
      </c>
    </row>
    <row r="6" spans="1:12" x14ac:dyDescent="0.35">
      <c r="A6">
        <v>10402</v>
      </c>
      <c r="B6" t="s">
        <v>5</v>
      </c>
      <c r="C6" s="1">
        <v>2131</v>
      </c>
      <c r="D6" s="1">
        <v>575820</v>
      </c>
      <c r="E6">
        <v>0.6</v>
      </c>
      <c r="F6">
        <v>0.56699999999999995</v>
      </c>
      <c r="G6">
        <f t="shared" si="0"/>
        <v>0.56699999999999995</v>
      </c>
      <c r="H6">
        <f t="shared" si="1"/>
        <v>0.6</v>
      </c>
      <c r="I6" s="1">
        <v>1227074410</v>
      </c>
      <c r="J6" s="1">
        <v>826704</v>
      </c>
      <c r="K6" s="1">
        <v>743698</v>
      </c>
    </row>
    <row r="7" spans="1:12" x14ac:dyDescent="0.35">
      <c r="A7">
        <v>10500</v>
      </c>
      <c r="B7" t="s">
        <v>6</v>
      </c>
      <c r="C7" s="1">
        <v>2036</v>
      </c>
      <c r="D7" s="1">
        <v>306395</v>
      </c>
      <c r="E7">
        <v>0.65400000000000003</v>
      </c>
      <c r="F7">
        <v>0.77</v>
      </c>
      <c r="G7">
        <f t="shared" si="0"/>
        <v>0.77</v>
      </c>
      <c r="H7">
        <f t="shared" si="1"/>
        <v>0.77</v>
      </c>
      <c r="I7" s="1">
        <v>623821024</v>
      </c>
      <c r="J7" s="1">
        <v>1382761</v>
      </c>
      <c r="K7" s="1">
        <v>1314109</v>
      </c>
    </row>
    <row r="8" spans="1:12" x14ac:dyDescent="0.35">
      <c r="A8">
        <v>10601</v>
      </c>
      <c r="B8" t="s">
        <v>7</v>
      </c>
      <c r="C8" s="1">
        <v>5421</v>
      </c>
      <c r="D8" s="1">
        <v>696281</v>
      </c>
      <c r="E8">
        <v>0.53</v>
      </c>
      <c r="F8">
        <v>0.47599999999999998</v>
      </c>
      <c r="G8">
        <f t="shared" si="0"/>
        <v>0.47599999999999998</v>
      </c>
      <c r="H8">
        <f t="shared" si="1"/>
        <v>0.53</v>
      </c>
      <c r="I8" s="1">
        <v>3774540512</v>
      </c>
      <c r="J8" s="1">
        <v>605148</v>
      </c>
      <c r="K8" s="1">
        <v>608352</v>
      </c>
    </row>
    <row r="9" spans="1:12" x14ac:dyDescent="0.35">
      <c r="A9">
        <v>10615</v>
      </c>
      <c r="B9" t="s">
        <v>8</v>
      </c>
      <c r="C9" s="1">
        <v>401</v>
      </c>
      <c r="D9" s="1">
        <v>928549</v>
      </c>
      <c r="E9">
        <v>0.50700000000000001</v>
      </c>
      <c r="F9">
        <v>0.30199999999999999</v>
      </c>
      <c r="G9">
        <f t="shared" si="0"/>
        <v>0.30199999999999999</v>
      </c>
      <c r="H9">
        <f t="shared" si="1"/>
        <v>0.50700000000000001</v>
      </c>
      <c r="I9" s="1">
        <v>372348149</v>
      </c>
      <c r="J9" s="1">
        <v>88996</v>
      </c>
      <c r="K9" s="1">
        <v>77665</v>
      </c>
    </row>
    <row r="10" spans="1:12" x14ac:dyDescent="0.35">
      <c r="A10">
        <v>10623</v>
      </c>
      <c r="B10" t="s">
        <v>9</v>
      </c>
      <c r="C10" s="1">
        <v>5853</v>
      </c>
      <c r="D10" s="1">
        <v>762947</v>
      </c>
      <c r="E10">
        <v>0.49399999999999999</v>
      </c>
      <c r="F10">
        <v>0.42599999999999999</v>
      </c>
      <c r="G10">
        <f t="shared" si="0"/>
        <v>0.42599999999999999</v>
      </c>
      <c r="H10">
        <f t="shared" si="1"/>
        <v>0.49399999999999999</v>
      </c>
      <c r="I10" s="1">
        <v>4465531350</v>
      </c>
      <c r="J10" s="1">
        <v>487766</v>
      </c>
      <c r="K10" s="1">
        <v>433832</v>
      </c>
    </row>
    <row r="11" spans="1:12" x14ac:dyDescent="0.35">
      <c r="A11">
        <v>10701</v>
      </c>
      <c r="B11" t="s">
        <v>10</v>
      </c>
      <c r="C11" s="1">
        <v>326</v>
      </c>
      <c r="D11" s="1">
        <v>457985</v>
      </c>
      <c r="E11">
        <v>0.62</v>
      </c>
      <c r="F11">
        <v>0.65600000000000003</v>
      </c>
      <c r="G11">
        <f t="shared" si="0"/>
        <v>0.65600000000000003</v>
      </c>
      <c r="H11">
        <f t="shared" si="1"/>
        <v>0.65600000000000003</v>
      </c>
      <c r="I11" s="1">
        <v>149303122</v>
      </c>
      <c r="J11" s="1">
        <v>216255</v>
      </c>
      <c r="K11" s="1">
        <v>206958</v>
      </c>
    </row>
    <row r="12" spans="1:12" x14ac:dyDescent="0.35">
      <c r="A12">
        <v>10802</v>
      </c>
      <c r="B12" t="s">
        <v>11</v>
      </c>
      <c r="C12" s="1">
        <v>5505</v>
      </c>
      <c r="D12" s="1">
        <v>636122</v>
      </c>
      <c r="E12">
        <v>0.55900000000000005</v>
      </c>
      <c r="F12">
        <v>0.52200000000000002</v>
      </c>
      <c r="G12">
        <f t="shared" si="0"/>
        <v>0.52200000000000002</v>
      </c>
      <c r="H12">
        <f t="shared" si="1"/>
        <v>0.55900000000000005</v>
      </c>
      <c r="I12" s="1">
        <v>3501852313</v>
      </c>
      <c r="J12" s="1">
        <v>1168642</v>
      </c>
      <c r="K12" s="1">
        <v>1047885</v>
      </c>
    </row>
    <row r="13" spans="1:12" x14ac:dyDescent="0.35">
      <c r="A13">
        <v>11003</v>
      </c>
      <c r="B13" t="s">
        <v>12</v>
      </c>
      <c r="C13" s="1">
        <v>1260</v>
      </c>
      <c r="D13" s="1">
        <v>710478</v>
      </c>
      <c r="E13">
        <v>0.54100000000000004</v>
      </c>
      <c r="F13">
        <v>0.46600000000000003</v>
      </c>
      <c r="G13">
        <f t="shared" si="0"/>
        <v>0.46600000000000003</v>
      </c>
      <c r="H13">
        <f t="shared" si="1"/>
        <v>0.54100000000000004</v>
      </c>
      <c r="I13" s="1">
        <v>895203139</v>
      </c>
      <c r="J13" s="1">
        <v>384450</v>
      </c>
      <c r="K13" s="1">
        <v>348763</v>
      </c>
    </row>
    <row r="14" spans="1:12" x14ac:dyDescent="0.35">
      <c r="A14">
        <v>11200</v>
      </c>
      <c r="B14" t="s">
        <v>13</v>
      </c>
      <c r="C14" s="1">
        <v>1507</v>
      </c>
      <c r="D14" s="1">
        <v>310483</v>
      </c>
      <c r="E14">
        <v>0.433</v>
      </c>
      <c r="F14">
        <v>0.76700000000000002</v>
      </c>
      <c r="G14">
        <f t="shared" si="0"/>
        <v>0.76700000000000002</v>
      </c>
      <c r="H14">
        <f t="shared" si="1"/>
        <v>0.76700000000000002</v>
      </c>
      <c r="I14" s="1">
        <v>467898164</v>
      </c>
      <c r="J14" s="1">
        <v>1010718</v>
      </c>
      <c r="K14" s="1">
        <v>934475</v>
      </c>
    </row>
    <row r="15" spans="1:12" x14ac:dyDescent="0.35">
      <c r="A15">
        <v>20101</v>
      </c>
      <c r="B15" t="s">
        <v>14</v>
      </c>
      <c r="C15" s="1">
        <v>649</v>
      </c>
      <c r="D15" s="1">
        <v>303751</v>
      </c>
      <c r="E15">
        <v>0.65400000000000003</v>
      </c>
      <c r="F15">
        <v>0.77200000000000002</v>
      </c>
      <c r="G15">
        <f t="shared" si="0"/>
        <v>0.77200000000000002</v>
      </c>
      <c r="H15">
        <f t="shared" si="1"/>
        <v>0.77200000000000002</v>
      </c>
      <c r="I15" s="1">
        <v>197134873</v>
      </c>
      <c r="J15" s="1">
        <v>736309</v>
      </c>
      <c r="K15" s="1">
        <v>852411</v>
      </c>
    </row>
    <row r="16" spans="1:12" x14ac:dyDescent="0.35">
      <c r="A16">
        <v>20601</v>
      </c>
      <c r="B16" t="s">
        <v>15</v>
      </c>
      <c r="C16" s="1">
        <v>350</v>
      </c>
      <c r="D16" s="1">
        <v>266025</v>
      </c>
      <c r="E16">
        <v>0.69899999999999995</v>
      </c>
      <c r="F16">
        <v>0.80100000000000005</v>
      </c>
      <c r="G16">
        <f t="shared" si="0"/>
        <v>0.80100000000000005</v>
      </c>
      <c r="H16">
        <f t="shared" si="1"/>
        <v>0.80100000000000005</v>
      </c>
      <c r="I16" s="1">
        <v>93109022</v>
      </c>
      <c r="J16" s="1">
        <v>541146</v>
      </c>
      <c r="K16" s="1">
        <v>481667</v>
      </c>
    </row>
    <row r="17" spans="1:11" x14ac:dyDescent="0.35">
      <c r="A17">
        <v>20702</v>
      </c>
      <c r="B17" t="s">
        <v>16</v>
      </c>
      <c r="C17" s="1">
        <v>638</v>
      </c>
      <c r="D17" s="1">
        <v>259670</v>
      </c>
      <c r="E17">
        <v>0.51</v>
      </c>
      <c r="F17">
        <v>0.80500000000000005</v>
      </c>
      <c r="G17">
        <f t="shared" si="0"/>
        <v>0.80500000000000005</v>
      </c>
      <c r="H17">
        <f t="shared" si="1"/>
        <v>0.80500000000000005</v>
      </c>
      <c r="I17" s="1">
        <v>165669775</v>
      </c>
      <c r="J17" s="1">
        <v>844941</v>
      </c>
      <c r="K17" s="1">
        <v>761830</v>
      </c>
    </row>
    <row r="18" spans="1:11" x14ac:dyDescent="0.35">
      <c r="A18">
        <v>20801</v>
      </c>
      <c r="B18" t="s">
        <v>17</v>
      </c>
      <c r="C18" s="1">
        <v>363</v>
      </c>
      <c r="D18" s="1">
        <v>255339</v>
      </c>
      <c r="E18">
        <v>0.54300000000000004</v>
      </c>
      <c r="F18">
        <v>0.80900000000000005</v>
      </c>
      <c r="G18">
        <f t="shared" si="0"/>
        <v>0.80900000000000005</v>
      </c>
      <c r="H18">
        <f t="shared" si="1"/>
        <v>0.80900000000000005</v>
      </c>
      <c r="I18" s="1">
        <v>92688276</v>
      </c>
      <c r="J18" s="1">
        <v>806271</v>
      </c>
      <c r="K18" s="1">
        <v>737115</v>
      </c>
    </row>
    <row r="19" spans="1:11" x14ac:dyDescent="0.35">
      <c r="A19">
        <v>21102</v>
      </c>
      <c r="B19" t="s">
        <v>18</v>
      </c>
      <c r="C19" s="1">
        <v>281</v>
      </c>
      <c r="D19" s="1">
        <v>322842</v>
      </c>
      <c r="E19">
        <v>0.59799999999999998</v>
      </c>
      <c r="F19">
        <v>0.75800000000000001</v>
      </c>
      <c r="G19">
        <f t="shared" si="0"/>
        <v>0.75800000000000001</v>
      </c>
      <c r="H19">
        <f t="shared" si="1"/>
        <v>0.75800000000000001</v>
      </c>
      <c r="I19" s="1">
        <v>90718881</v>
      </c>
      <c r="J19" s="1">
        <v>422085</v>
      </c>
      <c r="K19" s="1">
        <v>393887</v>
      </c>
    </row>
    <row r="20" spans="1:11" x14ac:dyDescent="0.35">
      <c r="A20">
        <v>21601</v>
      </c>
      <c r="B20" t="s">
        <v>19</v>
      </c>
      <c r="C20" s="1">
        <v>375</v>
      </c>
      <c r="D20" s="1">
        <v>169326</v>
      </c>
      <c r="E20">
        <v>0.67400000000000004</v>
      </c>
      <c r="F20">
        <v>0.873</v>
      </c>
      <c r="G20">
        <f t="shared" si="0"/>
        <v>0.873</v>
      </c>
      <c r="H20">
        <f t="shared" si="1"/>
        <v>0.873</v>
      </c>
      <c r="I20" s="1">
        <v>63497314</v>
      </c>
      <c r="J20" s="1">
        <v>920101</v>
      </c>
      <c r="K20" s="1">
        <v>886719</v>
      </c>
    </row>
    <row r="21" spans="1:11" x14ac:dyDescent="0.35">
      <c r="A21">
        <v>22001</v>
      </c>
      <c r="B21" t="s">
        <v>20</v>
      </c>
      <c r="C21" s="1">
        <v>738</v>
      </c>
      <c r="D21" s="1">
        <v>218746</v>
      </c>
      <c r="E21">
        <v>0.41699999999999998</v>
      </c>
      <c r="F21">
        <v>0.83599999999999997</v>
      </c>
      <c r="G21">
        <f t="shared" si="0"/>
        <v>0.83599999999999997</v>
      </c>
      <c r="H21">
        <f t="shared" si="1"/>
        <v>0.83599999999999997</v>
      </c>
      <c r="I21" s="1">
        <v>161434888</v>
      </c>
      <c r="J21" s="1">
        <v>1317221</v>
      </c>
      <c r="K21" s="1">
        <v>1239362</v>
      </c>
    </row>
    <row r="22" spans="1:11" x14ac:dyDescent="0.35">
      <c r="A22">
        <v>22101</v>
      </c>
      <c r="B22" t="s">
        <v>21</v>
      </c>
      <c r="C22" s="1">
        <v>257</v>
      </c>
      <c r="D22" s="1">
        <v>251488</v>
      </c>
      <c r="E22">
        <v>0.61199999999999999</v>
      </c>
      <c r="F22">
        <v>0.81100000000000005</v>
      </c>
      <c r="G22">
        <f t="shared" si="0"/>
        <v>0.81100000000000005</v>
      </c>
      <c r="H22">
        <f t="shared" si="1"/>
        <v>0.81100000000000005</v>
      </c>
      <c r="I22" s="1">
        <v>64632672</v>
      </c>
      <c r="J22" s="1">
        <v>571980</v>
      </c>
      <c r="K22" s="1">
        <v>512384</v>
      </c>
    </row>
    <row r="23" spans="1:11" x14ac:dyDescent="0.35">
      <c r="A23">
        <v>22302</v>
      </c>
      <c r="B23" t="s">
        <v>22</v>
      </c>
      <c r="C23" s="1">
        <v>990</v>
      </c>
      <c r="D23" s="1">
        <v>368321</v>
      </c>
      <c r="E23">
        <v>0.48799999999999999</v>
      </c>
      <c r="F23">
        <v>0.72399999999999998</v>
      </c>
      <c r="G23">
        <f t="shared" si="0"/>
        <v>0.72399999999999998</v>
      </c>
      <c r="H23">
        <f t="shared" si="1"/>
        <v>0.72399999999999998</v>
      </c>
      <c r="I23" s="1">
        <v>364638390</v>
      </c>
      <c r="J23" s="1">
        <v>1428715</v>
      </c>
      <c r="K23" s="1">
        <v>1504482</v>
      </c>
    </row>
    <row r="24" spans="1:11" x14ac:dyDescent="0.35">
      <c r="A24">
        <v>22401</v>
      </c>
      <c r="B24" t="s">
        <v>23</v>
      </c>
      <c r="C24" s="1">
        <v>361</v>
      </c>
      <c r="D24" s="1">
        <v>223960</v>
      </c>
      <c r="E24">
        <v>0.66400000000000003</v>
      </c>
      <c r="F24">
        <v>0.83199999999999996</v>
      </c>
      <c r="G24">
        <f t="shared" si="0"/>
        <v>0.83199999999999996</v>
      </c>
      <c r="H24">
        <f t="shared" si="1"/>
        <v>0.83199999999999996</v>
      </c>
      <c r="I24" s="1">
        <v>80849627</v>
      </c>
      <c r="J24" s="1">
        <v>1100064</v>
      </c>
      <c r="K24" s="1">
        <v>1043457</v>
      </c>
    </row>
    <row r="25" spans="1:11" x14ac:dyDescent="0.35">
      <c r="A25">
        <v>22601</v>
      </c>
      <c r="B25" t="s">
        <v>24</v>
      </c>
      <c r="C25" s="1">
        <v>1351</v>
      </c>
      <c r="D25" s="1">
        <v>248149</v>
      </c>
      <c r="E25">
        <v>0.67800000000000005</v>
      </c>
      <c r="F25">
        <v>0.81399999999999995</v>
      </c>
      <c r="G25">
        <f t="shared" si="0"/>
        <v>0.81399999999999995</v>
      </c>
      <c r="H25">
        <f t="shared" si="1"/>
        <v>0.81399999999999995</v>
      </c>
      <c r="I25" s="1">
        <v>335249877</v>
      </c>
      <c r="J25" s="1">
        <v>1913845</v>
      </c>
      <c r="K25" s="1">
        <v>1630023</v>
      </c>
    </row>
    <row r="26" spans="1:11" x14ac:dyDescent="0.35">
      <c r="A26">
        <v>22902</v>
      </c>
      <c r="B26" t="s">
        <v>25</v>
      </c>
      <c r="C26" s="1">
        <v>802</v>
      </c>
      <c r="D26" s="1">
        <v>186729</v>
      </c>
      <c r="E26">
        <v>0.55900000000000005</v>
      </c>
      <c r="F26">
        <v>0.86</v>
      </c>
      <c r="G26">
        <f t="shared" si="0"/>
        <v>0.86</v>
      </c>
      <c r="H26">
        <f t="shared" si="1"/>
        <v>0.86</v>
      </c>
      <c r="I26" s="1">
        <v>149756827</v>
      </c>
      <c r="J26" s="1">
        <v>1355140</v>
      </c>
      <c r="K26" s="1">
        <v>1249152</v>
      </c>
    </row>
    <row r="27" spans="1:11" x14ac:dyDescent="0.35">
      <c r="A27">
        <v>30101</v>
      </c>
      <c r="B27" t="s">
        <v>26</v>
      </c>
      <c r="C27" s="1">
        <v>1748</v>
      </c>
      <c r="D27" s="1">
        <v>282478</v>
      </c>
      <c r="E27">
        <v>0.61599999999999999</v>
      </c>
      <c r="F27">
        <v>0.78800000000000003</v>
      </c>
      <c r="G27">
        <f t="shared" si="0"/>
        <v>0.78800000000000003</v>
      </c>
      <c r="H27">
        <f t="shared" si="1"/>
        <v>0.78800000000000003</v>
      </c>
      <c r="I27" s="1">
        <v>493772695</v>
      </c>
      <c r="J27" s="1">
        <v>1470460</v>
      </c>
      <c r="K27" s="1">
        <v>1144902</v>
      </c>
    </row>
    <row r="28" spans="1:11" x14ac:dyDescent="0.35">
      <c r="A28">
        <v>30200</v>
      </c>
      <c r="B28" t="s">
        <v>27</v>
      </c>
      <c r="C28" s="1">
        <v>5717</v>
      </c>
      <c r="D28" s="1">
        <v>279736</v>
      </c>
      <c r="E28">
        <v>0.67</v>
      </c>
      <c r="F28">
        <v>0.79</v>
      </c>
      <c r="G28">
        <f t="shared" si="0"/>
        <v>0.79</v>
      </c>
      <c r="H28">
        <f t="shared" si="1"/>
        <v>0.79</v>
      </c>
      <c r="I28" s="1">
        <v>1599251482</v>
      </c>
      <c r="J28" s="1">
        <v>5539051</v>
      </c>
      <c r="K28" s="1">
        <v>5069526</v>
      </c>
    </row>
    <row r="29" spans="1:11" x14ac:dyDescent="0.35">
      <c r="A29">
        <v>30501</v>
      </c>
      <c r="B29" t="s">
        <v>28</v>
      </c>
      <c r="C29" s="1">
        <v>922</v>
      </c>
      <c r="D29" s="1">
        <v>277995</v>
      </c>
      <c r="E29">
        <v>0.41199999999999998</v>
      </c>
      <c r="F29">
        <v>0.79100000000000004</v>
      </c>
      <c r="G29">
        <f t="shared" si="0"/>
        <v>0.79100000000000004</v>
      </c>
      <c r="H29">
        <f t="shared" si="1"/>
        <v>0.79100000000000004</v>
      </c>
      <c r="I29" s="1">
        <v>256311877</v>
      </c>
      <c r="J29" s="1">
        <v>954740</v>
      </c>
      <c r="K29" s="1">
        <v>1125914</v>
      </c>
    </row>
    <row r="30" spans="1:11" x14ac:dyDescent="0.35">
      <c r="A30">
        <v>30601</v>
      </c>
      <c r="B30" t="s">
        <v>29</v>
      </c>
      <c r="C30" s="1">
        <v>1747</v>
      </c>
      <c r="D30" s="1">
        <v>326963</v>
      </c>
      <c r="E30">
        <v>0.70399999999999996</v>
      </c>
      <c r="F30">
        <v>0.755</v>
      </c>
      <c r="G30">
        <f t="shared" si="0"/>
        <v>0.755</v>
      </c>
      <c r="H30">
        <f t="shared" si="1"/>
        <v>0.755</v>
      </c>
      <c r="I30" s="1">
        <v>571205054</v>
      </c>
      <c r="J30" s="1">
        <v>1822304</v>
      </c>
      <c r="K30" s="1">
        <v>1805843</v>
      </c>
    </row>
    <row r="31" spans="1:11" x14ac:dyDescent="0.35">
      <c r="A31">
        <v>30701</v>
      </c>
      <c r="B31" t="s">
        <v>30</v>
      </c>
      <c r="C31" s="1">
        <v>1818</v>
      </c>
      <c r="D31" s="1">
        <v>386140</v>
      </c>
      <c r="E31">
        <v>0.69199999999999995</v>
      </c>
      <c r="F31">
        <v>0.71</v>
      </c>
      <c r="G31">
        <f t="shared" si="0"/>
        <v>0.71</v>
      </c>
      <c r="H31">
        <f t="shared" si="1"/>
        <v>0.71</v>
      </c>
      <c r="I31" s="1">
        <v>702004048</v>
      </c>
      <c r="J31" s="1">
        <v>1615781</v>
      </c>
      <c r="K31" s="1">
        <v>1529929</v>
      </c>
    </row>
    <row r="32" spans="1:11" x14ac:dyDescent="0.35">
      <c r="A32">
        <v>31101</v>
      </c>
      <c r="B32" t="s">
        <v>31</v>
      </c>
      <c r="C32" s="1">
        <v>2682</v>
      </c>
      <c r="D32" s="1">
        <v>301411</v>
      </c>
      <c r="E32">
        <v>0.69</v>
      </c>
      <c r="F32">
        <v>0.77400000000000002</v>
      </c>
      <c r="G32">
        <f t="shared" si="0"/>
        <v>0.77400000000000002</v>
      </c>
      <c r="H32">
        <f t="shared" si="1"/>
        <v>0.77400000000000002</v>
      </c>
      <c r="I32" s="1">
        <v>808384768</v>
      </c>
      <c r="J32" s="1">
        <v>1836726</v>
      </c>
      <c r="K32" s="1">
        <v>1990415</v>
      </c>
    </row>
    <row r="33" spans="1:11" x14ac:dyDescent="0.35">
      <c r="A33">
        <v>31301</v>
      </c>
      <c r="B33" t="s">
        <v>32</v>
      </c>
      <c r="C33" s="1">
        <v>624</v>
      </c>
      <c r="D33" s="1">
        <v>838664</v>
      </c>
      <c r="E33">
        <v>0.42499999999999999</v>
      </c>
      <c r="F33">
        <v>0.36899999999999999</v>
      </c>
      <c r="G33">
        <f t="shared" si="0"/>
        <v>0.36899999999999999</v>
      </c>
      <c r="H33">
        <f t="shared" si="1"/>
        <v>0.42499999999999999</v>
      </c>
      <c r="I33" s="1">
        <v>523326783</v>
      </c>
      <c r="J33" s="1">
        <v>413722</v>
      </c>
      <c r="K33" s="1">
        <v>373704</v>
      </c>
    </row>
    <row r="34" spans="1:11" x14ac:dyDescent="0.35">
      <c r="A34">
        <v>31401</v>
      </c>
      <c r="B34" t="s">
        <v>33</v>
      </c>
      <c r="C34" s="1">
        <v>1559</v>
      </c>
      <c r="D34" s="1">
        <v>259522</v>
      </c>
      <c r="E34">
        <v>0.55600000000000005</v>
      </c>
      <c r="F34">
        <v>0.80500000000000005</v>
      </c>
      <c r="G34">
        <f t="shared" si="0"/>
        <v>0.80500000000000005</v>
      </c>
      <c r="H34">
        <f t="shared" si="1"/>
        <v>0.80500000000000005</v>
      </c>
      <c r="I34" s="1">
        <v>404595372</v>
      </c>
      <c r="J34" s="1">
        <v>1312387</v>
      </c>
      <c r="K34" s="1">
        <v>1302752</v>
      </c>
    </row>
    <row r="35" spans="1:11" x14ac:dyDescent="0.35">
      <c r="A35">
        <v>31501</v>
      </c>
      <c r="B35" t="s">
        <v>34</v>
      </c>
      <c r="C35" s="1">
        <v>4551</v>
      </c>
      <c r="D35" s="1">
        <v>347963</v>
      </c>
      <c r="E35">
        <v>0.66200000000000003</v>
      </c>
      <c r="F35">
        <v>0.73899999999999999</v>
      </c>
      <c r="G35">
        <f t="shared" si="0"/>
        <v>0.73899999999999999</v>
      </c>
      <c r="H35">
        <f t="shared" si="1"/>
        <v>0.73899999999999999</v>
      </c>
      <c r="I35" s="1">
        <v>1583582645</v>
      </c>
      <c r="J35" s="1">
        <v>3884627</v>
      </c>
      <c r="K35" s="1">
        <v>3499653</v>
      </c>
    </row>
    <row r="36" spans="1:11" x14ac:dyDescent="0.35">
      <c r="A36">
        <v>31502</v>
      </c>
      <c r="B36" t="s">
        <v>35</v>
      </c>
      <c r="C36" s="1">
        <v>2763</v>
      </c>
      <c r="D36" s="1">
        <v>380245</v>
      </c>
      <c r="E36">
        <v>0.63900000000000001</v>
      </c>
      <c r="F36">
        <v>0.71399999999999997</v>
      </c>
      <c r="G36">
        <f t="shared" si="0"/>
        <v>0.71399999999999997</v>
      </c>
      <c r="H36">
        <f t="shared" si="1"/>
        <v>0.71399999999999997</v>
      </c>
      <c r="I36" s="1">
        <v>1050617196</v>
      </c>
      <c r="J36" s="1">
        <v>1716852</v>
      </c>
      <c r="K36" s="1">
        <v>1472244</v>
      </c>
    </row>
    <row r="37" spans="1:11" x14ac:dyDescent="0.35">
      <c r="A37">
        <v>31601</v>
      </c>
      <c r="B37" t="s">
        <v>36</v>
      </c>
      <c r="C37" s="1">
        <v>3976</v>
      </c>
      <c r="D37" s="1">
        <v>527637</v>
      </c>
      <c r="E37">
        <v>0.61799999999999999</v>
      </c>
      <c r="F37">
        <v>0.60299999999999998</v>
      </c>
      <c r="G37">
        <f t="shared" si="0"/>
        <v>0.60299999999999998</v>
      </c>
      <c r="H37">
        <f t="shared" si="1"/>
        <v>0.61799999999999999</v>
      </c>
      <c r="I37" s="1">
        <v>2097887254</v>
      </c>
      <c r="J37" s="1">
        <v>3403509</v>
      </c>
      <c r="K37" s="1">
        <v>2796420</v>
      </c>
    </row>
    <row r="38" spans="1:11" x14ac:dyDescent="0.35">
      <c r="A38">
        <v>31701</v>
      </c>
      <c r="B38" t="s">
        <v>37</v>
      </c>
      <c r="C38" s="1">
        <v>1916</v>
      </c>
      <c r="D38" s="1">
        <v>323357</v>
      </c>
      <c r="E38">
        <v>0.58599999999999997</v>
      </c>
      <c r="F38">
        <v>0.75700000000000001</v>
      </c>
      <c r="G38">
        <f t="shared" si="0"/>
        <v>0.75700000000000001</v>
      </c>
      <c r="H38">
        <f t="shared" si="1"/>
        <v>0.75700000000000001</v>
      </c>
      <c r="I38" s="1">
        <v>619552514</v>
      </c>
      <c r="J38" s="1">
        <v>1873864</v>
      </c>
      <c r="K38" s="1">
        <v>1863037</v>
      </c>
    </row>
    <row r="39" spans="1:11" x14ac:dyDescent="0.35">
      <c r="A39">
        <v>40204</v>
      </c>
      <c r="B39" t="s">
        <v>38</v>
      </c>
      <c r="C39" s="1">
        <v>348</v>
      </c>
      <c r="D39" s="1">
        <v>392504</v>
      </c>
      <c r="E39">
        <v>0.65900000000000003</v>
      </c>
      <c r="F39">
        <v>0.70499999999999996</v>
      </c>
      <c r="G39">
        <f t="shared" si="0"/>
        <v>0.70499999999999996</v>
      </c>
      <c r="H39">
        <f t="shared" si="1"/>
        <v>0.70499999999999996</v>
      </c>
      <c r="I39" s="1">
        <v>136591557</v>
      </c>
      <c r="J39" s="1">
        <v>594544</v>
      </c>
      <c r="K39" s="1">
        <v>539531</v>
      </c>
    </row>
    <row r="40" spans="1:11" x14ac:dyDescent="0.35">
      <c r="A40">
        <v>40302</v>
      </c>
      <c r="B40" t="s">
        <v>39</v>
      </c>
      <c r="C40" s="1">
        <v>1335</v>
      </c>
      <c r="D40" s="1">
        <v>307236</v>
      </c>
      <c r="E40">
        <v>0.56999999999999995</v>
      </c>
      <c r="F40">
        <v>0.76900000000000002</v>
      </c>
      <c r="G40">
        <f t="shared" si="0"/>
        <v>0.76900000000000002</v>
      </c>
      <c r="H40">
        <f t="shared" si="1"/>
        <v>0.76900000000000002</v>
      </c>
      <c r="I40" s="1">
        <v>410161065</v>
      </c>
      <c r="J40" s="1">
        <v>1552320</v>
      </c>
      <c r="K40" s="1">
        <v>1431730</v>
      </c>
    </row>
    <row r="41" spans="1:11" x14ac:dyDescent="0.35">
      <c r="A41">
        <v>40901</v>
      </c>
      <c r="B41" t="s">
        <v>40</v>
      </c>
      <c r="C41" s="1">
        <v>511</v>
      </c>
      <c r="D41" s="1">
        <v>1490261</v>
      </c>
      <c r="E41">
        <v>0</v>
      </c>
      <c r="F41">
        <v>0</v>
      </c>
      <c r="G41">
        <f t="shared" si="0"/>
        <v>0</v>
      </c>
      <c r="H41">
        <f t="shared" si="1"/>
        <v>0.36</v>
      </c>
      <c r="I41" s="1">
        <v>761523674</v>
      </c>
      <c r="J41" s="1">
        <v>372161</v>
      </c>
      <c r="K41" s="1">
        <v>338640</v>
      </c>
    </row>
    <row r="42" spans="1:11" x14ac:dyDescent="0.35">
      <c r="A42">
        <v>41101</v>
      </c>
      <c r="B42" t="s">
        <v>41</v>
      </c>
      <c r="C42" s="1">
        <v>749</v>
      </c>
      <c r="D42" s="1">
        <v>287308</v>
      </c>
      <c r="E42">
        <v>0.58199999999999996</v>
      </c>
      <c r="F42">
        <v>0.78400000000000003</v>
      </c>
      <c r="G42">
        <f t="shared" si="0"/>
        <v>0.78400000000000003</v>
      </c>
      <c r="H42">
        <f t="shared" si="1"/>
        <v>0.78400000000000003</v>
      </c>
      <c r="I42" s="1">
        <v>215194395</v>
      </c>
      <c r="J42" s="1">
        <v>1560129</v>
      </c>
      <c r="K42" s="1">
        <v>1532151</v>
      </c>
    </row>
    <row r="43" spans="1:11" x14ac:dyDescent="0.35">
      <c r="A43">
        <v>41401</v>
      </c>
      <c r="B43" t="s">
        <v>42</v>
      </c>
      <c r="C43" s="1">
        <v>426</v>
      </c>
      <c r="D43" s="1">
        <v>260538</v>
      </c>
      <c r="E43">
        <v>0.52100000000000002</v>
      </c>
      <c r="F43">
        <v>0.80500000000000005</v>
      </c>
      <c r="G43">
        <f t="shared" si="0"/>
        <v>0.80500000000000005</v>
      </c>
      <c r="H43">
        <f t="shared" si="1"/>
        <v>0.80500000000000005</v>
      </c>
      <c r="I43" s="1">
        <v>110989509</v>
      </c>
      <c r="J43" s="1">
        <v>957232</v>
      </c>
      <c r="K43" s="1">
        <v>878281</v>
      </c>
    </row>
    <row r="44" spans="1:11" x14ac:dyDescent="0.35">
      <c r="A44">
        <v>42302</v>
      </c>
      <c r="B44" t="s">
        <v>43</v>
      </c>
      <c r="C44" s="1">
        <v>1031</v>
      </c>
      <c r="D44" s="1">
        <v>329301</v>
      </c>
      <c r="E44">
        <v>0.49099999999999999</v>
      </c>
      <c r="F44">
        <v>0.753</v>
      </c>
      <c r="G44">
        <f t="shared" si="0"/>
        <v>0.753</v>
      </c>
      <c r="H44">
        <f t="shared" si="1"/>
        <v>0.753</v>
      </c>
      <c r="I44" s="1">
        <v>339510169</v>
      </c>
      <c r="J44" s="1">
        <v>1603655</v>
      </c>
      <c r="K44" s="1">
        <v>1448423</v>
      </c>
    </row>
    <row r="45" spans="1:11" x14ac:dyDescent="0.35">
      <c r="A45">
        <v>42400</v>
      </c>
      <c r="B45" t="s">
        <v>44</v>
      </c>
      <c r="C45" s="1">
        <v>2312</v>
      </c>
      <c r="D45" s="1">
        <v>247962</v>
      </c>
      <c r="E45">
        <v>0.65100000000000002</v>
      </c>
      <c r="F45">
        <v>0.81399999999999995</v>
      </c>
      <c r="G45">
        <f t="shared" si="0"/>
        <v>0.81399999999999995</v>
      </c>
      <c r="H45">
        <f t="shared" si="1"/>
        <v>0.81399999999999995</v>
      </c>
      <c r="I45" s="1">
        <v>573289265</v>
      </c>
      <c r="J45" s="1">
        <v>2270088</v>
      </c>
      <c r="K45" s="1">
        <v>2026804</v>
      </c>
    </row>
    <row r="46" spans="1:11" x14ac:dyDescent="0.35">
      <c r="A46">
        <v>42801</v>
      </c>
      <c r="B46" t="s">
        <v>45</v>
      </c>
      <c r="C46" s="1">
        <v>1326</v>
      </c>
      <c r="D46" s="1">
        <v>244029</v>
      </c>
      <c r="E46">
        <v>0.52100000000000002</v>
      </c>
      <c r="F46">
        <v>0.81699999999999995</v>
      </c>
      <c r="G46">
        <f t="shared" si="0"/>
        <v>0.81699999999999995</v>
      </c>
      <c r="H46">
        <f t="shared" si="1"/>
        <v>0.81699999999999995</v>
      </c>
      <c r="I46" s="1">
        <v>323583665</v>
      </c>
      <c r="J46" s="1">
        <v>1095787</v>
      </c>
      <c r="K46" s="1">
        <v>1351231</v>
      </c>
    </row>
    <row r="47" spans="1:11" x14ac:dyDescent="0.35">
      <c r="A47">
        <v>42901</v>
      </c>
      <c r="B47" t="s">
        <v>46</v>
      </c>
      <c r="C47" s="1">
        <v>872</v>
      </c>
      <c r="D47" s="1">
        <v>225741</v>
      </c>
      <c r="E47">
        <v>0.628</v>
      </c>
      <c r="F47">
        <v>0.83099999999999996</v>
      </c>
      <c r="G47">
        <f t="shared" si="0"/>
        <v>0.83099999999999996</v>
      </c>
      <c r="H47">
        <f t="shared" si="1"/>
        <v>0.83099999999999996</v>
      </c>
      <c r="I47" s="1">
        <v>196846556</v>
      </c>
      <c r="J47" s="1">
        <v>1213503</v>
      </c>
      <c r="K47" s="1">
        <v>1256634</v>
      </c>
    </row>
    <row r="48" spans="1:11" x14ac:dyDescent="0.35">
      <c r="A48">
        <v>43001</v>
      </c>
      <c r="B48" t="s">
        <v>47</v>
      </c>
      <c r="C48" s="1">
        <v>983</v>
      </c>
      <c r="D48" s="1">
        <v>399443</v>
      </c>
      <c r="E48">
        <v>0.33900000000000002</v>
      </c>
      <c r="F48">
        <v>0.7</v>
      </c>
      <c r="G48">
        <f t="shared" si="0"/>
        <v>0.7</v>
      </c>
      <c r="H48">
        <f t="shared" si="1"/>
        <v>0.7</v>
      </c>
      <c r="I48" s="1">
        <v>392652810</v>
      </c>
      <c r="J48" s="1">
        <v>1215684</v>
      </c>
      <c r="K48" s="1">
        <v>1063160</v>
      </c>
    </row>
    <row r="49" spans="1:11" x14ac:dyDescent="0.35">
      <c r="A49">
        <v>43200</v>
      </c>
      <c r="B49" t="s">
        <v>48</v>
      </c>
      <c r="C49" s="1">
        <v>1415</v>
      </c>
      <c r="D49" s="1">
        <v>138029</v>
      </c>
      <c r="E49">
        <v>0.66700000000000004</v>
      </c>
      <c r="F49">
        <v>0.89700000000000002</v>
      </c>
      <c r="G49">
        <f t="shared" si="0"/>
        <v>0.89700000000000002</v>
      </c>
      <c r="H49">
        <f t="shared" si="1"/>
        <v>0.89700000000000002</v>
      </c>
      <c r="I49" s="1">
        <v>195311983</v>
      </c>
      <c r="J49" s="1">
        <v>1539027</v>
      </c>
      <c r="K49" s="1">
        <v>1415875</v>
      </c>
    </row>
    <row r="50" spans="1:11" x14ac:dyDescent="0.35">
      <c r="A50">
        <v>43501</v>
      </c>
      <c r="B50" t="s">
        <v>49</v>
      </c>
      <c r="C50" s="1">
        <v>2707</v>
      </c>
      <c r="D50" s="1">
        <v>325500</v>
      </c>
      <c r="E50">
        <v>0.39400000000000002</v>
      </c>
      <c r="F50">
        <v>0.75600000000000001</v>
      </c>
      <c r="G50">
        <f t="shared" si="0"/>
        <v>0.75600000000000001</v>
      </c>
      <c r="H50">
        <f t="shared" si="1"/>
        <v>0.75600000000000001</v>
      </c>
      <c r="I50" s="1">
        <v>881129208</v>
      </c>
      <c r="J50" s="1">
        <v>3380637</v>
      </c>
      <c r="K50" s="1">
        <v>3259603</v>
      </c>
    </row>
    <row r="51" spans="1:11" x14ac:dyDescent="0.35">
      <c r="A51">
        <v>50100</v>
      </c>
      <c r="B51" t="s">
        <v>50</v>
      </c>
      <c r="C51" s="1">
        <v>4649</v>
      </c>
      <c r="D51" s="1">
        <v>336827</v>
      </c>
      <c r="E51">
        <v>0.55400000000000005</v>
      </c>
      <c r="F51">
        <v>0.747</v>
      </c>
      <c r="G51">
        <f t="shared" si="0"/>
        <v>0.747</v>
      </c>
      <c r="H51">
        <f t="shared" si="1"/>
        <v>0.747</v>
      </c>
      <c r="I51" s="1">
        <v>1565909440</v>
      </c>
      <c r="J51" s="1">
        <v>4094656</v>
      </c>
      <c r="K51" s="1">
        <v>3944445</v>
      </c>
    </row>
    <row r="52" spans="1:11" x14ac:dyDescent="0.35">
      <c r="A52">
        <v>50301</v>
      </c>
      <c r="B52" t="s">
        <v>51</v>
      </c>
      <c r="C52" s="1">
        <v>952</v>
      </c>
      <c r="D52" s="1">
        <v>342511</v>
      </c>
      <c r="E52">
        <v>0.63200000000000001</v>
      </c>
      <c r="F52">
        <v>0.74299999999999999</v>
      </c>
      <c r="G52">
        <f t="shared" si="0"/>
        <v>0.74299999999999999</v>
      </c>
      <c r="H52">
        <f t="shared" si="1"/>
        <v>0.74299999999999999</v>
      </c>
      <c r="I52" s="1">
        <v>326071065</v>
      </c>
      <c r="J52" s="1">
        <v>982738</v>
      </c>
      <c r="K52" s="1">
        <v>858540</v>
      </c>
    </row>
    <row r="53" spans="1:11" x14ac:dyDescent="0.35">
      <c r="A53">
        <v>50401</v>
      </c>
      <c r="B53" t="s">
        <v>52</v>
      </c>
      <c r="C53" s="1">
        <v>1077</v>
      </c>
      <c r="D53" s="1">
        <v>277428</v>
      </c>
      <c r="E53">
        <v>0.56799999999999995</v>
      </c>
      <c r="F53">
        <v>0.79200000000000004</v>
      </c>
      <c r="G53">
        <f t="shared" si="0"/>
        <v>0.79200000000000004</v>
      </c>
      <c r="H53">
        <f t="shared" si="1"/>
        <v>0.79200000000000004</v>
      </c>
      <c r="I53" s="1">
        <v>298790820</v>
      </c>
      <c r="J53" s="1">
        <v>1184047</v>
      </c>
      <c r="K53" s="1">
        <v>1058500</v>
      </c>
    </row>
    <row r="54" spans="1:11" x14ac:dyDescent="0.35">
      <c r="A54">
        <v>50701</v>
      </c>
      <c r="B54" t="s">
        <v>53</v>
      </c>
      <c r="C54" s="1">
        <v>819</v>
      </c>
      <c r="D54" s="1">
        <v>621097</v>
      </c>
      <c r="E54">
        <v>0.44500000000000001</v>
      </c>
      <c r="F54">
        <v>0.53300000000000003</v>
      </c>
      <c r="G54">
        <f t="shared" si="0"/>
        <v>0.53300000000000003</v>
      </c>
      <c r="H54">
        <f t="shared" si="1"/>
        <v>0.53300000000000003</v>
      </c>
      <c r="I54" s="1">
        <v>508678974</v>
      </c>
      <c r="J54" s="1">
        <v>732547</v>
      </c>
      <c r="K54" s="1">
        <v>605408</v>
      </c>
    </row>
    <row r="55" spans="1:11" x14ac:dyDescent="0.35">
      <c r="A55">
        <v>51101</v>
      </c>
      <c r="B55" t="s">
        <v>54</v>
      </c>
      <c r="C55" s="1">
        <v>1031</v>
      </c>
      <c r="D55" s="1">
        <v>257107</v>
      </c>
      <c r="E55">
        <v>0.63400000000000001</v>
      </c>
      <c r="F55">
        <v>0.80700000000000005</v>
      </c>
      <c r="G55">
        <f t="shared" si="0"/>
        <v>0.80700000000000005</v>
      </c>
      <c r="H55">
        <f t="shared" si="1"/>
        <v>0.80700000000000005</v>
      </c>
      <c r="I55" s="1">
        <v>265077720</v>
      </c>
      <c r="J55" s="1">
        <v>1264803</v>
      </c>
      <c r="K55" s="1">
        <v>1227836</v>
      </c>
    </row>
    <row r="56" spans="1:11" x14ac:dyDescent="0.35">
      <c r="A56">
        <v>51301</v>
      </c>
      <c r="B56" t="s">
        <v>55</v>
      </c>
      <c r="C56" s="1">
        <v>1016</v>
      </c>
      <c r="D56" s="1">
        <v>530899</v>
      </c>
      <c r="E56">
        <v>0.36599999999999999</v>
      </c>
      <c r="F56">
        <v>0.60099999999999998</v>
      </c>
      <c r="G56">
        <f t="shared" si="0"/>
        <v>0.60099999999999998</v>
      </c>
      <c r="H56">
        <f t="shared" si="1"/>
        <v>0.60099999999999998</v>
      </c>
      <c r="I56" s="1">
        <v>539394026</v>
      </c>
      <c r="J56" s="1">
        <v>1019691</v>
      </c>
      <c r="K56" s="1">
        <v>924081</v>
      </c>
    </row>
    <row r="57" spans="1:11" x14ac:dyDescent="0.35">
      <c r="A57">
        <v>51901</v>
      </c>
      <c r="B57" t="s">
        <v>56</v>
      </c>
      <c r="C57" s="1">
        <v>931</v>
      </c>
      <c r="D57" s="1">
        <v>528488</v>
      </c>
      <c r="E57">
        <v>0.46700000000000003</v>
      </c>
      <c r="F57">
        <v>0.60299999999999998</v>
      </c>
      <c r="G57">
        <f t="shared" si="0"/>
        <v>0.60299999999999998</v>
      </c>
      <c r="H57">
        <f t="shared" si="1"/>
        <v>0.60299999999999998</v>
      </c>
      <c r="I57" s="1">
        <v>492022712</v>
      </c>
      <c r="J57" s="1">
        <v>842114</v>
      </c>
      <c r="K57" s="1">
        <v>831540</v>
      </c>
    </row>
    <row r="58" spans="1:11" x14ac:dyDescent="0.35">
      <c r="A58">
        <v>60201</v>
      </c>
      <c r="B58" t="s">
        <v>57</v>
      </c>
      <c r="C58" s="1">
        <v>1540</v>
      </c>
      <c r="D58" s="1">
        <v>388879</v>
      </c>
      <c r="E58">
        <v>0.60399999999999998</v>
      </c>
      <c r="F58">
        <v>0.70799999999999996</v>
      </c>
      <c r="G58">
        <f t="shared" si="0"/>
        <v>0.70799999999999996</v>
      </c>
      <c r="H58">
        <f t="shared" si="1"/>
        <v>0.70799999999999996</v>
      </c>
      <c r="I58" s="1">
        <v>598873834</v>
      </c>
      <c r="J58" s="1">
        <v>983531</v>
      </c>
      <c r="K58" s="1">
        <v>906480</v>
      </c>
    </row>
    <row r="59" spans="1:11" x14ac:dyDescent="0.35">
      <c r="A59">
        <v>60301</v>
      </c>
      <c r="B59" t="s">
        <v>58</v>
      </c>
      <c r="C59" s="1">
        <v>883</v>
      </c>
      <c r="D59" s="1">
        <v>229596</v>
      </c>
      <c r="E59">
        <v>0.66900000000000004</v>
      </c>
      <c r="F59">
        <v>0.82799999999999996</v>
      </c>
      <c r="G59">
        <f t="shared" si="0"/>
        <v>0.82799999999999996</v>
      </c>
      <c r="H59">
        <f t="shared" si="1"/>
        <v>0.82799999999999996</v>
      </c>
      <c r="I59" s="1">
        <v>202733598</v>
      </c>
      <c r="J59" s="1">
        <v>815601</v>
      </c>
      <c r="K59" s="1">
        <v>924440</v>
      </c>
    </row>
    <row r="60" spans="1:11" x14ac:dyDescent="0.35">
      <c r="A60">
        <v>60401</v>
      </c>
      <c r="B60" t="s">
        <v>59</v>
      </c>
      <c r="C60" s="1">
        <v>1129</v>
      </c>
      <c r="D60" s="1">
        <v>256747</v>
      </c>
      <c r="E60">
        <v>0.53500000000000003</v>
      </c>
      <c r="F60">
        <v>0.80700000000000005</v>
      </c>
      <c r="G60">
        <f t="shared" si="0"/>
        <v>0.80700000000000005</v>
      </c>
      <c r="H60">
        <f t="shared" si="1"/>
        <v>0.80700000000000005</v>
      </c>
      <c r="I60" s="1">
        <v>289867381</v>
      </c>
      <c r="J60" s="1">
        <v>796618</v>
      </c>
      <c r="K60" s="1">
        <v>716835</v>
      </c>
    </row>
    <row r="61" spans="1:11" x14ac:dyDescent="0.35">
      <c r="A61">
        <v>60503</v>
      </c>
      <c r="B61" t="s">
        <v>60</v>
      </c>
      <c r="C61" s="1">
        <v>798</v>
      </c>
      <c r="D61" s="1">
        <v>1549734</v>
      </c>
      <c r="E61">
        <v>4.8000000000000001E-2</v>
      </c>
      <c r="F61">
        <v>0</v>
      </c>
      <c r="G61">
        <f t="shared" si="0"/>
        <v>0</v>
      </c>
      <c r="H61">
        <f t="shared" si="1"/>
        <v>0.36</v>
      </c>
      <c r="I61" s="1">
        <v>1236688326</v>
      </c>
      <c r="J61" s="1">
        <v>272233</v>
      </c>
      <c r="K61" s="1">
        <v>255791</v>
      </c>
    </row>
    <row r="62" spans="1:11" x14ac:dyDescent="0.35">
      <c r="A62">
        <v>60601</v>
      </c>
      <c r="B62" t="s">
        <v>61</v>
      </c>
      <c r="C62" s="1">
        <v>653</v>
      </c>
      <c r="D62" s="1">
        <v>261709</v>
      </c>
      <c r="E62">
        <v>0.56599999999999995</v>
      </c>
      <c r="F62">
        <v>0.80400000000000005</v>
      </c>
      <c r="G62">
        <f t="shared" si="0"/>
        <v>0.80400000000000005</v>
      </c>
      <c r="H62">
        <f t="shared" si="1"/>
        <v>0.80400000000000005</v>
      </c>
      <c r="I62" s="1">
        <v>170896301</v>
      </c>
      <c r="J62" s="1">
        <v>631119</v>
      </c>
      <c r="K62" s="1">
        <v>648241</v>
      </c>
    </row>
    <row r="63" spans="1:11" x14ac:dyDescent="0.35">
      <c r="A63">
        <v>60701</v>
      </c>
      <c r="B63" t="s">
        <v>62</v>
      </c>
      <c r="C63" s="1">
        <v>471</v>
      </c>
      <c r="D63" s="1">
        <v>582709</v>
      </c>
      <c r="E63">
        <v>0.433</v>
      </c>
      <c r="F63">
        <v>0.56200000000000006</v>
      </c>
      <c r="G63">
        <f t="shared" si="0"/>
        <v>0.56200000000000006</v>
      </c>
      <c r="H63">
        <f t="shared" si="1"/>
        <v>0.56200000000000006</v>
      </c>
      <c r="I63" s="1">
        <v>274456219</v>
      </c>
      <c r="J63" s="1">
        <v>215988</v>
      </c>
      <c r="K63" s="1">
        <v>238485</v>
      </c>
    </row>
    <row r="64" spans="1:11" x14ac:dyDescent="0.35">
      <c r="A64">
        <v>60800</v>
      </c>
      <c r="B64" t="s">
        <v>63</v>
      </c>
      <c r="C64" s="1">
        <v>2114</v>
      </c>
      <c r="D64" s="1">
        <v>220876</v>
      </c>
      <c r="E64">
        <v>0.61199999999999999</v>
      </c>
      <c r="F64">
        <v>0.83399999999999996</v>
      </c>
      <c r="G64">
        <f t="shared" si="0"/>
        <v>0.83399999999999996</v>
      </c>
      <c r="H64">
        <f t="shared" si="1"/>
        <v>0.83399999999999996</v>
      </c>
      <c r="I64" s="1">
        <v>466933903</v>
      </c>
      <c r="J64" s="1">
        <v>1654910</v>
      </c>
      <c r="K64" s="1">
        <v>1680905</v>
      </c>
    </row>
    <row r="65" spans="1:11" x14ac:dyDescent="0.35">
      <c r="A65">
        <v>61001</v>
      </c>
      <c r="B65" t="s">
        <v>64</v>
      </c>
      <c r="C65" s="1">
        <v>789</v>
      </c>
      <c r="D65" s="1">
        <v>703513</v>
      </c>
      <c r="E65">
        <v>0.40799999999999997</v>
      </c>
      <c r="F65">
        <v>0.47099999999999997</v>
      </c>
      <c r="G65">
        <f t="shared" si="0"/>
        <v>0.47099999999999997</v>
      </c>
      <c r="H65">
        <f t="shared" si="1"/>
        <v>0.47099999999999997</v>
      </c>
      <c r="I65" s="1">
        <v>555071849</v>
      </c>
      <c r="J65" s="1">
        <v>209573</v>
      </c>
      <c r="K65" s="1">
        <v>206462</v>
      </c>
    </row>
    <row r="66" spans="1:11" x14ac:dyDescent="0.35">
      <c r="A66">
        <v>61101</v>
      </c>
      <c r="B66" t="s">
        <v>65</v>
      </c>
      <c r="C66" s="1">
        <v>1270</v>
      </c>
      <c r="D66" s="1">
        <v>274504</v>
      </c>
      <c r="E66">
        <v>0.59599999999999997</v>
      </c>
      <c r="F66">
        <v>0.79400000000000004</v>
      </c>
      <c r="G66">
        <f t="shared" si="0"/>
        <v>0.79400000000000004</v>
      </c>
      <c r="H66">
        <f t="shared" si="1"/>
        <v>0.79400000000000004</v>
      </c>
      <c r="I66" s="1">
        <v>348620706</v>
      </c>
      <c r="J66" s="1">
        <v>699950</v>
      </c>
      <c r="K66" s="1">
        <v>675194</v>
      </c>
    </row>
    <row r="67" spans="1:11" x14ac:dyDescent="0.35">
      <c r="A67">
        <v>61501</v>
      </c>
      <c r="B67" t="s">
        <v>66</v>
      </c>
      <c r="C67" s="1">
        <v>1115</v>
      </c>
      <c r="D67" s="1">
        <v>277854</v>
      </c>
      <c r="E67">
        <v>0.55100000000000005</v>
      </c>
      <c r="F67">
        <v>0.79100000000000004</v>
      </c>
      <c r="G67">
        <f t="shared" si="0"/>
        <v>0.79100000000000004</v>
      </c>
      <c r="H67">
        <f t="shared" si="1"/>
        <v>0.79100000000000004</v>
      </c>
      <c r="I67" s="1">
        <v>309808286</v>
      </c>
      <c r="J67" s="1">
        <v>961002</v>
      </c>
      <c r="K67" s="1">
        <v>966116</v>
      </c>
    </row>
    <row r="68" spans="1:11" x14ac:dyDescent="0.35">
      <c r="A68">
        <v>61503</v>
      </c>
      <c r="B68" t="s">
        <v>67</v>
      </c>
      <c r="C68" s="1">
        <v>587</v>
      </c>
      <c r="D68" s="1">
        <v>326912</v>
      </c>
      <c r="E68">
        <v>0.56100000000000005</v>
      </c>
      <c r="F68">
        <v>0.755</v>
      </c>
      <c r="G68">
        <f t="shared" ref="G68:G131" si="2">F68</f>
        <v>0.755</v>
      </c>
      <c r="H68">
        <f t="shared" ref="H68:H131" si="3">MAX(IF(E68&gt;F68,E68,F68),0.36)</f>
        <v>0.755</v>
      </c>
      <c r="I68" s="1">
        <v>191897485</v>
      </c>
      <c r="J68" s="1">
        <v>475992</v>
      </c>
      <c r="K68" s="1">
        <v>433886</v>
      </c>
    </row>
    <row r="69" spans="1:11" x14ac:dyDescent="0.35">
      <c r="A69">
        <v>61601</v>
      </c>
      <c r="B69" t="s">
        <v>68</v>
      </c>
      <c r="C69" s="1">
        <v>581</v>
      </c>
      <c r="D69" s="1">
        <v>304727</v>
      </c>
      <c r="E69">
        <v>0.59</v>
      </c>
      <c r="F69">
        <v>0.77200000000000002</v>
      </c>
      <c r="G69">
        <f t="shared" si="2"/>
        <v>0.77200000000000002</v>
      </c>
      <c r="H69">
        <f t="shared" si="3"/>
        <v>0.77200000000000002</v>
      </c>
      <c r="I69" s="1">
        <v>177046643</v>
      </c>
      <c r="J69" s="1">
        <v>384579</v>
      </c>
      <c r="K69" s="1">
        <v>379263</v>
      </c>
    </row>
    <row r="70" spans="1:11" x14ac:dyDescent="0.35">
      <c r="A70">
        <v>61700</v>
      </c>
      <c r="B70" t="s">
        <v>69</v>
      </c>
      <c r="C70" s="1">
        <v>5060</v>
      </c>
      <c r="D70" s="1">
        <v>147458</v>
      </c>
      <c r="E70">
        <v>0.59199999999999997</v>
      </c>
      <c r="F70">
        <v>0.89</v>
      </c>
      <c r="G70">
        <f t="shared" si="2"/>
        <v>0.89</v>
      </c>
      <c r="H70">
        <f t="shared" si="3"/>
        <v>0.89</v>
      </c>
      <c r="I70" s="1">
        <v>746137832</v>
      </c>
      <c r="J70" s="1">
        <v>4195878</v>
      </c>
      <c r="K70" s="1">
        <v>2664495</v>
      </c>
    </row>
    <row r="71" spans="1:11" x14ac:dyDescent="0.35">
      <c r="A71">
        <v>62201</v>
      </c>
      <c r="B71" t="s">
        <v>70</v>
      </c>
      <c r="C71" s="1">
        <v>1549</v>
      </c>
      <c r="D71" s="1">
        <v>411730</v>
      </c>
      <c r="E71">
        <v>0.65300000000000002</v>
      </c>
      <c r="F71">
        <v>0.69099999999999995</v>
      </c>
      <c r="G71">
        <f t="shared" si="2"/>
        <v>0.69099999999999995</v>
      </c>
      <c r="H71">
        <f t="shared" si="3"/>
        <v>0.69099999999999995</v>
      </c>
      <c r="I71" s="1">
        <v>637770021</v>
      </c>
      <c r="J71" s="1">
        <v>738446</v>
      </c>
      <c r="K71" s="1">
        <v>701210</v>
      </c>
    </row>
    <row r="72" spans="1:11" x14ac:dyDescent="0.35">
      <c r="A72">
        <v>62301</v>
      </c>
      <c r="B72" t="s">
        <v>71</v>
      </c>
      <c r="C72" s="1">
        <v>598</v>
      </c>
      <c r="D72" s="1">
        <v>272586</v>
      </c>
      <c r="E72">
        <v>0.70399999999999996</v>
      </c>
      <c r="F72">
        <v>0.79500000000000004</v>
      </c>
      <c r="G72">
        <f t="shared" si="2"/>
        <v>0.79500000000000004</v>
      </c>
      <c r="H72">
        <f t="shared" si="3"/>
        <v>0.79500000000000004</v>
      </c>
      <c r="I72" s="1">
        <v>163007025</v>
      </c>
      <c r="J72" s="1">
        <v>584370</v>
      </c>
      <c r="K72" s="1">
        <v>663148</v>
      </c>
    </row>
    <row r="73" spans="1:11" x14ac:dyDescent="0.35">
      <c r="A73">
        <v>62401</v>
      </c>
      <c r="B73" t="s">
        <v>72</v>
      </c>
      <c r="C73" s="1">
        <v>343</v>
      </c>
      <c r="D73" s="1">
        <v>221142</v>
      </c>
      <c r="E73">
        <v>0.72799999999999998</v>
      </c>
      <c r="F73">
        <v>0.83399999999999996</v>
      </c>
      <c r="G73">
        <f t="shared" si="2"/>
        <v>0.83399999999999996</v>
      </c>
      <c r="H73">
        <f t="shared" si="3"/>
        <v>0.83399999999999996</v>
      </c>
      <c r="I73" s="1">
        <v>75852040</v>
      </c>
      <c r="J73" s="1">
        <v>443695</v>
      </c>
      <c r="K73" s="1">
        <v>414018</v>
      </c>
    </row>
    <row r="74" spans="1:11" x14ac:dyDescent="0.35">
      <c r="A74">
        <v>62601</v>
      </c>
      <c r="B74" t="s">
        <v>73</v>
      </c>
      <c r="C74" s="1">
        <v>464</v>
      </c>
      <c r="D74" s="1">
        <v>278398</v>
      </c>
      <c r="E74">
        <v>0.55400000000000005</v>
      </c>
      <c r="F74">
        <v>0.79100000000000004</v>
      </c>
      <c r="G74">
        <f t="shared" si="2"/>
        <v>0.79100000000000004</v>
      </c>
      <c r="H74">
        <f t="shared" si="3"/>
        <v>0.79100000000000004</v>
      </c>
      <c r="I74" s="1">
        <v>129176906</v>
      </c>
      <c r="J74" s="1">
        <v>456731</v>
      </c>
      <c r="K74" s="1">
        <v>454732</v>
      </c>
    </row>
    <row r="75" spans="1:11" x14ac:dyDescent="0.35">
      <c r="A75">
        <v>62901</v>
      </c>
      <c r="B75" t="s">
        <v>74</v>
      </c>
      <c r="C75" s="1">
        <v>805</v>
      </c>
      <c r="D75" s="1">
        <v>352089</v>
      </c>
      <c r="E75">
        <v>0.58399999999999996</v>
      </c>
      <c r="F75">
        <v>0.73599999999999999</v>
      </c>
      <c r="G75">
        <f t="shared" si="2"/>
        <v>0.73599999999999999</v>
      </c>
      <c r="H75">
        <f t="shared" si="3"/>
        <v>0.73599999999999999</v>
      </c>
      <c r="I75" s="1">
        <v>283431907</v>
      </c>
      <c r="J75" s="1">
        <v>660299</v>
      </c>
      <c r="K75" s="1">
        <v>561251</v>
      </c>
    </row>
    <row r="76" spans="1:11" x14ac:dyDescent="0.35">
      <c r="A76">
        <v>70600</v>
      </c>
      <c r="B76" t="s">
        <v>75</v>
      </c>
      <c r="C76" s="1">
        <v>6820</v>
      </c>
      <c r="D76" s="1">
        <v>220028</v>
      </c>
      <c r="E76">
        <v>0.61</v>
      </c>
      <c r="F76">
        <v>0.83499999999999996</v>
      </c>
      <c r="G76">
        <f t="shared" si="2"/>
        <v>0.83499999999999996</v>
      </c>
      <c r="H76">
        <f t="shared" si="3"/>
        <v>0.83499999999999996</v>
      </c>
      <c r="I76" s="1">
        <v>1500596421</v>
      </c>
      <c r="J76" s="1">
        <v>8357257</v>
      </c>
      <c r="K76" s="1">
        <v>7368485</v>
      </c>
    </row>
    <row r="77" spans="1:11" x14ac:dyDescent="0.35">
      <c r="A77">
        <v>70901</v>
      </c>
      <c r="B77" t="s">
        <v>76</v>
      </c>
      <c r="C77" s="1">
        <v>4419</v>
      </c>
      <c r="D77" s="1">
        <v>398307</v>
      </c>
      <c r="E77">
        <v>0.58199999999999996</v>
      </c>
      <c r="F77">
        <v>0.70099999999999996</v>
      </c>
      <c r="G77">
        <f t="shared" si="2"/>
        <v>0.70099999999999996</v>
      </c>
      <c r="H77">
        <f t="shared" si="3"/>
        <v>0.70099999999999996</v>
      </c>
      <c r="I77" s="1">
        <v>1760122452</v>
      </c>
      <c r="J77" s="1">
        <v>4014351</v>
      </c>
      <c r="K77" s="1">
        <v>3877986</v>
      </c>
    </row>
    <row r="78" spans="1:11" x14ac:dyDescent="0.35">
      <c r="A78">
        <v>70902</v>
      </c>
      <c r="B78" t="s">
        <v>77</v>
      </c>
      <c r="C78" s="1">
        <v>1077</v>
      </c>
      <c r="D78" s="1">
        <v>287222</v>
      </c>
      <c r="E78">
        <v>0.64700000000000002</v>
      </c>
      <c r="F78">
        <v>0.78400000000000003</v>
      </c>
      <c r="G78">
        <f t="shared" si="2"/>
        <v>0.78400000000000003</v>
      </c>
      <c r="H78">
        <f t="shared" si="3"/>
        <v>0.78400000000000003</v>
      </c>
      <c r="I78" s="1">
        <v>309339148</v>
      </c>
      <c r="J78" s="1">
        <v>1609219</v>
      </c>
      <c r="K78" s="1">
        <v>1511208</v>
      </c>
    </row>
    <row r="79" spans="1:11" x14ac:dyDescent="0.35">
      <c r="A79">
        <v>80101</v>
      </c>
      <c r="B79" t="s">
        <v>78</v>
      </c>
      <c r="C79" s="1">
        <v>633</v>
      </c>
      <c r="D79" s="1">
        <v>358755</v>
      </c>
      <c r="E79">
        <v>0.56599999999999995</v>
      </c>
      <c r="F79">
        <v>0.73099999999999998</v>
      </c>
      <c r="G79">
        <f t="shared" si="2"/>
        <v>0.73099999999999998</v>
      </c>
      <c r="H79">
        <f t="shared" si="3"/>
        <v>0.73099999999999998</v>
      </c>
      <c r="I79" s="1">
        <v>227092216</v>
      </c>
      <c r="J79" s="1">
        <v>889775</v>
      </c>
      <c r="K79" s="1">
        <v>838667</v>
      </c>
    </row>
    <row r="80" spans="1:11" x14ac:dyDescent="0.35">
      <c r="A80">
        <v>80201</v>
      </c>
      <c r="B80" t="s">
        <v>79</v>
      </c>
      <c r="C80" s="1">
        <v>822</v>
      </c>
      <c r="D80" s="1">
        <v>373418</v>
      </c>
      <c r="E80">
        <v>0.56999999999999995</v>
      </c>
      <c r="F80">
        <v>0.71899999999999997</v>
      </c>
      <c r="G80">
        <f t="shared" si="2"/>
        <v>0.71899999999999997</v>
      </c>
      <c r="H80">
        <f t="shared" si="3"/>
        <v>0.71899999999999997</v>
      </c>
      <c r="I80" s="1">
        <v>306949763</v>
      </c>
      <c r="J80" s="1">
        <v>1270668</v>
      </c>
      <c r="K80" s="1">
        <v>1203972</v>
      </c>
    </row>
    <row r="81" spans="1:11" x14ac:dyDescent="0.35">
      <c r="A81">
        <v>80601</v>
      </c>
      <c r="B81" t="s">
        <v>80</v>
      </c>
      <c r="C81" s="1">
        <v>1166</v>
      </c>
      <c r="D81" s="1">
        <v>321787</v>
      </c>
      <c r="E81">
        <v>0.51600000000000001</v>
      </c>
      <c r="F81">
        <v>0.75800000000000001</v>
      </c>
      <c r="G81">
        <f t="shared" si="2"/>
        <v>0.75800000000000001</v>
      </c>
      <c r="H81">
        <f t="shared" si="3"/>
        <v>0.75800000000000001</v>
      </c>
      <c r="I81" s="1">
        <v>375204221</v>
      </c>
      <c r="J81" s="1">
        <v>1699068</v>
      </c>
      <c r="K81" s="1">
        <v>1677259</v>
      </c>
    </row>
    <row r="82" spans="1:11" x14ac:dyDescent="0.35">
      <c r="A82">
        <v>81003</v>
      </c>
      <c r="B82" t="s">
        <v>81</v>
      </c>
      <c r="C82" s="1">
        <v>861</v>
      </c>
      <c r="D82" s="1">
        <v>329534</v>
      </c>
      <c r="E82">
        <v>0.42099999999999999</v>
      </c>
      <c r="F82">
        <v>0.753</v>
      </c>
      <c r="G82">
        <f t="shared" si="2"/>
        <v>0.753</v>
      </c>
      <c r="H82">
        <f t="shared" si="3"/>
        <v>0.753</v>
      </c>
      <c r="I82" s="1">
        <v>283728780</v>
      </c>
      <c r="J82" s="1">
        <v>1324724</v>
      </c>
      <c r="K82" s="1">
        <v>1306426</v>
      </c>
    </row>
    <row r="83" spans="1:11" x14ac:dyDescent="0.35">
      <c r="A83">
        <v>81200</v>
      </c>
      <c r="B83" t="s">
        <v>82</v>
      </c>
      <c r="C83" s="1">
        <v>2082</v>
      </c>
      <c r="D83" s="1">
        <v>269766</v>
      </c>
      <c r="E83">
        <v>0.56599999999999995</v>
      </c>
      <c r="F83">
        <v>0.79800000000000004</v>
      </c>
      <c r="G83">
        <f t="shared" si="2"/>
        <v>0.79800000000000004</v>
      </c>
      <c r="H83">
        <f t="shared" si="3"/>
        <v>0.79800000000000004</v>
      </c>
      <c r="I83" s="1">
        <v>561654441</v>
      </c>
      <c r="J83" s="1">
        <v>2319068</v>
      </c>
      <c r="K83" s="1">
        <v>2257211</v>
      </c>
    </row>
    <row r="84" spans="1:11" x14ac:dyDescent="0.35">
      <c r="A84">
        <v>81401</v>
      </c>
      <c r="B84" t="s">
        <v>83</v>
      </c>
      <c r="C84" s="1">
        <v>404</v>
      </c>
      <c r="D84" s="1">
        <v>423326</v>
      </c>
      <c r="E84">
        <v>0.54600000000000004</v>
      </c>
      <c r="F84">
        <v>0.68200000000000005</v>
      </c>
      <c r="G84">
        <f t="shared" si="2"/>
        <v>0.68200000000000005</v>
      </c>
      <c r="H84">
        <f t="shared" si="3"/>
        <v>0.68200000000000005</v>
      </c>
      <c r="I84" s="1">
        <v>171023743</v>
      </c>
      <c r="J84" s="1">
        <v>759797</v>
      </c>
      <c r="K84" s="1">
        <v>789968</v>
      </c>
    </row>
    <row r="85" spans="1:11" x14ac:dyDescent="0.35">
      <c r="A85">
        <v>81501</v>
      </c>
      <c r="B85" t="s">
        <v>84</v>
      </c>
      <c r="C85" s="1">
        <v>840</v>
      </c>
      <c r="D85" s="1">
        <v>302689</v>
      </c>
      <c r="E85">
        <v>0.56599999999999995</v>
      </c>
      <c r="F85">
        <v>0.77300000000000002</v>
      </c>
      <c r="G85">
        <f t="shared" si="2"/>
        <v>0.77300000000000002</v>
      </c>
      <c r="H85">
        <f t="shared" si="3"/>
        <v>0.77300000000000002</v>
      </c>
      <c r="I85" s="1">
        <v>254259081</v>
      </c>
      <c r="J85" s="1">
        <v>1243103</v>
      </c>
      <c r="K85" s="1">
        <v>1163684</v>
      </c>
    </row>
    <row r="86" spans="1:11" x14ac:dyDescent="0.35">
      <c r="A86">
        <v>82001</v>
      </c>
      <c r="B86" t="s">
        <v>85</v>
      </c>
      <c r="C86" s="1">
        <v>1487</v>
      </c>
      <c r="D86" s="1">
        <v>270393</v>
      </c>
      <c r="E86">
        <v>0.51600000000000001</v>
      </c>
      <c r="F86">
        <v>0.79700000000000004</v>
      </c>
      <c r="G86">
        <f t="shared" si="2"/>
        <v>0.79700000000000004</v>
      </c>
      <c r="H86">
        <f t="shared" si="3"/>
        <v>0.79700000000000004</v>
      </c>
      <c r="I86" s="1">
        <v>402075850</v>
      </c>
      <c r="J86" s="1">
        <v>2404102</v>
      </c>
      <c r="K86" s="1">
        <v>2278696</v>
      </c>
    </row>
    <row r="87" spans="1:11" x14ac:dyDescent="0.35">
      <c r="A87">
        <v>90201</v>
      </c>
      <c r="B87" t="s">
        <v>86</v>
      </c>
      <c r="C87" s="1">
        <v>1252</v>
      </c>
      <c r="D87" s="1">
        <v>598090</v>
      </c>
      <c r="E87">
        <v>0.504</v>
      </c>
      <c r="F87">
        <v>0.55000000000000004</v>
      </c>
      <c r="G87">
        <f t="shared" si="2"/>
        <v>0.55000000000000004</v>
      </c>
      <c r="H87">
        <f t="shared" si="3"/>
        <v>0.55000000000000004</v>
      </c>
      <c r="I87" s="1">
        <v>748809464</v>
      </c>
      <c r="J87" s="1">
        <v>424108</v>
      </c>
      <c r="K87" s="1">
        <v>461225</v>
      </c>
    </row>
    <row r="88" spans="1:11" x14ac:dyDescent="0.35">
      <c r="A88">
        <v>90301</v>
      </c>
      <c r="B88" t="s">
        <v>87</v>
      </c>
      <c r="C88" s="1">
        <v>2063</v>
      </c>
      <c r="D88" s="1">
        <v>512265</v>
      </c>
      <c r="E88">
        <v>0.53800000000000003</v>
      </c>
      <c r="F88">
        <v>0.61499999999999999</v>
      </c>
      <c r="G88">
        <f t="shared" si="2"/>
        <v>0.61499999999999999</v>
      </c>
      <c r="H88">
        <f t="shared" si="3"/>
        <v>0.61499999999999999</v>
      </c>
      <c r="I88" s="1">
        <v>1056804003</v>
      </c>
      <c r="J88" s="1">
        <v>1072816</v>
      </c>
      <c r="K88" s="1">
        <v>1055988</v>
      </c>
    </row>
    <row r="89" spans="1:11" x14ac:dyDescent="0.35">
      <c r="A89">
        <v>90501</v>
      </c>
      <c r="B89" t="s">
        <v>88</v>
      </c>
      <c r="C89" s="1">
        <v>1413</v>
      </c>
      <c r="D89" s="1">
        <v>366132</v>
      </c>
      <c r="E89">
        <v>0.59199999999999997</v>
      </c>
      <c r="F89">
        <v>0.72499999999999998</v>
      </c>
      <c r="G89">
        <f t="shared" si="2"/>
        <v>0.72499999999999998</v>
      </c>
      <c r="H89">
        <f t="shared" si="3"/>
        <v>0.72499999999999998</v>
      </c>
      <c r="I89" s="1">
        <v>517344817</v>
      </c>
      <c r="J89" s="1">
        <v>964959</v>
      </c>
      <c r="K89" s="1">
        <v>1009766</v>
      </c>
    </row>
    <row r="90" spans="1:11" x14ac:dyDescent="0.35">
      <c r="A90">
        <v>90601</v>
      </c>
      <c r="B90" t="s">
        <v>89</v>
      </c>
      <c r="C90" s="1">
        <v>508</v>
      </c>
      <c r="D90" s="1">
        <v>444196</v>
      </c>
      <c r="E90">
        <v>0.57299999999999995</v>
      </c>
      <c r="F90">
        <v>0.66600000000000004</v>
      </c>
      <c r="G90">
        <f t="shared" si="2"/>
        <v>0.66600000000000004</v>
      </c>
      <c r="H90">
        <f t="shared" si="3"/>
        <v>0.66600000000000004</v>
      </c>
      <c r="I90" s="1">
        <v>225651982</v>
      </c>
      <c r="J90" s="1">
        <v>336079</v>
      </c>
      <c r="K90" s="1">
        <v>335760</v>
      </c>
    </row>
    <row r="91" spans="1:11" x14ac:dyDescent="0.35">
      <c r="A91">
        <v>90901</v>
      </c>
      <c r="B91" t="s">
        <v>90</v>
      </c>
      <c r="C91" s="1">
        <v>951</v>
      </c>
      <c r="D91" s="1">
        <v>386686</v>
      </c>
      <c r="E91">
        <v>0.26</v>
      </c>
      <c r="F91">
        <v>0.71</v>
      </c>
      <c r="G91">
        <f t="shared" si="2"/>
        <v>0.71</v>
      </c>
      <c r="H91">
        <f t="shared" si="3"/>
        <v>0.71</v>
      </c>
      <c r="I91" s="1">
        <v>367738761</v>
      </c>
      <c r="J91" s="1">
        <v>686760</v>
      </c>
      <c r="K91" s="1">
        <v>726458</v>
      </c>
    </row>
    <row r="92" spans="1:11" x14ac:dyDescent="0.35">
      <c r="A92">
        <v>91101</v>
      </c>
      <c r="B92" t="s">
        <v>91</v>
      </c>
      <c r="C92" s="1">
        <v>2183</v>
      </c>
      <c r="D92" s="1">
        <v>371316</v>
      </c>
      <c r="E92">
        <v>0.57899999999999996</v>
      </c>
      <c r="F92">
        <v>0.72099999999999997</v>
      </c>
      <c r="G92">
        <f t="shared" si="2"/>
        <v>0.72099999999999997</v>
      </c>
      <c r="H92">
        <f t="shared" si="3"/>
        <v>0.72099999999999997</v>
      </c>
      <c r="I92" s="1">
        <v>810583719</v>
      </c>
      <c r="J92" s="1">
        <v>1070781</v>
      </c>
      <c r="K92" s="1">
        <v>1164013</v>
      </c>
    </row>
    <row r="93" spans="1:11" x14ac:dyDescent="0.35">
      <c r="A93">
        <v>91200</v>
      </c>
      <c r="B93" t="s">
        <v>92</v>
      </c>
      <c r="C93" s="1">
        <v>1953</v>
      </c>
      <c r="D93" s="1">
        <v>458135</v>
      </c>
      <c r="E93">
        <v>0.64</v>
      </c>
      <c r="F93">
        <v>0.65600000000000003</v>
      </c>
      <c r="G93">
        <f t="shared" si="2"/>
        <v>0.65600000000000003</v>
      </c>
      <c r="H93">
        <f t="shared" si="3"/>
        <v>0.65600000000000003</v>
      </c>
      <c r="I93" s="1">
        <v>894738012</v>
      </c>
      <c r="J93" s="1">
        <v>883779</v>
      </c>
      <c r="K93" s="1">
        <v>929775</v>
      </c>
    </row>
    <row r="94" spans="1:11" x14ac:dyDescent="0.35">
      <c r="A94">
        <v>91402</v>
      </c>
      <c r="B94" t="s">
        <v>93</v>
      </c>
      <c r="C94" s="1">
        <v>1669</v>
      </c>
      <c r="D94" s="1">
        <v>363521</v>
      </c>
      <c r="E94">
        <v>0.59199999999999997</v>
      </c>
      <c r="F94">
        <v>0.72699999999999998</v>
      </c>
      <c r="G94">
        <f t="shared" si="2"/>
        <v>0.72699999999999998</v>
      </c>
      <c r="H94">
        <f t="shared" si="3"/>
        <v>0.72699999999999998</v>
      </c>
      <c r="I94" s="1">
        <v>606717558</v>
      </c>
      <c r="J94" s="1">
        <v>1120881</v>
      </c>
      <c r="K94" s="1">
        <v>1134573</v>
      </c>
    </row>
    <row r="95" spans="1:11" x14ac:dyDescent="0.35">
      <c r="A95">
        <v>100501</v>
      </c>
      <c r="B95" t="s">
        <v>94</v>
      </c>
      <c r="C95" s="1">
        <v>1521</v>
      </c>
      <c r="D95" s="1">
        <v>1374835</v>
      </c>
      <c r="E95">
        <v>0.23899999999999999</v>
      </c>
      <c r="F95">
        <v>0</v>
      </c>
      <c r="G95">
        <f t="shared" si="2"/>
        <v>0</v>
      </c>
      <c r="H95">
        <f t="shared" si="3"/>
        <v>0.36</v>
      </c>
      <c r="I95" s="1">
        <v>2091125033</v>
      </c>
      <c r="J95" s="1">
        <v>353146</v>
      </c>
      <c r="K95" s="1">
        <v>346133</v>
      </c>
    </row>
    <row r="96" spans="1:11" x14ac:dyDescent="0.35">
      <c r="A96">
        <v>100902</v>
      </c>
      <c r="B96" t="s">
        <v>95</v>
      </c>
      <c r="C96" s="1">
        <v>606</v>
      </c>
      <c r="D96" s="1">
        <v>1153172</v>
      </c>
      <c r="E96">
        <v>0.32300000000000001</v>
      </c>
      <c r="F96">
        <v>0.13200000000000001</v>
      </c>
      <c r="G96">
        <f t="shared" si="2"/>
        <v>0.13200000000000001</v>
      </c>
      <c r="H96">
        <f t="shared" si="3"/>
        <v>0.36</v>
      </c>
      <c r="I96" s="1">
        <v>698822266</v>
      </c>
      <c r="J96" s="1">
        <v>200965</v>
      </c>
      <c r="K96" s="1">
        <v>174840</v>
      </c>
    </row>
    <row r="97" spans="1:11" x14ac:dyDescent="0.35">
      <c r="A97">
        <v>101001</v>
      </c>
      <c r="B97" t="s">
        <v>96</v>
      </c>
      <c r="C97" s="1">
        <v>1357</v>
      </c>
      <c r="D97" s="1">
        <v>1135246</v>
      </c>
      <c r="E97">
        <v>0.38500000000000001</v>
      </c>
      <c r="F97">
        <v>0.14599999999999999</v>
      </c>
      <c r="G97">
        <f t="shared" si="2"/>
        <v>0.14599999999999999</v>
      </c>
      <c r="H97">
        <f t="shared" si="3"/>
        <v>0.38500000000000001</v>
      </c>
      <c r="I97" s="1">
        <v>1540529930</v>
      </c>
      <c r="J97" s="1">
        <v>352974</v>
      </c>
      <c r="K97" s="1">
        <v>316808</v>
      </c>
    </row>
    <row r="98" spans="1:11" x14ac:dyDescent="0.35">
      <c r="A98">
        <v>101300</v>
      </c>
      <c r="B98" t="s">
        <v>97</v>
      </c>
      <c r="C98" s="1">
        <v>1921</v>
      </c>
      <c r="D98" s="1">
        <v>697666</v>
      </c>
      <c r="E98">
        <v>0.47399999999999998</v>
      </c>
      <c r="F98">
        <v>0.47499999999999998</v>
      </c>
      <c r="G98">
        <f t="shared" si="2"/>
        <v>0.47499999999999998</v>
      </c>
      <c r="H98">
        <f t="shared" si="3"/>
        <v>0.47499999999999998</v>
      </c>
      <c r="I98" s="1">
        <v>1340218194</v>
      </c>
      <c r="J98" s="1">
        <v>776072</v>
      </c>
      <c r="K98" s="1">
        <v>670470</v>
      </c>
    </row>
    <row r="99" spans="1:11" x14ac:dyDescent="0.35">
      <c r="A99">
        <v>101401</v>
      </c>
      <c r="B99" t="s">
        <v>98</v>
      </c>
      <c r="C99" s="1">
        <v>1832</v>
      </c>
      <c r="D99" s="1">
        <v>775351</v>
      </c>
      <c r="E99">
        <v>0.45300000000000001</v>
      </c>
      <c r="F99">
        <v>0.41699999999999998</v>
      </c>
      <c r="G99">
        <f t="shared" si="2"/>
        <v>0.41699999999999998</v>
      </c>
      <c r="H99">
        <f t="shared" si="3"/>
        <v>0.45300000000000001</v>
      </c>
      <c r="I99" s="1">
        <v>1420443893</v>
      </c>
      <c r="J99" s="1">
        <v>697436</v>
      </c>
      <c r="K99" s="1">
        <v>638698</v>
      </c>
    </row>
    <row r="100" spans="1:11" x14ac:dyDescent="0.35">
      <c r="A100">
        <v>101601</v>
      </c>
      <c r="B100" t="s">
        <v>99</v>
      </c>
      <c r="C100" s="1">
        <v>483</v>
      </c>
      <c r="D100" s="1">
        <v>1484669</v>
      </c>
      <c r="E100">
        <v>0.32800000000000001</v>
      </c>
      <c r="F100">
        <v>0</v>
      </c>
      <c r="G100">
        <f t="shared" si="2"/>
        <v>0</v>
      </c>
      <c r="H100">
        <f t="shared" si="3"/>
        <v>0.36</v>
      </c>
      <c r="I100" s="1">
        <v>717095243</v>
      </c>
      <c r="J100" s="1">
        <v>141778</v>
      </c>
      <c r="K100" s="1">
        <v>129511</v>
      </c>
    </row>
    <row r="101" spans="1:11" x14ac:dyDescent="0.35">
      <c r="A101">
        <v>110101</v>
      </c>
      <c r="B101" t="s">
        <v>100</v>
      </c>
      <c r="C101" s="1">
        <v>642</v>
      </c>
      <c r="D101" s="1">
        <v>311666</v>
      </c>
      <c r="E101">
        <v>0.53</v>
      </c>
      <c r="F101">
        <v>0.76600000000000001</v>
      </c>
      <c r="G101">
        <f t="shared" si="2"/>
        <v>0.76600000000000001</v>
      </c>
      <c r="H101">
        <f t="shared" si="3"/>
        <v>0.76600000000000001</v>
      </c>
      <c r="I101" s="1">
        <v>200090070</v>
      </c>
      <c r="J101" s="1">
        <v>879561</v>
      </c>
      <c r="K101" s="1">
        <v>841233</v>
      </c>
    </row>
    <row r="102" spans="1:11" x14ac:dyDescent="0.35">
      <c r="A102">
        <v>110200</v>
      </c>
      <c r="B102" t="s">
        <v>101</v>
      </c>
      <c r="C102" s="1">
        <v>2798</v>
      </c>
      <c r="D102" s="1">
        <v>329071</v>
      </c>
      <c r="E102">
        <v>0.53300000000000003</v>
      </c>
      <c r="F102">
        <v>0.753</v>
      </c>
      <c r="G102">
        <f t="shared" si="2"/>
        <v>0.753</v>
      </c>
      <c r="H102">
        <f t="shared" si="3"/>
        <v>0.753</v>
      </c>
      <c r="I102" s="1">
        <v>920741727</v>
      </c>
      <c r="J102" s="1">
        <v>1783765</v>
      </c>
      <c r="K102" s="1">
        <v>1712508</v>
      </c>
    </row>
    <row r="103" spans="1:11" x14ac:dyDescent="0.35">
      <c r="A103">
        <v>110304</v>
      </c>
      <c r="B103" t="s">
        <v>102</v>
      </c>
      <c r="C103" s="1">
        <v>575</v>
      </c>
      <c r="D103" s="1">
        <v>274632</v>
      </c>
      <c r="E103">
        <v>0.55900000000000005</v>
      </c>
      <c r="F103">
        <v>0.79400000000000004</v>
      </c>
      <c r="G103">
        <f t="shared" si="2"/>
        <v>0.79400000000000004</v>
      </c>
      <c r="H103">
        <f t="shared" si="3"/>
        <v>0.79400000000000004</v>
      </c>
      <c r="I103" s="1">
        <v>157913809</v>
      </c>
      <c r="J103" s="1">
        <v>561792</v>
      </c>
      <c r="K103" s="1">
        <v>573217</v>
      </c>
    </row>
    <row r="104" spans="1:11" x14ac:dyDescent="0.35">
      <c r="A104">
        <v>110701</v>
      </c>
      <c r="B104" t="s">
        <v>103</v>
      </c>
      <c r="C104" s="1">
        <v>2307</v>
      </c>
      <c r="D104" s="1">
        <v>341251</v>
      </c>
      <c r="E104">
        <v>0.59</v>
      </c>
      <c r="F104">
        <v>0.74399999999999999</v>
      </c>
      <c r="G104">
        <f t="shared" si="2"/>
        <v>0.74399999999999999</v>
      </c>
      <c r="H104">
        <f t="shared" si="3"/>
        <v>0.74399999999999999</v>
      </c>
      <c r="I104" s="1">
        <v>787268081</v>
      </c>
      <c r="J104" s="1">
        <v>1650008</v>
      </c>
      <c r="K104" s="1">
        <v>1576681</v>
      </c>
    </row>
    <row r="105" spans="1:11" x14ac:dyDescent="0.35">
      <c r="A105">
        <v>110901</v>
      </c>
      <c r="B105" t="s">
        <v>104</v>
      </c>
      <c r="C105" s="1">
        <v>788</v>
      </c>
      <c r="D105" s="1">
        <v>270953</v>
      </c>
      <c r="E105">
        <v>0.54900000000000004</v>
      </c>
      <c r="F105">
        <v>0.79600000000000004</v>
      </c>
      <c r="G105">
        <f t="shared" si="2"/>
        <v>0.79600000000000004</v>
      </c>
      <c r="H105">
        <f t="shared" si="3"/>
        <v>0.79600000000000004</v>
      </c>
      <c r="I105" s="1">
        <v>213511640</v>
      </c>
      <c r="J105" s="1">
        <v>773111</v>
      </c>
      <c r="K105" s="1">
        <v>888528</v>
      </c>
    </row>
    <row r="106" spans="1:11" x14ac:dyDescent="0.35">
      <c r="A106">
        <v>120102</v>
      </c>
      <c r="B106" t="s">
        <v>105</v>
      </c>
      <c r="C106" s="1">
        <v>110</v>
      </c>
      <c r="D106" s="1">
        <v>3615619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397718097</v>
      </c>
      <c r="J106" s="1">
        <v>112067</v>
      </c>
      <c r="K106" s="1">
        <v>90088</v>
      </c>
    </row>
    <row r="107" spans="1:11" x14ac:dyDescent="0.35">
      <c r="A107">
        <v>120301</v>
      </c>
      <c r="B107" t="s">
        <v>106</v>
      </c>
      <c r="C107" s="1">
        <v>312</v>
      </c>
      <c r="D107" s="1">
        <v>2374195</v>
      </c>
      <c r="E107">
        <v>0.192</v>
      </c>
      <c r="F107">
        <v>0</v>
      </c>
      <c r="G107">
        <f t="shared" si="2"/>
        <v>0</v>
      </c>
      <c r="H107">
        <f t="shared" si="3"/>
        <v>0.36</v>
      </c>
      <c r="I107" s="1">
        <v>740749095</v>
      </c>
      <c r="J107" s="1">
        <v>237843</v>
      </c>
      <c r="K107" s="1">
        <v>204277</v>
      </c>
    </row>
    <row r="108" spans="1:11" x14ac:dyDescent="0.35">
      <c r="A108">
        <v>120401</v>
      </c>
      <c r="B108" t="s">
        <v>107</v>
      </c>
      <c r="C108" s="1">
        <v>407</v>
      </c>
      <c r="D108" s="1">
        <v>568939</v>
      </c>
      <c r="E108">
        <v>0.35</v>
      </c>
      <c r="F108">
        <v>0.57199999999999995</v>
      </c>
      <c r="G108">
        <f t="shared" si="2"/>
        <v>0.57199999999999995</v>
      </c>
      <c r="H108">
        <f t="shared" si="3"/>
        <v>0.57199999999999995</v>
      </c>
      <c r="I108" s="1">
        <v>231558412</v>
      </c>
      <c r="J108" s="1">
        <v>524973</v>
      </c>
      <c r="K108" s="1">
        <v>493422</v>
      </c>
    </row>
    <row r="109" spans="1:11" x14ac:dyDescent="0.35">
      <c r="A109">
        <v>120501</v>
      </c>
      <c r="B109" t="s">
        <v>108</v>
      </c>
      <c r="C109" s="1">
        <v>803</v>
      </c>
      <c r="D109" s="1">
        <v>822078</v>
      </c>
      <c r="E109">
        <v>0.39400000000000002</v>
      </c>
      <c r="F109">
        <v>0.38200000000000001</v>
      </c>
      <c r="G109">
        <f t="shared" si="2"/>
        <v>0.38200000000000001</v>
      </c>
      <c r="H109">
        <f t="shared" si="3"/>
        <v>0.39400000000000002</v>
      </c>
      <c r="I109" s="1">
        <v>660129360</v>
      </c>
      <c r="J109" s="1">
        <v>463524</v>
      </c>
      <c r="K109" s="1">
        <v>416543</v>
      </c>
    </row>
    <row r="110" spans="1:11" x14ac:dyDescent="0.35">
      <c r="A110">
        <v>120701</v>
      </c>
      <c r="B110" t="s">
        <v>109</v>
      </c>
      <c r="C110" s="1">
        <v>276</v>
      </c>
      <c r="D110" s="1">
        <v>626108</v>
      </c>
      <c r="E110">
        <v>0.41699999999999998</v>
      </c>
      <c r="F110">
        <v>0.52900000000000003</v>
      </c>
      <c r="G110">
        <f t="shared" si="2"/>
        <v>0.52900000000000003</v>
      </c>
      <c r="H110">
        <f t="shared" si="3"/>
        <v>0.52900000000000003</v>
      </c>
      <c r="I110" s="1">
        <v>172805966</v>
      </c>
      <c r="J110" s="1">
        <v>247117</v>
      </c>
      <c r="K110" s="1">
        <v>197304</v>
      </c>
    </row>
    <row r="111" spans="1:11" x14ac:dyDescent="0.35">
      <c r="A111">
        <v>120906</v>
      </c>
      <c r="B111" t="s">
        <v>110</v>
      </c>
      <c r="C111" s="1">
        <v>377</v>
      </c>
      <c r="D111" s="1">
        <v>682041</v>
      </c>
      <c r="E111">
        <v>0.45600000000000002</v>
      </c>
      <c r="F111">
        <v>0.48699999999999999</v>
      </c>
      <c r="G111">
        <f t="shared" si="2"/>
        <v>0.48699999999999999</v>
      </c>
      <c r="H111">
        <f t="shared" si="3"/>
        <v>0.48699999999999999</v>
      </c>
      <c r="I111" s="1">
        <v>257129796</v>
      </c>
      <c r="J111" s="1">
        <v>332429</v>
      </c>
      <c r="K111" s="1">
        <v>344428</v>
      </c>
    </row>
    <row r="112" spans="1:11" x14ac:dyDescent="0.35">
      <c r="A112">
        <v>121401</v>
      </c>
      <c r="B112" t="s">
        <v>111</v>
      </c>
      <c r="C112" s="1">
        <v>437</v>
      </c>
      <c r="D112" s="1">
        <v>1906134</v>
      </c>
      <c r="E112">
        <v>1.2999999999999999E-2</v>
      </c>
      <c r="F112">
        <v>0</v>
      </c>
      <c r="G112">
        <f t="shared" si="2"/>
        <v>0</v>
      </c>
      <c r="H112">
        <f t="shared" si="3"/>
        <v>0.36</v>
      </c>
      <c r="I112" s="1">
        <v>832980795</v>
      </c>
      <c r="J112" s="1">
        <v>218266</v>
      </c>
      <c r="K112" s="1">
        <v>185335</v>
      </c>
    </row>
    <row r="113" spans="1:11" x14ac:dyDescent="0.35">
      <c r="A113">
        <v>121502</v>
      </c>
      <c r="B113" t="s">
        <v>112</v>
      </c>
      <c r="C113" s="1">
        <v>359</v>
      </c>
      <c r="D113" s="1">
        <v>1295066</v>
      </c>
      <c r="E113">
        <v>0.38500000000000001</v>
      </c>
      <c r="F113">
        <v>2.5000000000000001E-2</v>
      </c>
      <c r="G113">
        <f t="shared" si="2"/>
        <v>2.5000000000000001E-2</v>
      </c>
      <c r="H113">
        <f t="shared" si="3"/>
        <v>0.38500000000000001</v>
      </c>
      <c r="I113" s="1">
        <v>464929047</v>
      </c>
      <c r="J113" s="1">
        <v>207153</v>
      </c>
      <c r="K113" s="1">
        <v>164187</v>
      </c>
    </row>
    <row r="114" spans="1:11" x14ac:dyDescent="0.35">
      <c r="A114">
        <v>121601</v>
      </c>
      <c r="B114" t="s">
        <v>113</v>
      </c>
      <c r="C114" s="1">
        <v>1165</v>
      </c>
      <c r="D114" s="1">
        <v>371124</v>
      </c>
      <c r="E114">
        <v>0.45600000000000002</v>
      </c>
      <c r="F114">
        <v>0.72199999999999998</v>
      </c>
      <c r="G114">
        <f t="shared" si="2"/>
        <v>0.72199999999999998</v>
      </c>
      <c r="H114">
        <f t="shared" si="3"/>
        <v>0.72199999999999998</v>
      </c>
      <c r="I114" s="1">
        <v>432359827</v>
      </c>
      <c r="J114" s="1">
        <v>1839351</v>
      </c>
      <c r="K114" s="1">
        <v>2232048</v>
      </c>
    </row>
    <row r="115" spans="1:11" x14ac:dyDescent="0.35">
      <c r="A115">
        <v>121701</v>
      </c>
      <c r="B115" t="s">
        <v>114</v>
      </c>
      <c r="C115" s="1">
        <v>390</v>
      </c>
      <c r="D115" s="1">
        <v>512279</v>
      </c>
      <c r="E115">
        <v>0.51600000000000001</v>
      </c>
      <c r="F115">
        <v>0.61499999999999999</v>
      </c>
      <c r="G115">
        <f t="shared" si="2"/>
        <v>0.61499999999999999</v>
      </c>
      <c r="H115">
        <f t="shared" si="3"/>
        <v>0.61499999999999999</v>
      </c>
      <c r="I115" s="1">
        <v>199789071</v>
      </c>
      <c r="J115" s="1">
        <v>406115</v>
      </c>
      <c r="K115" s="1">
        <v>367984</v>
      </c>
    </row>
    <row r="116" spans="1:11" x14ac:dyDescent="0.35">
      <c r="A116">
        <v>121702</v>
      </c>
      <c r="B116" t="s">
        <v>115</v>
      </c>
      <c r="C116" s="1">
        <v>391</v>
      </c>
      <c r="D116" s="1">
        <v>694277</v>
      </c>
      <c r="E116">
        <v>0.45600000000000002</v>
      </c>
      <c r="F116">
        <v>0.47799999999999998</v>
      </c>
      <c r="G116">
        <f t="shared" si="2"/>
        <v>0.47799999999999998</v>
      </c>
      <c r="H116">
        <f t="shared" si="3"/>
        <v>0.47799999999999998</v>
      </c>
      <c r="I116" s="1">
        <v>271462657</v>
      </c>
      <c r="J116" s="1">
        <v>300308</v>
      </c>
      <c r="K116" s="1">
        <v>279856</v>
      </c>
    </row>
    <row r="117" spans="1:11" x14ac:dyDescent="0.35">
      <c r="A117">
        <v>121901</v>
      </c>
      <c r="B117" t="s">
        <v>116</v>
      </c>
      <c r="C117" s="1">
        <v>1065</v>
      </c>
      <c r="D117" s="1">
        <v>458278</v>
      </c>
      <c r="E117">
        <v>0.371</v>
      </c>
      <c r="F117">
        <v>0.65600000000000003</v>
      </c>
      <c r="G117">
        <f t="shared" si="2"/>
        <v>0.65600000000000003</v>
      </c>
      <c r="H117">
        <f t="shared" si="3"/>
        <v>0.65600000000000003</v>
      </c>
      <c r="I117" s="1">
        <v>488066660</v>
      </c>
      <c r="J117" s="1">
        <v>1067181</v>
      </c>
      <c r="K117" s="1">
        <v>1060167</v>
      </c>
    </row>
    <row r="118" spans="1:11" x14ac:dyDescent="0.35">
      <c r="A118">
        <v>130200</v>
      </c>
      <c r="B118" t="s">
        <v>117</v>
      </c>
      <c r="C118" s="1">
        <v>3401</v>
      </c>
      <c r="D118" s="1">
        <v>638389</v>
      </c>
      <c r="E118">
        <v>0.47799999999999998</v>
      </c>
      <c r="F118">
        <v>0.52</v>
      </c>
      <c r="G118">
        <f t="shared" si="2"/>
        <v>0.52</v>
      </c>
      <c r="H118">
        <f t="shared" si="3"/>
        <v>0.52</v>
      </c>
      <c r="I118" s="1">
        <v>2171164130</v>
      </c>
      <c r="J118" s="1">
        <v>556583</v>
      </c>
      <c r="K118" s="1">
        <v>604600</v>
      </c>
    </row>
    <row r="119" spans="1:11" x14ac:dyDescent="0.35">
      <c r="A119">
        <v>130502</v>
      </c>
      <c r="B119" t="s">
        <v>118</v>
      </c>
      <c r="C119" s="1">
        <v>1592</v>
      </c>
      <c r="D119" s="1">
        <v>596551</v>
      </c>
      <c r="E119">
        <v>0.56299999999999994</v>
      </c>
      <c r="F119">
        <v>0.55200000000000005</v>
      </c>
      <c r="G119">
        <f t="shared" si="2"/>
        <v>0.55200000000000005</v>
      </c>
      <c r="H119">
        <f t="shared" si="3"/>
        <v>0.56299999999999994</v>
      </c>
      <c r="I119" s="1">
        <v>949709265</v>
      </c>
      <c r="J119" s="1">
        <v>470799</v>
      </c>
      <c r="K119" s="1">
        <v>607871</v>
      </c>
    </row>
    <row r="120" spans="1:11" x14ac:dyDescent="0.35">
      <c r="A120">
        <v>130801</v>
      </c>
      <c r="B120" t="s">
        <v>119</v>
      </c>
      <c r="C120" s="1">
        <v>4103</v>
      </c>
      <c r="D120" s="1">
        <v>675123</v>
      </c>
      <c r="E120">
        <v>0.59199999999999997</v>
      </c>
      <c r="F120">
        <v>0.49299999999999999</v>
      </c>
      <c r="G120">
        <f t="shared" si="2"/>
        <v>0.49299999999999999</v>
      </c>
      <c r="H120">
        <f t="shared" si="3"/>
        <v>0.59199999999999997</v>
      </c>
      <c r="I120" s="1">
        <v>2770033298</v>
      </c>
      <c r="J120" s="1">
        <v>1296639</v>
      </c>
      <c r="K120" s="1">
        <v>1261040</v>
      </c>
    </row>
    <row r="121" spans="1:11" x14ac:dyDescent="0.35">
      <c r="A121">
        <v>131101</v>
      </c>
      <c r="B121" t="s">
        <v>120</v>
      </c>
      <c r="C121" s="1">
        <v>804</v>
      </c>
      <c r="D121" s="1">
        <v>1240047</v>
      </c>
      <c r="E121">
        <v>0.35499999999999998</v>
      </c>
      <c r="F121">
        <v>6.7000000000000004E-2</v>
      </c>
      <c r="G121">
        <f t="shared" si="2"/>
        <v>6.7000000000000004E-2</v>
      </c>
      <c r="H121">
        <f t="shared" si="3"/>
        <v>0.36</v>
      </c>
      <c r="I121" s="1">
        <v>996998331</v>
      </c>
      <c r="J121" s="1">
        <v>239975</v>
      </c>
      <c r="K121" s="1">
        <v>223787</v>
      </c>
    </row>
    <row r="122" spans="1:11" x14ac:dyDescent="0.35">
      <c r="A122">
        <v>131201</v>
      </c>
      <c r="B122" t="s">
        <v>121</v>
      </c>
      <c r="C122" s="1">
        <v>1449</v>
      </c>
      <c r="D122" s="1">
        <v>1006144</v>
      </c>
      <c r="E122">
        <v>0.60799999999999998</v>
      </c>
      <c r="F122">
        <v>0.24299999999999999</v>
      </c>
      <c r="G122">
        <f t="shared" si="2"/>
        <v>0.24299999999999999</v>
      </c>
      <c r="H122">
        <f t="shared" si="3"/>
        <v>0.60799999999999998</v>
      </c>
      <c r="I122" s="1">
        <v>1457903590</v>
      </c>
      <c r="J122" s="1">
        <v>468855</v>
      </c>
      <c r="K122" s="1">
        <v>504088</v>
      </c>
    </row>
    <row r="123" spans="1:11" x14ac:dyDescent="0.35">
      <c r="A123">
        <v>131301</v>
      </c>
      <c r="B123" t="s">
        <v>122</v>
      </c>
      <c r="C123" s="1">
        <v>1134</v>
      </c>
      <c r="D123" s="1">
        <v>1479127</v>
      </c>
      <c r="E123">
        <v>0.36</v>
      </c>
      <c r="F123">
        <v>0</v>
      </c>
      <c r="G123">
        <f t="shared" si="2"/>
        <v>0</v>
      </c>
      <c r="H123">
        <f t="shared" si="3"/>
        <v>0.36</v>
      </c>
      <c r="I123" s="1">
        <v>1677331051</v>
      </c>
      <c r="J123" s="1">
        <v>298300</v>
      </c>
      <c r="K123" s="1">
        <v>294481</v>
      </c>
    </row>
    <row r="124" spans="1:11" x14ac:dyDescent="0.35">
      <c r="A124">
        <v>131500</v>
      </c>
      <c r="B124" t="s">
        <v>123</v>
      </c>
      <c r="C124" s="1">
        <v>4445</v>
      </c>
      <c r="D124" s="1">
        <v>461809</v>
      </c>
      <c r="E124">
        <v>0.36</v>
      </c>
      <c r="F124">
        <v>0.65300000000000002</v>
      </c>
      <c r="G124">
        <f t="shared" si="2"/>
        <v>0.65300000000000002</v>
      </c>
      <c r="H124">
        <f t="shared" si="3"/>
        <v>0.65300000000000002</v>
      </c>
      <c r="I124" s="1">
        <v>2052743527</v>
      </c>
      <c r="J124" s="1">
        <v>1195176</v>
      </c>
      <c r="K124" s="1">
        <v>1241448</v>
      </c>
    </row>
    <row r="125" spans="1:11" x14ac:dyDescent="0.35">
      <c r="A125">
        <v>131601</v>
      </c>
      <c r="B125" t="s">
        <v>124</v>
      </c>
      <c r="C125" s="1">
        <v>10075</v>
      </c>
      <c r="D125" s="1">
        <v>608255</v>
      </c>
      <c r="E125">
        <v>0.61799999999999999</v>
      </c>
      <c r="F125">
        <v>0.54300000000000004</v>
      </c>
      <c r="G125">
        <f t="shared" si="2"/>
        <v>0.54300000000000004</v>
      </c>
      <c r="H125">
        <f t="shared" si="3"/>
        <v>0.61799999999999999</v>
      </c>
      <c r="I125" s="1">
        <v>6128178884</v>
      </c>
      <c r="J125" s="1">
        <v>2605825</v>
      </c>
      <c r="K125" s="1">
        <v>2613642</v>
      </c>
    </row>
    <row r="126" spans="1:11" x14ac:dyDescent="0.35">
      <c r="A126">
        <v>131602</v>
      </c>
      <c r="B126" t="s">
        <v>125</v>
      </c>
      <c r="C126" s="1">
        <v>1704</v>
      </c>
      <c r="D126" s="1">
        <v>677890</v>
      </c>
      <c r="E126">
        <v>0.65400000000000003</v>
      </c>
      <c r="F126">
        <v>0.49</v>
      </c>
      <c r="G126">
        <f t="shared" si="2"/>
        <v>0.49</v>
      </c>
      <c r="H126">
        <f t="shared" si="3"/>
        <v>0.65400000000000003</v>
      </c>
      <c r="I126" s="1">
        <v>1155124802</v>
      </c>
      <c r="J126" s="1">
        <v>1030553</v>
      </c>
      <c r="K126" s="1">
        <v>1086231</v>
      </c>
    </row>
    <row r="127" spans="1:11" x14ac:dyDescent="0.35">
      <c r="A127">
        <v>131701</v>
      </c>
      <c r="B127" t="s">
        <v>126</v>
      </c>
      <c r="C127" s="1">
        <v>2260</v>
      </c>
      <c r="D127" s="1">
        <v>682426</v>
      </c>
      <c r="E127">
        <v>0.58399999999999996</v>
      </c>
      <c r="F127">
        <v>0.48699999999999999</v>
      </c>
      <c r="G127">
        <f t="shared" si="2"/>
        <v>0.48699999999999999</v>
      </c>
      <c r="H127">
        <f t="shared" si="3"/>
        <v>0.58399999999999996</v>
      </c>
      <c r="I127" s="1">
        <v>1542284823</v>
      </c>
      <c r="J127" s="1">
        <v>587652</v>
      </c>
      <c r="K127" s="1">
        <v>562287</v>
      </c>
    </row>
    <row r="128" spans="1:11" x14ac:dyDescent="0.35">
      <c r="A128">
        <v>131801</v>
      </c>
      <c r="B128" t="s">
        <v>127</v>
      </c>
      <c r="C128" s="1">
        <v>1264</v>
      </c>
      <c r="D128" s="1">
        <v>1332138</v>
      </c>
      <c r="E128">
        <v>0.45600000000000002</v>
      </c>
      <c r="F128">
        <v>0</v>
      </c>
      <c r="G128">
        <f t="shared" si="2"/>
        <v>0</v>
      </c>
      <c r="H128">
        <f t="shared" si="3"/>
        <v>0.45600000000000002</v>
      </c>
      <c r="I128" s="1">
        <v>1683822591</v>
      </c>
      <c r="J128" s="1">
        <v>280602</v>
      </c>
      <c r="K128" s="1">
        <v>297312</v>
      </c>
    </row>
    <row r="129" spans="1:11" x14ac:dyDescent="0.35">
      <c r="A129">
        <v>132101</v>
      </c>
      <c r="B129" t="s">
        <v>128</v>
      </c>
      <c r="C129" s="1">
        <v>12299</v>
      </c>
      <c r="D129" s="1">
        <v>761373</v>
      </c>
      <c r="E129">
        <v>0.45300000000000001</v>
      </c>
      <c r="F129">
        <v>0.42699999999999999</v>
      </c>
      <c r="G129">
        <f t="shared" si="2"/>
        <v>0.42699999999999999</v>
      </c>
      <c r="H129">
        <f t="shared" si="3"/>
        <v>0.45300000000000001</v>
      </c>
      <c r="I129" s="1">
        <v>9364132735</v>
      </c>
      <c r="J129" s="1">
        <v>1993798</v>
      </c>
      <c r="K129" s="1">
        <v>1965224</v>
      </c>
    </row>
    <row r="130" spans="1:11" x14ac:dyDescent="0.35">
      <c r="A130">
        <v>132201</v>
      </c>
      <c r="B130" t="s">
        <v>129</v>
      </c>
      <c r="C130" s="1">
        <v>1223</v>
      </c>
      <c r="D130" s="1">
        <v>1476103</v>
      </c>
      <c r="E130">
        <v>0.32800000000000001</v>
      </c>
      <c r="F130">
        <v>0</v>
      </c>
      <c r="G130">
        <f t="shared" si="2"/>
        <v>0</v>
      </c>
      <c r="H130">
        <f t="shared" si="3"/>
        <v>0.36</v>
      </c>
      <c r="I130" s="1">
        <v>1805274362</v>
      </c>
      <c r="J130" s="1">
        <v>311476</v>
      </c>
      <c r="K130" s="1">
        <v>303536</v>
      </c>
    </row>
    <row r="131" spans="1:11" x14ac:dyDescent="0.35">
      <c r="A131">
        <v>140101</v>
      </c>
      <c r="B131" t="s">
        <v>130</v>
      </c>
      <c r="C131" s="1">
        <v>1866</v>
      </c>
      <c r="D131" s="1">
        <v>389331</v>
      </c>
      <c r="E131">
        <v>0.63500000000000001</v>
      </c>
      <c r="F131">
        <v>0.70799999999999996</v>
      </c>
      <c r="G131">
        <f t="shared" si="2"/>
        <v>0.70799999999999996</v>
      </c>
      <c r="H131">
        <f t="shared" si="3"/>
        <v>0.70799999999999996</v>
      </c>
      <c r="I131" s="1">
        <v>726493076</v>
      </c>
      <c r="J131" s="1">
        <v>1142686</v>
      </c>
      <c r="K131" s="1">
        <v>944301</v>
      </c>
    </row>
    <row r="132" spans="1:11" x14ac:dyDescent="0.35">
      <c r="A132">
        <v>140201</v>
      </c>
      <c r="B132" t="s">
        <v>131</v>
      </c>
      <c r="C132" s="1">
        <v>3182</v>
      </c>
      <c r="D132" s="1">
        <v>468933</v>
      </c>
      <c r="E132">
        <v>0.65100000000000002</v>
      </c>
      <c r="F132">
        <v>0.64800000000000002</v>
      </c>
      <c r="G132">
        <f t="shared" ref="G132:G195" si="4">F132</f>
        <v>0.64800000000000002</v>
      </c>
      <c r="H132">
        <f t="shared" ref="H132:H195" si="5">MAX(IF(E132&gt;F132,E132,F132),0.36)</f>
        <v>0.65100000000000002</v>
      </c>
      <c r="I132" s="1">
        <v>1492146108</v>
      </c>
      <c r="J132" s="1">
        <v>774960</v>
      </c>
      <c r="K132" s="1">
        <v>818320</v>
      </c>
    </row>
    <row r="133" spans="1:11" x14ac:dyDescent="0.35">
      <c r="A133">
        <v>140203</v>
      </c>
      <c r="B133" t="s">
        <v>132</v>
      </c>
      <c r="C133" s="1">
        <v>11157</v>
      </c>
      <c r="D133" s="1">
        <v>515019</v>
      </c>
      <c r="E133">
        <v>0.60399999999999998</v>
      </c>
      <c r="F133">
        <v>0.61299999999999999</v>
      </c>
      <c r="G133">
        <f t="shared" si="4"/>
        <v>0.61299999999999999</v>
      </c>
      <c r="H133">
        <f t="shared" si="5"/>
        <v>0.61299999999999999</v>
      </c>
      <c r="I133" s="1">
        <v>5746067900</v>
      </c>
      <c r="J133" s="1">
        <v>2871631</v>
      </c>
      <c r="K133" s="1">
        <v>2752658</v>
      </c>
    </row>
    <row r="134" spans="1:11" x14ac:dyDescent="0.35">
      <c r="A134">
        <v>140207</v>
      </c>
      <c r="B134" t="s">
        <v>133</v>
      </c>
      <c r="C134" s="1">
        <v>3631</v>
      </c>
      <c r="D134" s="1">
        <v>572161</v>
      </c>
      <c r="E134">
        <v>0.59199999999999997</v>
      </c>
      <c r="F134">
        <v>0.56999999999999995</v>
      </c>
      <c r="G134">
        <f t="shared" si="4"/>
        <v>0.56999999999999995</v>
      </c>
      <c r="H134">
        <f t="shared" si="5"/>
        <v>0.59199999999999997</v>
      </c>
      <c r="I134" s="1">
        <v>2077519576</v>
      </c>
      <c r="J134" s="1">
        <v>801276</v>
      </c>
      <c r="K134" s="1">
        <v>692899</v>
      </c>
    </row>
    <row r="135" spans="1:11" x14ac:dyDescent="0.35">
      <c r="A135">
        <v>140301</v>
      </c>
      <c r="B135" t="s">
        <v>134</v>
      </c>
      <c r="C135" s="1">
        <v>2024</v>
      </c>
      <c r="D135" s="1">
        <v>568286</v>
      </c>
      <c r="E135">
        <v>0.51900000000000002</v>
      </c>
      <c r="F135">
        <v>0.57299999999999995</v>
      </c>
      <c r="G135">
        <f t="shared" si="4"/>
        <v>0.57299999999999995</v>
      </c>
      <c r="H135">
        <f t="shared" si="5"/>
        <v>0.57299999999999995</v>
      </c>
      <c r="I135" s="1">
        <v>1150212339</v>
      </c>
      <c r="J135" s="1">
        <v>734259</v>
      </c>
      <c r="K135" s="1">
        <v>659651</v>
      </c>
    </row>
    <row r="136" spans="1:11" x14ac:dyDescent="0.35">
      <c r="A136">
        <v>140600</v>
      </c>
      <c r="B136" t="s">
        <v>135</v>
      </c>
      <c r="C136" s="1">
        <v>38247</v>
      </c>
      <c r="D136" s="1">
        <v>167512</v>
      </c>
      <c r="E136">
        <v>0.27300000000000002</v>
      </c>
      <c r="F136">
        <v>0.875</v>
      </c>
      <c r="G136">
        <f t="shared" si="4"/>
        <v>0.875</v>
      </c>
      <c r="H136">
        <f t="shared" si="5"/>
        <v>0.875</v>
      </c>
      <c r="I136" s="1">
        <v>6406851468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2364</v>
      </c>
      <c r="D137" s="1">
        <v>535238</v>
      </c>
      <c r="E137">
        <v>0.57899999999999996</v>
      </c>
      <c r="F137">
        <v>0.59799999999999998</v>
      </c>
      <c r="G137">
        <f t="shared" si="4"/>
        <v>0.59799999999999998</v>
      </c>
      <c r="H137">
        <f t="shared" si="5"/>
        <v>0.59799999999999998</v>
      </c>
      <c r="I137" s="1">
        <v>1265304296</v>
      </c>
      <c r="J137" s="1">
        <v>861765</v>
      </c>
      <c r="K137" s="1">
        <v>840064</v>
      </c>
    </row>
    <row r="138" spans="1:11" x14ac:dyDescent="0.35">
      <c r="A138">
        <v>140702</v>
      </c>
      <c r="B138" t="s">
        <v>137</v>
      </c>
      <c r="C138" s="1">
        <v>2280</v>
      </c>
      <c r="D138" s="1">
        <v>422838</v>
      </c>
      <c r="E138">
        <v>0.623</v>
      </c>
      <c r="F138">
        <v>0.68200000000000005</v>
      </c>
      <c r="G138">
        <f t="shared" si="4"/>
        <v>0.68200000000000005</v>
      </c>
      <c r="H138">
        <f t="shared" si="5"/>
        <v>0.68200000000000005</v>
      </c>
      <c r="I138" s="1">
        <v>964072072</v>
      </c>
      <c r="J138" s="1">
        <v>982090</v>
      </c>
      <c r="K138" s="1">
        <v>872832</v>
      </c>
    </row>
    <row r="139" spans="1:11" x14ac:dyDescent="0.35">
      <c r="A139">
        <v>140703</v>
      </c>
      <c r="B139" t="s">
        <v>138</v>
      </c>
      <c r="C139" s="1">
        <v>1516</v>
      </c>
      <c r="D139" s="1">
        <v>278449</v>
      </c>
      <c r="E139">
        <v>0.74299999999999999</v>
      </c>
      <c r="F139">
        <v>0.79100000000000004</v>
      </c>
      <c r="G139">
        <f t="shared" si="4"/>
        <v>0.79100000000000004</v>
      </c>
      <c r="H139">
        <f t="shared" si="5"/>
        <v>0.79100000000000004</v>
      </c>
      <c r="I139" s="1">
        <v>422129896</v>
      </c>
      <c r="J139" s="1">
        <v>977532</v>
      </c>
      <c r="K139" s="1">
        <v>1427786</v>
      </c>
    </row>
    <row r="140" spans="1:11" x14ac:dyDescent="0.35">
      <c r="A140">
        <v>140707</v>
      </c>
      <c r="B140" t="s">
        <v>139</v>
      </c>
      <c r="C140" s="1">
        <v>2166</v>
      </c>
      <c r="D140" s="1">
        <v>350817</v>
      </c>
      <c r="E140">
        <v>0.66200000000000003</v>
      </c>
      <c r="F140">
        <v>0.73699999999999999</v>
      </c>
      <c r="G140">
        <f t="shared" si="4"/>
        <v>0.73699999999999999</v>
      </c>
      <c r="H140">
        <f t="shared" si="5"/>
        <v>0.73699999999999999</v>
      </c>
      <c r="I140" s="1">
        <v>759870874</v>
      </c>
      <c r="J140" s="1">
        <v>879023</v>
      </c>
      <c r="K140" s="1">
        <v>972226</v>
      </c>
    </row>
    <row r="141" spans="1:11" x14ac:dyDescent="0.35">
      <c r="A141">
        <v>140709</v>
      </c>
      <c r="B141" t="s">
        <v>140</v>
      </c>
      <c r="C141" s="1">
        <v>1575</v>
      </c>
      <c r="D141" s="1">
        <v>286884</v>
      </c>
      <c r="E141">
        <v>0.77900000000000003</v>
      </c>
      <c r="F141">
        <v>0.78500000000000003</v>
      </c>
      <c r="G141">
        <f t="shared" si="4"/>
        <v>0.78500000000000003</v>
      </c>
      <c r="H141">
        <f t="shared" si="5"/>
        <v>0.78500000000000003</v>
      </c>
      <c r="I141" s="1">
        <v>451843864</v>
      </c>
      <c r="J141" s="1">
        <v>1299912</v>
      </c>
      <c r="K141" s="1">
        <v>1056143</v>
      </c>
    </row>
    <row r="142" spans="1:11" x14ac:dyDescent="0.35">
      <c r="A142">
        <v>140801</v>
      </c>
      <c r="B142" t="s">
        <v>141</v>
      </c>
      <c r="C142" s="1">
        <v>5322</v>
      </c>
      <c r="D142" s="1">
        <v>501830</v>
      </c>
      <c r="E142">
        <v>0.52100000000000002</v>
      </c>
      <c r="F142">
        <v>0.623</v>
      </c>
      <c r="G142">
        <f t="shared" si="4"/>
        <v>0.623</v>
      </c>
      <c r="H142">
        <f t="shared" si="5"/>
        <v>0.623</v>
      </c>
      <c r="I142" s="1">
        <v>2670742517</v>
      </c>
      <c r="J142" s="1">
        <v>1348119</v>
      </c>
      <c r="K142" s="1">
        <v>1129826</v>
      </c>
    </row>
    <row r="143" spans="1:11" x14ac:dyDescent="0.35">
      <c r="A143">
        <v>141101</v>
      </c>
      <c r="B143" t="s">
        <v>142</v>
      </c>
      <c r="C143" s="1">
        <v>2140</v>
      </c>
      <c r="D143" s="1">
        <v>396436</v>
      </c>
      <c r="E143">
        <v>0.58399999999999996</v>
      </c>
      <c r="F143">
        <v>0.70199999999999996</v>
      </c>
      <c r="G143">
        <f t="shared" si="4"/>
        <v>0.70199999999999996</v>
      </c>
      <c r="H143">
        <f t="shared" si="5"/>
        <v>0.70199999999999996</v>
      </c>
      <c r="I143" s="1">
        <v>848373384</v>
      </c>
      <c r="J143" s="1">
        <v>1549130</v>
      </c>
      <c r="K143" s="1">
        <v>1444646</v>
      </c>
    </row>
    <row r="144" spans="1:11" x14ac:dyDescent="0.35">
      <c r="A144">
        <v>141201</v>
      </c>
      <c r="B144" t="s">
        <v>143</v>
      </c>
      <c r="C144" s="1">
        <v>1724</v>
      </c>
      <c r="D144" s="1">
        <v>395048</v>
      </c>
      <c r="E144">
        <v>0.621</v>
      </c>
      <c r="F144">
        <v>0.70299999999999996</v>
      </c>
      <c r="G144">
        <f t="shared" si="4"/>
        <v>0.70299999999999996</v>
      </c>
      <c r="H144">
        <f t="shared" si="5"/>
        <v>0.70299999999999996</v>
      </c>
      <c r="I144" s="1">
        <v>681063972</v>
      </c>
      <c r="J144" s="1">
        <v>819389</v>
      </c>
      <c r="K144" s="1">
        <v>776980</v>
      </c>
    </row>
    <row r="145" spans="1:11" x14ac:dyDescent="0.35">
      <c r="A145">
        <v>141301</v>
      </c>
      <c r="B145" t="s">
        <v>144</v>
      </c>
      <c r="C145" s="1">
        <v>2729</v>
      </c>
      <c r="D145" s="1">
        <v>568878</v>
      </c>
      <c r="E145">
        <v>0.55400000000000005</v>
      </c>
      <c r="F145">
        <v>0.57299999999999995</v>
      </c>
      <c r="G145">
        <f t="shared" si="4"/>
        <v>0.57299999999999995</v>
      </c>
      <c r="H145">
        <f t="shared" si="5"/>
        <v>0.57299999999999995</v>
      </c>
      <c r="I145" s="1">
        <v>1552468693</v>
      </c>
      <c r="J145" s="1">
        <v>959893</v>
      </c>
      <c r="K145" s="1">
        <v>1037046</v>
      </c>
    </row>
    <row r="146" spans="1:11" x14ac:dyDescent="0.35">
      <c r="A146">
        <v>141401</v>
      </c>
      <c r="B146" t="s">
        <v>145</v>
      </c>
      <c r="C146" s="1">
        <v>2807</v>
      </c>
      <c r="D146" s="1">
        <v>337370</v>
      </c>
      <c r="E146">
        <v>0.58799999999999997</v>
      </c>
      <c r="F146">
        <v>0.747</v>
      </c>
      <c r="G146">
        <f t="shared" si="4"/>
        <v>0.747</v>
      </c>
      <c r="H146">
        <f t="shared" si="5"/>
        <v>0.747</v>
      </c>
      <c r="I146" s="1">
        <v>947000279</v>
      </c>
      <c r="J146" s="1">
        <v>1482248</v>
      </c>
      <c r="K146" s="1">
        <v>1393750</v>
      </c>
    </row>
    <row r="147" spans="1:11" x14ac:dyDescent="0.35">
      <c r="A147">
        <v>141501</v>
      </c>
      <c r="B147" t="s">
        <v>146</v>
      </c>
      <c r="C147" s="1">
        <v>3369</v>
      </c>
      <c r="D147" s="1">
        <v>450710</v>
      </c>
      <c r="E147">
        <v>0.623</v>
      </c>
      <c r="F147">
        <v>0.66100000000000003</v>
      </c>
      <c r="G147">
        <f t="shared" si="4"/>
        <v>0.66100000000000003</v>
      </c>
      <c r="H147">
        <f t="shared" si="5"/>
        <v>0.66100000000000003</v>
      </c>
      <c r="I147" s="1">
        <v>1518445240</v>
      </c>
      <c r="J147" s="1">
        <v>1581473</v>
      </c>
      <c r="K147" s="1">
        <v>1198379</v>
      </c>
    </row>
    <row r="148" spans="1:11" x14ac:dyDescent="0.35">
      <c r="A148">
        <v>141601</v>
      </c>
      <c r="B148" t="s">
        <v>147</v>
      </c>
      <c r="C148" s="1">
        <v>4002</v>
      </c>
      <c r="D148" s="1">
        <v>403662</v>
      </c>
      <c r="E148">
        <v>0.63500000000000001</v>
      </c>
      <c r="F148">
        <v>0.69699999999999995</v>
      </c>
      <c r="G148">
        <f t="shared" si="4"/>
        <v>0.69699999999999995</v>
      </c>
      <c r="H148">
        <f t="shared" si="5"/>
        <v>0.69699999999999995</v>
      </c>
      <c r="I148" s="1">
        <v>1615459030</v>
      </c>
      <c r="J148" s="1">
        <v>1711037</v>
      </c>
      <c r="K148" s="1">
        <v>1528992</v>
      </c>
    </row>
    <row r="149" spans="1:11" x14ac:dyDescent="0.35">
      <c r="A149">
        <v>141604</v>
      </c>
      <c r="B149" t="s">
        <v>148</v>
      </c>
      <c r="C149" s="1">
        <v>5535</v>
      </c>
      <c r="D149" s="1">
        <v>405004</v>
      </c>
      <c r="E149">
        <v>0.54300000000000004</v>
      </c>
      <c r="F149">
        <v>0.69599999999999995</v>
      </c>
      <c r="G149">
        <f t="shared" si="4"/>
        <v>0.69599999999999995</v>
      </c>
      <c r="H149">
        <f t="shared" si="5"/>
        <v>0.69599999999999995</v>
      </c>
      <c r="I149" s="1">
        <v>2241700517</v>
      </c>
      <c r="J149" s="1">
        <v>2532519</v>
      </c>
      <c r="K149" s="1">
        <v>2117030</v>
      </c>
    </row>
    <row r="150" spans="1:11" x14ac:dyDescent="0.35">
      <c r="A150">
        <v>141701</v>
      </c>
      <c r="B150" t="s">
        <v>149</v>
      </c>
      <c r="C150" s="1">
        <v>1048</v>
      </c>
      <c r="D150" s="1">
        <v>463359</v>
      </c>
      <c r="E150">
        <v>0.48399999999999999</v>
      </c>
      <c r="F150">
        <v>0.65200000000000002</v>
      </c>
      <c r="G150">
        <f t="shared" si="4"/>
        <v>0.65200000000000002</v>
      </c>
      <c r="H150">
        <f t="shared" si="5"/>
        <v>0.65200000000000002</v>
      </c>
      <c r="I150" s="1">
        <v>485600283</v>
      </c>
      <c r="J150" s="1">
        <v>658199</v>
      </c>
      <c r="K150" s="1">
        <v>670385</v>
      </c>
    </row>
    <row r="151" spans="1:11" x14ac:dyDescent="0.35">
      <c r="A151">
        <v>141800</v>
      </c>
      <c r="B151" t="s">
        <v>150</v>
      </c>
      <c r="C151" s="1">
        <v>2381</v>
      </c>
      <c r="D151" s="1">
        <v>205854</v>
      </c>
      <c r="E151">
        <v>0.65700000000000003</v>
      </c>
      <c r="F151">
        <v>0.84599999999999997</v>
      </c>
      <c r="G151">
        <f t="shared" si="4"/>
        <v>0.84599999999999997</v>
      </c>
      <c r="H151">
        <f t="shared" si="5"/>
        <v>0.84599999999999997</v>
      </c>
      <c r="I151" s="1">
        <v>490140514</v>
      </c>
      <c r="J151" s="1">
        <v>1283493</v>
      </c>
      <c r="K151" s="1">
        <v>1140709</v>
      </c>
    </row>
    <row r="152" spans="1:11" x14ac:dyDescent="0.35">
      <c r="A152">
        <v>141901</v>
      </c>
      <c r="B152" t="s">
        <v>151</v>
      </c>
      <c r="C152" s="1">
        <v>6593</v>
      </c>
      <c r="D152" s="1">
        <v>411298</v>
      </c>
      <c r="E152">
        <v>0.56799999999999995</v>
      </c>
      <c r="F152">
        <v>0.69099999999999995</v>
      </c>
      <c r="G152">
        <f t="shared" si="4"/>
        <v>0.69099999999999995</v>
      </c>
      <c r="H152">
        <f t="shared" si="5"/>
        <v>0.69099999999999995</v>
      </c>
      <c r="I152" s="1">
        <v>2711693421</v>
      </c>
      <c r="J152" s="1">
        <v>2323379</v>
      </c>
      <c r="K152" s="1">
        <v>2100380</v>
      </c>
    </row>
    <row r="153" spans="1:11" x14ac:dyDescent="0.35">
      <c r="A153">
        <v>142101</v>
      </c>
      <c r="B153" t="s">
        <v>152</v>
      </c>
      <c r="C153" s="1">
        <v>1630</v>
      </c>
      <c r="D153" s="1">
        <v>329547</v>
      </c>
      <c r="E153">
        <v>0.57499999999999996</v>
      </c>
      <c r="F153">
        <v>0.753</v>
      </c>
      <c r="G153">
        <f t="shared" si="4"/>
        <v>0.753</v>
      </c>
      <c r="H153">
        <f t="shared" si="5"/>
        <v>0.753</v>
      </c>
      <c r="I153" s="1">
        <v>537162003</v>
      </c>
      <c r="J153" s="1">
        <v>1022269</v>
      </c>
      <c r="K153" s="1">
        <v>867545</v>
      </c>
    </row>
    <row r="154" spans="1:11" x14ac:dyDescent="0.35">
      <c r="A154">
        <v>142201</v>
      </c>
      <c r="B154" t="s">
        <v>153</v>
      </c>
      <c r="C154" s="1">
        <v>644</v>
      </c>
      <c r="D154" s="1">
        <v>363088</v>
      </c>
      <c r="E154">
        <v>0.65900000000000003</v>
      </c>
      <c r="F154">
        <v>0.72699999999999998</v>
      </c>
      <c r="G154">
        <f t="shared" si="4"/>
        <v>0.72699999999999998</v>
      </c>
      <c r="H154">
        <f t="shared" si="5"/>
        <v>0.72699999999999998</v>
      </c>
      <c r="I154" s="1">
        <v>233829023</v>
      </c>
      <c r="J154" s="1">
        <v>491788</v>
      </c>
      <c r="K154" s="1">
        <v>541371</v>
      </c>
    </row>
    <row r="155" spans="1:11" x14ac:dyDescent="0.35">
      <c r="A155">
        <v>142301</v>
      </c>
      <c r="B155" t="s">
        <v>154</v>
      </c>
      <c r="C155" s="1">
        <v>5717</v>
      </c>
      <c r="D155" s="1">
        <v>506954</v>
      </c>
      <c r="E155">
        <v>0.59599999999999997</v>
      </c>
      <c r="F155">
        <v>0.61899999999999999</v>
      </c>
      <c r="G155">
        <f t="shared" si="4"/>
        <v>0.61899999999999999</v>
      </c>
      <c r="H155">
        <f t="shared" si="5"/>
        <v>0.61899999999999999</v>
      </c>
      <c r="I155" s="1">
        <v>2898261135</v>
      </c>
      <c r="J155" s="1">
        <v>1697912</v>
      </c>
      <c r="K155" s="1">
        <v>1811728</v>
      </c>
    </row>
    <row r="156" spans="1:11" x14ac:dyDescent="0.35">
      <c r="A156">
        <v>142500</v>
      </c>
      <c r="B156" t="s">
        <v>155</v>
      </c>
      <c r="C156" s="1">
        <v>1897</v>
      </c>
      <c r="D156" s="1">
        <v>330277</v>
      </c>
      <c r="E156">
        <v>0.60599999999999998</v>
      </c>
      <c r="F156">
        <v>0.752</v>
      </c>
      <c r="G156">
        <f t="shared" si="4"/>
        <v>0.752</v>
      </c>
      <c r="H156">
        <f t="shared" si="5"/>
        <v>0.752</v>
      </c>
      <c r="I156" s="1">
        <v>626537332</v>
      </c>
      <c r="J156" s="1">
        <v>1491180</v>
      </c>
      <c r="K156" s="1">
        <v>1208575</v>
      </c>
    </row>
    <row r="157" spans="1:11" x14ac:dyDescent="0.35">
      <c r="A157">
        <v>142601</v>
      </c>
      <c r="B157" t="s">
        <v>156</v>
      </c>
      <c r="C157" s="1">
        <v>8497</v>
      </c>
      <c r="D157" s="1">
        <v>456347</v>
      </c>
      <c r="E157">
        <v>0.61199999999999999</v>
      </c>
      <c r="F157">
        <v>0.65700000000000003</v>
      </c>
      <c r="G157">
        <f t="shared" si="4"/>
        <v>0.65700000000000003</v>
      </c>
      <c r="H157">
        <f t="shared" si="5"/>
        <v>0.65700000000000003</v>
      </c>
      <c r="I157" s="1">
        <v>3877581121</v>
      </c>
      <c r="J157" s="1">
        <v>4149128</v>
      </c>
      <c r="K157" s="1">
        <v>3828839</v>
      </c>
    </row>
    <row r="158" spans="1:11" x14ac:dyDescent="0.35">
      <c r="A158">
        <v>142801</v>
      </c>
      <c r="B158" t="s">
        <v>157</v>
      </c>
      <c r="C158" s="1">
        <v>7439</v>
      </c>
      <c r="D158" s="1">
        <v>407071</v>
      </c>
      <c r="E158">
        <v>0.59399999999999997</v>
      </c>
      <c r="F158">
        <v>0.69399999999999995</v>
      </c>
      <c r="G158">
        <f t="shared" si="4"/>
        <v>0.69399999999999995</v>
      </c>
      <c r="H158">
        <f t="shared" si="5"/>
        <v>0.69399999999999995</v>
      </c>
      <c r="I158" s="1">
        <v>3028208009</v>
      </c>
      <c r="J158" s="1">
        <v>3323956</v>
      </c>
      <c r="K158" s="1">
        <v>2641465</v>
      </c>
    </row>
    <row r="159" spans="1:11" x14ac:dyDescent="0.35">
      <c r="A159">
        <v>150203</v>
      </c>
      <c r="B159" t="s">
        <v>158</v>
      </c>
      <c r="C159" s="1">
        <v>271</v>
      </c>
      <c r="D159" s="1">
        <v>510660</v>
      </c>
      <c r="E159">
        <v>0.26700000000000002</v>
      </c>
      <c r="F159">
        <v>0.61599999999999999</v>
      </c>
      <c r="G159">
        <f t="shared" si="4"/>
        <v>0.61599999999999999</v>
      </c>
      <c r="H159">
        <f t="shared" si="5"/>
        <v>0.61599999999999999</v>
      </c>
      <c r="I159" s="1">
        <v>138389111</v>
      </c>
      <c r="J159" s="1">
        <v>194216</v>
      </c>
      <c r="K159" s="1">
        <v>194907</v>
      </c>
    </row>
    <row r="160" spans="1:11" x14ac:dyDescent="0.35">
      <c r="A160">
        <v>150301</v>
      </c>
      <c r="B160" t="s">
        <v>159</v>
      </c>
      <c r="C160" s="1">
        <v>348</v>
      </c>
      <c r="D160" s="1">
        <v>739033</v>
      </c>
      <c r="E160">
        <v>0.38500000000000001</v>
      </c>
      <c r="F160">
        <v>0.44400000000000001</v>
      </c>
      <c r="G160">
        <f t="shared" si="4"/>
        <v>0.44400000000000001</v>
      </c>
      <c r="H160">
        <f t="shared" si="5"/>
        <v>0.44400000000000001</v>
      </c>
      <c r="I160" s="1">
        <v>257183676</v>
      </c>
      <c r="J160" s="1">
        <v>210388</v>
      </c>
      <c r="K160" s="1">
        <v>216653</v>
      </c>
    </row>
    <row r="161" spans="1:11" x14ac:dyDescent="0.35">
      <c r="A161">
        <v>150601</v>
      </c>
      <c r="B161" t="s">
        <v>160</v>
      </c>
      <c r="C161" s="1">
        <v>141</v>
      </c>
      <c r="D161" s="1">
        <v>3879072</v>
      </c>
      <c r="E161">
        <v>2.5000000000000001E-2</v>
      </c>
      <c r="F161">
        <v>0</v>
      </c>
      <c r="G161">
        <f t="shared" si="4"/>
        <v>0</v>
      </c>
      <c r="H161">
        <f t="shared" si="5"/>
        <v>0.36</v>
      </c>
      <c r="I161" s="1">
        <v>546949254</v>
      </c>
      <c r="J161" s="1">
        <v>46933</v>
      </c>
      <c r="K161" s="1">
        <v>46057</v>
      </c>
    </row>
    <row r="162" spans="1:11" x14ac:dyDescent="0.35">
      <c r="A162">
        <v>150801</v>
      </c>
      <c r="B162" t="s">
        <v>161</v>
      </c>
      <c r="C162" s="1">
        <v>125</v>
      </c>
      <c r="D162" s="1">
        <v>2521471</v>
      </c>
      <c r="E162">
        <v>0.216</v>
      </c>
      <c r="F162">
        <v>0</v>
      </c>
      <c r="G162">
        <f t="shared" si="4"/>
        <v>0</v>
      </c>
      <c r="H162">
        <f t="shared" si="5"/>
        <v>0.36</v>
      </c>
      <c r="I162" s="1">
        <v>315183998</v>
      </c>
      <c r="J162" s="1">
        <v>96401</v>
      </c>
      <c r="K162" s="1">
        <v>95352</v>
      </c>
    </row>
    <row r="163" spans="1:11" x14ac:dyDescent="0.35">
      <c r="A163">
        <v>150901</v>
      </c>
      <c r="B163" t="s">
        <v>162</v>
      </c>
      <c r="C163" s="1">
        <v>784</v>
      </c>
      <c r="D163" s="1">
        <v>264938</v>
      </c>
      <c r="E163">
        <v>0.55100000000000005</v>
      </c>
      <c r="F163">
        <v>0.80100000000000005</v>
      </c>
      <c r="G163">
        <f t="shared" si="4"/>
        <v>0.80100000000000005</v>
      </c>
      <c r="H163">
        <f t="shared" si="5"/>
        <v>0.80100000000000005</v>
      </c>
      <c r="I163" s="1">
        <v>207711869</v>
      </c>
      <c r="J163" s="1">
        <v>525200</v>
      </c>
      <c r="K163" s="1">
        <v>558103</v>
      </c>
    </row>
    <row r="164" spans="1:11" x14ac:dyDescent="0.35">
      <c r="A164">
        <v>151001</v>
      </c>
      <c r="B164" t="s">
        <v>163</v>
      </c>
      <c r="C164" s="1">
        <v>91</v>
      </c>
      <c r="D164" s="1">
        <v>4095852</v>
      </c>
      <c r="E164">
        <v>0.17599999999999999</v>
      </c>
      <c r="F164">
        <v>0</v>
      </c>
      <c r="G164">
        <f t="shared" si="4"/>
        <v>0</v>
      </c>
      <c r="H164">
        <f t="shared" si="5"/>
        <v>0.36</v>
      </c>
      <c r="I164" s="1">
        <v>372722599</v>
      </c>
      <c r="J164" s="1">
        <v>91918</v>
      </c>
      <c r="K164" s="1">
        <v>84548</v>
      </c>
    </row>
    <row r="165" spans="1:11" x14ac:dyDescent="0.35">
      <c r="A165">
        <v>151102</v>
      </c>
      <c r="B165" t="s">
        <v>164</v>
      </c>
      <c r="C165" s="1">
        <v>792</v>
      </c>
      <c r="D165" s="1">
        <v>2739708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2169848942</v>
      </c>
      <c r="J165" s="1">
        <v>260439</v>
      </c>
      <c r="K165" s="1">
        <v>254085</v>
      </c>
    </row>
    <row r="166" spans="1:11" x14ac:dyDescent="0.35">
      <c r="A166">
        <v>151401</v>
      </c>
      <c r="B166" t="s">
        <v>165</v>
      </c>
      <c r="C166" s="1">
        <v>252</v>
      </c>
      <c r="D166" s="1">
        <v>3320452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836754143</v>
      </c>
      <c r="J166" s="1">
        <v>103838</v>
      </c>
      <c r="K166" s="1">
        <v>63921</v>
      </c>
    </row>
    <row r="167" spans="1:11" x14ac:dyDescent="0.35">
      <c r="A167">
        <v>151501</v>
      </c>
      <c r="B167" t="s">
        <v>166</v>
      </c>
      <c r="C167" s="1">
        <v>816</v>
      </c>
      <c r="D167" s="1">
        <v>1400122</v>
      </c>
      <c r="E167">
        <v>0.112</v>
      </c>
      <c r="F167">
        <v>0</v>
      </c>
      <c r="G167">
        <f t="shared" si="4"/>
        <v>0</v>
      </c>
      <c r="H167">
        <f t="shared" si="5"/>
        <v>0.36</v>
      </c>
      <c r="I167" s="1">
        <v>1142499805</v>
      </c>
      <c r="J167" s="1">
        <v>157232</v>
      </c>
      <c r="K167" s="1">
        <v>148382</v>
      </c>
    </row>
    <row r="168" spans="1:11" x14ac:dyDescent="0.35">
      <c r="A168">
        <v>151601</v>
      </c>
      <c r="B168" t="s">
        <v>167</v>
      </c>
      <c r="C168" s="1">
        <v>197</v>
      </c>
      <c r="D168" s="1">
        <v>1215586</v>
      </c>
      <c r="E168">
        <v>0.41199999999999998</v>
      </c>
      <c r="F168">
        <v>8.5999999999999993E-2</v>
      </c>
      <c r="G168">
        <f t="shared" si="4"/>
        <v>8.5999999999999993E-2</v>
      </c>
      <c r="H168">
        <f t="shared" si="5"/>
        <v>0.41199999999999998</v>
      </c>
      <c r="I168" s="1">
        <v>239470467</v>
      </c>
      <c r="J168" s="1">
        <v>137070</v>
      </c>
      <c r="K168" s="1">
        <v>132935</v>
      </c>
    </row>
    <row r="169" spans="1:11" x14ac:dyDescent="0.35">
      <c r="A169">
        <v>151701</v>
      </c>
      <c r="B169" t="s">
        <v>168</v>
      </c>
      <c r="C169" s="1">
        <v>323</v>
      </c>
      <c r="D169" s="1">
        <v>1352085</v>
      </c>
      <c r="E169">
        <v>0.26700000000000002</v>
      </c>
      <c r="F169">
        <v>0</v>
      </c>
      <c r="G169">
        <f t="shared" si="4"/>
        <v>0</v>
      </c>
      <c r="H169">
        <f t="shared" si="5"/>
        <v>0.36</v>
      </c>
      <c r="I169" s="1">
        <v>436723699</v>
      </c>
      <c r="J169" s="1">
        <v>79946</v>
      </c>
      <c r="K169" s="1">
        <v>77275</v>
      </c>
    </row>
    <row r="170" spans="1:11" x14ac:dyDescent="0.35">
      <c r="A170">
        <v>160101</v>
      </c>
      <c r="B170" t="s">
        <v>169</v>
      </c>
      <c r="C170" s="1">
        <v>880</v>
      </c>
      <c r="D170" s="1">
        <v>712306</v>
      </c>
      <c r="E170">
        <v>0.317</v>
      </c>
      <c r="F170">
        <v>0.46400000000000002</v>
      </c>
      <c r="G170">
        <f t="shared" si="4"/>
        <v>0.46400000000000002</v>
      </c>
      <c r="H170">
        <f t="shared" si="5"/>
        <v>0.46400000000000002</v>
      </c>
      <c r="I170" s="1">
        <v>626829822</v>
      </c>
      <c r="J170" s="1">
        <v>697077</v>
      </c>
      <c r="K170" s="1">
        <v>677972</v>
      </c>
    </row>
    <row r="171" spans="1:11" x14ac:dyDescent="0.35">
      <c r="A171">
        <v>160801</v>
      </c>
      <c r="B171" t="s">
        <v>170</v>
      </c>
      <c r="C171" s="1">
        <v>524</v>
      </c>
      <c r="D171" s="1">
        <v>361220</v>
      </c>
      <c r="E171">
        <v>0.433</v>
      </c>
      <c r="F171">
        <v>0.72899999999999998</v>
      </c>
      <c r="G171">
        <f t="shared" si="4"/>
        <v>0.72899999999999998</v>
      </c>
      <c r="H171">
        <f t="shared" si="5"/>
        <v>0.72899999999999998</v>
      </c>
      <c r="I171" s="1">
        <v>189279796</v>
      </c>
      <c r="J171" s="1">
        <v>587824</v>
      </c>
      <c r="K171" s="1">
        <v>518486</v>
      </c>
    </row>
    <row r="172" spans="1:11" x14ac:dyDescent="0.35">
      <c r="A172">
        <v>161201</v>
      </c>
      <c r="B172" t="s">
        <v>171</v>
      </c>
      <c r="C172" s="1">
        <v>1454</v>
      </c>
      <c r="D172" s="1">
        <v>105269</v>
      </c>
      <c r="E172">
        <v>0.36</v>
      </c>
      <c r="F172">
        <v>0.92100000000000004</v>
      </c>
      <c r="G172">
        <f t="shared" si="4"/>
        <v>0.92100000000000004</v>
      </c>
      <c r="H172">
        <f t="shared" si="5"/>
        <v>0.92100000000000004</v>
      </c>
      <c r="I172" s="1">
        <v>153062388</v>
      </c>
      <c r="J172" s="1">
        <v>2120012</v>
      </c>
      <c r="K172" s="1">
        <v>1833637</v>
      </c>
    </row>
    <row r="173" spans="1:11" x14ac:dyDescent="0.35">
      <c r="A173">
        <v>161401</v>
      </c>
      <c r="B173" t="s">
        <v>172</v>
      </c>
      <c r="C173" s="1">
        <v>1444</v>
      </c>
      <c r="D173" s="1">
        <v>1483883</v>
      </c>
      <c r="E173">
        <v>8.1000000000000003E-2</v>
      </c>
      <c r="F173">
        <v>0</v>
      </c>
      <c r="G173">
        <f t="shared" si="4"/>
        <v>0</v>
      </c>
      <c r="H173">
        <f t="shared" si="5"/>
        <v>0.36</v>
      </c>
      <c r="I173" s="1">
        <v>2142727205</v>
      </c>
      <c r="J173" s="1">
        <v>366257</v>
      </c>
      <c r="K173" s="1">
        <v>351719</v>
      </c>
    </row>
    <row r="174" spans="1:11" x14ac:dyDescent="0.35">
      <c r="A174">
        <v>161501</v>
      </c>
      <c r="B174" t="s">
        <v>173</v>
      </c>
      <c r="C174" s="1">
        <v>2472</v>
      </c>
      <c r="D174" s="1">
        <v>300965</v>
      </c>
      <c r="E174">
        <v>0.51</v>
      </c>
      <c r="F174">
        <v>0.77400000000000002</v>
      </c>
      <c r="G174">
        <f t="shared" si="4"/>
        <v>0.77400000000000002</v>
      </c>
      <c r="H174">
        <f t="shared" si="5"/>
        <v>0.77400000000000002</v>
      </c>
      <c r="I174" s="1">
        <v>743986263</v>
      </c>
      <c r="J174" s="1">
        <v>2836268</v>
      </c>
      <c r="K174" s="1">
        <v>2835752</v>
      </c>
    </row>
    <row r="175" spans="1:11" x14ac:dyDescent="0.35">
      <c r="A175">
        <v>161601</v>
      </c>
      <c r="B175" t="s">
        <v>174</v>
      </c>
      <c r="C175" s="1">
        <v>814</v>
      </c>
      <c r="D175" s="1">
        <v>193308</v>
      </c>
      <c r="E175">
        <v>0.53300000000000003</v>
      </c>
      <c r="F175">
        <v>0.85499999999999998</v>
      </c>
      <c r="G175">
        <f t="shared" si="4"/>
        <v>0.85499999999999998</v>
      </c>
      <c r="H175">
        <f t="shared" si="5"/>
        <v>0.85499999999999998</v>
      </c>
      <c r="I175" s="1">
        <v>157353168</v>
      </c>
      <c r="J175" s="1">
        <v>989093</v>
      </c>
      <c r="K175" s="1">
        <v>1010517</v>
      </c>
    </row>
    <row r="176" spans="1:11" x14ac:dyDescent="0.35">
      <c r="A176">
        <v>161801</v>
      </c>
      <c r="B176" t="s">
        <v>175</v>
      </c>
      <c r="C176" s="1">
        <v>298</v>
      </c>
      <c r="D176" s="1">
        <v>508148</v>
      </c>
      <c r="E176">
        <v>0.55600000000000005</v>
      </c>
      <c r="F176">
        <v>0.61799999999999999</v>
      </c>
      <c r="G176">
        <f t="shared" si="4"/>
        <v>0.61799999999999999</v>
      </c>
      <c r="H176">
        <f t="shared" si="5"/>
        <v>0.61799999999999999</v>
      </c>
      <c r="I176" s="1">
        <v>151428347</v>
      </c>
      <c r="J176" s="1">
        <v>638649</v>
      </c>
      <c r="K176" s="1">
        <v>552682</v>
      </c>
    </row>
    <row r="177" spans="1:11" x14ac:dyDescent="0.35">
      <c r="A177">
        <v>170301</v>
      </c>
      <c r="B177" t="s">
        <v>176</v>
      </c>
      <c r="C177" s="1">
        <v>202</v>
      </c>
      <c r="D177" s="1">
        <v>1270179</v>
      </c>
      <c r="E177">
        <v>2.5000000000000001E-2</v>
      </c>
      <c r="F177">
        <v>4.3999999999999997E-2</v>
      </c>
      <c r="G177">
        <f t="shared" si="4"/>
        <v>4.3999999999999997E-2</v>
      </c>
      <c r="H177">
        <f t="shared" si="5"/>
        <v>0.36</v>
      </c>
      <c r="I177" s="1">
        <v>256576256</v>
      </c>
      <c r="J177" s="1">
        <v>92439</v>
      </c>
      <c r="K177" s="1">
        <v>110181</v>
      </c>
    </row>
    <row r="178" spans="1:11" x14ac:dyDescent="0.35">
      <c r="A178">
        <v>170500</v>
      </c>
      <c r="B178" t="s">
        <v>177</v>
      </c>
      <c r="C178" s="1">
        <v>3112</v>
      </c>
      <c r="D178" s="1">
        <v>209601</v>
      </c>
      <c r="E178">
        <v>0.63</v>
      </c>
      <c r="F178">
        <v>0.84299999999999997</v>
      </c>
      <c r="G178">
        <f t="shared" si="4"/>
        <v>0.84299999999999997</v>
      </c>
      <c r="H178">
        <f t="shared" si="5"/>
        <v>0.84299999999999997</v>
      </c>
      <c r="I178" s="1">
        <v>652280151</v>
      </c>
      <c r="J178" s="1">
        <v>1902321</v>
      </c>
      <c r="K178" s="1">
        <v>2134841</v>
      </c>
    </row>
    <row r="179" spans="1:11" x14ac:dyDescent="0.35">
      <c r="A179">
        <v>170600</v>
      </c>
      <c r="B179" t="s">
        <v>178</v>
      </c>
      <c r="C179" s="1">
        <v>1894</v>
      </c>
      <c r="D179" s="1">
        <v>250256</v>
      </c>
      <c r="E179">
        <v>0.53300000000000003</v>
      </c>
      <c r="F179">
        <v>0.81200000000000006</v>
      </c>
      <c r="G179">
        <f t="shared" si="4"/>
        <v>0.81200000000000006</v>
      </c>
      <c r="H179">
        <f t="shared" si="5"/>
        <v>0.81200000000000006</v>
      </c>
      <c r="I179" s="1">
        <v>473985260</v>
      </c>
      <c r="J179" s="1">
        <v>1049655</v>
      </c>
      <c r="K179" s="1">
        <v>946238</v>
      </c>
    </row>
    <row r="180" spans="1:11" x14ac:dyDescent="0.35">
      <c r="A180">
        <v>170801</v>
      </c>
      <c r="B180" t="s">
        <v>179</v>
      </c>
      <c r="C180" s="1">
        <v>998</v>
      </c>
      <c r="D180" s="1">
        <v>448743</v>
      </c>
      <c r="E180">
        <v>0.47099999999999997</v>
      </c>
      <c r="F180">
        <v>0.66300000000000003</v>
      </c>
      <c r="G180">
        <f t="shared" si="4"/>
        <v>0.66300000000000003</v>
      </c>
      <c r="H180">
        <f t="shared" si="5"/>
        <v>0.66300000000000003</v>
      </c>
      <c r="I180" s="1">
        <v>447845644</v>
      </c>
      <c r="J180" s="1">
        <v>621981</v>
      </c>
      <c r="K180" s="1">
        <v>644783</v>
      </c>
    </row>
    <row r="181" spans="1:11" x14ac:dyDescent="0.35">
      <c r="A181">
        <v>170901</v>
      </c>
      <c r="B181" t="s">
        <v>180</v>
      </c>
      <c r="C181" s="1">
        <v>432</v>
      </c>
      <c r="D181" s="1">
        <v>1187657</v>
      </c>
      <c r="E181">
        <v>0.23100000000000001</v>
      </c>
      <c r="F181">
        <v>0.106</v>
      </c>
      <c r="G181">
        <f t="shared" si="4"/>
        <v>0.106</v>
      </c>
      <c r="H181">
        <f t="shared" si="5"/>
        <v>0.36</v>
      </c>
      <c r="I181" s="1">
        <v>513067927</v>
      </c>
      <c r="J181" s="1">
        <v>94282</v>
      </c>
      <c r="K181" s="1">
        <v>84267</v>
      </c>
    </row>
    <row r="182" spans="1:11" x14ac:dyDescent="0.35">
      <c r="A182">
        <v>171001</v>
      </c>
      <c r="B182" t="s">
        <v>692</v>
      </c>
      <c r="C182" s="1">
        <v>388</v>
      </c>
      <c r="D182" s="1">
        <v>371704</v>
      </c>
      <c r="E182">
        <v>0.52700000000000002</v>
      </c>
      <c r="F182">
        <v>0.72099999999999997</v>
      </c>
      <c r="G182">
        <f t="shared" si="4"/>
        <v>0.72099999999999997</v>
      </c>
      <c r="H182">
        <f t="shared" si="5"/>
        <v>0.72099999999999997</v>
      </c>
      <c r="I182" s="1">
        <v>144221262</v>
      </c>
      <c r="J182" s="1">
        <v>429610</v>
      </c>
      <c r="K182" s="1">
        <v>407677</v>
      </c>
    </row>
    <row r="183" spans="1:11" x14ac:dyDescent="0.35">
      <c r="A183">
        <v>171102</v>
      </c>
      <c r="B183" t="s">
        <v>181</v>
      </c>
      <c r="C183" s="1">
        <v>1886</v>
      </c>
      <c r="D183" s="1">
        <v>411847</v>
      </c>
      <c r="E183">
        <v>0.51900000000000002</v>
      </c>
      <c r="F183">
        <v>0.69</v>
      </c>
      <c r="G183">
        <f t="shared" si="4"/>
        <v>0.69</v>
      </c>
      <c r="H183">
        <f t="shared" si="5"/>
        <v>0.69</v>
      </c>
      <c r="I183" s="1">
        <v>776743838</v>
      </c>
      <c r="J183" s="1">
        <v>1015365</v>
      </c>
      <c r="K183" s="1">
        <v>959067</v>
      </c>
    </row>
    <row r="184" spans="1:11" x14ac:dyDescent="0.35">
      <c r="A184">
        <v>180202</v>
      </c>
      <c r="B184" t="s">
        <v>182</v>
      </c>
      <c r="C184" s="1">
        <v>975</v>
      </c>
      <c r="D184" s="1">
        <v>252799</v>
      </c>
      <c r="E184">
        <v>0.65400000000000003</v>
      </c>
      <c r="F184">
        <v>0.81</v>
      </c>
      <c r="G184">
        <f t="shared" si="4"/>
        <v>0.81</v>
      </c>
      <c r="H184">
        <f t="shared" si="5"/>
        <v>0.81</v>
      </c>
      <c r="I184" s="1">
        <v>246479231</v>
      </c>
      <c r="J184" s="1">
        <v>821887</v>
      </c>
      <c r="K184" s="1">
        <v>815203</v>
      </c>
    </row>
    <row r="185" spans="1:11" x14ac:dyDescent="0.35">
      <c r="A185">
        <v>180300</v>
      </c>
      <c r="B185" t="s">
        <v>183</v>
      </c>
      <c r="C185" s="1">
        <v>2613</v>
      </c>
      <c r="D185" s="1">
        <v>294955</v>
      </c>
      <c r="E185">
        <v>0.67500000000000004</v>
      </c>
      <c r="F185">
        <v>0.77900000000000003</v>
      </c>
      <c r="G185">
        <f t="shared" si="4"/>
        <v>0.77900000000000003</v>
      </c>
      <c r="H185">
        <f t="shared" si="5"/>
        <v>0.77900000000000003</v>
      </c>
      <c r="I185" s="1">
        <v>770718094</v>
      </c>
      <c r="J185" s="1">
        <v>2545095</v>
      </c>
      <c r="K185" s="1">
        <v>2862353</v>
      </c>
    </row>
    <row r="186" spans="1:11" x14ac:dyDescent="0.35">
      <c r="A186">
        <v>180701</v>
      </c>
      <c r="B186" t="s">
        <v>184</v>
      </c>
      <c r="C186" s="1">
        <v>1120</v>
      </c>
      <c r="D186" s="1">
        <v>276317</v>
      </c>
      <c r="E186">
        <v>0.68600000000000005</v>
      </c>
      <c r="F186">
        <v>0.79300000000000004</v>
      </c>
      <c r="G186">
        <f t="shared" si="4"/>
        <v>0.79300000000000004</v>
      </c>
      <c r="H186">
        <f t="shared" si="5"/>
        <v>0.79300000000000004</v>
      </c>
      <c r="I186" s="1">
        <v>309475672</v>
      </c>
      <c r="J186" s="1">
        <v>1093454</v>
      </c>
      <c r="K186" s="1">
        <v>1043119</v>
      </c>
    </row>
    <row r="187" spans="1:11" x14ac:dyDescent="0.35">
      <c r="A187">
        <v>180901</v>
      </c>
      <c r="B187" t="s">
        <v>185</v>
      </c>
      <c r="C187" s="1">
        <v>504</v>
      </c>
      <c r="D187" s="1">
        <v>242966</v>
      </c>
      <c r="E187">
        <v>0.63200000000000001</v>
      </c>
      <c r="F187">
        <v>0.81799999999999995</v>
      </c>
      <c r="G187">
        <f t="shared" si="4"/>
        <v>0.81799999999999995</v>
      </c>
      <c r="H187">
        <f t="shared" si="5"/>
        <v>0.81799999999999995</v>
      </c>
      <c r="I187" s="1">
        <v>122455275</v>
      </c>
      <c r="J187" s="1">
        <v>570925</v>
      </c>
      <c r="K187" s="1">
        <v>569978</v>
      </c>
    </row>
    <row r="188" spans="1:11" x14ac:dyDescent="0.35">
      <c r="A188">
        <v>181001</v>
      </c>
      <c r="B188" t="s">
        <v>186</v>
      </c>
      <c r="C188" s="1">
        <v>1342</v>
      </c>
      <c r="D188" s="1">
        <v>273548</v>
      </c>
      <c r="E188">
        <v>0.67500000000000004</v>
      </c>
      <c r="F188">
        <v>0.79500000000000004</v>
      </c>
      <c r="G188">
        <f t="shared" si="4"/>
        <v>0.79500000000000004</v>
      </c>
      <c r="H188">
        <f t="shared" si="5"/>
        <v>0.79500000000000004</v>
      </c>
      <c r="I188" s="1">
        <v>367102726</v>
      </c>
      <c r="J188" s="1">
        <v>1578320</v>
      </c>
      <c r="K188" s="1">
        <v>1464277</v>
      </c>
    </row>
    <row r="189" spans="1:11" x14ac:dyDescent="0.35">
      <c r="A189">
        <v>181101</v>
      </c>
      <c r="B189" t="s">
        <v>187</v>
      </c>
      <c r="C189" s="1">
        <v>919</v>
      </c>
      <c r="D189" s="1">
        <v>225202</v>
      </c>
      <c r="E189">
        <v>0.66600000000000004</v>
      </c>
      <c r="F189">
        <v>0.83099999999999996</v>
      </c>
      <c r="G189">
        <f t="shared" si="4"/>
        <v>0.83099999999999996</v>
      </c>
      <c r="H189">
        <f t="shared" si="5"/>
        <v>0.83099999999999996</v>
      </c>
      <c r="I189" s="1">
        <v>206961209</v>
      </c>
      <c r="J189" s="1">
        <v>991730</v>
      </c>
      <c r="K189" s="1">
        <v>1023298</v>
      </c>
    </row>
    <row r="190" spans="1:11" x14ac:dyDescent="0.35">
      <c r="A190">
        <v>181201</v>
      </c>
      <c r="B190" t="s">
        <v>188</v>
      </c>
      <c r="C190" s="1">
        <v>745</v>
      </c>
      <c r="D190" s="1">
        <v>294591</v>
      </c>
      <c r="E190">
        <v>0.65100000000000002</v>
      </c>
      <c r="F190">
        <v>0.77900000000000003</v>
      </c>
      <c r="G190">
        <f t="shared" si="4"/>
        <v>0.77900000000000003</v>
      </c>
      <c r="H190">
        <f t="shared" si="5"/>
        <v>0.77900000000000003</v>
      </c>
      <c r="I190" s="1">
        <v>219470646</v>
      </c>
      <c r="J190" s="1">
        <v>948147</v>
      </c>
      <c r="K190" s="1">
        <v>1036993</v>
      </c>
    </row>
    <row r="191" spans="1:11" x14ac:dyDescent="0.35">
      <c r="A191">
        <v>181302</v>
      </c>
      <c r="B191" t="s">
        <v>189</v>
      </c>
      <c r="C191" s="1">
        <v>1027</v>
      </c>
      <c r="D191" s="1">
        <v>365147</v>
      </c>
      <c r="E191">
        <v>0.59799999999999998</v>
      </c>
      <c r="F191">
        <v>0.72599999999999998</v>
      </c>
      <c r="G191">
        <f t="shared" si="4"/>
        <v>0.72599999999999998</v>
      </c>
      <c r="H191">
        <f t="shared" si="5"/>
        <v>0.72599999999999998</v>
      </c>
      <c r="I191" s="1">
        <v>375006031</v>
      </c>
      <c r="J191" s="1">
        <v>789068</v>
      </c>
      <c r="K191" s="1">
        <v>833984</v>
      </c>
    </row>
    <row r="192" spans="1:11" x14ac:dyDescent="0.35">
      <c r="A192">
        <v>190301</v>
      </c>
      <c r="B192" t="s">
        <v>190</v>
      </c>
      <c r="C192" s="1">
        <v>1503</v>
      </c>
      <c r="D192" s="1">
        <v>625950</v>
      </c>
      <c r="E192">
        <v>0.375</v>
      </c>
      <c r="F192">
        <v>0.52900000000000003</v>
      </c>
      <c r="G192">
        <f t="shared" si="4"/>
        <v>0.52900000000000003</v>
      </c>
      <c r="H192">
        <f t="shared" si="5"/>
        <v>0.52900000000000003</v>
      </c>
      <c r="I192" s="1">
        <v>940803992</v>
      </c>
      <c r="J192" s="1">
        <v>655993</v>
      </c>
      <c r="K192" s="1">
        <v>642493</v>
      </c>
    </row>
    <row r="193" spans="1:11" x14ac:dyDescent="0.35">
      <c r="A193">
        <v>190401</v>
      </c>
      <c r="B193" t="s">
        <v>191</v>
      </c>
      <c r="C193" s="1">
        <v>1705</v>
      </c>
      <c r="D193" s="1">
        <v>643319</v>
      </c>
      <c r="E193">
        <v>0.47099999999999997</v>
      </c>
      <c r="F193">
        <v>0.51700000000000002</v>
      </c>
      <c r="G193">
        <f t="shared" si="4"/>
        <v>0.51700000000000002</v>
      </c>
      <c r="H193">
        <f t="shared" si="5"/>
        <v>0.51700000000000002</v>
      </c>
      <c r="I193" s="1">
        <v>1096859791</v>
      </c>
      <c r="J193" s="1">
        <v>890827</v>
      </c>
      <c r="K193" s="1">
        <v>801167</v>
      </c>
    </row>
    <row r="194" spans="1:11" x14ac:dyDescent="0.35">
      <c r="A194">
        <v>190501</v>
      </c>
      <c r="B194" t="s">
        <v>192</v>
      </c>
      <c r="C194" s="1">
        <v>1611</v>
      </c>
      <c r="D194" s="1">
        <v>608117</v>
      </c>
      <c r="E194">
        <v>0.49399999999999999</v>
      </c>
      <c r="F194">
        <v>0.54300000000000004</v>
      </c>
      <c r="G194">
        <f t="shared" si="4"/>
        <v>0.54300000000000004</v>
      </c>
      <c r="H194">
        <f t="shared" si="5"/>
        <v>0.54300000000000004</v>
      </c>
      <c r="I194" s="1">
        <v>979677634</v>
      </c>
      <c r="J194" s="1">
        <v>486258</v>
      </c>
      <c r="K194" s="1">
        <v>527280</v>
      </c>
    </row>
    <row r="195" spans="1:11" x14ac:dyDescent="0.35">
      <c r="A195">
        <v>190701</v>
      </c>
      <c r="B195" t="s">
        <v>193</v>
      </c>
      <c r="C195" s="1">
        <v>1321</v>
      </c>
      <c r="D195" s="1">
        <v>623469</v>
      </c>
      <c r="E195">
        <v>0.56100000000000005</v>
      </c>
      <c r="F195">
        <v>0.53100000000000003</v>
      </c>
      <c r="G195">
        <f t="shared" si="4"/>
        <v>0.53100000000000003</v>
      </c>
      <c r="H195">
        <f t="shared" si="5"/>
        <v>0.56100000000000005</v>
      </c>
      <c r="I195" s="1">
        <v>823602974</v>
      </c>
      <c r="J195" s="1">
        <v>544614</v>
      </c>
      <c r="K195" s="1">
        <v>524899</v>
      </c>
    </row>
    <row r="196" spans="1:11" x14ac:dyDescent="0.35">
      <c r="A196">
        <v>190901</v>
      </c>
      <c r="B196" t="s">
        <v>194</v>
      </c>
      <c r="C196" s="1">
        <v>413</v>
      </c>
      <c r="D196" s="1">
        <v>2403068</v>
      </c>
      <c r="E196">
        <v>0.2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992467323</v>
      </c>
      <c r="J196" s="1">
        <v>256481</v>
      </c>
      <c r="K196" s="1">
        <v>220300</v>
      </c>
    </row>
    <row r="197" spans="1:11" x14ac:dyDescent="0.35">
      <c r="A197">
        <v>191401</v>
      </c>
      <c r="B197" t="s">
        <v>195</v>
      </c>
      <c r="C197" s="1">
        <v>436</v>
      </c>
      <c r="D197" s="1">
        <v>2787013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1215137937</v>
      </c>
      <c r="J197" s="1">
        <v>154093</v>
      </c>
      <c r="K197" s="1">
        <v>133528</v>
      </c>
    </row>
    <row r="198" spans="1:11" x14ac:dyDescent="0.35">
      <c r="A198">
        <v>200401</v>
      </c>
      <c r="B198" t="s">
        <v>196</v>
      </c>
      <c r="C198" s="1">
        <v>159</v>
      </c>
      <c r="D198" s="1">
        <v>4064480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646252334</v>
      </c>
      <c r="J198" s="1">
        <v>84732</v>
      </c>
      <c r="K198" s="1">
        <v>74059</v>
      </c>
    </row>
    <row r="199" spans="1:11" x14ac:dyDescent="0.35">
      <c r="A199">
        <v>200601</v>
      </c>
      <c r="B199" t="s">
        <v>197</v>
      </c>
      <c r="C199" s="1">
        <v>91</v>
      </c>
      <c r="D199" s="1">
        <v>5014344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456305357</v>
      </c>
      <c r="J199" s="1">
        <v>60036</v>
      </c>
      <c r="K199" s="1">
        <v>55883</v>
      </c>
    </row>
    <row r="200" spans="1:11" x14ac:dyDescent="0.35">
      <c r="A200">
        <v>200701</v>
      </c>
      <c r="B200" t="s">
        <v>198</v>
      </c>
      <c r="C200" s="1">
        <v>67</v>
      </c>
      <c r="D200" s="1">
        <v>10069054</v>
      </c>
      <c r="E200">
        <v>0</v>
      </c>
      <c r="F200">
        <v>0</v>
      </c>
      <c r="G200">
        <f t="shared" si="6"/>
        <v>0</v>
      </c>
      <c r="H200">
        <f t="shared" si="7"/>
        <v>0.36</v>
      </c>
      <c r="I200" s="1">
        <v>674626643</v>
      </c>
      <c r="J200" s="1">
        <v>50028</v>
      </c>
      <c r="K200" s="1">
        <v>41311</v>
      </c>
    </row>
    <row r="201" spans="1:11" x14ac:dyDescent="0.35">
      <c r="A201">
        <v>200901</v>
      </c>
      <c r="B201" t="s">
        <v>199</v>
      </c>
      <c r="C201" s="1">
        <v>177</v>
      </c>
      <c r="D201" s="1">
        <v>2186672</v>
      </c>
      <c r="E201">
        <v>0.184</v>
      </c>
      <c r="F201">
        <v>0</v>
      </c>
      <c r="G201">
        <f t="shared" si="6"/>
        <v>0</v>
      </c>
      <c r="H201">
        <f t="shared" si="7"/>
        <v>0.36</v>
      </c>
      <c r="I201" s="1">
        <v>387041015</v>
      </c>
      <c r="J201" s="1">
        <v>71063</v>
      </c>
      <c r="K201" s="1">
        <v>81950</v>
      </c>
    </row>
    <row r="202" spans="1:11" x14ac:dyDescent="0.35">
      <c r="A202">
        <v>210302</v>
      </c>
      <c r="B202" t="s">
        <v>200</v>
      </c>
      <c r="C202" s="1">
        <v>821</v>
      </c>
      <c r="D202" s="1">
        <v>311520</v>
      </c>
      <c r="E202">
        <v>0.54900000000000004</v>
      </c>
      <c r="F202">
        <v>0.76600000000000001</v>
      </c>
      <c r="G202">
        <f t="shared" si="6"/>
        <v>0.76600000000000001</v>
      </c>
      <c r="H202">
        <f t="shared" si="7"/>
        <v>0.76600000000000001</v>
      </c>
      <c r="I202" s="1">
        <v>255758667</v>
      </c>
      <c r="J202" s="1">
        <v>833748</v>
      </c>
      <c r="K202" s="1">
        <v>735933</v>
      </c>
    </row>
    <row r="203" spans="1:11" x14ac:dyDescent="0.35">
      <c r="A203">
        <v>210402</v>
      </c>
      <c r="B203" t="s">
        <v>201</v>
      </c>
      <c r="C203" s="1">
        <v>1214</v>
      </c>
      <c r="D203" s="1">
        <v>273742</v>
      </c>
      <c r="E203">
        <v>0.61399999999999999</v>
      </c>
      <c r="F203">
        <v>0.79400000000000004</v>
      </c>
      <c r="G203">
        <f t="shared" si="6"/>
        <v>0.79400000000000004</v>
      </c>
      <c r="H203">
        <f t="shared" si="7"/>
        <v>0.79400000000000004</v>
      </c>
      <c r="I203" s="1">
        <v>332322910</v>
      </c>
      <c r="J203" s="1">
        <v>1314449</v>
      </c>
      <c r="K203" s="1">
        <v>1189627</v>
      </c>
    </row>
    <row r="204" spans="1:11" x14ac:dyDescent="0.35">
      <c r="A204">
        <v>210501</v>
      </c>
      <c r="B204" t="s">
        <v>693</v>
      </c>
      <c r="C204" s="1">
        <v>1639</v>
      </c>
      <c r="D204" s="1">
        <v>175088</v>
      </c>
      <c r="E204">
        <v>0.51</v>
      </c>
      <c r="F204">
        <v>0.86899999999999999</v>
      </c>
      <c r="G204">
        <f t="shared" si="6"/>
        <v>0.86899999999999999</v>
      </c>
      <c r="H204">
        <f t="shared" si="7"/>
        <v>0.86899999999999999</v>
      </c>
      <c r="I204" s="1">
        <v>286969922</v>
      </c>
      <c r="J204" s="1">
        <v>1971382</v>
      </c>
      <c r="K204" s="1">
        <v>1835568</v>
      </c>
    </row>
    <row r="205" spans="1:11" x14ac:dyDescent="0.35">
      <c r="A205">
        <v>210502</v>
      </c>
      <c r="B205" t="s">
        <v>694</v>
      </c>
      <c r="C205" s="1">
        <v>839</v>
      </c>
      <c r="D205" s="1">
        <v>238782</v>
      </c>
      <c r="E205">
        <v>0.60599999999999998</v>
      </c>
      <c r="F205">
        <v>0.82099999999999995</v>
      </c>
      <c r="G205">
        <f t="shared" si="6"/>
        <v>0.82099999999999995</v>
      </c>
      <c r="H205">
        <f t="shared" si="7"/>
        <v>0.82099999999999995</v>
      </c>
      <c r="I205" s="1">
        <v>200338933</v>
      </c>
      <c r="J205" s="1">
        <v>836915</v>
      </c>
      <c r="K205" s="1">
        <v>748365</v>
      </c>
    </row>
    <row r="206" spans="1:11" x14ac:dyDescent="0.35">
      <c r="A206">
        <v>210601</v>
      </c>
      <c r="B206" t="s">
        <v>202</v>
      </c>
      <c r="C206" s="1">
        <v>1246</v>
      </c>
      <c r="D206" s="1">
        <v>287577</v>
      </c>
      <c r="E206">
        <v>0.625</v>
      </c>
      <c r="F206">
        <v>0.78400000000000003</v>
      </c>
      <c r="G206">
        <f t="shared" si="6"/>
        <v>0.78400000000000003</v>
      </c>
      <c r="H206">
        <f t="shared" si="7"/>
        <v>0.78400000000000003</v>
      </c>
      <c r="I206" s="1">
        <v>358321375</v>
      </c>
      <c r="J206" s="1">
        <v>1366260</v>
      </c>
      <c r="K206" s="1">
        <v>1183190</v>
      </c>
    </row>
    <row r="207" spans="1:11" x14ac:dyDescent="0.35">
      <c r="A207">
        <v>210800</v>
      </c>
      <c r="B207" t="s">
        <v>203</v>
      </c>
      <c r="C207" s="1">
        <v>1139</v>
      </c>
      <c r="D207" s="1">
        <v>258020</v>
      </c>
      <c r="E207">
        <v>0.70499999999999996</v>
      </c>
      <c r="F207">
        <v>0.80700000000000005</v>
      </c>
      <c r="G207">
        <f t="shared" si="6"/>
        <v>0.80700000000000005</v>
      </c>
      <c r="H207">
        <f t="shared" si="7"/>
        <v>0.80700000000000005</v>
      </c>
      <c r="I207" s="1">
        <v>293885596</v>
      </c>
      <c r="J207" s="1">
        <v>1073540</v>
      </c>
      <c r="K207" s="1">
        <v>960635</v>
      </c>
    </row>
    <row r="208" spans="1:11" x14ac:dyDescent="0.35">
      <c r="A208">
        <v>211003</v>
      </c>
      <c r="B208" t="s">
        <v>204</v>
      </c>
      <c r="C208" s="1">
        <v>784</v>
      </c>
      <c r="D208" s="1">
        <v>394392</v>
      </c>
      <c r="E208">
        <v>0.42899999999999999</v>
      </c>
      <c r="F208">
        <v>0.70399999999999996</v>
      </c>
      <c r="G208">
        <f t="shared" si="6"/>
        <v>0.70399999999999996</v>
      </c>
      <c r="H208">
        <f t="shared" si="7"/>
        <v>0.70399999999999996</v>
      </c>
      <c r="I208" s="1">
        <v>309203420</v>
      </c>
      <c r="J208" s="1">
        <v>879123</v>
      </c>
      <c r="K208" s="1">
        <v>831460</v>
      </c>
    </row>
    <row r="209" spans="1:11" x14ac:dyDescent="0.35">
      <c r="A209">
        <v>211103</v>
      </c>
      <c r="B209" t="s">
        <v>205</v>
      </c>
      <c r="C209" s="1">
        <v>655</v>
      </c>
      <c r="D209" s="1">
        <v>750551</v>
      </c>
      <c r="E209">
        <v>0.35499999999999998</v>
      </c>
      <c r="F209">
        <v>0.435</v>
      </c>
      <c r="G209">
        <f t="shared" si="6"/>
        <v>0.435</v>
      </c>
      <c r="H209">
        <f t="shared" si="7"/>
        <v>0.435</v>
      </c>
      <c r="I209" s="1">
        <v>491611350</v>
      </c>
      <c r="J209" s="1">
        <v>501928</v>
      </c>
      <c r="K209" s="1">
        <v>474470</v>
      </c>
    </row>
    <row r="210" spans="1:11" x14ac:dyDescent="0.35">
      <c r="A210">
        <v>211701</v>
      </c>
      <c r="B210" t="s">
        <v>206</v>
      </c>
      <c r="C210" s="1">
        <v>225</v>
      </c>
      <c r="D210" s="1">
        <v>423769</v>
      </c>
      <c r="E210">
        <v>0.54300000000000004</v>
      </c>
      <c r="F210">
        <v>0.68200000000000005</v>
      </c>
      <c r="G210">
        <f t="shared" si="6"/>
        <v>0.68200000000000005</v>
      </c>
      <c r="H210">
        <f t="shared" si="7"/>
        <v>0.68200000000000005</v>
      </c>
      <c r="I210" s="1">
        <v>95348245</v>
      </c>
      <c r="J210" s="1">
        <v>300617</v>
      </c>
      <c r="K210" s="1">
        <v>280062</v>
      </c>
    </row>
    <row r="211" spans="1:11" x14ac:dyDescent="0.35">
      <c r="A211">
        <v>211901</v>
      </c>
      <c r="B211" t="s">
        <v>207</v>
      </c>
      <c r="C211" s="1">
        <v>286</v>
      </c>
      <c r="D211" s="1">
        <v>6753738</v>
      </c>
      <c r="E211">
        <v>0</v>
      </c>
      <c r="F211">
        <v>0</v>
      </c>
      <c r="G211">
        <f t="shared" si="6"/>
        <v>0</v>
      </c>
      <c r="H211">
        <f t="shared" si="7"/>
        <v>0.36</v>
      </c>
      <c r="I211" s="1">
        <v>1931569310</v>
      </c>
      <c r="J211" s="1">
        <v>99375</v>
      </c>
      <c r="K211" s="1">
        <v>83129</v>
      </c>
    </row>
    <row r="212" spans="1:11" x14ac:dyDescent="0.35">
      <c r="A212">
        <v>212001</v>
      </c>
      <c r="B212" t="s">
        <v>208</v>
      </c>
      <c r="C212" s="1">
        <v>1247</v>
      </c>
      <c r="D212" s="1">
        <v>264265</v>
      </c>
      <c r="E212">
        <v>0.57499999999999996</v>
      </c>
      <c r="F212">
        <v>0.80200000000000005</v>
      </c>
      <c r="G212">
        <f t="shared" si="6"/>
        <v>0.80200000000000005</v>
      </c>
      <c r="H212">
        <f t="shared" si="7"/>
        <v>0.80200000000000005</v>
      </c>
      <c r="I212" s="1">
        <v>329539498</v>
      </c>
      <c r="J212" s="1">
        <v>1214183</v>
      </c>
      <c r="K212" s="1">
        <v>1123459</v>
      </c>
    </row>
    <row r="213" spans="1:11" x14ac:dyDescent="0.35">
      <c r="A213">
        <v>220101</v>
      </c>
      <c r="B213" t="s">
        <v>210</v>
      </c>
      <c r="C213" s="1">
        <v>2041</v>
      </c>
      <c r="D213" s="1">
        <v>289683</v>
      </c>
      <c r="E213">
        <v>0.28000000000000003</v>
      </c>
      <c r="F213">
        <v>0.78300000000000003</v>
      </c>
      <c r="G213">
        <f t="shared" si="6"/>
        <v>0.78300000000000003</v>
      </c>
      <c r="H213">
        <f t="shared" si="7"/>
        <v>0.78300000000000003</v>
      </c>
      <c r="I213" s="1">
        <v>591243338</v>
      </c>
      <c r="J213" s="1">
        <v>1207270</v>
      </c>
      <c r="K213" s="1">
        <v>1031474</v>
      </c>
    </row>
    <row r="214" spans="1:11" x14ac:dyDescent="0.35">
      <c r="A214">
        <v>220202</v>
      </c>
      <c r="B214" t="s">
        <v>211</v>
      </c>
      <c r="C214" s="1">
        <v>645</v>
      </c>
      <c r="D214" s="1">
        <v>1005627</v>
      </c>
      <c r="E214">
        <v>0.17599999999999999</v>
      </c>
      <c r="F214">
        <v>0.24399999999999999</v>
      </c>
      <c r="G214">
        <f t="shared" si="6"/>
        <v>0.24399999999999999</v>
      </c>
      <c r="H214">
        <f t="shared" si="7"/>
        <v>0.36</v>
      </c>
      <c r="I214" s="1">
        <v>648629540</v>
      </c>
      <c r="J214" s="1">
        <v>256083</v>
      </c>
      <c r="K214" s="1">
        <v>221675</v>
      </c>
    </row>
    <row r="215" spans="1:11" x14ac:dyDescent="0.35">
      <c r="A215">
        <v>220301</v>
      </c>
      <c r="B215" t="s">
        <v>212</v>
      </c>
      <c r="C215" s="1">
        <v>4208</v>
      </c>
      <c r="D215" s="1">
        <v>152484</v>
      </c>
      <c r="E215">
        <v>0</v>
      </c>
      <c r="F215">
        <v>0.88600000000000001</v>
      </c>
      <c r="G215">
        <f t="shared" si="6"/>
        <v>0.88600000000000001</v>
      </c>
      <c r="H215">
        <f t="shared" si="7"/>
        <v>0.88600000000000001</v>
      </c>
      <c r="I215" s="1">
        <v>641655128</v>
      </c>
      <c r="J215" s="1">
        <v>2536448</v>
      </c>
      <c r="K215" s="1">
        <v>2202150</v>
      </c>
    </row>
    <row r="216" spans="1:11" x14ac:dyDescent="0.35">
      <c r="A216">
        <v>220401</v>
      </c>
      <c r="B216" t="s">
        <v>213</v>
      </c>
      <c r="C216" s="1">
        <v>1649</v>
      </c>
      <c r="D216" s="1">
        <v>434258</v>
      </c>
      <c r="E216">
        <v>0.10199999999999999</v>
      </c>
      <c r="F216">
        <v>0.67400000000000004</v>
      </c>
      <c r="G216">
        <f t="shared" si="6"/>
        <v>0.67400000000000004</v>
      </c>
      <c r="H216">
        <f t="shared" si="7"/>
        <v>0.67400000000000004</v>
      </c>
      <c r="I216" s="1">
        <v>716092416</v>
      </c>
      <c r="J216" s="1">
        <v>1086371</v>
      </c>
      <c r="K216" s="1">
        <v>980080</v>
      </c>
    </row>
    <row r="217" spans="1:11" x14ac:dyDescent="0.35">
      <c r="A217">
        <v>220701</v>
      </c>
      <c r="B217" t="s">
        <v>214</v>
      </c>
      <c r="C217" s="1">
        <v>1098</v>
      </c>
      <c r="D217" s="1">
        <v>979461</v>
      </c>
      <c r="E217">
        <v>0.184</v>
      </c>
      <c r="F217">
        <v>0.26300000000000001</v>
      </c>
      <c r="G217">
        <f t="shared" si="6"/>
        <v>0.26300000000000001</v>
      </c>
      <c r="H217">
        <f t="shared" si="7"/>
        <v>0.36</v>
      </c>
      <c r="I217" s="1">
        <v>1075448342</v>
      </c>
      <c r="J217" s="1">
        <v>296769</v>
      </c>
      <c r="K217" s="1">
        <v>331394</v>
      </c>
    </row>
    <row r="218" spans="1:11" x14ac:dyDescent="0.35">
      <c r="A218">
        <v>220909</v>
      </c>
      <c r="B218" t="s">
        <v>215</v>
      </c>
      <c r="C218" s="1">
        <v>501</v>
      </c>
      <c r="D218" s="1">
        <v>971239</v>
      </c>
      <c r="E218">
        <v>0</v>
      </c>
      <c r="F218">
        <v>0.27</v>
      </c>
      <c r="G218">
        <f t="shared" si="6"/>
        <v>0.27</v>
      </c>
      <c r="H218">
        <f t="shared" si="7"/>
        <v>0.36</v>
      </c>
      <c r="I218" s="1">
        <v>486590771</v>
      </c>
      <c r="J218" s="1">
        <v>191419</v>
      </c>
      <c r="K218" s="1">
        <v>173732</v>
      </c>
    </row>
    <row r="219" spans="1:11" x14ac:dyDescent="0.35">
      <c r="A219">
        <v>221001</v>
      </c>
      <c r="B219" t="s">
        <v>216</v>
      </c>
      <c r="C219" s="1">
        <v>480</v>
      </c>
      <c r="D219" s="1">
        <v>656814</v>
      </c>
      <c r="E219">
        <v>0.32300000000000001</v>
      </c>
      <c r="F219">
        <v>0.50600000000000001</v>
      </c>
      <c r="G219">
        <f t="shared" si="6"/>
        <v>0.50600000000000001</v>
      </c>
      <c r="H219">
        <f t="shared" si="7"/>
        <v>0.50600000000000001</v>
      </c>
      <c r="I219" s="1">
        <v>315270894</v>
      </c>
      <c r="J219" s="1">
        <v>223840</v>
      </c>
      <c r="K219" s="1">
        <v>196020</v>
      </c>
    </row>
    <row r="220" spans="1:11" x14ac:dyDescent="0.35">
      <c r="A220">
        <v>221301</v>
      </c>
      <c r="B220" t="s">
        <v>217</v>
      </c>
      <c r="C220" s="1">
        <v>375</v>
      </c>
      <c r="D220" s="1">
        <v>969734</v>
      </c>
      <c r="E220">
        <v>0.192</v>
      </c>
      <c r="F220">
        <v>0.27100000000000002</v>
      </c>
      <c r="G220">
        <f t="shared" si="6"/>
        <v>0.27100000000000002</v>
      </c>
      <c r="H220">
        <f t="shared" si="7"/>
        <v>0.36</v>
      </c>
      <c r="I220" s="1">
        <v>363650401</v>
      </c>
      <c r="J220" s="1">
        <v>179150</v>
      </c>
      <c r="K220" s="1">
        <v>153632</v>
      </c>
    </row>
    <row r="221" spans="1:11" x14ac:dyDescent="0.35">
      <c r="A221">
        <v>221401</v>
      </c>
      <c r="B221" t="s">
        <v>218</v>
      </c>
      <c r="C221" s="1">
        <v>600</v>
      </c>
      <c r="D221" s="1">
        <v>651179</v>
      </c>
      <c r="E221">
        <v>7.0000000000000007E-2</v>
      </c>
      <c r="F221">
        <v>0.51</v>
      </c>
      <c r="G221">
        <f t="shared" si="6"/>
        <v>0.51</v>
      </c>
      <c r="H221">
        <f t="shared" si="7"/>
        <v>0.51</v>
      </c>
      <c r="I221" s="1">
        <v>390707436</v>
      </c>
      <c r="J221" s="1">
        <v>320607</v>
      </c>
      <c r="K221" s="1">
        <v>280812</v>
      </c>
    </row>
    <row r="222" spans="1:11" x14ac:dyDescent="0.35">
      <c r="A222">
        <v>222000</v>
      </c>
      <c r="B222" t="s">
        <v>219</v>
      </c>
      <c r="C222" s="1">
        <v>4213</v>
      </c>
      <c r="D222" s="1">
        <v>357230</v>
      </c>
      <c r="E222">
        <v>0.216</v>
      </c>
      <c r="F222">
        <v>0.73199999999999998</v>
      </c>
      <c r="G222">
        <f t="shared" si="6"/>
        <v>0.73199999999999998</v>
      </c>
      <c r="H222">
        <f t="shared" si="7"/>
        <v>0.73199999999999998</v>
      </c>
      <c r="I222" s="1">
        <v>1505013812</v>
      </c>
      <c r="J222" s="1">
        <v>1880478</v>
      </c>
      <c r="K222" s="1">
        <v>1757599</v>
      </c>
    </row>
    <row r="223" spans="1:11" x14ac:dyDescent="0.35">
      <c r="A223">
        <v>222201</v>
      </c>
      <c r="B223" t="s">
        <v>220</v>
      </c>
      <c r="C223" s="1">
        <v>3652</v>
      </c>
      <c r="D223" s="1">
        <v>206534</v>
      </c>
      <c r="E223">
        <v>0.32800000000000001</v>
      </c>
      <c r="F223">
        <v>0.84499999999999997</v>
      </c>
      <c r="G223">
        <f t="shared" si="6"/>
        <v>0.84499999999999997</v>
      </c>
      <c r="H223">
        <f t="shared" si="7"/>
        <v>0.84499999999999997</v>
      </c>
      <c r="I223" s="1">
        <v>754262443</v>
      </c>
      <c r="J223" s="1">
        <v>1369939</v>
      </c>
      <c r="K223" s="1">
        <v>1437513</v>
      </c>
    </row>
    <row r="224" spans="1:11" x14ac:dyDescent="0.35">
      <c r="A224">
        <v>230201</v>
      </c>
      <c r="B224" t="s">
        <v>221</v>
      </c>
      <c r="C224" s="1">
        <v>515</v>
      </c>
      <c r="D224" s="1">
        <v>322900</v>
      </c>
      <c r="E224">
        <v>0.13100000000000001</v>
      </c>
      <c r="F224">
        <v>0.75800000000000001</v>
      </c>
      <c r="G224">
        <f t="shared" si="6"/>
        <v>0.75800000000000001</v>
      </c>
      <c r="H224">
        <f t="shared" si="7"/>
        <v>0.75800000000000001</v>
      </c>
      <c r="I224" s="1">
        <v>166293863</v>
      </c>
      <c r="J224" s="1">
        <v>420003</v>
      </c>
      <c r="K224" s="1">
        <v>428491</v>
      </c>
    </row>
    <row r="225" spans="1:11" x14ac:dyDescent="0.35">
      <c r="A225">
        <v>230301</v>
      </c>
      <c r="B225" t="s">
        <v>222</v>
      </c>
      <c r="C225" s="1">
        <v>432</v>
      </c>
      <c r="D225" s="1">
        <v>452682</v>
      </c>
      <c r="E225">
        <v>0.53300000000000003</v>
      </c>
      <c r="F225">
        <v>0.66</v>
      </c>
      <c r="G225">
        <f t="shared" si="6"/>
        <v>0.66</v>
      </c>
      <c r="H225">
        <f t="shared" si="7"/>
        <v>0.66</v>
      </c>
      <c r="I225" s="1">
        <v>195558861</v>
      </c>
      <c r="J225" s="1">
        <v>571766</v>
      </c>
      <c r="K225" s="1">
        <v>554305</v>
      </c>
    </row>
    <row r="226" spans="1:11" x14ac:dyDescent="0.35">
      <c r="A226">
        <v>230901</v>
      </c>
      <c r="B226" t="s">
        <v>223</v>
      </c>
      <c r="C226" s="1">
        <v>1479</v>
      </c>
      <c r="D226" s="1">
        <v>315349</v>
      </c>
      <c r="E226">
        <v>1.2999999999999999E-2</v>
      </c>
      <c r="F226">
        <v>0.76300000000000001</v>
      </c>
      <c r="G226">
        <f t="shared" si="6"/>
        <v>0.76300000000000001</v>
      </c>
      <c r="H226">
        <f t="shared" si="7"/>
        <v>0.76300000000000001</v>
      </c>
      <c r="I226" s="1">
        <v>466402435</v>
      </c>
      <c r="J226" s="1">
        <v>955753</v>
      </c>
      <c r="K226" s="1">
        <v>918017</v>
      </c>
    </row>
    <row r="227" spans="1:11" x14ac:dyDescent="0.35">
      <c r="A227">
        <v>231101</v>
      </c>
      <c r="B227" t="s">
        <v>224</v>
      </c>
      <c r="C227" s="1">
        <v>1130</v>
      </c>
      <c r="D227" s="1">
        <v>519117</v>
      </c>
      <c r="E227">
        <v>0.40300000000000002</v>
      </c>
      <c r="F227">
        <v>0.61</v>
      </c>
      <c r="G227">
        <f t="shared" si="6"/>
        <v>0.61</v>
      </c>
      <c r="H227">
        <f t="shared" si="7"/>
        <v>0.61</v>
      </c>
      <c r="I227" s="1">
        <v>586602589</v>
      </c>
      <c r="J227" s="1">
        <v>809587</v>
      </c>
      <c r="K227" s="1">
        <v>736625</v>
      </c>
    </row>
    <row r="228" spans="1:11" x14ac:dyDescent="0.35">
      <c r="A228">
        <v>231301</v>
      </c>
      <c r="B228" t="s">
        <v>225</v>
      </c>
      <c r="C228" s="1">
        <v>994</v>
      </c>
      <c r="D228" s="1">
        <v>444887</v>
      </c>
      <c r="E228">
        <v>0.253</v>
      </c>
      <c r="F228">
        <v>0.66600000000000004</v>
      </c>
      <c r="G228">
        <f t="shared" si="6"/>
        <v>0.66600000000000004</v>
      </c>
      <c r="H228">
        <f t="shared" si="7"/>
        <v>0.66600000000000004</v>
      </c>
      <c r="I228" s="1">
        <v>442218601</v>
      </c>
      <c r="J228" s="1">
        <v>671631</v>
      </c>
      <c r="K228" s="1">
        <v>643444</v>
      </c>
    </row>
    <row r="229" spans="1:11" x14ac:dyDescent="0.35">
      <c r="A229">
        <v>240101</v>
      </c>
      <c r="B229" t="s">
        <v>226</v>
      </c>
      <c r="C229" s="1">
        <v>1137</v>
      </c>
      <c r="D229" s="1">
        <v>339591</v>
      </c>
      <c r="E229">
        <v>0.65300000000000002</v>
      </c>
      <c r="F229">
        <v>0.745</v>
      </c>
      <c r="G229">
        <f t="shared" si="6"/>
        <v>0.745</v>
      </c>
      <c r="H229">
        <f t="shared" si="7"/>
        <v>0.745</v>
      </c>
      <c r="I229" s="1">
        <v>386115017</v>
      </c>
      <c r="J229" s="1">
        <v>740447</v>
      </c>
      <c r="K229" s="1">
        <v>807644</v>
      </c>
    </row>
    <row r="230" spans="1:11" x14ac:dyDescent="0.35">
      <c r="A230">
        <v>240201</v>
      </c>
      <c r="B230" t="s">
        <v>227</v>
      </c>
      <c r="C230" s="1">
        <v>982</v>
      </c>
      <c r="D230" s="1">
        <v>333142</v>
      </c>
      <c r="E230">
        <v>0.59399999999999997</v>
      </c>
      <c r="F230">
        <v>0.75</v>
      </c>
      <c r="G230">
        <f t="shared" si="6"/>
        <v>0.75</v>
      </c>
      <c r="H230">
        <f t="shared" si="7"/>
        <v>0.75</v>
      </c>
      <c r="I230" s="1">
        <v>327145792</v>
      </c>
      <c r="J230" s="1">
        <v>797489</v>
      </c>
      <c r="K230" s="1">
        <v>752379</v>
      </c>
    </row>
    <row r="231" spans="1:11" x14ac:dyDescent="0.35">
      <c r="A231">
        <v>240401</v>
      </c>
      <c r="B231" t="s">
        <v>228</v>
      </c>
      <c r="C231" s="1">
        <v>941</v>
      </c>
      <c r="D231" s="1">
        <v>625820</v>
      </c>
      <c r="E231">
        <v>0.51</v>
      </c>
      <c r="F231">
        <v>0.53</v>
      </c>
      <c r="G231">
        <f t="shared" si="6"/>
        <v>0.53</v>
      </c>
      <c r="H231">
        <f t="shared" si="7"/>
        <v>0.53</v>
      </c>
      <c r="I231" s="1">
        <v>588897084</v>
      </c>
      <c r="J231" s="1">
        <v>592258</v>
      </c>
      <c r="K231" s="1">
        <v>592321</v>
      </c>
    </row>
    <row r="232" spans="1:11" x14ac:dyDescent="0.35">
      <c r="A232">
        <v>240801</v>
      </c>
      <c r="B232" t="s">
        <v>229</v>
      </c>
      <c r="C232" s="1">
        <v>1910</v>
      </c>
      <c r="D232" s="1">
        <v>401546</v>
      </c>
      <c r="E232">
        <v>0.59799999999999998</v>
      </c>
      <c r="F232">
        <v>0.69899999999999995</v>
      </c>
      <c r="G232">
        <f t="shared" si="6"/>
        <v>0.69899999999999995</v>
      </c>
      <c r="H232">
        <f t="shared" si="7"/>
        <v>0.69899999999999995</v>
      </c>
      <c r="I232" s="1">
        <v>766954080</v>
      </c>
      <c r="J232" s="1">
        <v>1259784</v>
      </c>
      <c r="K232" s="1">
        <v>1182606</v>
      </c>
    </row>
    <row r="233" spans="1:11" x14ac:dyDescent="0.35">
      <c r="A233">
        <v>240901</v>
      </c>
      <c r="B233" t="s">
        <v>230</v>
      </c>
      <c r="C233" s="1">
        <v>531</v>
      </c>
      <c r="D233" s="1">
        <v>277678</v>
      </c>
      <c r="E233">
        <v>0.68</v>
      </c>
      <c r="F233">
        <v>0.79200000000000004</v>
      </c>
      <c r="G233">
        <f t="shared" si="6"/>
        <v>0.79200000000000004</v>
      </c>
      <c r="H233">
        <f t="shared" si="7"/>
        <v>0.79200000000000004</v>
      </c>
      <c r="I233" s="1">
        <v>147447161</v>
      </c>
      <c r="J233" s="1">
        <v>832474</v>
      </c>
      <c r="K233" s="1">
        <v>780650</v>
      </c>
    </row>
    <row r="234" spans="1:11" x14ac:dyDescent="0.35">
      <c r="A234">
        <v>241001</v>
      </c>
      <c r="B234" t="s">
        <v>231</v>
      </c>
      <c r="C234" s="1">
        <v>1665</v>
      </c>
      <c r="D234" s="1">
        <v>260134</v>
      </c>
      <c r="E234">
        <v>0.53800000000000003</v>
      </c>
      <c r="F234">
        <v>0.80500000000000005</v>
      </c>
      <c r="G234">
        <f t="shared" si="6"/>
        <v>0.80500000000000005</v>
      </c>
      <c r="H234">
        <f t="shared" si="7"/>
        <v>0.80500000000000005</v>
      </c>
      <c r="I234" s="1">
        <v>433124667</v>
      </c>
      <c r="J234" s="1">
        <v>1279464</v>
      </c>
      <c r="K234" s="1">
        <v>1158080</v>
      </c>
    </row>
    <row r="235" spans="1:11" x14ac:dyDescent="0.35">
      <c r="A235">
        <v>241101</v>
      </c>
      <c r="B235" t="s">
        <v>232</v>
      </c>
      <c r="C235" s="1">
        <v>767</v>
      </c>
      <c r="D235" s="1">
        <v>283912</v>
      </c>
      <c r="E235">
        <v>0.60599999999999998</v>
      </c>
      <c r="F235">
        <v>0.78700000000000003</v>
      </c>
      <c r="G235">
        <f t="shared" si="6"/>
        <v>0.78700000000000003</v>
      </c>
      <c r="H235">
        <f t="shared" si="7"/>
        <v>0.78700000000000003</v>
      </c>
      <c r="I235" s="1">
        <v>217761022</v>
      </c>
      <c r="J235" s="1">
        <v>1090971</v>
      </c>
      <c r="K235" s="1">
        <v>1101981</v>
      </c>
    </row>
    <row r="236" spans="1:11" x14ac:dyDescent="0.35">
      <c r="A236">
        <v>241701</v>
      </c>
      <c r="B236" t="s">
        <v>233</v>
      </c>
      <c r="C236" s="1">
        <v>860</v>
      </c>
      <c r="D236" s="1">
        <v>302017</v>
      </c>
      <c r="E236">
        <v>0.625</v>
      </c>
      <c r="F236">
        <v>0.77400000000000002</v>
      </c>
      <c r="G236">
        <f t="shared" si="6"/>
        <v>0.77400000000000002</v>
      </c>
      <c r="H236">
        <f t="shared" si="7"/>
        <v>0.77400000000000002</v>
      </c>
      <c r="I236" s="1">
        <v>259734887</v>
      </c>
      <c r="J236" s="1">
        <v>743158</v>
      </c>
      <c r="K236" s="1">
        <v>707198</v>
      </c>
    </row>
    <row r="237" spans="1:11" x14ac:dyDescent="0.35">
      <c r="A237">
        <v>250109</v>
      </c>
      <c r="B237" t="s">
        <v>234</v>
      </c>
      <c r="C237" s="1">
        <v>255</v>
      </c>
      <c r="D237" s="1">
        <v>295120</v>
      </c>
      <c r="E237">
        <v>0.46</v>
      </c>
      <c r="F237">
        <v>0.77900000000000003</v>
      </c>
      <c r="G237">
        <f t="shared" si="6"/>
        <v>0.77900000000000003</v>
      </c>
      <c r="H237">
        <f t="shared" si="7"/>
        <v>0.77900000000000003</v>
      </c>
      <c r="I237" s="1">
        <v>75255846</v>
      </c>
      <c r="J237" s="1">
        <v>505425</v>
      </c>
      <c r="K237" s="1">
        <v>600384</v>
      </c>
    </row>
    <row r="238" spans="1:11" x14ac:dyDescent="0.35">
      <c r="A238">
        <v>250201</v>
      </c>
      <c r="B238" t="s">
        <v>235</v>
      </c>
      <c r="C238" s="1">
        <v>1711</v>
      </c>
      <c r="D238" s="1">
        <v>548605</v>
      </c>
      <c r="E238">
        <v>0.52700000000000002</v>
      </c>
      <c r="F238">
        <v>0.58799999999999997</v>
      </c>
      <c r="G238">
        <f t="shared" si="6"/>
        <v>0.58799999999999997</v>
      </c>
      <c r="H238">
        <f t="shared" si="7"/>
        <v>0.58799999999999997</v>
      </c>
      <c r="I238" s="1">
        <v>938663978</v>
      </c>
      <c r="J238" s="1">
        <v>575074</v>
      </c>
      <c r="K238" s="1">
        <v>558567</v>
      </c>
    </row>
    <row r="239" spans="1:11" x14ac:dyDescent="0.35">
      <c r="A239">
        <v>250301</v>
      </c>
      <c r="B239" t="s">
        <v>236</v>
      </c>
      <c r="C239" s="1">
        <v>410</v>
      </c>
      <c r="D239" s="1">
        <v>452996</v>
      </c>
      <c r="E239">
        <v>0.56100000000000005</v>
      </c>
      <c r="F239">
        <v>0.66</v>
      </c>
      <c r="G239">
        <f t="shared" si="6"/>
        <v>0.66</v>
      </c>
      <c r="H239">
        <f t="shared" si="7"/>
        <v>0.66</v>
      </c>
      <c r="I239" s="1">
        <v>185728749</v>
      </c>
      <c r="J239" s="1">
        <v>517449</v>
      </c>
      <c r="K239" s="1">
        <v>530148</v>
      </c>
    </row>
    <row r="240" spans="1:11" x14ac:dyDescent="0.35">
      <c r="A240">
        <v>250401</v>
      </c>
      <c r="B240" t="s">
        <v>237</v>
      </c>
      <c r="C240" s="1">
        <v>779</v>
      </c>
      <c r="D240" s="1">
        <v>339933</v>
      </c>
      <c r="E240">
        <v>0.48099999999999998</v>
      </c>
      <c r="F240">
        <v>0.745</v>
      </c>
      <c r="G240">
        <f t="shared" si="6"/>
        <v>0.745</v>
      </c>
      <c r="H240">
        <f t="shared" si="7"/>
        <v>0.745</v>
      </c>
      <c r="I240" s="1">
        <v>264807862</v>
      </c>
      <c r="J240" s="1">
        <v>797437</v>
      </c>
      <c r="K240" s="1">
        <v>738351</v>
      </c>
    </row>
    <row r="241" spans="1:11" x14ac:dyDescent="0.35">
      <c r="A241">
        <v>250701</v>
      </c>
      <c r="B241" t="s">
        <v>238</v>
      </c>
      <c r="C241" s="1">
        <v>592</v>
      </c>
      <c r="D241" s="1">
        <v>593760</v>
      </c>
      <c r="E241">
        <v>0.54900000000000004</v>
      </c>
      <c r="F241">
        <v>0.55400000000000005</v>
      </c>
      <c r="G241">
        <f t="shared" si="6"/>
        <v>0.55400000000000005</v>
      </c>
      <c r="H241">
        <f t="shared" si="7"/>
        <v>0.55400000000000005</v>
      </c>
      <c r="I241" s="1">
        <v>351506123</v>
      </c>
      <c r="J241" s="1">
        <v>345833</v>
      </c>
      <c r="K241" s="1">
        <v>377536</v>
      </c>
    </row>
    <row r="242" spans="1:11" x14ac:dyDescent="0.35">
      <c r="A242">
        <v>250901</v>
      </c>
      <c r="B242" t="s">
        <v>239</v>
      </c>
      <c r="C242" s="1">
        <v>1615</v>
      </c>
      <c r="D242" s="1">
        <v>299971</v>
      </c>
      <c r="E242">
        <v>0.64</v>
      </c>
      <c r="F242">
        <v>0.77500000000000002</v>
      </c>
      <c r="G242">
        <f t="shared" si="6"/>
        <v>0.77500000000000002</v>
      </c>
      <c r="H242">
        <f t="shared" si="7"/>
        <v>0.77500000000000002</v>
      </c>
      <c r="I242" s="1">
        <v>484453665</v>
      </c>
      <c r="J242" s="1">
        <v>1395259</v>
      </c>
      <c r="K242" s="1">
        <v>1362897</v>
      </c>
    </row>
    <row r="243" spans="1:11" x14ac:dyDescent="0.35">
      <c r="A243">
        <v>251101</v>
      </c>
      <c r="B243" t="s">
        <v>240</v>
      </c>
      <c r="C243" s="1">
        <v>468</v>
      </c>
      <c r="D243" s="1">
        <v>305626</v>
      </c>
      <c r="E243">
        <v>0.60599999999999998</v>
      </c>
      <c r="F243">
        <v>0.77</v>
      </c>
      <c r="G243">
        <f t="shared" si="6"/>
        <v>0.77</v>
      </c>
      <c r="H243">
        <f t="shared" si="7"/>
        <v>0.77</v>
      </c>
      <c r="I243" s="1">
        <v>143033021</v>
      </c>
      <c r="J243" s="1">
        <v>500382</v>
      </c>
      <c r="K243" s="1">
        <v>498943</v>
      </c>
    </row>
    <row r="244" spans="1:11" x14ac:dyDescent="0.35">
      <c r="A244">
        <v>251400</v>
      </c>
      <c r="B244" t="s">
        <v>241</v>
      </c>
      <c r="C244" s="1">
        <v>2467</v>
      </c>
      <c r="D244" s="1">
        <v>297535</v>
      </c>
      <c r="E244">
        <v>0.60799999999999998</v>
      </c>
      <c r="F244">
        <v>0.77700000000000002</v>
      </c>
      <c r="G244">
        <f t="shared" si="6"/>
        <v>0.77700000000000002</v>
      </c>
      <c r="H244">
        <f t="shared" si="7"/>
        <v>0.77700000000000002</v>
      </c>
      <c r="I244" s="1">
        <v>734019312</v>
      </c>
      <c r="J244" s="1">
        <v>1880930</v>
      </c>
      <c r="K244" s="1">
        <v>1791375</v>
      </c>
    </row>
    <row r="245" spans="1:11" x14ac:dyDescent="0.35">
      <c r="A245">
        <v>251501</v>
      </c>
      <c r="B245" t="s">
        <v>242</v>
      </c>
      <c r="C245" s="1">
        <v>528</v>
      </c>
      <c r="D245" s="1">
        <v>214770</v>
      </c>
      <c r="E245">
        <v>0.56299999999999994</v>
      </c>
      <c r="F245">
        <v>0.83899999999999997</v>
      </c>
      <c r="G245">
        <f t="shared" si="6"/>
        <v>0.83899999999999997</v>
      </c>
      <c r="H245">
        <f t="shared" si="7"/>
        <v>0.83899999999999997</v>
      </c>
      <c r="I245" s="1">
        <v>113398712</v>
      </c>
      <c r="J245" s="1">
        <v>737299</v>
      </c>
      <c r="K245" s="1">
        <v>696688</v>
      </c>
    </row>
    <row r="246" spans="1:11" x14ac:dyDescent="0.35">
      <c r="A246">
        <v>251601</v>
      </c>
      <c r="B246" t="s">
        <v>243</v>
      </c>
      <c r="C246" s="1">
        <v>2230</v>
      </c>
      <c r="D246" s="1">
        <v>341922</v>
      </c>
      <c r="E246">
        <v>0.63500000000000001</v>
      </c>
      <c r="F246">
        <v>0.74299999999999999</v>
      </c>
      <c r="G246">
        <f t="shared" si="6"/>
        <v>0.74299999999999999</v>
      </c>
      <c r="H246">
        <f t="shared" si="7"/>
        <v>0.74299999999999999</v>
      </c>
      <c r="I246" s="1">
        <v>762486871</v>
      </c>
      <c r="J246" s="1">
        <v>1120410</v>
      </c>
      <c r="K246" s="1">
        <v>1056840</v>
      </c>
    </row>
    <row r="247" spans="1:11" x14ac:dyDescent="0.35">
      <c r="A247">
        <v>260101</v>
      </c>
      <c r="B247" t="s">
        <v>244</v>
      </c>
      <c r="C247" s="1">
        <v>3702</v>
      </c>
      <c r="D247" s="1">
        <v>485695</v>
      </c>
      <c r="E247">
        <v>0.70299999999999996</v>
      </c>
      <c r="F247">
        <v>0.63500000000000001</v>
      </c>
      <c r="G247">
        <f t="shared" si="6"/>
        <v>0.63500000000000001</v>
      </c>
      <c r="H247">
        <f t="shared" si="7"/>
        <v>0.70299999999999996</v>
      </c>
      <c r="I247" s="1">
        <v>1798043571</v>
      </c>
      <c r="J247" s="1">
        <v>1285608</v>
      </c>
      <c r="K247" s="1">
        <v>1548159</v>
      </c>
    </row>
    <row r="248" spans="1:11" x14ac:dyDescent="0.35">
      <c r="A248">
        <v>260401</v>
      </c>
      <c r="B248" t="s">
        <v>245</v>
      </c>
      <c r="C248" s="1">
        <v>4656</v>
      </c>
      <c r="D248" s="1">
        <v>396596</v>
      </c>
      <c r="E248">
        <v>0.70299999999999996</v>
      </c>
      <c r="F248">
        <v>0.70199999999999996</v>
      </c>
      <c r="G248">
        <f t="shared" si="6"/>
        <v>0.70199999999999996</v>
      </c>
      <c r="H248">
        <f t="shared" si="7"/>
        <v>0.70299999999999996</v>
      </c>
      <c r="I248" s="1">
        <v>1846551628</v>
      </c>
      <c r="J248" s="1">
        <v>4346143</v>
      </c>
      <c r="K248" s="1">
        <v>3676123</v>
      </c>
    </row>
    <row r="249" spans="1:11" x14ac:dyDescent="0.35">
      <c r="A249">
        <v>260501</v>
      </c>
      <c r="B249" t="s">
        <v>246</v>
      </c>
      <c r="C249" s="1">
        <v>12474</v>
      </c>
      <c r="D249" s="1">
        <v>335551</v>
      </c>
      <c r="E249">
        <v>0.68899999999999995</v>
      </c>
      <c r="F249">
        <v>0.748</v>
      </c>
      <c r="G249">
        <f t="shared" si="6"/>
        <v>0.748</v>
      </c>
      <c r="H249">
        <f t="shared" si="7"/>
        <v>0.748</v>
      </c>
      <c r="I249" s="1">
        <v>4185673875</v>
      </c>
      <c r="J249" s="1">
        <v>3930746</v>
      </c>
      <c r="K249" s="1">
        <v>5671989</v>
      </c>
    </row>
    <row r="250" spans="1:11" x14ac:dyDescent="0.35">
      <c r="A250">
        <v>260801</v>
      </c>
      <c r="B250" t="s">
        <v>247</v>
      </c>
      <c r="C250" s="1">
        <v>3367</v>
      </c>
      <c r="D250" s="1">
        <v>398054</v>
      </c>
      <c r="E250">
        <v>0.73099999999999998</v>
      </c>
      <c r="F250">
        <v>0.70099999999999996</v>
      </c>
      <c r="G250">
        <f t="shared" si="6"/>
        <v>0.70099999999999996</v>
      </c>
      <c r="H250">
        <f t="shared" si="7"/>
        <v>0.73099999999999998</v>
      </c>
      <c r="I250" s="1">
        <v>1340248064</v>
      </c>
      <c r="J250" s="1">
        <v>2153850</v>
      </c>
      <c r="K250" s="1">
        <v>2387925</v>
      </c>
    </row>
    <row r="251" spans="1:11" x14ac:dyDescent="0.35">
      <c r="A251">
        <v>260803</v>
      </c>
      <c r="B251" t="s">
        <v>248</v>
      </c>
      <c r="C251" s="1">
        <v>4005</v>
      </c>
      <c r="D251" s="1">
        <v>331137</v>
      </c>
      <c r="E251">
        <v>0.72099999999999997</v>
      </c>
      <c r="F251">
        <v>0.752</v>
      </c>
      <c r="G251">
        <f t="shared" si="6"/>
        <v>0.752</v>
      </c>
      <c r="H251">
        <f t="shared" si="7"/>
        <v>0.752</v>
      </c>
      <c r="I251" s="1">
        <v>1326206697</v>
      </c>
      <c r="J251" s="1">
        <v>2041063</v>
      </c>
      <c r="K251" s="1">
        <v>1993722</v>
      </c>
    </row>
    <row r="252" spans="1:11" x14ac:dyDescent="0.35">
      <c r="A252">
        <v>260901</v>
      </c>
      <c r="B252" t="s">
        <v>249</v>
      </c>
      <c r="C252" s="1">
        <v>2661</v>
      </c>
      <c r="D252" s="1">
        <v>412639</v>
      </c>
      <c r="E252">
        <v>0.66300000000000003</v>
      </c>
      <c r="F252">
        <v>0.69</v>
      </c>
      <c r="G252">
        <f t="shared" si="6"/>
        <v>0.69</v>
      </c>
      <c r="H252">
        <f t="shared" si="7"/>
        <v>0.69</v>
      </c>
      <c r="I252" s="1">
        <v>1098033807</v>
      </c>
      <c r="J252" s="1">
        <v>928696</v>
      </c>
      <c r="K252" s="1">
        <v>1069653</v>
      </c>
    </row>
    <row r="253" spans="1:11" x14ac:dyDescent="0.35">
      <c r="A253">
        <v>261001</v>
      </c>
      <c r="B253" t="s">
        <v>250</v>
      </c>
      <c r="C253" s="1">
        <v>4218</v>
      </c>
      <c r="D253" s="1">
        <v>329012</v>
      </c>
      <c r="E253">
        <v>0.69599999999999995</v>
      </c>
      <c r="F253">
        <v>0.753</v>
      </c>
      <c r="G253">
        <f t="shared" si="6"/>
        <v>0.753</v>
      </c>
      <c r="H253">
        <f t="shared" si="7"/>
        <v>0.753</v>
      </c>
      <c r="I253" s="1">
        <v>1387773225</v>
      </c>
      <c r="J253" s="1">
        <v>1943993</v>
      </c>
      <c r="K253" s="1">
        <v>2631889</v>
      </c>
    </row>
    <row r="254" spans="1:11" x14ac:dyDescent="0.35">
      <c r="A254">
        <v>261101</v>
      </c>
      <c r="B254" t="s">
        <v>251</v>
      </c>
      <c r="C254" s="1">
        <v>4657</v>
      </c>
      <c r="D254" s="1">
        <v>316870</v>
      </c>
      <c r="E254">
        <v>0.68700000000000006</v>
      </c>
      <c r="F254">
        <v>0.76200000000000001</v>
      </c>
      <c r="G254">
        <f t="shared" si="6"/>
        <v>0.76200000000000001</v>
      </c>
      <c r="H254">
        <f t="shared" si="7"/>
        <v>0.76200000000000001</v>
      </c>
      <c r="I254" s="1">
        <v>1475667023</v>
      </c>
      <c r="J254" s="1">
        <v>2536669</v>
      </c>
      <c r="K254" s="1">
        <v>3032327</v>
      </c>
    </row>
    <row r="255" spans="1:11" x14ac:dyDescent="0.35">
      <c r="A255">
        <v>261201</v>
      </c>
      <c r="B255" t="s">
        <v>252</v>
      </c>
      <c r="C255" s="1">
        <v>4686</v>
      </c>
      <c r="D255" s="1">
        <v>471988</v>
      </c>
      <c r="E255">
        <v>0.69599999999999995</v>
      </c>
      <c r="F255">
        <v>0.64600000000000002</v>
      </c>
      <c r="G255">
        <f t="shared" si="6"/>
        <v>0.64600000000000002</v>
      </c>
      <c r="H255">
        <f t="shared" si="7"/>
        <v>0.69599999999999995</v>
      </c>
      <c r="I255" s="1">
        <v>2211738900</v>
      </c>
      <c r="J255" s="1">
        <v>2462907</v>
      </c>
      <c r="K255" s="1">
        <v>2513104</v>
      </c>
    </row>
    <row r="256" spans="1:11" x14ac:dyDescent="0.35">
      <c r="A256">
        <v>261301</v>
      </c>
      <c r="B256" t="s">
        <v>253</v>
      </c>
      <c r="C256" s="1">
        <v>7149</v>
      </c>
      <c r="D256" s="1">
        <v>418425</v>
      </c>
      <c r="E256">
        <v>0.65700000000000003</v>
      </c>
      <c r="F256">
        <v>0.68600000000000005</v>
      </c>
      <c r="G256">
        <f t="shared" si="6"/>
        <v>0.68600000000000005</v>
      </c>
      <c r="H256">
        <f t="shared" si="7"/>
        <v>0.68600000000000005</v>
      </c>
      <c r="I256" s="1">
        <v>2991321979</v>
      </c>
      <c r="J256" s="1">
        <v>2719630</v>
      </c>
      <c r="K256" s="1">
        <v>2528565</v>
      </c>
    </row>
    <row r="257" spans="1:11" x14ac:dyDescent="0.35">
      <c r="A257">
        <v>261313</v>
      </c>
      <c r="B257" t="s">
        <v>254</v>
      </c>
      <c r="C257" s="1">
        <v>1238</v>
      </c>
      <c r="D257" s="1">
        <v>403850</v>
      </c>
      <c r="E257">
        <v>0.69499999999999995</v>
      </c>
      <c r="F257">
        <v>0.69699999999999995</v>
      </c>
      <c r="G257">
        <f t="shared" si="6"/>
        <v>0.69699999999999995</v>
      </c>
      <c r="H257">
        <f t="shared" si="7"/>
        <v>0.69699999999999995</v>
      </c>
      <c r="I257" s="1">
        <v>499966907</v>
      </c>
      <c r="J257" s="1">
        <v>811070</v>
      </c>
      <c r="K257" s="1">
        <v>907560</v>
      </c>
    </row>
    <row r="258" spans="1:11" x14ac:dyDescent="0.35">
      <c r="A258">
        <v>261401</v>
      </c>
      <c r="B258" t="s">
        <v>255</v>
      </c>
      <c r="C258" s="1">
        <v>6226</v>
      </c>
      <c r="D258" s="1">
        <v>570440</v>
      </c>
      <c r="E258">
        <v>0.69299999999999995</v>
      </c>
      <c r="F258">
        <v>0.57099999999999995</v>
      </c>
      <c r="G258">
        <f t="shared" si="6"/>
        <v>0.57099999999999995</v>
      </c>
      <c r="H258">
        <f t="shared" si="7"/>
        <v>0.69299999999999995</v>
      </c>
      <c r="I258" s="1">
        <v>3551559923</v>
      </c>
      <c r="J258" s="1">
        <v>1919546</v>
      </c>
      <c r="K258" s="1">
        <v>2237160</v>
      </c>
    </row>
    <row r="259" spans="1:11" x14ac:dyDescent="0.35">
      <c r="A259">
        <v>261501</v>
      </c>
      <c r="B259" t="s">
        <v>256</v>
      </c>
      <c r="C259" s="1">
        <v>4370</v>
      </c>
      <c r="D259" s="1">
        <v>311566</v>
      </c>
      <c r="E259">
        <v>0.69199999999999995</v>
      </c>
      <c r="F259">
        <v>0.76600000000000001</v>
      </c>
      <c r="G259">
        <f t="shared" si="6"/>
        <v>0.76600000000000001</v>
      </c>
      <c r="H259">
        <f t="shared" si="7"/>
        <v>0.76600000000000001</v>
      </c>
      <c r="I259" s="1">
        <v>1361547558</v>
      </c>
      <c r="J259" s="1">
        <v>2309412</v>
      </c>
      <c r="K259" s="1">
        <v>2499474</v>
      </c>
    </row>
    <row r="260" spans="1:11" x14ac:dyDescent="0.35">
      <c r="A260">
        <v>261600</v>
      </c>
      <c r="B260" t="s">
        <v>257</v>
      </c>
      <c r="C260" s="1">
        <v>32243</v>
      </c>
      <c r="D260" s="1">
        <v>179199</v>
      </c>
      <c r="E260">
        <v>0.60199999999999998</v>
      </c>
      <c r="F260">
        <v>0.86599999999999999</v>
      </c>
      <c r="G260">
        <f t="shared" ref="G260:G323" si="8">F260</f>
        <v>0.86599999999999999</v>
      </c>
      <c r="H260">
        <f t="shared" ref="H260:H323" si="9">MAX(IF(E260&gt;F260,E260,F260),0.36)</f>
        <v>0.86599999999999999</v>
      </c>
      <c r="I260" s="1">
        <v>5777942862</v>
      </c>
      <c r="J260" s="1">
        <v>0</v>
      </c>
      <c r="K260" s="1">
        <v>0</v>
      </c>
    </row>
    <row r="261" spans="1:11" x14ac:dyDescent="0.35">
      <c r="A261">
        <v>261701</v>
      </c>
      <c r="B261" t="s">
        <v>258</v>
      </c>
      <c r="C261" s="1">
        <v>5724</v>
      </c>
      <c r="D261" s="1">
        <v>582483</v>
      </c>
      <c r="E261">
        <v>0.62</v>
      </c>
      <c r="F261">
        <v>0.56200000000000006</v>
      </c>
      <c r="G261">
        <f t="shared" si="8"/>
        <v>0.56200000000000006</v>
      </c>
      <c r="H261">
        <f t="shared" si="9"/>
        <v>0.62</v>
      </c>
      <c r="I261" s="1">
        <v>3334136861</v>
      </c>
      <c r="J261" s="1">
        <v>2596418</v>
      </c>
      <c r="K261" s="1">
        <v>3120285</v>
      </c>
    </row>
    <row r="262" spans="1:11" x14ac:dyDescent="0.35">
      <c r="A262">
        <v>261801</v>
      </c>
      <c r="B262" t="s">
        <v>259</v>
      </c>
      <c r="C262" s="1">
        <v>4098</v>
      </c>
      <c r="D262" s="1">
        <v>278087</v>
      </c>
      <c r="E262">
        <v>0.70899999999999996</v>
      </c>
      <c r="F262">
        <v>0.79100000000000004</v>
      </c>
      <c r="G262">
        <f t="shared" si="8"/>
        <v>0.79100000000000004</v>
      </c>
      <c r="H262">
        <f t="shared" si="9"/>
        <v>0.79100000000000004</v>
      </c>
      <c r="I262" s="1">
        <v>1139600757</v>
      </c>
      <c r="J262" s="1">
        <v>2063708</v>
      </c>
      <c r="K262" s="1">
        <v>2016870</v>
      </c>
    </row>
    <row r="263" spans="1:11" x14ac:dyDescent="0.35">
      <c r="A263">
        <v>261901</v>
      </c>
      <c r="B263" t="s">
        <v>260</v>
      </c>
      <c r="C263" s="1">
        <v>9412</v>
      </c>
      <c r="D263" s="1">
        <v>451169</v>
      </c>
      <c r="E263">
        <v>0.64700000000000002</v>
      </c>
      <c r="F263">
        <v>0.66100000000000003</v>
      </c>
      <c r="G263">
        <f t="shared" si="8"/>
        <v>0.66100000000000003</v>
      </c>
      <c r="H263">
        <f t="shared" si="9"/>
        <v>0.66100000000000003</v>
      </c>
      <c r="I263" s="1">
        <v>4246405002</v>
      </c>
      <c r="J263" s="1">
        <v>3961403</v>
      </c>
      <c r="K263" s="1">
        <v>3762849</v>
      </c>
    </row>
    <row r="264" spans="1:11" x14ac:dyDescent="0.35">
      <c r="A264">
        <v>262001</v>
      </c>
      <c r="B264" t="s">
        <v>261</v>
      </c>
      <c r="C264" s="1">
        <v>755</v>
      </c>
      <c r="D264" s="1">
        <v>472051</v>
      </c>
      <c r="E264">
        <v>0.68600000000000005</v>
      </c>
      <c r="F264">
        <v>0.64600000000000002</v>
      </c>
      <c r="G264">
        <f t="shared" si="8"/>
        <v>0.64600000000000002</v>
      </c>
      <c r="H264">
        <f t="shared" si="9"/>
        <v>0.68600000000000005</v>
      </c>
      <c r="I264" s="1">
        <v>356398863</v>
      </c>
      <c r="J264" s="1">
        <v>454780</v>
      </c>
      <c r="K264" s="1">
        <v>512731</v>
      </c>
    </row>
    <row r="265" spans="1:11" x14ac:dyDescent="0.35">
      <c r="A265">
        <v>270100</v>
      </c>
      <c r="B265" t="s">
        <v>262</v>
      </c>
      <c r="C265" s="1">
        <v>3640</v>
      </c>
      <c r="D265" s="1">
        <v>289875</v>
      </c>
      <c r="E265">
        <v>0.60599999999999998</v>
      </c>
      <c r="F265">
        <v>0.78300000000000003</v>
      </c>
      <c r="G265">
        <f t="shared" si="8"/>
        <v>0.78300000000000003</v>
      </c>
      <c r="H265">
        <f t="shared" si="9"/>
        <v>0.78300000000000003</v>
      </c>
      <c r="I265" s="1">
        <v>1055148245</v>
      </c>
      <c r="J265" s="1">
        <v>1521767</v>
      </c>
      <c r="K265" s="1">
        <v>1465048</v>
      </c>
    </row>
    <row r="266" spans="1:11" x14ac:dyDescent="0.35">
      <c r="A266">
        <v>270301</v>
      </c>
      <c r="B266" t="s">
        <v>263</v>
      </c>
      <c r="C266" s="1">
        <v>1049</v>
      </c>
      <c r="D266" s="1">
        <v>336055</v>
      </c>
      <c r="E266">
        <v>0.57499999999999996</v>
      </c>
      <c r="F266">
        <v>0.748</v>
      </c>
      <c r="G266">
        <f t="shared" si="8"/>
        <v>0.748</v>
      </c>
      <c r="H266">
        <f t="shared" si="9"/>
        <v>0.748</v>
      </c>
      <c r="I266" s="1">
        <v>352522537</v>
      </c>
      <c r="J266" s="1">
        <v>849136</v>
      </c>
      <c r="K266" s="1">
        <v>855893</v>
      </c>
    </row>
    <row r="267" spans="1:11" x14ac:dyDescent="0.35">
      <c r="A267">
        <v>270601</v>
      </c>
      <c r="B267" t="s">
        <v>264</v>
      </c>
      <c r="C267" s="1">
        <v>1501</v>
      </c>
      <c r="D267" s="1">
        <v>383856</v>
      </c>
      <c r="E267">
        <v>0.51</v>
      </c>
      <c r="F267">
        <v>0.71199999999999997</v>
      </c>
      <c r="G267">
        <f t="shared" si="8"/>
        <v>0.71199999999999997</v>
      </c>
      <c r="H267">
        <f t="shared" si="9"/>
        <v>0.71199999999999997</v>
      </c>
      <c r="I267" s="1">
        <v>576168097</v>
      </c>
      <c r="J267" s="1">
        <v>1017035</v>
      </c>
      <c r="K267" s="1">
        <v>1014508</v>
      </c>
    </row>
    <row r="268" spans="1:11" x14ac:dyDescent="0.35">
      <c r="A268">
        <v>270701</v>
      </c>
      <c r="B268" t="s">
        <v>265</v>
      </c>
      <c r="C268" s="1">
        <v>842</v>
      </c>
      <c r="D268" s="1">
        <v>254051</v>
      </c>
      <c r="E268">
        <v>0.69399999999999995</v>
      </c>
      <c r="F268">
        <v>0.80900000000000005</v>
      </c>
      <c r="G268">
        <f t="shared" si="8"/>
        <v>0.80900000000000005</v>
      </c>
      <c r="H268">
        <f t="shared" si="9"/>
        <v>0.80900000000000005</v>
      </c>
      <c r="I268" s="1">
        <v>213911267</v>
      </c>
      <c r="J268" s="1">
        <v>620549</v>
      </c>
      <c r="K268" s="1">
        <v>563952</v>
      </c>
    </row>
    <row r="269" spans="1:11" x14ac:dyDescent="0.35">
      <c r="A269">
        <v>271102</v>
      </c>
      <c r="B269" t="s">
        <v>695</v>
      </c>
      <c r="C269" s="1">
        <v>464</v>
      </c>
      <c r="D269" s="1">
        <v>283681</v>
      </c>
      <c r="E269">
        <v>0.55900000000000005</v>
      </c>
      <c r="F269">
        <v>0.78700000000000003</v>
      </c>
      <c r="G269">
        <f t="shared" si="8"/>
        <v>0.78700000000000003</v>
      </c>
      <c r="H269">
        <f t="shared" si="9"/>
        <v>0.78700000000000003</v>
      </c>
      <c r="I269" s="1">
        <v>131628304</v>
      </c>
      <c r="J269" s="1">
        <v>306217</v>
      </c>
      <c r="K269" s="1">
        <v>319341</v>
      </c>
    </row>
    <row r="270" spans="1:11" x14ac:dyDescent="0.35">
      <c r="A270">
        <v>280100</v>
      </c>
      <c r="B270" t="s">
        <v>267</v>
      </c>
      <c r="C270" s="1">
        <v>3384</v>
      </c>
      <c r="D270" s="1">
        <v>1092149</v>
      </c>
      <c r="E270">
        <v>0.53500000000000003</v>
      </c>
      <c r="F270">
        <v>0.17799999999999999</v>
      </c>
      <c r="G270">
        <f t="shared" si="8"/>
        <v>0.17799999999999999</v>
      </c>
      <c r="H270">
        <f t="shared" si="9"/>
        <v>0.53500000000000003</v>
      </c>
      <c r="I270" s="1">
        <v>3695834481</v>
      </c>
      <c r="J270" s="1">
        <v>505517</v>
      </c>
      <c r="K270" s="1">
        <v>410768</v>
      </c>
    </row>
    <row r="271" spans="1:11" x14ac:dyDescent="0.35">
      <c r="A271">
        <v>280201</v>
      </c>
      <c r="B271" t="s">
        <v>268</v>
      </c>
      <c r="C271" s="1">
        <v>7390</v>
      </c>
      <c r="D271" s="1">
        <v>342091</v>
      </c>
      <c r="E271">
        <v>0.71699999999999997</v>
      </c>
      <c r="F271">
        <v>0.74299999999999999</v>
      </c>
      <c r="G271">
        <f t="shared" si="8"/>
        <v>0.74299999999999999</v>
      </c>
      <c r="H271">
        <f t="shared" si="9"/>
        <v>0.74299999999999999</v>
      </c>
      <c r="I271" s="1">
        <v>2528052857</v>
      </c>
      <c r="J271" s="1">
        <v>3453617</v>
      </c>
      <c r="K271" s="1">
        <v>3448296</v>
      </c>
    </row>
    <row r="272" spans="1:11" x14ac:dyDescent="0.35">
      <c r="A272">
        <v>280202</v>
      </c>
      <c r="B272" t="s">
        <v>269</v>
      </c>
      <c r="C272" s="1">
        <v>6849</v>
      </c>
      <c r="D272" s="1">
        <v>779466</v>
      </c>
      <c r="E272">
        <v>0.63900000000000001</v>
      </c>
      <c r="F272">
        <v>0.41399999999999998</v>
      </c>
      <c r="G272">
        <f t="shared" si="8"/>
        <v>0.41399999999999998</v>
      </c>
      <c r="H272">
        <f t="shared" si="9"/>
        <v>0.63900000000000001</v>
      </c>
      <c r="I272" s="1">
        <v>5338567586</v>
      </c>
      <c r="J272" s="1">
        <v>2413759</v>
      </c>
      <c r="K272" s="1">
        <v>2444897</v>
      </c>
    </row>
    <row r="273" spans="1:11" x14ac:dyDescent="0.35">
      <c r="A273">
        <v>280203</v>
      </c>
      <c r="B273" t="s">
        <v>270</v>
      </c>
      <c r="C273" s="1">
        <v>8105</v>
      </c>
      <c r="D273" s="1">
        <v>688336</v>
      </c>
      <c r="E273">
        <v>0.65100000000000002</v>
      </c>
      <c r="F273">
        <v>0.48199999999999998</v>
      </c>
      <c r="G273">
        <f t="shared" si="8"/>
        <v>0.48199999999999998</v>
      </c>
      <c r="H273">
        <f t="shared" si="9"/>
        <v>0.65100000000000002</v>
      </c>
      <c r="I273" s="1">
        <v>5578963611</v>
      </c>
      <c r="J273" s="1">
        <v>3046399</v>
      </c>
      <c r="K273" s="1">
        <v>3180539</v>
      </c>
    </row>
    <row r="274" spans="1:11" x14ac:dyDescent="0.35">
      <c r="A274">
        <v>280204</v>
      </c>
      <c r="B274" t="s">
        <v>271</v>
      </c>
      <c r="C274" s="1">
        <v>4502</v>
      </c>
      <c r="D274" s="1">
        <v>578559</v>
      </c>
      <c r="E274">
        <v>0.77300000000000002</v>
      </c>
      <c r="F274">
        <v>0.56499999999999995</v>
      </c>
      <c r="G274">
        <f t="shared" si="8"/>
        <v>0.56499999999999995</v>
      </c>
      <c r="H274">
        <f t="shared" si="9"/>
        <v>0.77300000000000002</v>
      </c>
      <c r="I274" s="1">
        <v>2604673333</v>
      </c>
      <c r="J274" s="1">
        <v>544264</v>
      </c>
      <c r="K274" s="1">
        <v>529012</v>
      </c>
    </row>
    <row r="275" spans="1:11" x14ac:dyDescent="0.35">
      <c r="A275">
        <v>280205</v>
      </c>
      <c r="B275" t="s">
        <v>272</v>
      </c>
      <c r="C275" s="1">
        <v>8050</v>
      </c>
      <c r="D275" s="1">
        <v>525113</v>
      </c>
      <c r="E275">
        <v>0.74</v>
      </c>
      <c r="F275">
        <v>0.60499999999999998</v>
      </c>
      <c r="G275">
        <f t="shared" si="8"/>
        <v>0.60499999999999998</v>
      </c>
      <c r="H275">
        <f t="shared" si="9"/>
        <v>0.74</v>
      </c>
      <c r="I275" s="1">
        <v>4227165833</v>
      </c>
      <c r="J275" s="1">
        <v>1579797</v>
      </c>
      <c r="K275" s="1">
        <v>1720344</v>
      </c>
    </row>
    <row r="276" spans="1:11" x14ac:dyDescent="0.35">
      <c r="A276">
        <v>280206</v>
      </c>
      <c r="B276" t="s">
        <v>273</v>
      </c>
      <c r="C276" s="1">
        <v>2773</v>
      </c>
      <c r="D276" s="1">
        <v>721789</v>
      </c>
      <c r="E276">
        <v>0.65100000000000002</v>
      </c>
      <c r="F276">
        <v>0.45700000000000002</v>
      </c>
      <c r="G276">
        <f t="shared" si="8"/>
        <v>0.45700000000000002</v>
      </c>
      <c r="H276">
        <f t="shared" si="9"/>
        <v>0.65100000000000002</v>
      </c>
      <c r="I276" s="1">
        <v>2001523611</v>
      </c>
      <c r="J276" s="1">
        <v>431092</v>
      </c>
      <c r="K276" s="1">
        <v>376825</v>
      </c>
    </row>
    <row r="277" spans="1:11" x14ac:dyDescent="0.35">
      <c r="A277">
        <v>280207</v>
      </c>
      <c r="B277" t="s">
        <v>274</v>
      </c>
      <c r="C277" s="1">
        <v>2293</v>
      </c>
      <c r="D277" s="1">
        <v>843846</v>
      </c>
      <c r="E277">
        <v>0.74399999999999999</v>
      </c>
      <c r="F277">
        <v>0.36599999999999999</v>
      </c>
      <c r="G277">
        <f t="shared" si="8"/>
        <v>0.36599999999999999</v>
      </c>
      <c r="H277">
        <f t="shared" si="9"/>
        <v>0.74399999999999999</v>
      </c>
      <c r="I277" s="1">
        <v>1934939444</v>
      </c>
      <c r="J277" s="1">
        <v>391849</v>
      </c>
      <c r="K277" s="1">
        <v>415060</v>
      </c>
    </row>
    <row r="278" spans="1:11" x14ac:dyDescent="0.35">
      <c r="A278">
        <v>280208</v>
      </c>
      <c r="B278" t="s">
        <v>275</v>
      </c>
      <c r="C278" s="1">
        <v>2872</v>
      </c>
      <c r="D278" s="1">
        <v>473284</v>
      </c>
      <c r="E278">
        <v>0.51</v>
      </c>
      <c r="F278">
        <v>0.64500000000000002</v>
      </c>
      <c r="G278">
        <f t="shared" si="8"/>
        <v>0.64500000000000002</v>
      </c>
      <c r="H278">
        <f t="shared" si="9"/>
        <v>0.64500000000000002</v>
      </c>
      <c r="I278" s="1">
        <v>1359272758</v>
      </c>
      <c r="J278" s="1">
        <v>1096879</v>
      </c>
      <c r="K278" s="1">
        <v>984318</v>
      </c>
    </row>
    <row r="279" spans="1:11" x14ac:dyDescent="0.35">
      <c r="A279">
        <v>280209</v>
      </c>
      <c r="B279" t="s">
        <v>276</v>
      </c>
      <c r="C279" s="1">
        <v>6902</v>
      </c>
      <c r="D279" s="1">
        <v>522715</v>
      </c>
      <c r="E279">
        <v>0.65700000000000003</v>
      </c>
      <c r="F279">
        <v>0.60699999999999998</v>
      </c>
      <c r="G279">
        <f t="shared" si="8"/>
        <v>0.60699999999999998</v>
      </c>
      <c r="H279">
        <f t="shared" si="9"/>
        <v>0.65700000000000003</v>
      </c>
      <c r="I279" s="1">
        <v>3607781818</v>
      </c>
      <c r="J279" s="1">
        <v>2604109</v>
      </c>
      <c r="K279" s="1">
        <v>2381864</v>
      </c>
    </row>
    <row r="280" spans="1:11" x14ac:dyDescent="0.35">
      <c r="A280">
        <v>280210</v>
      </c>
      <c r="B280" t="s">
        <v>277</v>
      </c>
      <c r="C280" s="1">
        <v>5486</v>
      </c>
      <c r="D280" s="1">
        <v>610305</v>
      </c>
      <c r="E280">
        <v>0.69199999999999995</v>
      </c>
      <c r="F280">
        <v>0.54100000000000004</v>
      </c>
      <c r="G280">
        <f t="shared" si="8"/>
        <v>0.54100000000000004</v>
      </c>
      <c r="H280">
        <f t="shared" si="9"/>
        <v>0.69199999999999995</v>
      </c>
      <c r="I280" s="1">
        <v>3348135277</v>
      </c>
      <c r="J280" s="1">
        <v>1392640</v>
      </c>
      <c r="K280" s="1">
        <v>1457576</v>
      </c>
    </row>
    <row r="281" spans="1:11" x14ac:dyDescent="0.35">
      <c r="A281">
        <v>280211</v>
      </c>
      <c r="B281" t="s">
        <v>278</v>
      </c>
      <c r="C281" s="1">
        <v>6507</v>
      </c>
      <c r="D281" s="1">
        <v>889348</v>
      </c>
      <c r="E281">
        <v>0.58399999999999996</v>
      </c>
      <c r="F281">
        <v>0.33100000000000002</v>
      </c>
      <c r="G281">
        <f t="shared" si="8"/>
        <v>0.33100000000000002</v>
      </c>
      <c r="H281">
        <f t="shared" si="9"/>
        <v>0.58399999999999996</v>
      </c>
      <c r="I281" s="1">
        <v>5786993611</v>
      </c>
      <c r="J281" s="1">
        <v>907554</v>
      </c>
      <c r="K281" s="1">
        <v>962359</v>
      </c>
    </row>
    <row r="282" spans="1:11" x14ac:dyDescent="0.35">
      <c r="A282">
        <v>280212</v>
      </c>
      <c r="B282" t="s">
        <v>279</v>
      </c>
      <c r="C282" s="1">
        <v>1838</v>
      </c>
      <c r="D282" s="1">
        <v>844332</v>
      </c>
      <c r="E282">
        <v>0.67900000000000005</v>
      </c>
      <c r="F282">
        <v>0.36499999999999999</v>
      </c>
      <c r="G282">
        <f t="shared" si="8"/>
        <v>0.36499999999999999</v>
      </c>
      <c r="H282">
        <f t="shared" si="9"/>
        <v>0.67900000000000005</v>
      </c>
      <c r="I282" s="1">
        <v>1551883888</v>
      </c>
      <c r="J282" s="1">
        <v>545249</v>
      </c>
      <c r="K282" s="1">
        <v>452163</v>
      </c>
    </row>
    <row r="283" spans="1:11" x14ac:dyDescent="0.35">
      <c r="A283">
        <v>280213</v>
      </c>
      <c r="B283" t="s">
        <v>280</v>
      </c>
      <c r="C283" s="1">
        <v>4615</v>
      </c>
      <c r="D283" s="1">
        <v>595972</v>
      </c>
      <c r="E283">
        <v>0.74199999999999999</v>
      </c>
      <c r="F283">
        <v>0.55200000000000005</v>
      </c>
      <c r="G283">
        <f t="shared" si="8"/>
        <v>0.55200000000000005</v>
      </c>
      <c r="H283">
        <f t="shared" si="9"/>
        <v>0.74199999999999999</v>
      </c>
      <c r="I283" s="1">
        <v>2750411944</v>
      </c>
      <c r="J283" s="1">
        <v>318779</v>
      </c>
      <c r="K283" s="1">
        <v>262465</v>
      </c>
    </row>
    <row r="284" spans="1:11" x14ac:dyDescent="0.35">
      <c r="A284">
        <v>280214</v>
      </c>
      <c r="B284" t="s">
        <v>281</v>
      </c>
      <c r="C284" s="1">
        <v>3186</v>
      </c>
      <c r="D284" s="1">
        <v>1096646</v>
      </c>
      <c r="E284">
        <v>0.70199999999999996</v>
      </c>
      <c r="F284">
        <v>0.17499999999999999</v>
      </c>
      <c r="G284">
        <f t="shared" si="8"/>
        <v>0.17499999999999999</v>
      </c>
      <c r="H284">
        <f t="shared" si="9"/>
        <v>0.70199999999999996</v>
      </c>
      <c r="I284" s="1">
        <v>3493915833</v>
      </c>
      <c r="J284" s="1">
        <v>610608</v>
      </c>
      <c r="K284" s="1">
        <v>615891</v>
      </c>
    </row>
    <row r="285" spans="1:11" x14ac:dyDescent="0.35">
      <c r="A285">
        <v>280215</v>
      </c>
      <c r="B285" t="s">
        <v>282</v>
      </c>
      <c r="C285" s="1">
        <v>3043</v>
      </c>
      <c r="D285" s="1">
        <v>2294582</v>
      </c>
      <c r="E285">
        <v>0.30499999999999999</v>
      </c>
      <c r="F285">
        <v>0</v>
      </c>
      <c r="G285">
        <f t="shared" si="8"/>
        <v>0</v>
      </c>
      <c r="H285">
        <f t="shared" si="9"/>
        <v>0.36</v>
      </c>
      <c r="I285" s="1">
        <v>6982414722</v>
      </c>
      <c r="J285" s="1">
        <v>287409</v>
      </c>
      <c r="K285" s="1">
        <v>292363</v>
      </c>
    </row>
    <row r="286" spans="1:11" x14ac:dyDescent="0.35">
      <c r="A286">
        <v>280216</v>
      </c>
      <c r="B286" t="s">
        <v>283</v>
      </c>
      <c r="C286" s="1">
        <v>7822</v>
      </c>
      <c r="D286" s="1">
        <v>550360</v>
      </c>
      <c r="E286">
        <v>0.753</v>
      </c>
      <c r="F286">
        <v>0.58599999999999997</v>
      </c>
      <c r="G286">
        <f t="shared" si="8"/>
        <v>0.58599999999999997</v>
      </c>
      <c r="H286">
        <f t="shared" si="9"/>
        <v>0.753</v>
      </c>
      <c r="I286" s="1">
        <v>4304920555</v>
      </c>
      <c r="J286" s="1">
        <v>927549</v>
      </c>
      <c r="K286" s="1">
        <v>935193</v>
      </c>
    </row>
    <row r="287" spans="1:11" x14ac:dyDescent="0.35">
      <c r="A287">
        <v>280217</v>
      </c>
      <c r="B287" t="s">
        <v>284</v>
      </c>
      <c r="C287" s="1">
        <v>3978</v>
      </c>
      <c r="D287" s="1">
        <v>703348</v>
      </c>
      <c r="E287">
        <v>0.67100000000000004</v>
      </c>
      <c r="F287">
        <v>0.47099999999999997</v>
      </c>
      <c r="G287">
        <f t="shared" si="8"/>
        <v>0.47099999999999997</v>
      </c>
      <c r="H287">
        <f t="shared" si="9"/>
        <v>0.67100000000000004</v>
      </c>
      <c r="I287" s="1">
        <v>2797919166</v>
      </c>
      <c r="J287" s="1">
        <v>254072</v>
      </c>
      <c r="K287" s="1">
        <v>214235</v>
      </c>
    </row>
    <row r="288" spans="1:11" x14ac:dyDescent="0.35">
      <c r="A288">
        <v>280218</v>
      </c>
      <c r="B288" t="s">
        <v>285</v>
      </c>
      <c r="C288" s="1">
        <v>4355</v>
      </c>
      <c r="D288" s="1">
        <v>1518908</v>
      </c>
      <c r="E288">
        <v>0.437</v>
      </c>
      <c r="F288">
        <v>0</v>
      </c>
      <c r="G288">
        <f t="shared" si="8"/>
        <v>0</v>
      </c>
      <c r="H288">
        <f t="shared" si="9"/>
        <v>0.437</v>
      </c>
      <c r="I288" s="1">
        <v>6614848055</v>
      </c>
      <c r="J288" s="1">
        <v>371828</v>
      </c>
      <c r="K288" s="1">
        <v>392068</v>
      </c>
    </row>
    <row r="289" spans="1:11" x14ac:dyDescent="0.35">
      <c r="A289">
        <v>280219</v>
      </c>
      <c r="B289" t="s">
        <v>286</v>
      </c>
      <c r="C289" s="1">
        <v>1343</v>
      </c>
      <c r="D289" s="1">
        <v>852007</v>
      </c>
      <c r="E289">
        <v>0.66600000000000004</v>
      </c>
      <c r="F289">
        <v>0.35899999999999999</v>
      </c>
      <c r="G289">
        <f t="shared" si="8"/>
        <v>0.35899999999999999</v>
      </c>
      <c r="H289">
        <f t="shared" si="9"/>
        <v>0.66600000000000004</v>
      </c>
      <c r="I289" s="1">
        <v>1144245555</v>
      </c>
      <c r="J289" s="1">
        <v>404269</v>
      </c>
      <c r="K289" s="1">
        <v>375215</v>
      </c>
    </row>
    <row r="290" spans="1:11" x14ac:dyDescent="0.35">
      <c r="A290">
        <v>280220</v>
      </c>
      <c r="B290" t="s">
        <v>287</v>
      </c>
      <c r="C290" s="1">
        <v>3090</v>
      </c>
      <c r="D290" s="1">
        <v>913953</v>
      </c>
      <c r="E290">
        <v>0.65</v>
      </c>
      <c r="F290">
        <v>0.313</v>
      </c>
      <c r="G290">
        <f t="shared" si="8"/>
        <v>0.313</v>
      </c>
      <c r="H290">
        <f t="shared" si="9"/>
        <v>0.65</v>
      </c>
      <c r="I290" s="1">
        <v>2824117222</v>
      </c>
      <c r="J290" s="1">
        <v>826962</v>
      </c>
      <c r="K290" s="1">
        <v>784802</v>
      </c>
    </row>
    <row r="291" spans="1:11" x14ac:dyDescent="0.35">
      <c r="A291">
        <v>280221</v>
      </c>
      <c r="B291" t="s">
        <v>288</v>
      </c>
      <c r="C291" s="1">
        <v>3850</v>
      </c>
      <c r="D291" s="1">
        <v>1013010</v>
      </c>
      <c r="E291">
        <v>0.63</v>
      </c>
      <c r="F291">
        <v>0.23799999999999999</v>
      </c>
      <c r="G291">
        <f t="shared" si="8"/>
        <v>0.23799999999999999</v>
      </c>
      <c r="H291">
        <f t="shared" si="9"/>
        <v>0.63</v>
      </c>
      <c r="I291" s="1">
        <v>3900089722</v>
      </c>
      <c r="J291" s="1">
        <v>1326698</v>
      </c>
      <c r="K291" s="1">
        <v>1425401</v>
      </c>
    </row>
    <row r="292" spans="1:11" x14ac:dyDescent="0.35">
      <c r="A292">
        <v>280222</v>
      </c>
      <c r="B292" t="s">
        <v>289</v>
      </c>
      <c r="C292" s="1">
        <v>3053</v>
      </c>
      <c r="D292" s="1">
        <v>813922</v>
      </c>
      <c r="E292">
        <v>0.65200000000000002</v>
      </c>
      <c r="F292">
        <v>0.38800000000000001</v>
      </c>
      <c r="G292">
        <f t="shared" si="8"/>
        <v>0.38800000000000001</v>
      </c>
      <c r="H292">
        <f t="shared" si="9"/>
        <v>0.65200000000000002</v>
      </c>
      <c r="I292" s="1">
        <v>2484905539</v>
      </c>
      <c r="J292" s="1">
        <v>239261</v>
      </c>
      <c r="K292" s="1">
        <v>254126</v>
      </c>
    </row>
    <row r="293" spans="1:11" x14ac:dyDescent="0.35">
      <c r="A293">
        <v>280223</v>
      </c>
      <c r="B293" t="s">
        <v>290</v>
      </c>
      <c r="C293" s="1">
        <v>3625</v>
      </c>
      <c r="D293" s="1">
        <v>638657</v>
      </c>
      <c r="E293">
        <v>0.65900000000000003</v>
      </c>
      <c r="F293">
        <v>0.52</v>
      </c>
      <c r="G293">
        <f t="shared" si="8"/>
        <v>0.52</v>
      </c>
      <c r="H293">
        <f t="shared" si="9"/>
        <v>0.65900000000000003</v>
      </c>
      <c r="I293" s="1">
        <v>2315133333</v>
      </c>
      <c r="J293" s="1">
        <v>865759</v>
      </c>
      <c r="K293" s="1">
        <v>814122</v>
      </c>
    </row>
    <row r="294" spans="1:11" x14ac:dyDescent="0.35">
      <c r="A294">
        <v>280224</v>
      </c>
      <c r="B294" t="s">
        <v>291</v>
      </c>
      <c r="C294" s="1">
        <v>2394</v>
      </c>
      <c r="D294" s="1">
        <v>678136</v>
      </c>
      <c r="E294">
        <v>0.746</v>
      </c>
      <c r="F294">
        <v>0.49</v>
      </c>
      <c r="G294">
        <f t="shared" si="8"/>
        <v>0.49</v>
      </c>
      <c r="H294">
        <f t="shared" si="9"/>
        <v>0.746</v>
      </c>
      <c r="I294" s="1">
        <v>1623457777</v>
      </c>
      <c r="J294" s="1">
        <v>398274</v>
      </c>
      <c r="K294" s="1">
        <v>390810</v>
      </c>
    </row>
    <row r="295" spans="1:11" x14ac:dyDescent="0.35">
      <c r="A295">
        <v>280225</v>
      </c>
      <c r="B295" t="s">
        <v>292</v>
      </c>
      <c r="C295" s="1">
        <v>3505</v>
      </c>
      <c r="D295" s="1">
        <v>814467</v>
      </c>
      <c r="E295">
        <v>0.76200000000000001</v>
      </c>
      <c r="F295">
        <v>0.38700000000000001</v>
      </c>
      <c r="G295">
        <f t="shared" si="8"/>
        <v>0.38700000000000001</v>
      </c>
      <c r="H295">
        <f t="shared" si="9"/>
        <v>0.76200000000000001</v>
      </c>
      <c r="I295" s="1">
        <v>2854706944</v>
      </c>
      <c r="J295" s="1">
        <v>727062</v>
      </c>
      <c r="K295" s="1">
        <v>824570</v>
      </c>
    </row>
    <row r="296" spans="1:11" x14ac:dyDescent="0.35">
      <c r="A296">
        <v>280226</v>
      </c>
      <c r="B296" t="s">
        <v>293</v>
      </c>
      <c r="C296" s="1">
        <v>2760</v>
      </c>
      <c r="D296" s="1">
        <v>619894</v>
      </c>
      <c r="E296">
        <v>0.66200000000000003</v>
      </c>
      <c r="F296">
        <v>0.53400000000000003</v>
      </c>
      <c r="G296">
        <f t="shared" si="8"/>
        <v>0.53400000000000003</v>
      </c>
      <c r="H296">
        <f t="shared" si="9"/>
        <v>0.66200000000000003</v>
      </c>
      <c r="I296" s="1">
        <v>1710909166</v>
      </c>
      <c r="J296" s="1">
        <v>831415</v>
      </c>
      <c r="K296" s="1">
        <v>666674</v>
      </c>
    </row>
    <row r="297" spans="1:11" x14ac:dyDescent="0.35">
      <c r="A297">
        <v>280227</v>
      </c>
      <c r="B297" t="s">
        <v>294</v>
      </c>
      <c r="C297" s="1">
        <v>2149</v>
      </c>
      <c r="D297" s="1">
        <v>922190</v>
      </c>
      <c r="E297">
        <v>0.61199999999999999</v>
      </c>
      <c r="F297">
        <v>0.30599999999999999</v>
      </c>
      <c r="G297">
        <f t="shared" si="8"/>
        <v>0.30599999999999999</v>
      </c>
      <c r="H297">
        <f t="shared" si="9"/>
        <v>0.61199999999999999</v>
      </c>
      <c r="I297" s="1">
        <v>1981788333</v>
      </c>
      <c r="J297" s="1">
        <v>539406</v>
      </c>
      <c r="K297" s="1">
        <v>487093</v>
      </c>
    </row>
    <row r="298" spans="1:11" x14ac:dyDescent="0.35">
      <c r="A298">
        <v>280229</v>
      </c>
      <c r="B298" t="s">
        <v>295</v>
      </c>
      <c r="C298" s="1">
        <v>2586</v>
      </c>
      <c r="D298" s="1">
        <v>551120</v>
      </c>
      <c r="E298">
        <v>0.78800000000000003</v>
      </c>
      <c r="F298">
        <v>0.58599999999999997</v>
      </c>
      <c r="G298">
        <f t="shared" si="8"/>
        <v>0.58599999999999997</v>
      </c>
      <c r="H298">
        <f t="shared" si="9"/>
        <v>0.78800000000000003</v>
      </c>
      <c r="I298" s="1">
        <v>1425198888</v>
      </c>
      <c r="J298" s="1">
        <v>379437</v>
      </c>
      <c r="K298" s="1">
        <v>311984</v>
      </c>
    </row>
    <row r="299" spans="1:11" x14ac:dyDescent="0.35">
      <c r="A299">
        <v>280230</v>
      </c>
      <c r="B299" t="s">
        <v>296</v>
      </c>
      <c r="C299" s="1">
        <v>3167</v>
      </c>
      <c r="D299" s="1">
        <v>797784</v>
      </c>
      <c r="E299">
        <v>0.70899999999999996</v>
      </c>
      <c r="F299">
        <v>0.4</v>
      </c>
      <c r="G299">
        <f t="shared" si="8"/>
        <v>0.4</v>
      </c>
      <c r="H299">
        <f t="shared" si="9"/>
        <v>0.70899999999999996</v>
      </c>
      <c r="I299" s="1">
        <v>2526582222</v>
      </c>
      <c r="J299" s="1">
        <v>619599</v>
      </c>
      <c r="K299" s="1">
        <v>611108</v>
      </c>
    </row>
    <row r="300" spans="1:11" x14ac:dyDescent="0.35">
      <c r="A300">
        <v>280231</v>
      </c>
      <c r="B300" t="s">
        <v>297</v>
      </c>
      <c r="C300" s="1">
        <v>1104</v>
      </c>
      <c r="D300" s="1">
        <v>1972765</v>
      </c>
      <c r="E300">
        <v>0.42099999999999999</v>
      </c>
      <c r="F300">
        <v>0</v>
      </c>
      <c r="G300">
        <f t="shared" si="8"/>
        <v>0</v>
      </c>
      <c r="H300">
        <f t="shared" si="9"/>
        <v>0.42099999999999999</v>
      </c>
      <c r="I300" s="1">
        <v>2177933333</v>
      </c>
      <c r="J300" s="1">
        <v>213668</v>
      </c>
      <c r="K300" s="1">
        <v>374021</v>
      </c>
    </row>
    <row r="301" spans="1:11" x14ac:dyDescent="0.35">
      <c r="A301">
        <v>280251</v>
      </c>
      <c r="B301" t="s">
        <v>298</v>
      </c>
      <c r="C301" s="1">
        <v>10176</v>
      </c>
      <c r="D301" s="1">
        <v>678110</v>
      </c>
      <c r="E301">
        <v>0.74399999999999999</v>
      </c>
      <c r="F301">
        <v>0.49</v>
      </c>
      <c r="G301">
        <f t="shared" si="8"/>
        <v>0.49</v>
      </c>
      <c r="H301">
        <f t="shared" si="9"/>
        <v>0.74399999999999999</v>
      </c>
      <c r="I301" s="1">
        <v>6900451943</v>
      </c>
      <c r="J301" s="1">
        <v>2226735</v>
      </c>
      <c r="K301" s="1">
        <v>2299646</v>
      </c>
    </row>
    <row r="302" spans="1:11" x14ac:dyDescent="0.35">
      <c r="A302">
        <v>280252</v>
      </c>
      <c r="B302" t="s">
        <v>299</v>
      </c>
      <c r="C302" s="1">
        <v>18540</v>
      </c>
      <c r="D302" s="1">
        <v>702415</v>
      </c>
      <c r="E302">
        <v>0.7</v>
      </c>
      <c r="F302">
        <v>0.47199999999999998</v>
      </c>
      <c r="G302">
        <f t="shared" si="8"/>
        <v>0.47199999999999998</v>
      </c>
      <c r="H302">
        <f t="shared" si="9"/>
        <v>0.7</v>
      </c>
      <c r="I302" s="1">
        <v>13022775839</v>
      </c>
      <c r="J302" s="1">
        <v>1643521</v>
      </c>
      <c r="K302" s="1">
        <v>1244725</v>
      </c>
    </row>
    <row r="303" spans="1:11" x14ac:dyDescent="0.35">
      <c r="A303">
        <v>280253</v>
      </c>
      <c r="B303" t="s">
        <v>300</v>
      </c>
      <c r="C303" s="1">
        <v>12885</v>
      </c>
      <c r="D303" s="1">
        <v>684479</v>
      </c>
      <c r="E303">
        <v>0.74399999999999999</v>
      </c>
      <c r="F303">
        <v>0.48499999999999999</v>
      </c>
      <c r="G303">
        <f t="shared" si="8"/>
        <v>0.48499999999999999</v>
      </c>
      <c r="H303">
        <f t="shared" si="9"/>
        <v>0.74399999999999999</v>
      </c>
      <c r="I303" s="1">
        <v>8819518609</v>
      </c>
      <c r="J303" s="1">
        <v>1942869</v>
      </c>
      <c r="K303" s="1">
        <v>1826147</v>
      </c>
    </row>
    <row r="304" spans="1:11" x14ac:dyDescent="0.35">
      <c r="A304">
        <v>280300</v>
      </c>
      <c r="B304" t="s">
        <v>301</v>
      </c>
      <c r="C304" s="1">
        <v>4012</v>
      </c>
      <c r="D304" s="1">
        <v>1468354</v>
      </c>
      <c r="E304">
        <v>0.5</v>
      </c>
      <c r="F304">
        <v>0</v>
      </c>
      <c r="G304">
        <f t="shared" si="8"/>
        <v>0</v>
      </c>
      <c r="H304">
        <f t="shared" si="9"/>
        <v>0.5</v>
      </c>
      <c r="I304" s="1">
        <v>5891038428</v>
      </c>
      <c r="J304" s="1">
        <v>895110</v>
      </c>
      <c r="K304" s="1">
        <v>972507</v>
      </c>
    </row>
    <row r="305" spans="1:11" x14ac:dyDescent="0.35">
      <c r="A305">
        <v>280401</v>
      </c>
      <c r="B305" t="s">
        <v>302</v>
      </c>
      <c r="C305" s="1">
        <v>4754</v>
      </c>
      <c r="D305" s="1">
        <v>608680</v>
      </c>
      <c r="E305">
        <v>0.68400000000000005</v>
      </c>
      <c r="F305">
        <v>0.54300000000000004</v>
      </c>
      <c r="G305">
        <f t="shared" si="8"/>
        <v>0.54300000000000004</v>
      </c>
      <c r="H305">
        <f t="shared" si="9"/>
        <v>0.68400000000000005</v>
      </c>
      <c r="I305" s="1">
        <v>2893666829</v>
      </c>
      <c r="J305" s="1">
        <v>1644674</v>
      </c>
      <c r="K305" s="1">
        <v>1309039</v>
      </c>
    </row>
    <row r="306" spans="1:11" x14ac:dyDescent="0.35">
      <c r="A306">
        <v>280402</v>
      </c>
      <c r="B306" t="s">
        <v>303</v>
      </c>
      <c r="C306" s="1">
        <v>1912</v>
      </c>
      <c r="D306" s="1">
        <v>1270704</v>
      </c>
      <c r="E306">
        <v>0.60599999999999998</v>
      </c>
      <c r="F306">
        <v>4.3999999999999997E-2</v>
      </c>
      <c r="G306">
        <f t="shared" si="8"/>
        <v>4.3999999999999997E-2</v>
      </c>
      <c r="H306">
        <f t="shared" si="9"/>
        <v>0.60599999999999998</v>
      </c>
      <c r="I306" s="1">
        <v>2429587714</v>
      </c>
      <c r="J306" s="1">
        <v>534562</v>
      </c>
      <c r="K306" s="1">
        <v>570312</v>
      </c>
    </row>
    <row r="307" spans="1:11" x14ac:dyDescent="0.35">
      <c r="A307">
        <v>280403</v>
      </c>
      <c r="B307" t="s">
        <v>304</v>
      </c>
      <c r="C307" s="1">
        <v>3652</v>
      </c>
      <c r="D307" s="1">
        <v>1339570</v>
      </c>
      <c r="E307">
        <v>0.56100000000000005</v>
      </c>
      <c r="F307">
        <v>0</v>
      </c>
      <c r="G307">
        <f t="shared" si="8"/>
        <v>0</v>
      </c>
      <c r="H307">
        <f t="shared" si="9"/>
        <v>0.56100000000000005</v>
      </c>
      <c r="I307" s="1">
        <v>4892111377</v>
      </c>
      <c r="J307" s="1">
        <v>749313</v>
      </c>
      <c r="K307" s="1">
        <v>660386</v>
      </c>
    </row>
    <row r="308" spans="1:11" x14ac:dyDescent="0.35">
      <c r="A308">
        <v>280404</v>
      </c>
      <c r="B308" t="s">
        <v>305</v>
      </c>
      <c r="C308" s="1">
        <v>5385</v>
      </c>
      <c r="D308" s="1">
        <v>1474864</v>
      </c>
      <c r="E308">
        <v>0.48799999999999999</v>
      </c>
      <c r="F308">
        <v>0</v>
      </c>
      <c r="G308">
        <f t="shared" si="8"/>
        <v>0</v>
      </c>
      <c r="H308">
        <f t="shared" si="9"/>
        <v>0.48799999999999999</v>
      </c>
      <c r="I308" s="1">
        <v>7942145142</v>
      </c>
      <c r="J308" s="1">
        <v>600454</v>
      </c>
      <c r="K308" s="1">
        <v>616261</v>
      </c>
    </row>
    <row r="309" spans="1:11" x14ac:dyDescent="0.35">
      <c r="A309">
        <v>280405</v>
      </c>
      <c r="B309" t="s">
        <v>306</v>
      </c>
      <c r="C309" s="1">
        <v>3687</v>
      </c>
      <c r="D309" s="1">
        <v>931660</v>
      </c>
      <c r="E309">
        <v>0.63500000000000001</v>
      </c>
      <c r="F309">
        <v>0.29899999999999999</v>
      </c>
      <c r="G309">
        <f t="shared" si="8"/>
        <v>0.29899999999999999</v>
      </c>
      <c r="H309">
        <f t="shared" si="9"/>
        <v>0.63500000000000001</v>
      </c>
      <c r="I309" s="1">
        <v>3435030579</v>
      </c>
      <c r="J309" s="1">
        <v>247315</v>
      </c>
      <c r="K309" s="1">
        <v>273637</v>
      </c>
    </row>
    <row r="310" spans="1:11" x14ac:dyDescent="0.35">
      <c r="A310">
        <v>280406</v>
      </c>
      <c r="B310" t="s">
        <v>307</v>
      </c>
      <c r="C310" s="1">
        <v>3388</v>
      </c>
      <c r="D310" s="1">
        <v>1918295</v>
      </c>
      <c r="E310">
        <v>0.33400000000000002</v>
      </c>
      <c r="F310">
        <v>0</v>
      </c>
      <c r="G310">
        <f t="shared" si="8"/>
        <v>0</v>
      </c>
      <c r="H310">
        <f t="shared" si="9"/>
        <v>0.36</v>
      </c>
      <c r="I310" s="1">
        <v>6499186571</v>
      </c>
      <c r="J310" s="1">
        <v>408859</v>
      </c>
      <c r="K310" s="1">
        <v>409359</v>
      </c>
    </row>
    <row r="311" spans="1:11" x14ac:dyDescent="0.35">
      <c r="A311">
        <v>280407</v>
      </c>
      <c r="B311" t="s">
        <v>308</v>
      </c>
      <c r="C311" s="1">
        <v>7001</v>
      </c>
      <c r="D311" s="1">
        <v>2223124</v>
      </c>
      <c r="E311">
        <v>0.33400000000000002</v>
      </c>
      <c r="F311">
        <v>0</v>
      </c>
      <c r="G311">
        <f t="shared" si="8"/>
        <v>0</v>
      </c>
      <c r="H311">
        <f t="shared" si="9"/>
        <v>0.36</v>
      </c>
      <c r="I311" s="1">
        <v>15564095142</v>
      </c>
      <c r="J311" s="1">
        <v>594134</v>
      </c>
      <c r="K311" s="1">
        <v>614991</v>
      </c>
    </row>
    <row r="312" spans="1:11" x14ac:dyDescent="0.35">
      <c r="A312">
        <v>280409</v>
      </c>
      <c r="B312" t="s">
        <v>309</v>
      </c>
      <c r="C312" s="1">
        <v>4291</v>
      </c>
      <c r="D312" s="1">
        <v>990677</v>
      </c>
      <c r="E312">
        <v>0.62</v>
      </c>
      <c r="F312">
        <v>0.255</v>
      </c>
      <c r="G312">
        <f t="shared" si="8"/>
        <v>0.255</v>
      </c>
      <c r="H312">
        <f t="shared" si="9"/>
        <v>0.62</v>
      </c>
      <c r="I312" s="1">
        <v>4250998000</v>
      </c>
      <c r="J312" s="1">
        <v>666516</v>
      </c>
      <c r="K312" s="1">
        <v>633098</v>
      </c>
    </row>
    <row r="313" spans="1:11" x14ac:dyDescent="0.35">
      <c r="A313">
        <v>280410</v>
      </c>
      <c r="B313" t="s">
        <v>310</v>
      </c>
      <c r="C313" s="1">
        <v>2762</v>
      </c>
      <c r="D313" s="1">
        <v>1548955</v>
      </c>
      <c r="E313">
        <v>0.55100000000000005</v>
      </c>
      <c r="F313">
        <v>0</v>
      </c>
      <c r="G313">
        <f t="shared" si="8"/>
        <v>0</v>
      </c>
      <c r="H313">
        <f t="shared" si="9"/>
        <v>0.55100000000000005</v>
      </c>
      <c r="I313" s="1">
        <v>4278214571</v>
      </c>
      <c r="J313" s="1">
        <v>622003</v>
      </c>
      <c r="K313" s="1">
        <v>705462</v>
      </c>
    </row>
    <row r="314" spans="1:11" x14ac:dyDescent="0.35">
      <c r="A314">
        <v>280411</v>
      </c>
      <c r="B314" t="s">
        <v>311</v>
      </c>
      <c r="C314" s="1">
        <v>1582</v>
      </c>
      <c r="D314" s="1">
        <v>1402905</v>
      </c>
      <c r="E314">
        <v>0.56599999999999995</v>
      </c>
      <c r="F314">
        <v>0</v>
      </c>
      <c r="G314">
        <f t="shared" si="8"/>
        <v>0</v>
      </c>
      <c r="H314">
        <f t="shared" si="9"/>
        <v>0.56599999999999995</v>
      </c>
      <c r="I314" s="1">
        <v>2219396285</v>
      </c>
      <c r="J314" s="1">
        <v>440297</v>
      </c>
      <c r="K314" s="1">
        <v>420642</v>
      </c>
    </row>
    <row r="315" spans="1:11" x14ac:dyDescent="0.35">
      <c r="A315">
        <v>280501</v>
      </c>
      <c r="B315" t="s">
        <v>312</v>
      </c>
      <c r="C315" s="1">
        <v>3351</v>
      </c>
      <c r="D315" s="1">
        <v>1459484</v>
      </c>
      <c r="E315">
        <v>0.54100000000000004</v>
      </c>
      <c r="F315">
        <v>0</v>
      </c>
      <c r="G315">
        <f t="shared" si="8"/>
        <v>0</v>
      </c>
      <c r="H315">
        <f t="shared" si="9"/>
        <v>0.54100000000000004</v>
      </c>
      <c r="I315" s="1">
        <v>4890733200</v>
      </c>
      <c r="J315" s="1">
        <v>459502</v>
      </c>
      <c r="K315" s="1">
        <v>443228</v>
      </c>
    </row>
    <row r="316" spans="1:11" x14ac:dyDescent="0.35">
      <c r="A316">
        <v>280502</v>
      </c>
      <c r="B316" t="s">
        <v>313</v>
      </c>
      <c r="C316" s="1">
        <v>7206</v>
      </c>
      <c r="D316" s="1">
        <v>1305381</v>
      </c>
      <c r="E316">
        <v>0.58799999999999997</v>
      </c>
      <c r="F316">
        <v>1.7999999999999999E-2</v>
      </c>
      <c r="G316">
        <f t="shared" si="8"/>
        <v>1.7999999999999999E-2</v>
      </c>
      <c r="H316">
        <f t="shared" si="9"/>
        <v>0.58799999999999997</v>
      </c>
      <c r="I316" s="1">
        <v>9406579465</v>
      </c>
      <c r="J316" s="1">
        <v>1158175</v>
      </c>
      <c r="K316" s="1">
        <v>1100921</v>
      </c>
    </row>
    <row r="317" spans="1:11" x14ac:dyDescent="0.35">
      <c r="A317">
        <v>280503</v>
      </c>
      <c r="B317" t="s">
        <v>314</v>
      </c>
      <c r="C317" s="1">
        <v>2321</v>
      </c>
      <c r="D317" s="1">
        <v>2079630</v>
      </c>
      <c r="E317">
        <v>0.46700000000000003</v>
      </c>
      <c r="F317">
        <v>0</v>
      </c>
      <c r="G317">
        <f t="shared" si="8"/>
        <v>0</v>
      </c>
      <c r="H317">
        <f t="shared" si="9"/>
        <v>0.46700000000000003</v>
      </c>
      <c r="I317" s="1">
        <v>4826822647</v>
      </c>
      <c r="J317" s="1">
        <v>451454</v>
      </c>
      <c r="K317" s="1">
        <v>422266</v>
      </c>
    </row>
    <row r="318" spans="1:11" x14ac:dyDescent="0.35">
      <c r="A318">
        <v>280504</v>
      </c>
      <c r="B318" t="s">
        <v>315</v>
      </c>
      <c r="C318" s="1">
        <v>5434</v>
      </c>
      <c r="D318" s="1">
        <v>1020026</v>
      </c>
      <c r="E318">
        <v>0.62</v>
      </c>
      <c r="F318">
        <v>0.23200000000000001</v>
      </c>
      <c r="G318">
        <f t="shared" si="8"/>
        <v>0.23200000000000001</v>
      </c>
      <c r="H318">
        <f t="shared" si="9"/>
        <v>0.62</v>
      </c>
      <c r="I318" s="1">
        <v>5542825588</v>
      </c>
      <c r="J318" s="1">
        <v>933745</v>
      </c>
      <c r="K318" s="1">
        <v>941175</v>
      </c>
    </row>
    <row r="319" spans="1:11" x14ac:dyDescent="0.35">
      <c r="A319">
        <v>280506</v>
      </c>
      <c r="B319" t="s">
        <v>316</v>
      </c>
      <c r="C319" s="1">
        <v>1723</v>
      </c>
      <c r="D319" s="1">
        <v>2321009</v>
      </c>
      <c r="E319">
        <v>0.33400000000000002</v>
      </c>
      <c r="F319">
        <v>0</v>
      </c>
      <c r="G319">
        <f t="shared" si="8"/>
        <v>0</v>
      </c>
      <c r="H319">
        <f t="shared" si="9"/>
        <v>0.36</v>
      </c>
      <c r="I319" s="1">
        <v>3999098529</v>
      </c>
      <c r="J319" s="1">
        <v>292155</v>
      </c>
      <c r="K319" s="1">
        <v>313512</v>
      </c>
    </row>
    <row r="320" spans="1:11" x14ac:dyDescent="0.35">
      <c r="A320">
        <v>280515</v>
      </c>
      <c r="B320" t="s">
        <v>317</v>
      </c>
      <c r="C320" s="1">
        <v>3400</v>
      </c>
      <c r="D320" s="1">
        <v>1698465</v>
      </c>
      <c r="E320">
        <v>0.55400000000000005</v>
      </c>
      <c r="F320">
        <v>0</v>
      </c>
      <c r="G320">
        <f t="shared" si="8"/>
        <v>0</v>
      </c>
      <c r="H320">
        <f t="shared" si="9"/>
        <v>0.55400000000000005</v>
      </c>
      <c r="I320" s="1">
        <v>5774782419</v>
      </c>
      <c r="J320" s="1">
        <v>457806</v>
      </c>
      <c r="K320" s="1">
        <v>517499</v>
      </c>
    </row>
    <row r="321" spans="1:11" x14ac:dyDescent="0.35">
      <c r="A321">
        <v>280517</v>
      </c>
      <c r="B321" t="s">
        <v>318</v>
      </c>
      <c r="C321" s="1">
        <v>5685</v>
      </c>
      <c r="D321" s="1">
        <v>1191863</v>
      </c>
      <c r="E321">
        <v>0.45300000000000001</v>
      </c>
      <c r="F321">
        <v>0.10299999999999999</v>
      </c>
      <c r="G321">
        <f t="shared" si="8"/>
        <v>0.10299999999999999</v>
      </c>
      <c r="H321">
        <f t="shared" si="9"/>
        <v>0.45300000000000001</v>
      </c>
      <c r="I321" s="1">
        <v>6775741470</v>
      </c>
      <c r="J321" s="1">
        <v>431752</v>
      </c>
      <c r="K321" s="1">
        <v>388063</v>
      </c>
    </row>
    <row r="322" spans="1:11" x14ac:dyDescent="0.35">
      <c r="A322">
        <v>280518</v>
      </c>
      <c r="B322" t="s">
        <v>319</v>
      </c>
      <c r="C322" s="1">
        <v>3637</v>
      </c>
      <c r="D322" s="1">
        <v>649673</v>
      </c>
      <c r="E322">
        <v>0.68700000000000006</v>
      </c>
      <c r="F322">
        <v>0.51100000000000001</v>
      </c>
      <c r="G322">
        <f t="shared" si="8"/>
        <v>0.51100000000000001</v>
      </c>
      <c r="H322">
        <f t="shared" si="9"/>
        <v>0.68700000000000006</v>
      </c>
      <c r="I322" s="1">
        <v>2362862941</v>
      </c>
      <c r="J322" s="1">
        <v>765415</v>
      </c>
      <c r="K322" s="1">
        <v>936828</v>
      </c>
    </row>
    <row r="323" spans="1:11" x14ac:dyDescent="0.35">
      <c r="A323">
        <v>280521</v>
      </c>
      <c r="B323" t="s">
        <v>320</v>
      </c>
      <c r="C323" s="1">
        <v>3330</v>
      </c>
      <c r="D323" s="1">
        <v>934628</v>
      </c>
      <c r="E323">
        <v>0.59399999999999997</v>
      </c>
      <c r="F323">
        <v>0.29699999999999999</v>
      </c>
      <c r="G323">
        <f t="shared" si="8"/>
        <v>0.29699999999999999</v>
      </c>
      <c r="H323">
        <f t="shared" si="9"/>
        <v>0.59399999999999997</v>
      </c>
      <c r="I323" s="1">
        <v>3112313235</v>
      </c>
      <c r="J323" s="1">
        <v>961541</v>
      </c>
      <c r="K323" s="1">
        <v>962999</v>
      </c>
    </row>
    <row r="324" spans="1:11" x14ac:dyDescent="0.35">
      <c r="A324">
        <v>280522</v>
      </c>
      <c r="B324" t="s">
        <v>321</v>
      </c>
      <c r="C324" s="1">
        <v>6569</v>
      </c>
      <c r="D324" s="1">
        <v>809179</v>
      </c>
      <c r="E324">
        <v>0.63200000000000001</v>
      </c>
      <c r="F324">
        <v>0.39200000000000002</v>
      </c>
      <c r="G324">
        <f t="shared" ref="G324:G387" si="10">F324</f>
        <v>0.39200000000000002</v>
      </c>
      <c r="H324">
        <f t="shared" ref="H324:H387" si="11">MAX(IF(E324&gt;F324,E324,F324),0.36)</f>
        <v>0.63200000000000001</v>
      </c>
      <c r="I324" s="1">
        <v>5315497142</v>
      </c>
      <c r="J324" s="1">
        <v>1154802</v>
      </c>
      <c r="K324" s="1">
        <v>1551181</v>
      </c>
    </row>
    <row r="325" spans="1:11" x14ac:dyDescent="0.35">
      <c r="A325">
        <v>280523</v>
      </c>
      <c r="B325" t="s">
        <v>322</v>
      </c>
      <c r="C325" s="1">
        <v>8581</v>
      </c>
      <c r="D325" s="1">
        <v>837941</v>
      </c>
      <c r="E325">
        <v>0.61199999999999999</v>
      </c>
      <c r="F325">
        <v>0.37</v>
      </c>
      <c r="G325">
        <f t="shared" si="10"/>
        <v>0.37</v>
      </c>
      <c r="H325">
        <f t="shared" si="11"/>
        <v>0.61199999999999999</v>
      </c>
      <c r="I325" s="1">
        <v>7190376764</v>
      </c>
      <c r="J325" s="1">
        <v>2743225</v>
      </c>
      <c r="K325" s="1">
        <v>2953620</v>
      </c>
    </row>
    <row r="326" spans="1:11" x14ac:dyDescent="0.35">
      <c r="A326">
        <v>300000</v>
      </c>
      <c r="B326" t="s">
        <v>323</v>
      </c>
      <c r="C326" s="1">
        <v>1040398</v>
      </c>
      <c r="D326" s="1">
        <v>688978</v>
      </c>
      <c r="E326">
        <v>0.51300000000000001</v>
      </c>
      <c r="F326">
        <v>0.48199999999999998</v>
      </c>
      <c r="G326">
        <f t="shared" si="10"/>
        <v>0.48199999999999998</v>
      </c>
      <c r="H326">
        <f t="shared" si="11"/>
        <v>0.51300000000000001</v>
      </c>
      <c r="I326" s="1">
        <v>716811959827</v>
      </c>
      <c r="J326" s="1">
        <v>0</v>
      </c>
      <c r="K326" s="1">
        <v>0</v>
      </c>
    </row>
    <row r="327" spans="1:11" x14ac:dyDescent="0.35">
      <c r="A327">
        <v>310000</v>
      </c>
      <c r="B327" t="s">
        <v>324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320000</v>
      </c>
      <c r="B328" t="s">
        <v>325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330000</v>
      </c>
      <c r="B329" t="s">
        <v>326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340000</v>
      </c>
      <c r="B330" t="s">
        <v>327</v>
      </c>
      <c r="C330" s="1">
        <v>0</v>
      </c>
      <c r="D330" s="1">
        <v>0</v>
      </c>
      <c r="E330">
        <v>0</v>
      </c>
      <c r="F330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35">
      <c r="A331">
        <v>350000</v>
      </c>
      <c r="B331" t="s">
        <v>328</v>
      </c>
      <c r="C331" s="1">
        <v>0</v>
      </c>
      <c r="D331" s="1">
        <v>0</v>
      </c>
      <c r="E331">
        <v>0</v>
      </c>
      <c r="F331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35">
      <c r="A332">
        <v>400301</v>
      </c>
      <c r="B332" t="s">
        <v>329</v>
      </c>
      <c r="C332" s="1">
        <v>2345</v>
      </c>
      <c r="D332" s="1">
        <v>509637</v>
      </c>
      <c r="E332">
        <v>0.57499999999999996</v>
      </c>
      <c r="F332">
        <v>0.61699999999999999</v>
      </c>
      <c r="G332">
        <f t="shared" si="10"/>
        <v>0.61699999999999999</v>
      </c>
      <c r="H332">
        <f t="shared" si="11"/>
        <v>0.61699999999999999</v>
      </c>
      <c r="I332" s="1">
        <v>1195098905</v>
      </c>
      <c r="J332" s="1">
        <v>1137779</v>
      </c>
      <c r="K332" s="1">
        <v>1221809</v>
      </c>
    </row>
    <row r="333" spans="1:11" x14ac:dyDescent="0.35">
      <c r="A333">
        <v>400400</v>
      </c>
      <c r="B333" t="s">
        <v>330</v>
      </c>
      <c r="C333" s="1">
        <v>5222</v>
      </c>
      <c r="D333" s="1">
        <v>261366</v>
      </c>
      <c r="E333">
        <v>0.68400000000000005</v>
      </c>
      <c r="F333">
        <v>0.80400000000000005</v>
      </c>
      <c r="G333">
        <f t="shared" si="10"/>
        <v>0.80400000000000005</v>
      </c>
      <c r="H333">
        <f t="shared" si="11"/>
        <v>0.80400000000000005</v>
      </c>
      <c r="I333" s="1">
        <v>1364854568</v>
      </c>
      <c r="J333" s="1">
        <v>2328438</v>
      </c>
      <c r="K333" s="1">
        <v>2648401</v>
      </c>
    </row>
    <row r="334" spans="1:11" x14ac:dyDescent="0.35">
      <c r="A334">
        <v>400601</v>
      </c>
      <c r="B334" t="s">
        <v>331</v>
      </c>
      <c r="C334" s="1">
        <v>1905</v>
      </c>
      <c r="D334" s="1">
        <v>241633</v>
      </c>
      <c r="E334">
        <v>0.70599999999999996</v>
      </c>
      <c r="F334">
        <v>0.81899999999999995</v>
      </c>
      <c r="G334">
        <f t="shared" si="10"/>
        <v>0.81899999999999995</v>
      </c>
      <c r="H334">
        <f t="shared" si="11"/>
        <v>0.81899999999999995</v>
      </c>
      <c r="I334" s="1">
        <v>460311673</v>
      </c>
      <c r="J334" s="1">
        <v>1188634</v>
      </c>
      <c r="K334" s="1">
        <v>1199904</v>
      </c>
    </row>
    <row r="335" spans="1:11" x14ac:dyDescent="0.35">
      <c r="A335">
        <v>400701</v>
      </c>
      <c r="B335" t="s">
        <v>332</v>
      </c>
      <c r="C335" s="1">
        <v>4229</v>
      </c>
      <c r="D335" s="1">
        <v>377868</v>
      </c>
      <c r="E335">
        <v>0.56299999999999994</v>
      </c>
      <c r="F335">
        <v>0.71599999999999997</v>
      </c>
      <c r="G335">
        <f t="shared" si="10"/>
        <v>0.71599999999999997</v>
      </c>
      <c r="H335">
        <f t="shared" si="11"/>
        <v>0.71599999999999997</v>
      </c>
      <c r="I335" s="1">
        <v>1598005339</v>
      </c>
      <c r="J335" s="1">
        <v>2225966</v>
      </c>
      <c r="K335" s="1">
        <v>2340301</v>
      </c>
    </row>
    <row r="336" spans="1:11" x14ac:dyDescent="0.35">
      <c r="A336">
        <v>400800</v>
      </c>
      <c r="B336" t="s">
        <v>333</v>
      </c>
      <c r="C336" s="1">
        <v>7204</v>
      </c>
      <c r="D336" s="1">
        <v>196817</v>
      </c>
      <c r="E336">
        <v>0.58399999999999996</v>
      </c>
      <c r="F336">
        <v>0.85299999999999998</v>
      </c>
      <c r="G336">
        <f t="shared" si="10"/>
        <v>0.85299999999999998</v>
      </c>
      <c r="H336">
        <f t="shared" si="11"/>
        <v>0.85299999999999998</v>
      </c>
      <c r="I336" s="1">
        <v>1417873357</v>
      </c>
      <c r="J336" s="1">
        <v>5202466</v>
      </c>
      <c r="K336" s="1">
        <v>5137161</v>
      </c>
    </row>
    <row r="337" spans="1:11" x14ac:dyDescent="0.35">
      <c r="A337">
        <v>400900</v>
      </c>
      <c r="B337" t="s">
        <v>334</v>
      </c>
      <c r="C337" s="1">
        <v>4058</v>
      </c>
      <c r="D337" s="1">
        <v>306749</v>
      </c>
      <c r="E337">
        <v>0.62</v>
      </c>
      <c r="F337">
        <v>0.77</v>
      </c>
      <c r="G337">
        <f t="shared" si="10"/>
        <v>0.77</v>
      </c>
      <c r="H337">
        <f t="shared" si="11"/>
        <v>0.77</v>
      </c>
      <c r="I337" s="1">
        <v>1244788646</v>
      </c>
      <c r="J337" s="1">
        <v>2000500</v>
      </c>
      <c r="K337" s="1">
        <v>2063254</v>
      </c>
    </row>
    <row r="338" spans="1:11" x14ac:dyDescent="0.35">
      <c r="A338">
        <v>401001</v>
      </c>
      <c r="B338" t="s">
        <v>335</v>
      </c>
      <c r="C338" s="1">
        <v>2941</v>
      </c>
      <c r="D338" s="1">
        <v>373672</v>
      </c>
      <c r="E338">
        <v>0.65</v>
      </c>
      <c r="F338">
        <v>0.71899999999999997</v>
      </c>
      <c r="G338">
        <f t="shared" si="10"/>
        <v>0.71899999999999997</v>
      </c>
      <c r="H338">
        <f t="shared" si="11"/>
        <v>0.71899999999999997</v>
      </c>
      <c r="I338" s="1">
        <v>1098971323</v>
      </c>
      <c r="J338" s="1">
        <v>1257170</v>
      </c>
      <c r="K338" s="1">
        <v>1309834</v>
      </c>
    </row>
    <row r="339" spans="1:11" x14ac:dyDescent="0.35">
      <c r="A339">
        <v>401201</v>
      </c>
      <c r="B339" t="s">
        <v>336</v>
      </c>
      <c r="C339" s="1">
        <v>1554</v>
      </c>
      <c r="D339" s="1">
        <v>263959</v>
      </c>
      <c r="E339">
        <v>0.64</v>
      </c>
      <c r="F339">
        <v>0.80200000000000005</v>
      </c>
      <c r="G339">
        <f t="shared" si="10"/>
        <v>0.80200000000000005</v>
      </c>
      <c r="H339">
        <f t="shared" si="11"/>
        <v>0.80200000000000005</v>
      </c>
      <c r="I339" s="1">
        <v>410192963</v>
      </c>
      <c r="J339" s="1">
        <v>670631</v>
      </c>
      <c r="K339" s="1">
        <v>652894</v>
      </c>
    </row>
    <row r="340" spans="1:11" x14ac:dyDescent="0.35">
      <c r="A340">
        <v>401301</v>
      </c>
      <c r="B340" t="s">
        <v>337</v>
      </c>
      <c r="C340" s="1">
        <v>946</v>
      </c>
      <c r="D340" s="1">
        <v>260803</v>
      </c>
      <c r="E340">
        <v>0.47799999999999998</v>
      </c>
      <c r="F340">
        <v>0.80400000000000005</v>
      </c>
      <c r="G340">
        <f t="shared" si="10"/>
        <v>0.80400000000000005</v>
      </c>
      <c r="H340">
        <f t="shared" si="11"/>
        <v>0.80400000000000005</v>
      </c>
      <c r="I340" s="1">
        <v>246720245</v>
      </c>
      <c r="J340" s="1">
        <v>842654</v>
      </c>
      <c r="K340" s="1">
        <v>784118</v>
      </c>
    </row>
    <row r="341" spans="1:11" x14ac:dyDescent="0.35">
      <c r="A341">
        <v>401501</v>
      </c>
      <c r="B341" t="s">
        <v>338</v>
      </c>
      <c r="C341" s="1">
        <v>1441</v>
      </c>
      <c r="D341" s="1">
        <v>299672</v>
      </c>
      <c r="E341">
        <v>0.68300000000000005</v>
      </c>
      <c r="F341">
        <v>0.77500000000000002</v>
      </c>
      <c r="G341">
        <f t="shared" si="10"/>
        <v>0.77500000000000002</v>
      </c>
      <c r="H341">
        <f t="shared" si="11"/>
        <v>0.77500000000000002</v>
      </c>
      <c r="I341" s="1">
        <v>431828117</v>
      </c>
      <c r="J341" s="1">
        <v>824477</v>
      </c>
      <c r="K341" s="1">
        <v>837400</v>
      </c>
    </row>
    <row r="342" spans="1:11" x14ac:dyDescent="0.35">
      <c r="A342">
        <v>410401</v>
      </c>
      <c r="B342" t="s">
        <v>339</v>
      </c>
      <c r="C342" s="1">
        <v>1382</v>
      </c>
      <c r="D342" s="1">
        <v>475411</v>
      </c>
      <c r="E342">
        <v>0.433</v>
      </c>
      <c r="F342">
        <v>0.64300000000000002</v>
      </c>
      <c r="G342">
        <f t="shared" si="10"/>
        <v>0.64300000000000002</v>
      </c>
      <c r="H342">
        <f t="shared" si="11"/>
        <v>0.64300000000000002</v>
      </c>
      <c r="I342" s="1">
        <v>657018003</v>
      </c>
      <c r="J342" s="1">
        <v>972693</v>
      </c>
      <c r="K342" s="1">
        <v>944908</v>
      </c>
    </row>
    <row r="343" spans="1:11" x14ac:dyDescent="0.35">
      <c r="A343">
        <v>410601</v>
      </c>
      <c r="B343" t="s">
        <v>340</v>
      </c>
      <c r="C343" s="1">
        <v>2416</v>
      </c>
      <c r="D343" s="1">
        <v>285182</v>
      </c>
      <c r="E343">
        <v>0.47099999999999997</v>
      </c>
      <c r="F343">
        <v>0.78600000000000003</v>
      </c>
      <c r="G343">
        <f t="shared" si="10"/>
        <v>0.78600000000000003</v>
      </c>
      <c r="H343">
        <f t="shared" si="11"/>
        <v>0.78600000000000003</v>
      </c>
      <c r="I343" s="1">
        <v>688999811</v>
      </c>
      <c r="J343" s="1">
        <v>2118178</v>
      </c>
      <c r="K343" s="1">
        <v>2231190</v>
      </c>
    </row>
    <row r="344" spans="1:11" x14ac:dyDescent="0.35">
      <c r="A344">
        <v>411101</v>
      </c>
      <c r="B344" t="s">
        <v>341</v>
      </c>
      <c r="C344" s="1">
        <v>1461</v>
      </c>
      <c r="D344" s="1">
        <v>436340</v>
      </c>
      <c r="E344">
        <v>0.628</v>
      </c>
      <c r="F344">
        <v>0.67200000000000004</v>
      </c>
      <c r="G344">
        <f t="shared" si="10"/>
        <v>0.67200000000000004</v>
      </c>
      <c r="H344">
        <f t="shared" si="11"/>
        <v>0.67200000000000004</v>
      </c>
      <c r="I344" s="1">
        <v>637494098</v>
      </c>
      <c r="J344" s="1">
        <v>1265863</v>
      </c>
      <c r="K344" s="1">
        <v>1283556</v>
      </c>
    </row>
    <row r="345" spans="1:11" x14ac:dyDescent="0.35">
      <c r="A345">
        <v>411501</v>
      </c>
      <c r="B345" t="s">
        <v>342</v>
      </c>
      <c r="C345" s="1">
        <v>2861</v>
      </c>
      <c r="D345" s="1">
        <v>493610</v>
      </c>
      <c r="E345">
        <v>0.63500000000000001</v>
      </c>
      <c r="F345">
        <v>0.629</v>
      </c>
      <c r="G345">
        <f t="shared" si="10"/>
        <v>0.629</v>
      </c>
      <c r="H345">
        <f t="shared" si="11"/>
        <v>0.63500000000000001</v>
      </c>
      <c r="I345" s="1">
        <v>1412219574</v>
      </c>
      <c r="J345" s="1">
        <v>1714049</v>
      </c>
      <c r="K345" s="1">
        <v>1570790</v>
      </c>
    </row>
    <row r="346" spans="1:11" x14ac:dyDescent="0.35">
      <c r="A346">
        <v>411504</v>
      </c>
      <c r="B346" t="s">
        <v>343</v>
      </c>
      <c r="C346" s="1">
        <v>679</v>
      </c>
      <c r="D346" s="1">
        <v>453829</v>
      </c>
      <c r="E346">
        <v>0.63500000000000001</v>
      </c>
      <c r="F346">
        <v>0.65900000000000003</v>
      </c>
      <c r="G346">
        <f t="shared" si="10"/>
        <v>0.65900000000000003</v>
      </c>
      <c r="H346">
        <f t="shared" si="11"/>
        <v>0.65900000000000003</v>
      </c>
      <c r="I346" s="1">
        <v>308150110</v>
      </c>
      <c r="J346" s="1">
        <v>759078</v>
      </c>
      <c r="K346" s="1">
        <v>764051</v>
      </c>
    </row>
    <row r="347" spans="1:11" x14ac:dyDescent="0.35">
      <c r="A347">
        <v>411603</v>
      </c>
      <c r="B347" t="s">
        <v>344</v>
      </c>
      <c r="C347" s="1">
        <v>1112</v>
      </c>
      <c r="D347" s="1">
        <v>320492</v>
      </c>
      <c r="E347">
        <v>0.56799999999999995</v>
      </c>
      <c r="F347">
        <v>0.75900000000000001</v>
      </c>
      <c r="G347">
        <f t="shared" si="10"/>
        <v>0.75900000000000001</v>
      </c>
      <c r="H347">
        <f t="shared" si="11"/>
        <v>0.75900000000000001</v>
      </c>
      <c r="I347" s="1">
        <v>356388186</v>
      </c>
      <c r="J347" s="1">
        <v>1155706</v>
      </c>
      <c r="K347" s="1">
        <v>1233583</v>
      </c>
    </row>
    <row r="348" spans="1:11" x14ac:dyDescent="0.35">
      <c r="A348">
        <v>411701</v>
      </c>
      <c r="B348" t="s">
        <v>345</v>
      </c>
      <c r="C348" s="1">
        <v>452</v>
      </c>
      <c r="D348" s="1">
        <v>494672</v>
      </c>
      <c r="E348">
        <v>0.628</v>
      </c>
      <c r="F348">
        <v>0.628</v>
      </c>
      <c r="G348">
        <f t="shared" si="10"/>
        <v>0.628</v>
      </c>
      <c r="H348">
        <f t="shared" si="11"/>
        <v>0.628</v>
      </c>
      <c r="I348" s="1">
        <v>223592125</v>
      </c>
      <c r="J348" s="1">
        <v>480006</v>
      </c>
      <c r="K348" s="1">
        <v>456517</v>
      </c>
    </row>
    <row r="349" spans="1:11" x14ac:dyDescent="0.35">
      <c r="A349">
        <v>411800</v>
      </c>
      <c r="B349" t="s">
        <v>346</v>
      </c>
      <c r="C349" s="1">
        <v>5419</v>
      </c>
      <c r="D349" s="1">
        <v>264027</v>
      </c>
      <c r="E349">
        <v>0.62</v>
      </c>
      <c r="F349">
        <v>0.80200000000000005</v>
      </c>
      <c r="G349">
        <f t="shared" si="10"/>
        <v>0.80200000000000005</v>
      </c>
      <c r="H349">
        <f t="shared" si="11"/>
        <v>0.80200000000000005</v>
      </c>
      <c r="I349" s="1">
        <v>1430767192</v>
      </c>
      <c r="J349" s="1">
        <v>6815338</v>
      </c>
      <c r="K349" s="1">
        <v>7368739</v>
      </c>
    </row>
    <row r="350" spans="1:11" x14ac:dyDescent="0.35">
      <c r="A350">
        <v>411902</v>
      </c>
      <c r="B350" t="s">
        <v>347</v>
      </c>
      <c r="C350" s="1">
        <v>900</v>
      </c>
      <c r="D350" s="1">
        <v>280938</v>
      </c>
      <c r="E350">
        <v>0.54900000000000004</v>
      </c>
      <c r="F350">
        <v>0.78900000000000003</v>
      </c>
      <c r="G350">
        <f t="shared" si="10"/>
        <v>0.78900000000000003</v>
      </c>
      <c r="H350">
        <f t="shared" si="11"/>
        <v>0.78900000000000003</v>
      </c>
      <c r="I350" s="1">
        <v>252844563</v>
      </c>
      <c r="J350" s="1">
        <v>1227123</v>
      </c>
      <c r="K350" s="1">
        <v>1537191</v>
      </c>
    </row>
    <row r="351" spans="1:11" x14ac:dyDescent="0.35">
      <c r="A351">
        <v>412000</v>
      </c>
      <c r="B351" t="s">
        <v>348</v>
      </c>
      <c r="C351" s="1">
        <v>2094</v>
      </c>
      <c r="D351" s="1">
        <v>312914</v>
      </c>
      <c r="E351">
        <v>0.77600000000000002</v>
      </c>
      <c r="F351">
        <v>0.76500000000000001</v>
      </c>
      <c r="G351">
        <f t="shared" si="10"/>
        <v>0.76500000000000001</v>
      </c>
      <c r="H351">
        <f t="shared" si="11"/>
        <v>0.77600000000000002</v>
      </c>
      <c r="I351" s="1">
        <v>655242498</v>
      </c>
      <c r="J351" s="1">
        <v>1149769</v>
      </c>
      <c r="K351" s="1">
        <v>1176249</v>
      </c>
    </row>
    <row r="352" spans="1:11" x14ac:dyDescent="0.35">
      <c r="A352">
        <v>412201</v>
      </c>
      <c r="B352" t="s">
        <v>349</v>
      </c>
      <c r="C352" s="1">
        <v>1643</v>
      </c>
      <c r="D352" s="1">
        <v>361310</v>
      </c>
      <c r="E352">
        <v>0.58599999999999997</v>
      </c>
      <c r="F352">
        <v>0.72899999999999998</v>
      </c>
      <c r="G352">
        <f t="shared" si="10"/>
        <v>0.72899999999999998</v>
      </c>
      <c r="H352">
        <f t="shared" si="11"/>
        <v>0.72899999999999998</v>
      </c>
      <c r="I352" s="1">
        <v>593633567</v>
      </c>
      <c r="J352" s="1">
        <v>1447062</v>
      </c>
      <c r="K352" s="1">
        <v>1364384</v>
      </c>
    </row>
    <row r="353" spans="1:11" x14ac:dyDescent="0.35">
      <c r="A353">
        <v>412300</v>
      </c>
      <c r="B353" t="s">
        <v>350</v>
      </c>
      <c r="C353" s="1">
        <v>9805</v>
      </c>
      <c r="D353" s="1">
        <v>151087</v>
      </c>
      <c r="E353">
        <v>0.623</v>
      </c>
      <c r="F353">
        <v>0.88700000000000001</v>
      </c>
      <c r="G353">
        <f t="shared" si="10"/>
        <v>0.88700000000000001</v>
      </c>
      <c r="H353">
        <f t="shared" si="11"/>
        <v>0.88700000000000001</v>
      </c>
      <c r="I353" s="1">
        <v>1481416526</v>
      </c>
      <c r="J353" s="1">
        <v>9971068</v>
      </c>
      <c r="K353" s="1">
        <v>9174210</v>
      </c>
    </row>
    <row r="354" spans="1:11" x14ac:dyDescent="0.35">
      <c r="A354">
        <v>412801</v>
      </c>
      <c r="B354" t="s">
        <v>351</v>
      </c>
      <c r="C354" s="1">
        <v>1054</v>
      </c>
      <c r="D354" s="1">
        <v>306026</v>
      </c>
      <c r="E354">
        <v>0.65600000000000003</v>
      </c>
      <c r="F354">
        <v>0.77</v>
      </c>
      <c r="G354">
        <f t="shared" si="10"/>
        <v>0.77</v>
      </c>
      <c r="H354">
        <f t="shared" si="11"/>
        <v>0.77</v>
      </c>
      <c r="I354" s="1">
        <v>322551778</v>
      </c>
      <c r="J354" s="1">
        <v>1106022</v>
      </c>
      <c r="K354" s="1">
        <v>1545068</v>
      </c>
    </row>
    <row r="355" spans="1:11" x14ac:dyDescent="0.35">
      <c r="A355">
        <v>412901</v>
      </c>
      <c r="B355" t="s">
        <v>352</v>
      </c>
      <c r="C355" s="1">
        <v>712</v>
      </c>
      <c r="D355" s="1">
        <v>299311</v>
      </c>
      <c r="E355">
        <v>0.67</v>
      </c>
      <c r="F355">
        <v>0.77600000000000002</v>
      </c>
      <c r="G355">
        <f t="shared" si="10"/>
        <v>0.77600000000000002</v>
      </c>
      <c r="H355">
        <f t="shared" si="11"/>
        <v>0.77600000000000002</v>
      </c>
      <c r="I355" s="1">
        <v>213110095</v>
      </c>
      <c r="J355" s="1">
        <v>1183850</v>
      </c>
      <c r="K355" s="1">
        <v>1177665</v>
      </c>
    </row>
    <row r="356" spans="1:11" x14ac:dyDescent="0.35">
      <c r="A356">
        <v>412902</v>
      </c>
      <c r="B356" t="s">
        <v>353</v>
      </c>
      <c r="C356" s="1">
        <v>3655</v>
      </c>
      <c r="D356" s="1">
        <v>359369</v>
      </c>
      <c r="E356">
        <v>0.62</v>
      </c>
      <c r="F356">
        <v>0.73</v>
      </c>
      <c r="G356">
        <f t="shared" si="10"/>
        <v>0.73</v>
      </c>
      <c r="H356">
        <f t="shared" si="11"/>
        <v>0.73</v>
      </c>
      <c r="I356" s="1">
        <v>1313493735</v>
      </c>
      <c r="J356" s="1">
        <v>3006747</v>
      </c>
      <c r="K356" s="1">
        <v>2638335</v>
      </c>
    </row>
    <row r="357" spans="1:11" x14ac:dyDescent="0.35">
      <c r="A357">
        <v>420101</v>
      </c>
      <c r="B357" t="s">
        <v>354</v>
      </c>
      <c r="C357" s="1">
        <v>5143</v>
      </c>
      <c r="D357" s="1">
        <v>367022</v>
      </c>
      <c r="E357">
        <v>0.64200000000000002</v>
      </c>
      <c r="F357">
        <v>0.72499999999999998</v>
      </c>
      <c r="G357">
        <f t="shared" si="10"/>
        <v>0.72499999999999998</v>
      </c>
      <c r="H357">
        <f t="shared" si="11"/>
        <v>0.72499999999999998</v>
      </c>
      <c r="I357" s="1">
        <v>1887597910</v>
      </c>
      <c r="J357" s="1">
        <v>1849377</v>
      </c>
      <c r="K357" s="1">
        <v>1798557</v>
      </c>
    </row>
    <row r="358" spans="1:11" x14ac:dyDescent="0.35">
      <c r="A358">
        <v>420303</v>
      </c>
      <c r="B358" t="s">
        <v>355</v>
      </c>
      <c r="C358" s="1">
        <v>9441</v>
      </c>
      <c r="D358" s="1">
        <v>322456</v>
      </c>
      <c r="E358">
        <v>0.68</v>
      </c>
      <c r="F358">
        <v>0.75800000000000001</v>
      </c>
      <c r="G358">
        <f t="shared" si="10"/>
        <v>0.75800000000000001</v>
      </c>
      <c r="H358">
        <f t="shared" si="11"/>
        <v>0.75800000000000001</v>
      </c>
      <c r="I358" s="1">
        <v>3044315451</v>
      </c>
      <c r="J358" s="1">
        <v>4439819</v>
      </c>
      <c r="K358" s="1">
        <v>4259448</v>
      </c>
    </row>
    <row r="359" spans="1:11" x14ac:dyDescent="0.35">
      <c r="A359">
        <v>420401</v>
      </c>
      <c r="B359" t="s">
        <v>356</v>
      </c>
      <c r="C359" s="1">
        <v>3535</v>
      </c>
      <c r="D359" s="1">
        <v>491270</v>
      </c>
      <c r="E359">
        <v>0.67700000000000005</v>
      </c>
      <c r="F359">
        <v>0.63100000000000001</v>
      </c>
      <c r="G359">
        <f t="shared" si="10"/>
        <v>0.63100000000000001</v>
      </c>
      <c r="H359">
        <f t="shared" si="11"/>
        <v>0.67700000000000005</v>
      </c>
      <c r="I359" s="1">
        <v>1736641581</v>
      </c>
      <c r="J359" s="1">
        <v>1503657</v>
      </c>
      <c r="K359" s="1">
        <v>1451074</v>
      </c>
    </row>
    <row r="360" spans="1:11" x14ac:dyDescent="0.35">
      <c r="A360">
        <v>420411</v>
      </c>
      <c r="B360" t="s">
        <v>357</v>
      </c>
      <c r="C360" s="1">
        <v>3069</v>
      </c>
      <c r="D360" s="1">
        <v>514321</v>
      </c>
      <c r="E360">
        <v>0.64200000000000002</v>
      </c>
      <c r="F360">
        <v>0.61299999999999999</v>
      </c>
      <c r="G360">
        <f t="shared" si="10"/>
        <v>0.61299999999999999</v>
      </c>
      <c r="H360">
        <f t="shared" si="11"/>
        <v>0.64200000000000002</v>
      </c>
      <c r="I360" s="1">
        <v>1578454031</v>
      </c>
      <c r="J360" s="1">
        <v>963839</v>
      </c>
      <c r="K360" s="1">
        <v>924871</v>
      </c>
    </row>
    <row r="361" spans="1:11" x14ac:dyDescent="0.35">
      <c r="A361">
        <v>420501</v>
      </c>
      <c r="B361" t="s">
        <v>358</v>
      </c>
      <c r="C361" s="1">
        <v>1556</v>
      </c>
      <c r="D361" s="1">
        <v>290835</v>
      </c>
      <c r="E361">
        <v>0.69899999999999995</v>
      </c>
      <c r="F361">
        <v>0.78200000000000003</v>
      </c>
      <c r="G361">
        <f t="shared" si="10"/>
        <v>0.78200000000000003</v>
      </c>
      <c r="H361">
        <f t="shared" si="11"/>
        <v>0.78200000000000003</v>
      </c>
      <c r="I361" s="1">
        <v>452539492</v>
      </c>
      <c r="J361" s="1">
        <v>1525900</v>
      </c>
      <c r="K361" s="1">
        <v>1575766</v>
      </c>
    </row>
    <row r="362" spans="1:11" x14ac:dyDescent="0.35">
      <c r="A362">
        <v>420601</v>
      </c>
      <c r="B362" t="s">
        <v>359</v>
      </c>
      <c r="C362" s="1">
        <v>829</v>
      </c>
      <c r="D362" s="1">
        <v>353381</v>
      </c>
      <c r="E362">
        <v>0.70499999999999996</v>
      </c>
      <c r="F362">
        <v>0.73499999999999999</v>
      </c>
      <c r="G362">
        <f t="shared" si="10"/>
        <v>0.73499999999999999</v>
      </c>
      <c r="H362">
        <f t="shared" si="11"/>
        <v>0.73499999999999999</v>
      </c>
      <c r="I362" s="1">
        <v>292953395</v>
      </c>
      <c r="J362" s="1">
        <v>577839</v>
      </c>
      <c r="K362" s="1">
        <v>529530</v>
      </c>
    </row>
    <row r="363" spans="1:11" x14ac:dyDescent="0.35">
      <c r="A363">
        <v>420701</v>
      </c>
      <c r="B363" t="s">
        <v>360</v>
      </c>
      <c r="C363" s="1">
        <v>1955</v>
      </c>
      <c r="D363" s="1">
        <v>358064</v>
      </c>
      <c r="E363">
        <v>0.70299999999999996</v>
      </c>
      <c r="F363">
        <v>0.73099999999999998</v>
      </c>
      <c r="G363">
        <f t="shared" si="10"/>
        <v>0.73099999999999998</v>
      </c>
      <c r="H363">
        <f t="shared" si="11"/>
        <v>0.73099999999999998</v>
      </c>
      <c r="I363" s="1">
        <v>700016450</v>
      </c>
      <c r="J363" s="1">
        <v>1223699</v>
      </c>
      <c r="K363" s="1">
        <v>1140225</v>
      </c>
    </row>
    <row r="364" spans="1:11" x14ac:dyDescent="0.35">
      <c r="A364">
        <v>420702</v>
      </c>
      <c r="B364" t="s">
        <v>361</v>
      </c>
      <c r="C364" s="1">
        <v>1452</v>
      </c>
      <c r="D364" s="1">
        <v>355474</v>
      </c>
      <c r="E364">
        <v>0.68899999999999995</v>
      </c>
      <c r="F364">
        <v>0.73299999999999998</v>
      </c>
      <c r="G364">
        <f t="shared" si="10"/>
        <v>0.73299999999999998</v>
      </c>
      <c r="H364">
        <f t="shared" si="11"/>
        <v>0.73299999999999998</v>
      </c>
      <c r="I364" s="1">
        <v>516148313</v>
      </c>
      <c r="J364" s="1">
        <v>805175</v>
      </c>
      <c r="K364" s="1">
        <v>875432</v>
      </c>
    </row>
    <row r="365" spans="1:11" x14ac:dyDescent="0.35">
      <c r="A365">
        <v>420807</v>
      </c>
      <c r="B365" t="s">
        <v>362</v>
      </c>
      <c r="C365" s="1">
        <v>921</v>
      </c>
      <c r="D365" s="1">
        <v>334850</v>
      </c>
      <c r="E365">
        <v>0.55400000000000005</v>
      </c>
      <c r="F365">
        <v>0.749</v>
      </c>
      <c r="G365">
        <f t="shared" si="10"/>
        <v>0.749</v>
      </c>
      <c r="H365">
        <f t="shared" si="11"/>
        <v>0.749</v>
      </c>
      <c r="I365" s="1">
        <v>308396966</v>
      </c>
      <c r="J365" s="1">
        <v>984659</v>
      </c>
      <c r="K365" s="1">
        <v>928904</v>
      </c>
    </row>
    <row r="366" spans="1:11" x14ac:dyDescent="0.35">
      <c r="A366">
        <v>420901</v>
      </c>
      <c r="B366" t="s">
        <v>363</v>
      </c>
      <c r="C366" s="1">
        <v>6083</v>
      </c>
      <c r="D366" s="1">
        <v>345039</v>
      </c>
      <c r="E366">
        <v>0.66</v>
      </c>
      <c r="F366">
        <v>0.74099999999999999</v>
      </c>
      <c r="G366">
        <f t="shared" si="10"/>
        <v>0.74099999999999999</v>
      </c>
      <c r="H366">
        <f t="shared" si="11"/>
        <v>0.74099999999999999</v>
      </c>
      <c r="I366" s="1">
        <v>2098877191</v>
      </c>
      <c r="J366" s="1">
        <v>3105379</v>
      </c>
      <c r="K366" s="1">
        <v>2971069</v>
      </c>
    </row>
    <row r="367" spans="1:11" x14ac:dyDescent="0.35">
      <c r="A367">
        <v>421001</v>
      </c>
      <c r="B367" t="s">
        <v>364</v>
      </c>
      <c r="C367" s="1">
        <v>4693</v>
      </c>
      <c r="D367" s="1">
        <v>451935</v>
      </c>
      <c r="E367">
        <v>0.68600000000000005</v>
      </c>
      <c r="F367">
        <v>0.66</v>
      </c>
      <c r="G367">
        <f t="shared" si="10"/>
        <v>0.66</v>
      </c>
      <c r="H367">
        <f t="shared" si="11"/>
        <v>0.68600000000000005</v>
      </c>
      <c r="I367" s="1">
        <v>2120932984</v>
      </c>
      <c r="J367" s="1">
        <v>2378504</v>
      </c>
      <c r="K367" s="1">
        <v>2338603</v>
      </c>
    </row>
    <row r="368" spans="1:11" x14ac:dyDescent="0.35">
      <c r="A368">
        <v>421101</v>
      </c>
      <c r="B368" t="s">
        <v>365</v>
      </c>
      <c r="C368" s="1">
        <v>2019</v>
      </c>
      <c r="D368" s="1">
        <v>369588</v>
      </c>
      <c r="E368">
        <v>0.65</v>
      </c>
      <c r="F368">
        <v>0.72299999999999998</v>
      </c>
      <c r="G368">
        <f t="shared" si="10"/>
        <v>0.72299999999999998</v>
      </c>
      <c r="H368">
        <f t="shared" si="11"/>
        <v>0.72299999999999998</v>
      </c>
      <c r="I368" s="1">
        <v>746199815</v>
      </c>
      <c r="J368" s="1">
        <v>1023542</v>
      </c>
      <c r="K368" s="1">
        <v>1026422</v>
      </c>
    </row>
    <row r="369" spans="1:11" x14ac:dyDescent="0.35">
      <c r="A369">
        <v>421201</v>
      </c>
      <c r="B369" t="s">
        <v>366</v>
      </c>
      <c r="C369" s="1">
        <v>956</v>
      </c>
      <c r="D369" s="1">
        <v>342159</v>
      </c>
      <c r="E369">
        <v>0.72199999999999998</v>
      </c>
      <c r="F369">
        <v>0.74299999999999999</v>
      </c>
      <c r="G369">
        <f t="shared" si="10"/>
        <v>0.74299999999999999</v>
      </c>
      <c r="H369">
        <f t="shared" si="11"/>
        <v>0.74299999999999999</v>
      </c>
      <c r="I369" s="1">
        <v>327104829</v>
      </c>
      <c r="J369" s="1">
        <v>1026571</v>
      </c>
      <c r="K369" s="1">
        <v>988545</v>
      </c>
    </row>
    <row r="370" spans="1:11" x14ac:dyDescent="0.35">
      <c r="A370">
        <v>421501</v>
      </c>
      <c r="B370" t="s">
        <v>367</v>
      </c>
      <c r="C370" s="1">
        <v>7880</v>
      </c>
      <c r="D370" s="1">
        <v>371081</v>
      </c>
      <c r="E370">
        <v>0.68</v>
      </c>
      <c r="F370">
        <v>0.72199999999999998</v>
      </c>
      <c r="G370">
        <f t="shared" si="10"/>
        <v>0.72199999999999998</v>
      </c>
      <c r="H370">
        <f t="shared" si="11"/>
        <v>0.72199999999999998</v>
      </c>
      <c r="I370" s="1">
        <v>2924122196</v>
      </c>
      <c r="J370" s="1">
        <v>3194535</v>
      </c>
      <c r="K370" s="1">
        <v>3253302</v>
      </c>
    </row>
    <row r="371" spans="1:11" x14ac:dyDescent="0.35">
      <c r="A371">
        <v>421504</v>
      </c>
      <c r="B371" t="s">
        <v>368</v>
      </c>
      <c r="C371" s="1">
        <v>496</v>
      </c>
      <c r="D371" s="1">
        <v>357340</v>
      </c>
      <c r="E371">
        <v>0.73</v>
      </c>
      <c r="F371">
        <v>0.73199999999999998</v>
      </c>
      <c r="G371">
        <f t="shared" si="10"/>
        <v>0.73199999999999998</v>
      </c>
      <c r="H371">
        <f t="shared" si="11"/>
        <v>0.73199999999999998</v>
      </c>
      <c r="I371" s="1">
        <v>177240667</v>
      </c>
      <c r="J371" s="1">
        <v>307372</v>
      </c>
      <c r="K371" s="1">
        <v>290303</v>
      </c>
    </row>
    <row r="372" spans="1:11" x14ac:dyDescent="0.35">
      <c r="A372">
        <v>421601</v>
      </c>
      <c r="B372" t="s">
        <v>369</v>
      </c>
      <c r="C372" s="1">
        <v>1709</v>
      </c>
      <c r="D372" s="1">
        <v>932453</v>
      </c>
      <c r="E372">
        <v>0.41699999999999998</v>
      </c>
      <c r="F372">
        <v>0.29899999999999999</v>
      </c>
      <c r="G372">
        <f t="shared" si="10"/>
        <v>0.29899999999999999</v>
      </c>
      <c r="H372">
        <f t="shared" si="11"/>
        <v>0.41699999999999998</v>
      </c>
      <c r="I372" s="1">
        <v>1593562526</v>
      </c>
      <c r="J372" s="1">
        <v>481399</v>
      </c>
      <c r="K372" s="1">
        <v>462444</v>
      </c>
    </row>
    <row r="373" spans="1:11" x14ac:dyDescent="0.35">
      <c r="A373">
        <v>421800</v>
      </c>
      <c r="B373" t="s">
        <v>370</v>
      </c>
      <c r="C373" s="1">
        <v>21321</v>
      </c>
      <c r="D373" s="1">
        <v>205201</v>
      </c>
      <c r="E373">
        <v>0.63200000000000001</v>
      </c>
      <c r="F373">
        <v>0.84599999999999997</v>
      </c>
      <c r="G373">
        <f t="shared" si="10"/>
        <v>0.84599999999999997</v>
      </c>
      <c r="H373">
        <f t="shared" si="11"/>
        <v>0.84599999999999997</v>
      </c>
      <c r="I373" s="1">
        <v>4375101040</v>
      </c>
      <c r="J373" s="1">
        <v>0</v>
      </c>
      <c r="K373" s="1">
        <v>0</v>
      </c>
    </row>
    <row r="374" spans="1:11" x14ac:dyDescent="0.35">
      <c r="A374">
        <v>421902</v>
      </c>
      <c r="B374" t="s">
        <v>371</v>
      </c>
      <c r="C374" s="1">
        <v>1100</v>
      </c>
      <c r="D374" s="1">
        <v>424793</v>
      </c>
      <c r="E374">
        <v>0.57499999999999996</v>
      </c>
      <c r="F374">
        <v>0.68100000000000005</v>
      </c>
      <c r="G374">
        <f t="shared" si="10"/>
        <v>0.68100000000000005</v>
      </c>
      <c r="H374">
        <f t="shared" si="11"/>
        <v>0.68100000000000005</v>
      </c>
      <c r="I374" s="1">
        <v>467272847</v>
      </c>
      <c r="J374" s="1">
        <v>746740</v>
      </c>
      <c r="K374" s="1">
        <v>715044</v>
      </c>
    </row>
    <row r="375" spans="1:11" x14ac:dyDescent="0.35">
      <c r="A375">
        <v>430300</v>
      </c>
      <c r="B375" t="s">
        <v>372</v>
      </c>
      <c r="C375" s="1">
        <v>4000</v>
      </c>
      <c r="D375" s="1">
        <v>509552</v>
      </c>
      <c r="E375">
        <v>0.58599999999999997</v>
      </c>
      <c r="F375">
        <v>0.61699999999999999</v>
      </c>
      <c r="G375">
        <f t="shared" si="10"/>
        <v>0.61699999999999999</v>
      </c>
      <c r="H375">
        <f t="shared" si="11"/>
        <v>0.61699999999999999</v>
      </c>
      <c r="I375" s="1">
        <v>2038209719</v>
      </c>
      <c r="J375" s="1">
        <v>1313593</v>
      </c>
      <c r="K375" s="1">
        <v>1189062</v>
      </c>
    </row>
    <row r="376" spans="1:11" x14ac:dyDescent="0.35">
      <c r="A376">
        <v>430501</v>
      </c>
      <c r="B376" t="s">
        <v>373</v>
      </c>
      <c r="C376" s="1">
        <v>1043</v>
      </c>
      <c r="D376" s="1">
        <v>376400</v>
      </c>
      <c r="E376">
        <v>0.64800000000000002</v>
      </c>
      <c r="F376">
        <v>0.71699999999999997</v>
      </c>
      <c r="G376">
        <f t="shared" si="10"/>
        <v>0.71699999999999997</v>
      </c>
      <c r="H376">
        <f t="shared" si="11"/>
        <v>0.71699999999999997</v>
      </c>
      <c r="I376" s="1">
        <v>392586221</v>
      </c>
      <c r="J376" s="1">
        <v>700410</v>
      </c>
      <c r="K376" s="1">
        <v>682880</v>
      </c>
    </row>
    <row r="377" spans="1:11" x14ac:dyDescent="0.35">
      <c r="A377">
        <v>430700</v>
      </c>
      <c r="B377" t="s">
        <v>374</v>
      </c>
      <c r="C377" s="1">
        <v>2445</v>
      </c>
      <c r="D377" s="1">
        <v>313106</v>
      </c>
      <c r="E377">
        <v>0.63900000000000001</v>
      </c>
      <c r="F377">
        <v>0.76500000000000001</v>
      </c>
      <c r="G377">
        <f t="shared" si="10"/>
        <v>0.76500000000000001</v>
      </c>
      <c r="H377">
        <f t="shared" si="11"/>
        <v>0.76500000000000001</v>
      </c>
      <c r="I377" s="1">
        <v>765545923</v>
      </c>
      <c r="J377" s="1">
        <v>1597931</v>
      </c>
      <c r="K377" s="1">
        <v>1664902</v>
      </c>
    </row>
    <row r="378" spans="1:11" x14ac:dyDescent="0.35">
      <c r="A378">
        <v>430901</v>
      </c>
      <c r="B378" t="s">
        <v>375</v>
      </c>
      <c r="C378" s="1">
        <v>1391</v>
      </c>
      <c r="D378" s="1">
        <v>629163</v>
      </c>
      <c r="E378">
        <v>0.441</v>
      </c>
      <c r="F378">
        <v>0.52700000000000002</v>
      </c>
      <c r="G378">
        <f t="shared" si="10"/>
        <v>0.52700000000000002</v>
      </c>
      <c r="H378">
        <f t="shared" si="11"/>
        <v>0.52700000000000002</v>
      </c>
      <c r="I378" s="1">
        <v>875166328</v>
      </c>
      <c r="J378" s="1">
        <v>949853</v>
      </c>
      <c r="K378" s="1">
        <v>833018</v>
      </c>
    </row>
    <row r="379" spans="1:11" x14ac:dyDescent="0.35">
      <c r="A379">
        <v>431101</v>
      </c>
      <c r="B379" t="s">
        <v>376</v>
      </c>
      <c r="C379" s="1">
        <v>941</v>
      </c>
      <c r="D379" s="1">
        <v>281847</v>
      </c>
      <c r="E379">
        <v>0.69599999999999995</v>
      </c>
      <c r="F379">
        <v>0.78800000000000003</v>
      </c>
      <c r="G379">
        <f t="shared" si="10"/>
        <v>0.78800000000000003</v>
      </c>
      <c r="H379">
        <f t="shared" si="11"/>
        <v>0.78800000000000003</v>
      </c>
      <c r="I379" s="1">
        <v>265218559</v>
      </c>
      <c r="J379" s="1">
        <v>1175249</v>
      </c>
      <c r="K379" s="1">
        <v>936970</v>
      </c>
    </row>
    <row r="380" spans="1:11" x14ac:dyDescent="0.35">
      <c r="A380">
        <v>431201</v>
      </c>
      <c r="B380" t="s">
        <v>377</v>
      </c>
      <c r="C380" s="1">
        <v>816</v>
      </c>
      <c r="D380" s="1">
        <v>780018</v>
      </c>
      <c r="E380">
        <v>0.47099999999999997</v>
      </c>
      <c r="F380">
        <v>0.41299999999999998</v>
      </c>
      <c r="G380">
        <f t="shared" si="10"/>
        <v>0.41299999999999998</v>
      </c>
      <c r="H380">
        <f t="shared" si="11"/>
        <v>0.47099999999999997</v>
      </c>
      <c r="I380" s="1">
        <v>636495139</v>
      </c>
      <c r="J380" s="1">
        <v>325967</v>
      </c>
      <c r="K380" s="1">
        <v>322311</v>
      </c>
    </row>
    <row r="381" spans="1:11" x14ac:dyDescent="0.35">
      <c r="A381">
        <v>431301</v>
      </c>
      <c r="B381" t="s">
        <v>378</v>
      </c>
      <c r="C381" s="1">
        <v>1830</v>
      </c>
      <c r="D381" s="1">
        <v>294441</v>
      </c>
      <c r="E381">
        <v>0.66400000000000003</v>
      </c>
      <c r="F381">
        <v>0.77900000000000003</v>
      </c>
      <c r="G381">
        <f t="shared" si="10"/>
        <v>0.77900000000000003</v>
      </c>
      <c r="H381">
        <f t="shared" si="11"/>
        <v>0.77900000000000003</v>
      </c>
      <c r="I381" s="1">
        <v>538828190</v>
      </c>
      <c r="J381" s="1">
        <v>1336501</v>
      </c>
      <c r="K381" s="1">
        <v>1258146</v>
      </c>
    </row>
    <row r="382" spans="1:11" x14ac:dyDescent="0.35">
      <c r="A382">
        <v>431401</v>
      </c>
      <c r="B382" t="s">
        <v>379</v>
      </c>
      <c r="C382" s="1">
        <v>794</v>
      </c>
      <c r="D382" s="1">
        <v>699608</v>
      </c>
      <c r="E382">
        <v>0.497</v>
      </c>
      <c r="F382">
        <v>0.47399999999999998</v>
      </c>
      <c r="G382">
        <f t="shared" si="10"/>
        <v>0.47399999999999998</v>
      </c>
      <c r="H382">
        <f t="shared" si="11"/>
        <v>0.497</v>
      </c>
      <c r="I382" s="1">
        <v>555488825</v>
      </c>
      <c r="J382" s="1">
        <v>408323</v>
      </c>
      <c r="K382" s="1">
        <v>394125</v>
      </c>
    </row>
    <row r="383" spans="1:11" x14ac:dyDescent="0.35">
      <c r="A383">
        <v>431701</v>
      </c>
      <c r="B383" t="s">
        <v>380</v>
      </c>
      <c r="C383" s="1">
        <v>4615</v>
      </c>
      <c r="D383" s="1">
        <v>454929</v>
      </c>
      <c r="E383">
        <v>0.53800000000000003</v>
      </c>
      <c r="F383">
        <v>0.65800000000000003</v>
      </c>
      <c r="G383">
        <f t="shared" si="10"/>
        <v>0.65800000000000003</v>
      </c>
      <c r="H383">
        <f t="shared" si="11"/>
        <v>0.65800000000000003</v>
      </c>
      <c r="I383" s="1">
        <v>2099498348</v>
      </c>
      <c r="J383" s="1">
        <v>979141</v>
      </c>
      <c r="K383" s="1">
        <v>1050886</v>
      </c>
    </row>
    <row r="384" spans="1:11" x14ac:dyDescent="0.35">
      <c r="A384">
        <v>440102</v>
      </c>
      <c r="B384" t="s">
        <v>381</v>
      </c>
      <c r="C384" s="1">
        <v>4623</v>
      </c>
      <c r="D384" s="1">
        <v>524448</v>
      </c>
      <c r="E384">
        <v>0.62</v>
      </c>
      <c r="F384">
        <v>0.60599999999999998</v>
      </c>
      <c r="G384">
        <f t="shared" si="10"/>
        <v>0.60599999999999998</v>
      </c>
      <c r="H384">
        <f t="shared" si="11"/>
        <v>0.62</v>
      </c>
      <c r="I384" s="1">
        <v>2424524502</v>
      </c>
      <c r="J384" s="1">
        <v>2565527</v>
      </c>
      <c r="K384" s="1">
        <v>2324806</v>
      </c>
    </row>
    <row r="385" spans="1:11" x14ac:dyDescent="0.35">
      <c r="A385">
        <v>440201</v>
      </c>
      <c r="B385" t="s">
        <v>382</v>
      </c>
      <c r="C385" s="1">
        <v>1124</v>
      </c>
      <c r="D385" s="1">
        <v>655759</v>
      </c>
      <c r="E385">
        <v>0.60199999999999998</v>
      </c>
      <c r="F385">
        <v>0.50700000000000001</v>
      </c>
      <c r="G385">
        <f t="shared" si="10"/>
        <v>0.50700000000000001</v>
      </c>
      <c r="H385">
        <f t="shared" si="11"/>
        <v>0.60199999999999998</v>
      </c>
      <c r="I385" s="1">
        <v>737073277</v>
      </c>
      <c r="J385" s="1">
        <v>487408</v>
      </c>
      <c r="K385" s="1">
        <v>470803</v>
      </c>
    </row>
    <row r="386" spans="1:11" x14ac:dyDescent="0.35">
      <c r="A386">
        <v>440301</v>
      </c>
      <c r="B386" t="s">
        <v>383</v>
      </c>
      <c r="C386" s="1">
        <v>3716</v>
      </c>
      <c r="D386" s="1">
        <v>523837</v>
      </c>
      <c r="E386">
        <v>0.63</v>
      </c>
      <c r="F386">
        <v>0.60599999999999998</v>
      </c>
      <c r="G386">
        <f t="shared" si="10"/>
        <v>0.60599999999999998</v>
      </c>
      <c r="H386">
        <f t="shared" si="11"/>
        <v>0.63</v>
      </c>
      <c r="I386" s="1">
        <v>1946581532</v>
      </c>
      <c r="J386" s="1">
        <v>1231380</v>
      </c>
      <c r="K386" s="1">
        <v>1422449</v>
      </c>
    </row>
    <row r="387" spans="1:11" x14ac:dyDescent="0.35">
      <c r="A387">
        <v>440401</v>
      </c>
      <c r="B387" t="s">
        <v>384</v>
      </c>
      <c r="C387" s="1">
        <v>6192</v>
      </c>
      <c r="D387" s="1">
        <v>434691</v>
      </c>
      <c r="E387">
        <v>0.58399999999999996</v>
      </c>
      <c r="F387">
        <v>0.67400000000000004</v>
      </c>
      <c r="G387">
        <f t="shared" si="10"/>
        <v>0.67400000000000004</v>
      </c>
      <c r="H387">
        <f t="shared" si="11"/>
        <v>0.67400000000000004</v>
      </c>
      <c r="I387" s="1">
        <v>2691612193</v>
      </c>
      <c r="J387" s="1">
        <v>2505100</v>
      </c>
      <c r="K387" s="1">
        <v>2857068</v>
      </c>
    </row>
    <row r="388" spans="1:11" x14ac:dyDescent="0.35">
      <c r="A388">
        <v>440601</v>
      </c>
      <c r="B388" t="s">
        <v>385</v>
      </c>
      <c r="C388" s="1">
        <v>3149</v>
      </c>
      <c r="D388" s="1">
        <v>681143</v>
      </c>
      <c r="E388">
        <v>0.58799999999999997</v>
      </c>
      <c r="F388">
        <v>0.48799999999999999</v>
      </c>
      <c r="G388">
        <f t="shared" ref="G388:G451" si="12">F388</f>
        <v>0.48799999999999999</v>
      </c>
      <c r="H388">
        <f t="shared" ref="H388:H451" si="13">MAX(IF(E388&gt;F388,E388,F388),0.36)</f>
        <v>0.58799999999999997</v>
      </c>
      <c r="I388" s="1">
        <v>2144919380</v>
      </c>
      <c r="J388" s="1">
        <v>1259951</v>
      </c>
      <c r="K388" s="1">
        <v>1303481</v>
      </c>
    </row>
    <row r="389" spans="1:11" x14ac:dyDescent="0.35">
      <c r="A389">
        <v>440901</v>
      </c>
      <c r="B389" t="s">
        <v>386</v>
      </c>
      <c r="C389" s="1">
        <v>1111</v>
      </c>
      <c r="D389" s="1">
        <v>502491</v>
      </c>
      <c r="E389">
        <v>0.52700000000000002</v>
      </c>
      <c r="F389">
        <v>0.623</v>
      </c>
      <c r="G389">
        <f t="shared" si="12"/>
        <v>0.623</v>
      </c>
      <c r="H389">
        <f t="shared" si="13"/>
        <v>0.623</v>
      </c>
      <c r="I389" s="1">
        <v>558268192</v>
      </c>
      <c r="J389" s="1">
        <v>707539</v>
      </c>
      <c r="K389" s="1">
        <v>746129</v>
      </c>
    </row>
    <row r="390" spans="1:11" x14ac:dyDescent="0.35">
      <c r="A390">
        <v>441000</v>
      </c>
      <c r="B390" t="s">
        <v>387</v>
      </c>
      <c r="C390" s="1">
        <v>6989</v>
      </c>
      <c r="D390" s="1">
        <v>431366</v>
      </c>
      <c r="E390">
        <v>0.63200000000000001</v>
      </c>
      <c r="F390">
        <v>0.67600000000000005</v>
      </c>
      <c r="G390">
        <f t="shared" si="12"/>
        <v>0.67600000000000005</v>
      </c>
      <c r="H390">
        <f t="shared" si="13"/>
        <v>0.67600000000000005</v>
      </c>
      <c r="I390" s="1">
        <v>3014822079</v>
      </c>
      <c r="J390" s="1">
        <v>4847398</v>
      </c>
      <c r="K390" s="1">
        <v>4278119</v>
      </c>
    </row>
    <row r="391" spans="1:11" x14ac:dyDescent="0.35">
      <c r="A391">
        <v>441101</v>
      </c>
      <c r="B391" t="s">
        <v>388</v>
      </c>
      <c r="C391" s="1">
        <v>4674</v>
      </c>
      <c r="D391" s="1">
        <v>461866</v>
      </c>
      <c r="E391">
        <v>0.58199999999999996</v>
      </c>
      <c r="F391">
        <v>0.65300000000000002</v>
      </c>
      <c r="G391">
        <f t="shared" si="12"/>
        <v>0.65300000000000002</v>
      </c>
      <c r="H391">
        <f t="shared" si="13"/>
        <v>0.65300000000000002</v>
      </c>
      <c r="I391" s="1">
        <v>2158762279</v>
      </c>
      <c r="J391" s="1">
        <v>1981223</v>
      </c>
      <c r="K391" s="1">
        <v>2150504</v>
      </c>
    </row>
    <row r="392" spans="1:11" x14ac:dyDescent="0.35">
      <c r="A392">
        <v>441201</v>
      </c>
      <c r="B392" t="s">
        <v>389</v>
      </c>
      <c r="C392" s="1">
        <v>7764</v>
      </c>
      <c r="D392" s="1">
        <v>600489</v>
      </c>
      <c r="E392">
        <v>0.64700000000000002</v>
      </c>
      <c r="F392">
        <v>0.54900000000000004</v>
      </c>
      <c r="G392">
        <f t="shared" si="12"/>
        <v>0.54900000000000004</v>
      </c>
      <c r="H392">
        <f t="shared" si="13"/>
        <v>0.64700000000000002</v>
      </c>
      <c r="I392" s="1">
        <v>4662203530</v>
      </c>
      <c r="J392" s="1">
        <v>2988232</v>
      </c>
      <c r="K392" s="1">
        <v>2778381</v>
      </c>
    </row>
    <row r="393" spans="1:11" x14ac:dyDescent="0.35">
      <c r="A393">
        <v>441202</v>
      </c>
      <c r="B393" t="s">
        <v>390</v>
      </c>
      <c r="C393" s="1">
        <v>93</v>
      </c>
      <c r="D393" s="1">
        <v>6219503</v>
      </c>
      <c r="E393">
        <v>0.437</v>
      </c>
      <c r="F393">
        <v>0</v>
      </c>
      <c r="G393">
        <f t="shared" si="12"/>
        <v>0</v>
      </c>
      <c r="H393">
        <f t="shared" si="13"/>
        <v>0.437</v>
      </c>
      <c r="I393" s="1">
        <v>578413801</v>
      </c>
      <c r="J393" s="1">
        <v>24756</v>
      </c>
      <c r="K393" s="1">
        <v>15452</v>
      </c>
    </row>
    <row r="394" spans="1:11" x14ac:dyDescent="0.35">
      <c r="A394">
        <v>441301</v>
      </c>
      <c r="B394" t="s">
        <v>391</v>
      </c>
      <c r="C394" s="1">
        <v>5076</v>
      </c>
      <c r="D394" s="1">
        <v>523448</v>
      </c>
      <c r="E394">
        <v>0.59199999999999997</v>
      </c>
      <c r="F394">
        <v>0.60699999999999998</v>
      </c>
      <c r="G394">
        <f t="shared" si="12"/>
        <v>0.60699999999999998</v>
      </c>
      <c r="H394">
        <f t="shared" si="13"/>
        <v>0.60699999999999998</v>
      </c>
      <c r="I394" s="1">
        <v>2657025137</v>
      </c>
      <c r="J394" s="1">
        <v>1697718</v>
      </c>
      <c r="K394" s="1">
        <v>1884223</v>
      </c>
    </row>
    <row r="395" spans="1:11" x14ac:dyDescent="0.35">
      <c r="A395">
        <v>441600</v>
      </c>
      <c r="B395" t="s">
        <v>392</v>
      </c>
      <c r="C395" s="1">
        <v>11858</v>
      </c>
      <c r="D395" s="1">
        <v>400087</v>
      </c>
      <c r="E395">
        <v>0.628</v>
      </c>
      <c r="F395">
        <v>0.7</v>
      </c>
      <c r="G395">
        <f t="shared" si="12"/>
        <v>0.7</v>
      </c>
      <c r="H395">
        <f t="shared" si="13"/>
        <v>0.7</v>
      </c>
      <c r="I395" s="1">
        <v>4744239985</v>
      </c>
      <c r="J395" s="1">
        <v>0</v>
      </c>
      <c r="K395" s="1">
        <v>0</v>
      </c>
    </row>
    <row r="396" spans="1:11" x14ac:dyDescent="0.35">
      <c r="A396">
        <v>441800</v>
      </c>
      <c r="B396" t="s">
        <v>393</v>
      </c>
      <c r="C396" s="1">
        <v>3116</v>
      </c>
      <c r="D396" s="1">
        <v>382801</v>
      </c>
      <c r="E396">
        <v>0.64</v>
      </c>
      <c r="F396">
        <v>0.71199999999999997</v>
      </c>
      <c r="G396">
        <f t="shared" si="12"/>
        <v>0.71199999999999997</v>
      </c>
      <c r="H396">
        <f t="shared" si="13"/>
        <v>0.71199999999999997</v>
      </c>
      <c r="I396" s="1">
        <v>1192808957</v>
      </c>
      <c r="J396" s="1">
        <v>1415455</v>
      </c>
      <c r="K396" s="1">
        <v>1449670</v>
      </c>
    </row>
    <row r="397" spans="1:11" x14ac:dyDescent="0.35">
      <c r="A397">
        <v>441903</v>
      </c>
      <c r="B397" t="s">
        <v>394</v>
      </c>
      <c r="C397" s="1">
        <v>345</v>
      </c>
      <c r="D397" s="1">
        <v>3026425</v>
      </c>
      <c r="E397">
        <v>0.20799999999999999</v>
      </c>
      <c r="F397">
        <v>0</v>
      </c>
      <c r="G397">
        <f t="shared" si="12"/>
        <v>0</v>
      </c>
      <c r="H397">
        <f t="shared" si="13"/>
        <v>0.36</v>
      </c>
      <c r="I397" s="1">
        <v>1044116740</v>
      </c>
      <c r="J397" s="1">
        <v>300641</v>
      </c>
      <c r="K397" s="1">
        <v>164297</v>
      </c>
    </row>
    <row r="398" spans="1:11" x14ac:dyDescent="0.35">
      <c r="A398">
        <v>442101</v>
      </c>
      <c r="B398" t="s">
        <v>395</v>
      </c>
      <c r="C398" s="1">
        <v>4416</v>
      </c>
      <c r="D398" s="1">
        <v>661845</v>
      </c>
      <c r="E398">
        <v>0.57899999999999996</v>
      </c>
      <c r="F398">
        <v>0.502</v>
      </c>
      <c r="G398">
        <f t="shared" si="12"/>
        <v>0.502</v>
      </c>
      <c r="H398">
        <f t="shared" si="13"/>
        <v>0.57899999999999996</v>
      </c>
      <c r="I398" s="1">
        <v>2922709983</v>
      </c>
      <c r="J398" s="1">
        <v>2087583</v>
      </c>
      <c r="K398" s="1">
        <v>2121691</v>
      </c>
    </row>
    <row r="399" spans="1:11" x14ac:dyDescent="0.35">
      <c r="A399">
        <v>442111</v>
      </c>
      <c r="B399" t="s">
        <v>396</v>
      </c>
      <c r="C399" s="1">
        <v>1010</v>
      </c>
      <c r="D399" s="1">
        <v>783650</v>
      </c>
      <c r="E399">
        <v>0.59399999999999997</v>
      </c>
      <c r="F399">
        <v>0.41</v>
      </c>
      <c r="G399">
        <f t="shared" si="12"/>
        <v>0.41</v>
      </c>
      <c r="H399">
        <f t="shared" si="13"/>
        <v>0.59399999999999997</v>
      </c>
      <c r="I399" s="1">
        <v>791486746</v>
      </c>
      <c r="J399" s="1">
        <v>598644</v>
      </c>
      <c r="K399" s="1">
        <v>560570</v>
      </c>
    </row>
    <row r="400" spans="1:11" x14ac:dyDescent="0.35">
      <c r="A400">
        <v>442115</v>
      </c>
      <c r="B400" t="s">
        <v>397</v>
      </c>
      <c r="C400" s="1">
        <v>915</v>
      </c>
      <c r="D400" s="1">
        <v>656360</v>
      </c>
      <c r="E400">
        <v>0.64200000000000002</v>
      </c>
      <c r="F400">
        <v>0.50600000000000001</v>
      </c>
      <c r="G400">
        <f t="shared" si="12"/>
        <v>0.50600000000000001</v>
      </c>
      <c r="H400">
        <f t="shared" si="13"/>
        <v>0.64200000000000002</v>
      </c>
      <c r="I400" s="1">
        <v>600569570</v>
      </c>
      <c r="J400" s="1">
        <v>562240</v>
      </c>
      <c r="K400" s="1">
        <v>611341</v>
      </c>
    </row>
    <row r="401" spans="1:11" x14ac:dyDescent="0.35">
      <c r="A401">
        <v>450101</v>
      </c>
      <c r="B401" t="s">
        <v>398</v>
      </c>
      <c r="C401" s="1">
        <v>2109</v>
      </c>
      <c r="D401" s="1">
        <v>234064</v>
      </c>
      <c r="E401">
        <v>0.52700000000000002</v>
      </c>
      <c r="F401">
        <v>0.82499999999999996</v>
      </c>
      <c r="G401">
        <f t="shared" si="12"/>
        <v>0.82499999999999996</v>
      </c>
      <c r="H401">
        <f t="shared" si="13"/>
        <v>0.82499999999999996</v>
      </c>
      <c r="I401" s="1">
        <v>493641418</v>
      </c>
      <c r="J401" s="1">
        <v>608492</v>
      </c>
      <c r="K401" s="1">
        <v>567018</v>
      </c>
    </row>
    <row r="402" spans="1:11" x14ac:dyDescent="0.35">
      <c r="A402">
        <v>450607</v>
      </c>
      <c r="B402" t="s">
        <v>399</v>
      </c>
      <c r="C402" s="1">
        <v>889</v>
      </c>
      <c r="D402" s="1">
        <v>304423</v>
      </c>
      <c r="E402">
        <v>0.63</v>
      </c>
      <c r="F402">
        <v>0.77200000000000002</v>
      </c>
      <c r="G402">
        <f t="shared" si="12"/>
        <v>0.77200000000000002</v>
      </c>
      <c r="H402">
        <f t="shared" si="13"/>
        <v>0.77200000000000002</v>
      </c>
      <c r="I402" s="1">
        <v>270632375</v>
      </c>
      <c r="J402" s="1">
        <v>689435</v>
      </c>
      <c r="K402" s="1">
        <v>723265</v>
      </c>
    </row>
    <row r="403" spans="1:11" x14ac:dyDescent="0.35">
      <c r="A403">
        <v>450704</v>
      </c>
      <c r="B403" t="s">
        <v>400</v>
      </c>
      <c r="C403" s="1">
        <v>1261</v>
      </c>
      <c r="D403" s="1">
        <v>232634</v>
      </c>
      <c r="E403">
        <v>0.68300000000000005</v>
      </c>
      <c r="F403">
        <v>0.82599999999999996</v>
      </c>
      <c r="G403">
        <f t="shared" si="12"/>
        <v>0.82599999999999996</v>
      </c>
      <c r="H403">
        <f t="shared" si="13"/>
        <v>0.82599999999999996</v>
      </c>
      <c r="I403" s="1">
        <v>293352307</v>
      </c>
      <c r="J403" s="1">
        <v>822285</v>
      </c>
      <c r="K403" s="1">
        <v>1015917</v>
      </c>
    </row>
    <row r="404" spans="1:11" x14ac:dyDescent="0.35">
      <c r="A404">
        <v>450801</v>
      </c>
      <c r="B404" t="s">
        <v>401</v>
      </c>
      <c r="C404" s="1">
        <v>1861</v>
      </c>
      <c r="D404" s="1">
        <v>201407</v>
      </c>
      <c r="E404">
        <v>0.67300000000000004</v>
      </c>
      <c r="F404">
        <v>0.84899999999999998</v>
      </c>
      <c r="G404">
        <f t="shared" si="12"/>
        <v>0.84899999999999998</v>
      </c>
      <c r="H404">
        <f t="shared" si="13"/>
        <v>0.84899999999999998</v>
      </c>
      <c r="I404" s="1">
        <v>374819872</v>
      </c>
      <c r="J404" s="1">
        <v>1309360</v>
      </c>
      <c r="K404" s="1">
        <v>1576576</v>
      </c>
    </row>
    <row r="405" spans="1:11" x14ac:dyDescent="0.35">
      <c r="A405">
        <v>451001</v>
      </c>
      <c r="B405" t="s">
        <v>402</v>
      </c>
      <c r="C405" s="1">
        <v>698</v>
      </c>
      <c r="D405" s="1">
        <v>355076</v>
      </c>
      <c r="E405">
        <v>0.56999999999999995</v>
      </c>
      <c r="F405">
        <v>0.73299999999999998</v>
      </c>
      <c r="G405">
        <f t="shared" si="12"/>
        <v>0.73299999999999998</v>
      </c>
      <c r="H405">
        <f t="shared" si="13"/>
        <v>0.73299999999999998</v>
      </c>
      <c r="I405" s="1">
        <v>247843285</v>
      </c>
      <c r="J405" s="1">
        <v>439979</v>
      </c>
      <c r="K405" s="1">
        <v>464852</v>
      </c>
    </row>
    <row r="406" spans="1:11" x14ac:dyDescent="0.35">
      <c r="A406">
        <v>460102</v>
      </c>
      <c r="B406" t="s">
        <v>403</v>
      </c>
      <c r="C406" s="1">
        <v>1353</v>
      </c>
      <c r="D406" s="1">
        <v>258170</v>
      </c>
      <c r="E406">
        <v>0.60599999999999998</v>
      </c>
      <c r="F406">
        <v>0.80600000000000005</v>
      </c>
      <c r="G406">
        <f t="shared" si="12"/>
        <v>0.80600000000000005</v>
      </c>
      <c r="H406">
        <f t="shared" si="13"/>
        <v>0.80600000000000005</v>
      </c>
      <c r="I406" s="1">
        <v>349305205</v>
      </c>
      <c r="J406" s="1">
        <v>1279711</v>
      </c>
      <c r="K406" s="1">
        <v>1275828</v>
      </c>
    </row>
    <row r="407" spans="1:11" x14ac:dyDescent="0.35">
      <c r="A407">
        <v>460500</v>
      </c>
      <c r="B407" t="s">
        <v>404</v>
      </c>
      <c r="C407" s="1">
        <v>3754</v>
      </c>
      <c r="D407" s="1">
        <v>198774</v>
      </c>
      <c r="E407">
        <v>0.69899999999999995</v>
      </c>
      <c r="F407">
        <v>0.85099999999999998</v>
      </c>
      <c r="G407">
        <f t="shared" si="12"/>
        <v>0.85099999999999998</v>
      </c>
      <c r="H407">
        <f t="shared" si="13"/>
        <v>0.85099999999999998</v>
      </c>
      <c r="I407" s="1">
        <v>746197873</v>
      </c>
      <c r="J407" s="1">
        <v>3106323</v>
      </c>
      <c r="K407" s="1">
        <v>3267313</v>
      </c>
    </row>
    <row r="408" spans="1:11" x14ac:dyDescent="0.35">
      <c r="A408">
        <v>460701</v>
      </c>
      <c r="B408" t="s">
        <v>405</v>
      </c>
      <c r="C408" s="1">
        <v>1539</v>
      </c>
      <c r="D408" s="1">
        <v>170738</v>
      </c>
      <c r="E408">
        <v>0.66700000000000004</v>
      </c>
      <c r="F408">
        <v>0.872</v>
      </c>
      <c r="G408">
        <f t="shared" si="12"/>
        <v>0.872</v>
      </c>
      <c r="H408">
        <f t="shared" si="13"/>
        <v>0.872</v>
      </c>
      <c r="I408" s="1">
        <v>262766276</v>
      </c>
      <c r="J408" s="1">
        <v>1145936</v>
      </c>
      <c r="K408" s="1">
        <v>977842</v>
      </c>
    </row>
    <row r="409" spans="1:11" x14ac:dyDescent="0.35">
      <c r="A409">
        <v>460801</v>
      </c>
      <c r="B409" t="s">
        <v>406</v>
      </c>
      <c r="C409" s="1">
        <v>4511</v>
      </c>
      <c r="D409" s="1">
        <v>293113</v>
      </c>
      <c r="E409">
        <v>0.57499999999999996</v>
      </c>
      <c r="F409">
        <v>0.78</v>
      </c>
      <c r="G409">
        <f t="shared" si="12"/>
        <v>0.78</v>
      </c>
      <c r="H409">
        <f t="shared" si="13"/>
        <v>0.78</v>
      </c>
      <c r="I409" s="1">
        <v>1322235274</v>
      </c>
      <c r="J409" s="1">
        <v>2724880</v>
      </c>
      <c r="K409" s="1">
        <v>2401980</v>
      </c>
    </row>
    <row r="410" spans="1:11" x14ac:dyDescent="0.35">
      <c r="A410">
        <v>460901</v>
      </c>
      <c r="B410" t="s">
        <v>407</v>
      </c>
      <c r="C410" s="1">
        <v>2300</v>
      </c>
      <c r="D410" s="1">
        <v>332736</v>
      </c>
      <c r="E410">
        <v>0.74199999999999999</v>
      </c>
      <c r="F410">
        <v>0.75</v>
      </c>
      <c r="G410">
        <f t="shared" si="12"/>
        <v>0.75</v>
      </c>
      <c r="H410">
        <f t="shared" si="13"/>
        <v>0.75</v>
      </c>
      <c r="I410" s="1">
        <v>765294235</v>
      </c>
      <c r="J410" s="1">
        <v>2041235</v>
      </c>
      <c r="K410" s="1">
        <v>1873044</v>
      </c>
    </row>
    <row r="411" spans="1:11" x14ac:dyDescent="0.35">
      <c r="A411">
        <v>461300</v>
      </c>
      <c r="B411" t="s">
        <v>408</v>
      </c>
      <c r="C411" s="1">
        <v>4128</v>
      </c>
      <c r="D411" s="1">
        <v>500307</v>
      </c>
      <c r="E411">
        <v>0.36</v>
      </c>
      <c r="F411">
        <v>0.624</v>
      </c>
      <c r="G411">
        <f t="shared" si="12"/>
        <v>0.624</v>
      </c>
      <c r="H411">
        <f t="shared" si="13"/>
        <v>0.624</v>
      </c>
      <c r="I411" s="1">
        <v>2065270647</v>
      </c>
      <c r="J411" s="1">
        <v>1959537</v>
      </c>
      <c r="K411" s="1">
        <v>1713587</v>
      </c>
    </row>
    <row r="412" spans="1:11" x14ac:dyDescent="0.35">
      <c r="A412">
        <v>461801</v>
      </c>
      <c r="B412" t="s">
        <v>409</v>
      </c>
      <c r="C412" s="1">
        <v>1177</v>
      </c>
      <c r="D412" s="1">
        <v>257240</v>
      </c>
      <c r="E412">
        <v>0.6</v>
      </c>
      <c r="F412">
        <v>0.80700000000000005</v>
      </c>
      <c r="G412">
        <f t="shared" si="12"/>
        <v>0.80700000000000005</v>
      </c>
      <c r="H412">
        <f t="shared" si="13"/>
        <v>0.80700000000000005</v>
      </c>
      <c r="I412" s="1">
        <v>302772630</v>
      </c>
      <c r="J412" s="1">
        <v>821406</v>
      </c>
      <c r="K412" s="1">
        <v>826558</v>
      </c>
    </row>
    <row r="413" spans="1:11" x14ac:dyDescent="0.35">
      <c r="A413">
        <v>461901</v>
      </c>
      <c r="B413" t="s">
        <v>410</v>
      </c>
      <c r="C413" s="1">
        <v>891</v>
      </c>
      <c r="D413" s="1">
        <v>442880</v>
      </c>
      <c r="E413">
        <v>0.48099999999999998</v>
      </c>
      <c r="F413">
        <v>0.66700000000000004</v>
      </c>
      <c r="G413">
        <f t="shared" si="12"/>
        <v>0.66700000000000004</v>
      </c>
      <c r="H413">
        <f t="shared" si="13"/>
        <v>0.66700000000000004</v>
      </c>
      <c r="I413" s="1">
        <v>394606158</v>
      </c>
      <c r="J413" s="1">
        <v>880604</v>
      </c>
      <c r="K413" s="1">
        <v>852509</v>
      </c>
    </row>
    <row r="414" spans="1:11" x14ac:dyDescent="0.35">
      <c r="A414">
        <v>462001</v>
      </c>
      <c r="B414" t="s">
        <v>411</v>
      </c>
      <c r="C414" s="1">
        <v>2149</v>
      </c>
      <c r="D414" s="1">
        <v>272940</v>
      </c>
      <c r="E414">
        <v>0.71099999999999997</v>
      </c>
      <c r="F414">
        <v>0.79500000000000004</v>
      </c>
      <c r="G414">
        <f t="shared" si="12"/>
        <v>0.79500000000000004</v>
      </c>
      <c r="H414">
        <f t="shared" si="13"/>
        <v>0.79500000000000004</v>
      </c>
      <c r="I414" s="1">
        <v>586548629</v>
      </c>
      <c r="J414" s="1">
        <v>2048257</v>
      </c>
      <c r="K414" s="1">
        <v>1696352</v>
      </c>
    </row>
    <row r="415" spans="1:11" x14ac:dyDescent="0.35">
      <c r="A415">
        <v>470202</v>
      </c>
      <c r="B415" t="s">
        <v>412</v>
      </c>
      <c r="C415" s="1">
        <v>407</v>
      </c>
      <c r="D415" s="1">
        <v>484795</v>
      </c>
      <c r="E415">
        <v>0.29899999999999999</v>
      </c>
      <c r="F415">
        <v>0.63600000000000001</v>
      </c>
      <c r="G415">
        <f t="shared" si="12"/>
        <v>0.63600000000000001</v>
      </c>
      <c r="H415">
        <f t="shared" si="13"/>
        <v>0.63600000000000001</v>
      </c>
      <c r="I415" s="1">
        <v>197311848</v>
      </c>
      <c r="J415" s="1">
        <v>596315</v>
      </c>
      <c r="K415" s="1">
        <v>564494</v>
      </c>
    </row>
    <row r="416" spans="1:11" x14ac:dyDescent="0.35">
      <c r="A416">
        <v>470501</v>
      </c>
      <c r="B416" t="s">
        <v>413</v>
      </c>
      <c r="C416" s="1">
        <v>509</v>
      </c>
      <c r="D416" s="1">
        <v>395216</v>
      </c>
      <c r="E416">
        <v>0.32300000000000001</v>
      </c>
      <c r="F416">
        <v>0.70299999999999996</v>
      </c>
      <c r="G416">
        <f t="shared" si="12"/>
        <v>0.70299999999999996</v>
      </c>
      <c r="H416">
        <f t="shared" si="13"/>
        <v>0.70299999999999996</v>
      </c>
      <c r="I416" s="1">
        <v>201165387</v>
      </c>
      <c r="J416" s="1">
        <v>533070</v>
      </c>
      <c r="K416" s="1">
        <v>467720</v>
      </c>
    </row>
    <row r="417" spans="1:11" x14ac:dyDescent="0.35">
      <c r="A417">
        <v>470801</v>
      </c>
      <c r="B417" t="s">
        <v>414</v>
      </c>
      <c r="C417" s="1">
        <v>373</v>
      </c>
      <c r="D417" s="1">
        <v>426820</v>
      </c>
      <c r="E417">
        <v>0.47099999999999997</v>
      </c>
      <c r="F417">
        <v>0.67900000000000005</v>
      </c>
      <c r="G417">
        <f t="shared" si="12"/>
        <v>0.67900000000000005</v>
      </c>
      <c r="H417">
        <f t="shared" si="13"/>
        <v>0.67900000000000005</v>
      </c>
      <c r="I417" s="1">
        <v>159204008</v>
      </c>
      <c r="J417" s="1">
        <v>471363</v>
      </c>
      <c r="K417" s="1">
        <v>410916</v>
      </c>
    </row>
    <row r="418" spans="1:11" x14ac:dyDescent="0.35">
      <c r="A418">
        <v>470901</v>
      </c>
      <c r="B418" t="s">
        <v>415</v>
      </c>
      <c r="C418" s="1">
        <v>381</v>
      </c>
      <c r="D418" s="1">
        <v>463225</v>
      </c>
      <c r="E418">
        <v>0.504</v>
      </c>
      <c r="F418">
        <v>0.65200000000000002</v>
      </c>
      <c r="G418">
        <f t="shared" si="12"/>
        <v>0.65200000000000002</v>
      </c>
      <c r="H418">
        <f t="shared" si="13"/>
        <v>0.65200000000000002</v>
      </c>
      <c r="I418" s="1">
        <v>176488756</v>
      </c>
      <c r="J418" s="1">
        <v>503220</v>
      </c>
      <c r="K418" s="1">
        <v>430884</v>
      </c>
    </row>
    <row r="419" spans="1:11" x14ac:dyDescent="0.35">
      <c r="A419">
        <v>471101</v>
      </c>
      <c r="B419" t="s">
        <v>416</v>
      </c>
      <c r="C419" s="1">
        <v>465</v>
      </c>
      <c r="D419" s="1">
        <v>530447</v>
      </c>
      <c r="E419">
        <v>0.47399999999999998</v>
      </c>
      <c r="F419">
        <v>0.60099999999999998</v>
      </c>
      <c r="G419">
        <f t="shared" si="12"/>
        <v>0.60099999999999998</v>
      </c>
      <c r="H419">
        <f t="shared" si="13"/>
        <v>0.60099999999999998</v>
      </c>
      <c r="I419" s="1">
        <v>246658259</v>
      </c>
      <c r="J419" s="1">
        <v>589185</v>
      </c>
      <c r="K419" s="1">
        <v>535517</v>
      </c>
    </row>
    <row r="420" spans="1:11" x14ac:dyDescent="0.35">
      <c r="A420">
        <v>471201</v>
      </c>
      <c r="B420" t="s">
        <v>417</v>
      </c>
      <c r="C420" s="1">
        <v>482</v>
      </c>
      <c r="D420" s="1">
        <v>381861</v>
      </c>
      <c r="E420">
        <v>0.47799999999999998</v>
      </c>
      <c r="F420">
        <v>0.71299999999999997</v>
      </c>
      <c r="G420">
        <f t="shared" si="12"/>
        <v>0.71299999999999997</v>
      </c>
      <c r="H420">
        <f t="shared" si="13"/>
        <v>0.71299999999999997</v>
      </c>
      <c r="I420" s="1">
        <v>184057100</v>
      </c>
      <c r="J420" s="1">
        <v>555131</v>
      </c>
      <c r="K420" s="1">
        <v>477739</v>
      </c>
    </row>
    <row r="421" spans="1:11" x14ac:dyDescent="0.35">
      <c r="A421">
        <v>471400</v>
      </c>
      <c r="B421" t="s">
        <v>418</v>
      </c>
      <c r="C421" s="1">
        <v>1882</v>
      </c>
      <c r="D421" s="1">
        <v>573864</v>
      </c>
      <c r="E421">
        <v>0.54600000000000004</v>
      </c>
      <c r="F421">
        <v>0.56899999999999995</v>
      </c>
      <c r="G421">
        <f t="shared" si="12"/>
        <v>0.56899999999999995</v>
      </c>
      <c r="H421">
        <f t="shared" si="13"/>
        <v>0.56899999999999995</v>
      </c>
      <c r="I421" s="1">
        <v>1080012183</v>
      </c>
      <c r="J421" s="1">
        <v>1247239</v>
      </c>
      <c r="K421" s="1">
        <v>1116800</v>
      </c>
    </row>
    <row r="422" spans="1:11" x14ac:dyDescent="0.35">
      <c r="A422">
        <v>471601</v>
      </c>
      <c r="B422" t="s">
        <v>419</v>
      </c>
      <c r="C422" s="1">
        <v>1027</v>
      </c>
      <c r="D422" s="1">
        <v>376046</v>
      </c>
      <c r="E422">
        <v>0.53800000000000003</v>
      </c>
      <c r="F422">
        <v>0.71699999999999997</v>
      </c>
      <c r="G422">
        <f t="shared" si="12"/>
        <v>0.71699999999999997</v>
      </c>
      <c r="H422">
        <f t="shared" si="13"/>
        <v>0.71699999999999997</v>
      </c>
      <c r="I422" s="1">
        <v>386200030</v>
      </c>
      <c r="J422" s="1">
        <v>1501422</v>
      </c>
      <c r="K422" s="1">
        <v>1331230</v>
      </c>
    </row>
    <row r="423" spans="1:11" x14ac:dyDescent="0.35">
      <c r="A423">
        <v>471701</v>
      </c>
      <c r="B423" t="s">
        <v>420</v>
      </c>
      <c r="C423" s="1">
        <v>1000</v>
      </c>
      <c r="D423" s="1">
        <v>1146487</v>
      </c>
      <c r="E423">
        <v>0.14000000000000001</v>
      </c>
      <c r="F423">
        <v>0.13800000000000001</v>
      </c>
      <c r="G423">
        <f t="shared" si="12"/>
        <v>0.13800000000000001</v>
      </c>
      <c r="H423">
        <f t="shared" si="13"/>
        <v>0.36</v>
      </c>
      <c r="I423" s="1">
        <v>1146487496</v>
      </c>
      <c r="J423" s="1">
        <v>307650</v>
      </c>
      <c r="K423" s="1">
        <v>260919</v>
      </c>
    </row>
    <row r="424" spans="1:11" x14ac:dyDescent="0.35">
      <c r="A424">
        <v>472001</v>
      </c>
      <c r="B424" t="s">
        <v>421</v>
      </c>
      <c r="C424" s="1">
        <v>582</v>
      </c>
      <c r="D424" s="1">
        <v>583831</v>
      </c>
      <c r="E424">
        <v>0.2</v>
      </c>
      <c r="F424">
        <v>0.56100000000000005</v>
      </c>
      <c r="G424">
        <f t="shared" si="12"/>
        <v>0.56100000000000005</v>
      </c>
      <c r="H424">
        <f t="shared" si="13"/>
        <v>0.56100000000000005</v>
      </c>
      <c r="I424" s="1">
        <v>339790149</v>
      </c>
      <c r="J424" s="1">
        <v>583901</v>
      </c>
      <c r="K424" s="1">
        <v>539537</v>
      </c>
    </row>
    <row r="425" spans="1:11" x14ac:dyDescent="0.35">
      <c r="A425">
        <v>472202</v>
      </c>
      <c r="B425" t="s">
        <v>422</v>
      </c>
      <c r="C425" s="1">
        <v>583</v>
      </c>
      <c r="D425" s="1">
        <v>752724</v>
      </c>
      <c r="E425">
        <v>0.253</v>
      </c>
      <c r="F425">
        <v>0.434</v>
      </c>
      <c r="G425">
        <f t="shared" si="12"/>
        <v>0.434</v>
      </c>
      <c r="H425">
        <f t="shared" si="13"/>
        <v>0.434</v>
      </c>
      <c r="I425" s="1">
        <v>438838248</v>
      </c>
      <c r="J425" s="1">
        <v>459158</v>
      </c>
      <c r="K425" s="1">
        <v>418540</v>
      </c>
    </row>
    <row r="426" spans="1:11" x14ac:dyDescent="0.35">
      <c r="A426">
        <v>472506</v>
      </c>
      <c r="B426" t="s">
        <v>423</v>
      </c>
      <c r="C426" s="1">
        <v>409</v>
      </c>
      <c r="D426" s="1">
        <v>421780</v>
      </c>
      <c r="E426">
        <v>0.54300000000000004</v>
      </c>
      <c r="F426">
        <v>0.68300000000000005</v>
      </c>
      <c r="G426">
        <f t="shared" si="12"/>
        <v>0.68300000000000005</v>
      </c>
      <c r="H426">
        <f t="shared" si="13"/>
        <v>0.68300000000000005</v>
      </c>
      <c r="I426" s="1">
        <v>172508238</v>
      </c>
      <c r="J426" s="1">
        <v>592085</v>
      </c>
      <c r="K426" s="1">
        <v>499135</v>
      </c>
    </row>
    <row r="427" spans="1:11" x14ac:dyDescent="0.35">
      <c r="A427">
        <v>480101</v>
      </c>
      <c r="B427" t="s">
        <v>424</v>
      </c>
      <c r="C427" s="1">
        <v>5344</v>
      </c>
      <c r="D427" s="1">
        <v>679265</v>
      </c>
      <c r="E427">
        <v>0.64</v>
      </c>
      <c r="F427">
        <v>0.48899999999999999</v>
      </c>
      <c r="G427">
        <f t="shared" si="12"/>
        <v>0.48899999999999999</v>
      </c>
      <c r="H427">
        <f t="shared" si="13"/>
        <v>0.64</v>
      </c>
      <c r="I427" s="1">
        <v>3629995113</v>
      </c>
      <c r="J427" s="1">
        <v>2031555</v>
      </c>
      <c r="K427" s="1">
        <v>1757913</v>
      </c>
    </row>
    <row r="428" spans="1:11" x14ac:dyDescent="0.35">
      <c r="A428">
        <v>480102</v>
      </c>
      <c r="B428" t="s">
        <v>425</v>
      </c>
      <c r="C428" s="1">
        <v>4773</v>
      </c>
      <c r="D428" s="1">
        <v>806635</v>
      </c>
      <c r="E428">
        <v>0.63700000000000001</v>
      </c>
      <c r="F428">
        <v>0.39400000000000002</v>
      </c>
      <c r="G428">
        <f t="shared" si="12"/>
        <v>0.39400000000000002</v>
      </c>
      <c r="H428">
        <f t="shared" si="13"/>
        <v>0.63700000000000001</v>
      </c>
      <c r="I428" s="1">
        <v>3850073599</v>
      </c>
      <c r="J428" s="1">
        <v>1303148</v>
      </c>
      <c r="K428" s="1">
        <v>916767</v>
      </c>
    </row>
    <row r="429" spans="1:11" x14ac:dyDescent="0.35">
      <c r="A429">
        <v>480401</v>
      </c>
      <c r="B429" t="s">
        <v>426</v>
      </c>
      <c r="C429" s="1">
        <v>885</v>
      </c>
      <c r="D429" s="1">
        <v>1277531</v>
      </c>
      <c r="E429">
        <v>0.48099999999999998</v>
      </c>
      <c r="F429">
        <v>3.9E-2</v>
      </c>
      <c r="G429">
        <f t="shared" si="12"/>
        <v>3.9E-2</v>
      </c>
      <c r="H429">
        <f t="shared" si="13"/>
        <v>0.48099999999999998</v>
      </c>
      <c r="I429" s="1">
        <v>1130615139</v>
      </c>
      <c r="J429" s="1">
        <v>219329</v>
      </c>
      <c r="K429" s="1">
        <v>159934</v>
      </c>
    </row>
    <row r="430" spans="1:11" x14ac:dyDescent="0.35">
      <c r="A430">
        <v>480404</v>
      </c>
      <c r="B430" t="s">
        <v>427</v>
      </c>
      <c r="C430" s="1">
        <v>370</v>
      </c>
      <c r="D430" s="1">
        <v>2540213</v>
      </c>
      <c r="E430">
        <v>8.1000000000000003E-2</v>
      </c>
      <c r="F430">
        <v>0</v>
      </c>
      <c r="G430">
        <f t="shared" si="12"/>
        <v>0</v>
      </c>
      <c r="H430">
        <f t="shared" si="13"/>
        <v>0.36</v>
      </c>
      <c r="I430" s="1">
        <v>939878970</v>
      </c>
      <c r="J430" s="1">
        <v>70584</v>
      </c>
      <c r="K430" s="1">
        <v>53754</v>
      </c>
    </row>
    <row r="431" spans="1:11" x14ac:dyDescent="0.35">
      <c r="A431">
        <v>480503</v>
      </c>
      <c r="B431" t="s">
        <v>428</v>
      </c>
      <c r="C431" s="1">
        <v>1932</v>
      </c>
      <c r="D431" s="1">
        <v>784137</v>
      </c>
      <c r="E431">
        <v>0.65400000000000003</v>
      </c>
      <c r="F431">
        <v>0.41</v>
      </c>
      <c r="G431">
        <f t="shared" si="12"/>
        <v>0.41</v>
      </c>
      <c r="H431">
        <f t="shared" si="13"/>
        <v>0.65400000000000003</v>
      </c>
      <c r="I431" s="1">
        <v>1514953735</v>
      </c>
      <c r="J431" s="1">
        <v>1270200</v>
      </c>
      <c r="K431" s="1">
        <v>914143</v>
      </c>
    </row>
    <row r="432" spans="1:11" x14ac:dyDescent="0.35">
      <c r="A432">
        <v>480601</v>
      </c>
      <c r="B432" t="s">
        <v>429</v>
      </c>
      <c r="C432" s="1">
        <v>3513</v>
      </c>
      <c r="D432" s="1">
        <v>919070</v>
      </c>
      <c r="E432">
        <v>0.61</v>
      </c>
      <c r="F432">
        <v>0.309</v>
      </c>
      <c r="G432">
        <f t="shared" si="12"/>
        <v>0.309</v>
      </c>
      <c r="H432">
        <f t="shared" si="13"/>
        <v>0.61</v>
      </c>
      <c r="I432" s="1">
        <v>3228696219</v>
      </c>
      <c r="J432" s="1">
        <v>913959</v>
      </c>
      <c r="K432" s="1">
        <v>639647</v>
      </c>
    </row>
    <row r="433" spans="1:11" x14ac:dyDescent="0.35">
      <c r="A433">
        <v>490101</v>
      </c>
      <c r="B433" t="s">
        <v>430</v>
      </c>
      <c r="C433" s="1">
        <v>829</v>
      </c>
      <c r="D433" s="1">
        <v>708028</v>
      </c>
      <c r="E433">
        <v>0.44900000000000001</v>
      </c>
      <c r="F433">
        <v>0.46800000000000003</v>
      </c>
      <c r="G433">
        <f t="shared" si="12"/>
        <v>0.46800000000000003</v>
      </c>
      <c r="H433">
        <f t="shared" si="13"/>
        <v>0.46800000000000003</v>
      </c>
      <c r="I433" s="1">
        <v>586955544</v>
      </c>
      <c r="J433" s="1">
        <v>373122</v>
      </c>
      <c r="K433" s="1">
        <v>415266</v>
      </c>
    </row>
    <row r="434" spans="1:11" x14ac:dyDescent="0.35">
      <c r="A434">
        <v>490202</v>
      </c>
      <c r="B434" t="s">
        <v>431</v>
      </c>
      <c r="C434" s="1">
        <v>1323</v>
      </c>
      <c r="D434" s="1">
        <v>474570</v>
      </c>
      <c r="E434">
        <v>0.54600000000000004</v>
      </c>
      <c r="F434">
        <v>0.64300000000000002</v>
      </c>
      <c r="G434">
        <f t="shared" si="12"/>
        <v>0.64300000000000002</v>
      </c>
      <c r="H434">
        <f t="shared" si="13"/>
        <v>0.64300000000000002</v>
      </c>
      <c r="I434" s="1">
        <v>627856440</v>
      </c>
      <c r="J434" s="1">
        <v>485979</v>
      </c>
      <c r="K434" s="1">
        <v>465779</v>
      </c>
    </row>
    <row r="435" spans="1:11" x14ac:dyDescent="0.35">
      <c r="A435">
        <v>490301</v>
      </c>
      <c r="B435" t="s">
        <v>432</v>
      </c>
      <c r="C435" s="1">
        <v>4554</v>
      </c>
      <c r="D435" s="1">
        <v>602358</v>
      </c>
      <c r="E435">
        <v>0.56299999999999994</v>
      </c>
      <c r="F435">
        <v>0.54700000000000004</v>
      </c>
      <c r="G435">
        <f t="shared" si="12"/>
        <v>0.54700000000000004</v>
      </c>
      <c r="H435">
        <f t="shared" si="13"/>
        <v>0.56299999999999994</v>
      </c>
      <c r="I435" s="1">
        <v>2743140068</v>
      </c>
      <c r="J435" s="1">
        <v>1076623</v>
      </c>
      <c r="K435" s="1">
        <v>1101840</v>
      </c>
    </row>
    <row r="436" spans="1:11" x14ac:dyDescent="0.35">
      <c r="A436">
        <v>490501</v>
      </c>
      <c r="B436" t="s">
        <v>433</v>
      </c>
      <c r="C436" s="1">
        <v>1257</v>
      </c>
      <c r="D436" s="1">
        <v>395523</v>
      </c>
      <c r="E436">
        <v>0.55400000000000005</v>
      </c>
      <c r="F436">
        <v>0.70299999999999996</v>
      </c>
      <c r="G436">
        <f t="shared" si="12"/>
        <v>0.70299999999999996</v>
      </c>
      <c r="H436">
        <f t="shared" si="13"/>
        <v>0.70299999999999996</v>
      </c>
      <c r="I436" s="1">
        <v>497173205</v>
      </c>
      <c r="J436" s="1">
        <v>0</v>
      </c>
      <c r="K436" s="1">
        <v>0</v>
      </c>
    </row>
    <row r="437" spans="1:11" x14ac:dyDescent="0.35">
      <c r="A437">
        <v>490601</v>
      </c>
      <c r="B437" t="s">
        <v>434</v>
      </c>
      <c r="C437" s="1">
        <v>2658</v>
      </c>
      <c r="D437" s="1">
        <v>318325</v>
      </c>
      <c r="E437">
        <v>0.51300000000000001</v>
      </c>
      <c r="F437">
        <v>0.76100000000000001</v>
      </c>
      <c r="G437">
        <f t="shared" si="12"/>
        <v>0.76100000000000001</v>
      </c>
      <c r="H437">
        <f t="shared" si="13"/>
        <v>0.76100000000000001</v>
      </c>
      <c r="I437" s="1">
        <v>846109751</v>
      </c>
      <c r="J437" s="1">
        <v>1176043</v>
      </c>
      <c r="K437" s="1">
        <v>1071792</v>
      </c>
    </row>
    <row r="438" spans="1:11" x14ac:dyDescent="0.35">
      <c r="A438">
        <v>490804</v>
      </c>
      <c r="B438" t="s">
        <v>435</v>
      </c>
      <c r="C438" s="1">
        <v>489</v>
      </c>
      <c r="D438" s="1">
        <v>493877</v>
      </c>
      <c r="E438">
        <v>0.59599999999999997</v>
      </c>
      <c r="F438">
        <v>0.629</v>
      </c>
      <c r="G438">
        <f t="shared" si="12"/>
        <v>0.629</v>
      </c>
      <c r="H438">
        <f t="shared" si="13"/>
        <v>0.629</v>
      </c>
      <c r="I438" s="1">
        <v>241505944</v>
      </c>
      <c r="J438" s="1">
        <v>91404</v>
      </c>
      <c r="K438" s="1">
        <v>100099</v>
      </c>
    </row>
    <row r="439" spans="1:11" x14ac:dyDescent="0.35">
      <c r="A439">
        <v>491200</v>
      </c>
      <c r="B439" t="s">
        <v>436</v>
      </c>
      <c r="C439" s="1">
        <v>1012</v>
      </c>
      <c r="D439" s="1">
        <v>413191</v>
      </c>
      <c r="E439">
        <v>0.55600000000000005</v>
      </c>
      <c r="F439">
        <v>0.68899999999999995</v>
      </c>
      <c r="G439">
        <f t="shared" si="12"/>
        <v>0.68899999999999995</v>
      </c>
      <c r="H439">
        <f t="shared" si="13"/>
        <v>0.68899999999999995</v>
      </c>
      <c r="I439" s="1">
        <v>418149619</v>
      </c>
      <c r="J439" s="1">
        <v>260597</v>
      </c>
      <c r="K439" s="1">
        <v>230681</v>
      </c>
    </row>
    <row r="440" spans="1:11" x14ac:dyDescent="0.35">
      <c r="A440">
        <v>491302</v>
      </c>
      <c r="B440" t="s">
        <v>437</v>
      </c>
      <c r="C440" s="1">
        <v>3412</v>
      </c>
      <c r="D440" s="1">
        <v>453510</v>
      </c>
      <c r="E440">
        <v>0.53800000000000003</v>
      </c>
      <c r="F440">
        <v>0.65900000000000003</v>
      </c>
      <c r="G440">
        <f t="shared" si="12"/>
        <v>0.65900000000000003</v>
      </c>
      <c r="H440">
        <f t="shared" si="13"/>
        <v>0.65900000000000003</v>
      </c>
      <c r="I440" s="1">
        <v>1547377388</v>
      </c>
      <c r="J440" s="1">
        <v>1189793</v>
      </c>
      <c r="K440" s="1">
        <v>1182625</v>
      </c>
    </row>
    <row r="441" spans="1:11" x14ac:dyDescent="0.35">
      <c r="A441">
        <v>491401</v>
      </c>
      <c r="B441" t="s">
        <v>438</v>
      </c>
      <c r="C441" s="1">
        <v>1197</v>
      </c>
      <c r="D441" s="1">
        <v>424730</v>
      </c>
      <c r="E441">
        <v>0.53300000000000003</v>
      </c>
      <c r="F441">
        <v>0.68100000000000005</v>
      </c>
      <c r="G441">
        <f t="shared" si="12"/>
        <v>0.68100000000000005</v>
      </c>
      <c r="H441">
        <f t="shared" si="13"/>
        <v>0.68100000000000005</v>
      </c>
      <c r="I441" s="1">
        <v>508402280</v>
      </c>
      <c r="J441" s="1">
        <v>640565</v>
      </c>
      <c r="K441" s="1">
        <v>592067</v>
      </c>
    </row>
    <row r="442" spans="1:11" x14ac:dyDescent="0.35">
      <c r="A442">
        <v>491501</v>
      </c>
      <c r="B442" t="s">
        <v>439</v>
      </c>
      <c r="C442" s="1">
        <v>1099</v>
      </c>
      <c r="D442" s="1">
        <v>506386</v>
      </c>
      <c r="E442">
        <v>0.623</v>
      </c>
      <c r="F442">
        <v>0.62</v>
      </c>
      <c r="G442">
        <f t="shared" si="12"/>
        <v>0.62</v>
      </c>
      <c r="H442">
        <f t="shared" si="13"/>
        <v>0.623</v>
      </c>
      <c r="I442" s="1">
        <v>556518218</v>
      </c>
      <c r="J442" s="1">
        <v>512172</v>
      </c>
      <c r="K442" s="1">
        <v>514977</v>
      </c>
    </row>
    <row r="443" spans="1:11" x14ac:dyDescent="0.35">
      <c r="A443">
        <v>491700</v>
      </c>
      <c r="B443" t="s">
        <v>440</v>
      </c>
      <c r="C443" s="1">
        <v>4457</v>
      </c>
      <c r="D443" s="1">
        <v>388261</v>
      </c>
      <c r="E443">
        <v>0.6</v>
      </c>
      <c r="F443">
        <v>0.70799999999999996</v>
      </c>
      <c r="G443">
        <f t="shared" si="12"/>
        <v>0.70799999999999996</v>
      </c>
      <c r="H443">
        <f t="shared" si="13"/>
        <v>0.70799999999999996</v>
      </c>
      <c r="I443" s="1">
        <v>1730481109</v>
      </c>
      <c r="J443" s="1">
        <v>1612621</v>
      </c>
      <c r="K443" s="1">
        <v>1609934</v>
      </c>
    </row>
    <row r="444" spans="1:11" x14ac:dyDescent="0.35">
      <c r="A444">
        <v>500101</v>
      </c>
      <c r="B444" t="s">
        <v>441</v>
      </c>
      <c r="C444" s="1">
        <v>9575</v>
      </c>
      <c r="D444" s="1">
        <v>955706</v>
      </c>
      <c r="E444">
        <v>0.49399999999999999</v>
      </c>
      <c r="F444">
        <v>0.28100000000000003</v>
      </c>
      <c r="G444">
        <f t="shared" si="12"/>
        <v>0.28100000000000003</v>
      </c>
      <c r="H444">
        <f t="shared" si="13"/>
        <v>0.49399999999999999</v>
      </c>
      <c r="I444" s="1">
        <v>9150885681</v>
      </c>
      <c r="J444" s="1">
        <v>1134121</v>
      </c>
      <c r="K444" s="1">
        <v>920418</v>
      </c>
    </row>
    <row r="445" spans="1:11" x14ac:dyDescent="0.35">
      <c r="A445">
        <v>500108</v>
      </c>
      <c r="B445" t="s">
        <v>442</v>
      </c>
      <c r="C445" s="1">
        <v>2487</v>
      </c>
      <c r="D445" s="1">
        <v>1124541</v>
      </c>
      <c r="E445">
        <v>0.58599999999999997</v>
      </c>
      <c r="F445">
        <v>0.154</v>
      </c>
      <c r="G445">
        <f t="shared" si="12"/>
        <v>0.154</v>
      </c>
      <c r="H445">
        <f t="shared" si="13"/>
        <v>0.58599999999999997</v>
      </c>
      <c r="I445" s="1">
        <v>2796734720</v>
      </c>
      <c r="J445" s="1">
        <v>975362</v>
      </c>
      <c r="K445" s="1">
        <v>1064166</v>
      </c>
    </row>
    <row r="446" spans="1:11" x14ac:dyDescent="0.35">
      <c r="A446">
        <v>500201</v>
      </c>
      <c r="B446" t="s">
        <v>443</v>
      </c>
      <c r="C446" s="1">
        <v>8274</v>
      </c>
      <c r="D446" s="1">
        <v>582297</v>
      </c>
      <c r="E446">
        <v>0.71</v>
      </c>
      <c r="F446">
        <v>0.56200000000000006</v>
      </c>
      <c r="G446">
        <f t="shared" si="12"/>
        <v>0.56200000000000006</v>
      </c>
      <c r="H446">
        <f t="shared" si="13"/>
        <v>0.71</v>
      </c>
      <c r="I446" s="1">
        <v>4817931426</v>
      </c>
      <c r="J446" s="1">
        <v>2005845</v>
      </c>
      <c r="K446" s="1">
        <v>1921923</v>
      </c>
    </row>
    <row r="447" spans="1:11" x14ac:dyDescent="0.35">
      <c r="A447">
        <v>500301</v>
      </c>
      <c r="B447" t="s">
        <v>444</v>
      </c>
      <c r="C447" s="1">
        <v>3670</v>
      </c>
      <c r="D447" s="1">
        <v>1000947</v>
      </c>
      <c r="E447">
        <v>0.57899999999999996</v>
      </c>
      <c r="F447">
        <v>0.247</v>
      </c>
      <c r="G447">
        <f t="shared" si="12"/>
        <v>0.247</v>
      </c>
      <c r="H447">
        <f t="shared" si="13"/>
        <v>0.57899999999999996</v>
      </c>
      <c r="I447" s="1">
        <v>3673476206</v>
      </c>
      <c r="J447" s="1">
        <v>1001534</v>
      </c>
      <c r="K447" s="1">
        <v>1129230</v>
      </c>
    </row>
    <row r="448" spans="1:11" x14ac:dyDescent="0.35">
      <c r="A448">
        <v>500304</v>
      </c>
      <c r="B448" t="s">
        <v>445</v>
      </c>
      <c r="C448" s="1">
        <v>3089</v>
      </c>
      <c r="D448" s="1">
        <v>999966</v>
      </c>
      <c r="E448">
        <v>0.61</v>
      </c>
      <c r="F448">
        <v>0.248</v>
      </c>
      <c r="G448">
        <f t="shared" si="12"/>
        <v>0.248</v>
      </c>
      <c r="H448">
        <f t="shared" si="13"/>
        <v>0.61</v>
      </c>
      <c r="I448" s="1">
        <v>3088896313</v>
      </c>
      <c r="J448" s="1">
        <v>617643</v>
      </c>
      <c r="K448" s="1">
        <v>585276</v>
      </c>
    </row>
    <row r="449" spans="1:11" x14ac:dyDescent="0.35">
      <c r="A449">
        <v>500308</v>
      </c>
      <c r="B449" t="s">
        <v>446</v>
      </c>
      <c r="C449" s="1">
        <v>2899</v>
      </c>
      <c r="D449" s="1">
        <v>834783</v>
      </c>
      <c r="E449">
        <v>0.61599999999999999</v>
      </c>
      <c r="F449">
        <v>0.372</v>
      </c>
      <c r="G449">
        <f t="shared" si="12"/>
        <v>0.372</v>
      </c>
      <c r="H449">
        <f t="shared" si="13"/>
        <v>0.61599999999999999</v>
      </c>
      <c r="I449" s="1">
        <v>2420037168</v>
      </c>
      <c r="J449" s="1">
        <v>968094</v>
      </c>
      <c r="K449" s="1">
        <v>931889</v>
      </c>
    </row>
    <row r="450" spans="1:11" x14ac:dyDescent="0.35">
      <c r="A450">
        <v>500401</v>
      </c>
      <c r="B450" t="s">
        <v>447</v>
      </c>
      <c r="C450" s="1">
        <v>5127</v>
      </c>
      <c r="D450" s="1">
        <v>872618</v>
      </c>
      <c r="E450">
        <v>0.65300000000000002</v>
      </c>
      <c r="F450">
        <v>0.34399999999999997</v>
      </c>
      <c r="G450">
        <f t="shared" si="12"/>
        <v>0.34399999999999997</v>
      </c>
      <c r="H450">
        <f t="shared" si="13"/>
        <v>0.65300000000000002</v>
      </c>
      <c r="I450" s="1">
        <v>4473916648</v>
      </c>
      <c r="J450" s="1">
        <v>2931170</v>
      </c>
      <c r="K450" s="1">
        <v>1987422</v>
      </c>
    </row>
    <row r="451" spans="1:11" x14ac:dyDescent="0.35">
      <c r="A451">
        <v>500402</v>
      </c>
      <c r="B451" t="s">
        <v>448</v>
      </c>
      <c r="C451" s="1">
        <v>8792</v>
      </c>
      <c r="D451" s="1">
        <v>1014365</v>
      </c>
      <c r="E451">
        <v>0.48099999999999998</v>
      </c>
      <c r="F451">
        <v>0.23699999999999999</v>
      </c>
      <c r="G451">
        <f t="shared" si="12"/>
        <v>0.23699999999999999</v>
      </c>
      <c r="H451">
        <f t="shared" si="13"/>
        <v>0.48099999999999998</v>
      </c>
      <c r="I451" s="1">
        <v>8918303780</v>
      </c>
      <c r="J451" s="1">
        <v>2241411</v>
      </c>
      <c r="K451" s="1">
        <v>1568428</v>
      </c>
    </row>
    <row r="452" spans="1:11" x14ac:dyDescent="0.35">
      <c r="A452">
        <v>510101</v>
      </c>
      <c r="B452" t="s">
        <v>449</v>
      </c>
      <c r="C452" s="1">
        <v>1127</v>
      </c>
      <c r="D452" s="1">
        <v>170293</v>
      </c>
      <c r="E452">
        <v>0.65600000000000003</v>
      </c>
      <c r="F452">
        <v>0.872</v>
      </c>
      <c r="G452">
        <f t="shared" ref="G452:G515" si="14">F452</f>
        <v>0.872</v>
      </c>
      <c r="H452">
        <f t="shared" ref="H452:H515" si="15">MAX(IF(E452&gt;F452,E452,F452),0.36)</f>
        <v>0.872</v>
      </c>
      <c r="I452" s="1">
        <v>191920225</v>
      </c>
      <c r="J452" s="1">
        <v>1219170</v>
      </c>
      <c r="K452" s="1">
        <v>1222087</v>
      </c>
    </row>
    <row r="453" spans="1:11" x14ac:dyDescent="0.35">
      <c r="A453">
        <v>510201</v>
      </c>
      <c r="B453" t="s">
        <v>450</v>
      </c>
      <c r="C453" s="1">
        <v>1369</v>
      </c>
      <c r="D453" s="1">
        <v>298138</v>
      </c>
      <c r="E453">
        <v>0.59199999999999997</v>
      </c>
      <c r="F453">
        <v>0.77600000000000002</v>
      </c>
      <c r="G453">
        <f t="shared" si="14"/>
        <v>0.77600000000000002</v>
      </c>
      <c r="H453">
        <f t="shared" si="15"/>
        <v>0.77600000000000002</v>
      </c>
      <c r="I453" s="1">
        <v>408151647</v>
      </c>
      <c r="J453" s="1">
        <v>960838</v>
      </c>
      <c r="K453" s="1">
        <v>936112</v>
      </c>
    </row>
    <row r="454" spans="1:11" x14ac:dyDescent="0.35">
      <c r="A454">
        <v>510401</v>
      </c>
      <c r="B454" t="s">
        <v>451</v>
      </c>
      <c r="C454" s="1">
        <v>327</v>
      </c>
      <c r="D454" s="1">
        <v>1055542</v>
      </c>
      <c r="E454">
        <v>0.311</v>
      </c>
      <c r="F454">
        <v>0.20599999999999999</v>
      </c>
      <c r="G454">
        <f t="shared" si="14"/>
        <v>0.20599999999999999</v>
      </c>
      <c r="H454">
        <f t="shared" si="15"/>
        <v>0.36</v>
      </c>
      <c r="I454" s="1">
        <v>345162496</v>
      </c>
      <c r="J454" s="1">
        <v>292116</v>
      </c>
      <c r="K454" s="1">
        <v>280946</v>
      </c>
    </row>
    <row r="455" spans="1:11" x14ac:dyDescent="0.35">
      <c r="A455">
        <v>510501</v>
      </c>
      <c r="B455" t="s">
        <v>452</v>
      </c>
      <c r="C455" s="1">
        <v>333</v>
      </c>
      <c r="D455" s="1">
        <v>1454981</v>
      </c>
      <c r="E455">
        <v>0.42899999999999999</v>
      </c>
      <c r="F455">
        <v>0</v>
      </c>
      <c r="G455">
        <f t="shared" si="14"/>
        <v>0</v>
      </c>
      <c r="H455">
        <f t="shared" si="15"/>
        <v>0.42899999999999999</v>
      </c>
      <c r="I455" s="1">
        <v>484508682</v>
      </c>
      <c r="J455" s="1">
        <v>233859</v>
      </c>
      <c r="K455" s="1">
        <v>279560</v>
      </c>
    </row>
    <row r="456" spans="1:11" x14ac:dyDescent="0.35">
      <c r="A456">
        <v>511101</v>
      </c>
      <c r="B456" t="s">
        <v>453</v>
      </c>
      <c r="C456" s="1">
        <v>1706</v>
      </c>
      <c r="D456" s="1">
        <v>244076</v>
      </c>
      <c r="E456">
        <v>0.36</v>
      </c>
      <c r="F456">
        <v>0.81699999999999995</v>
      </c>
      <c r="G456">
        <f t="shared" si="14"/>
        <v>0.81699999999999995</v>
      </c>
      <c r="H456">
        <f t="shared" si="15"/>
        <v>0.81699999999999995</v>
      </c>
      <c r="I456" s="1">
        <v>416394365</v>
      </c>
      <c r="J456" s="1">
        <v>1974172</v>
      </c>
      <c r="K456" s="1">
        <v>2157055</v>
      </c>
    </row>
    <row r="457" spans="1:11" x14ac:dyDescent="0.35">
      <c r="A457">
        <v>511201</v>
      </c>
      <c r="B457" t="s">
        <v>454</v>
      </c>
      <c r="C457" s="1">
        <v>301</v>
      </c>
      <c r="D457" s="1">
        <v>777380</v>
      </c>
      <c r="E457">
        <v>0.39</v>
      </c>
      <c r="F457">
        <v>0.41599999999999998</v>
      </c>
      <c r="G457">
        <f t="shared" si="14"/>
        <v>0.41599999999999998</v>
      </c>
      <c r="H457">
        <f t="shared" si="15"/>
        <v>0.41599999999999998</v>
      </c>
      <c r="I457" s="1">
        <v>233991643</v>
      </c>
      <c r="J457" s="1">
        <v>269547</v>
      </c>
      <c r="K457" s="1">
        <v>233039</v>
      </c>
    </row>
    <row r="458" spans="1:11" x14ac:dyDescent="0.35">
      <c r="A458">
        <v>511301</v>
      </c>
      <c r="B458" t="s">
        <v>455</v>
      </c>
      <c r="C458" s="1">
        <v>420</v>
      </c>
      <c r="D458" s="1">
        <v>281095</v>
      </c>
      <c r="E458">
        <v>0.57899999999999996</v>
      </c>
      <c r="F458">
        <v>0.78900000000000003</v>
      </c>
      <c r="G458">
        <f t="shared" si="14"/>
        <v>0.78900000000000003</v>
      </c>
      <c r="H458">
        <f t="shared" si="15"/>
        <v>0.78900000000000003</v>
      </c>
      <c r="I458" s="1">
        <v>118060084</v>
      </c>
      <c r="J458" s="1">
        <v>549391</v>
      </c>
      <c r="K458" s="1">
        <v>510759</v>
      </c>
    </row>
    <row r="459" spans="1:11" x14ac:dyDescent="0.35">
      <c r="A459">
        <v>511602</v>
      </c>
      <c r="B459" t="s">
        <v>456</v>
      </c>
      <c r="C459" s="1">
        <v>551</v>
      </c>
      <c r="D459" s="1">
        <v>301846</v>
      </c>
      <c r="E459">
        <v>0.55600000000000005</v>
      </c>
      <c r="F459">
        <v>0.77400000000000002</v>
      </c>
      <c r="G459">
        <f t="shared" si="14"/>
        <v>0.77400000000000002</v>
      </c>
      <c r="H459">
        <f t="shared" si="15"/>
        <v>0.77400000000000002</v>
      </c>
      <c r="I459" s="1">
        <v>166317298</v>
      </c>
      <c r="J459" s="1">
        <v>772857</v>
      </c>
      <c r="K459" s="1">
        <v>699430</v>
      </c>
    </row>
    <row r="460" spans="1:11" x14ac:dyDescent="0.35">
      <c r="A460">
        <v>511901</v>
      </c>
      <c r="B460" t="s">
        <v>457</v>
      </c>
      <c r="C460" s="1">
        <v>737</v>
      </c>
      <c r="D460" s="1">
        <v>283189</v>
      </c>
      <c r="E460">
        <v>0.56100000000000005</v>
      </c>
      <c r="F460">
        <v>0.78700000000000003</v>
      </c>
      <c r="G460">
        <f t="shared" si="14"/>
        <v>0.78700000000000003</v>
      </c>
      <c r="H460">
        <f t="shared" si="15"/>
        <v>0.78700000000000003</v>
      </c>
      <c r="I460" s="1">
        <v>208710910</v>
      </c>
      <c r="J460" s="1">
        <v>766788</v>
      </c>
      <c r="K460" s="1">
        <v>732990</v>
      </c>
    </row>
    <row r="461" spans="1:11" x14ac:dyDescent="0.35">
      <c r="A461">
        <v>512001</v>
      </c>
      <c r="B461" t="s">
        <v>458</v>
      </c>
      <c r="C461" s="1">
        <v>2894</v>
      </c>
      <c r="D461" s="1">
        <v>267124</v>
      </c>
      <c r="E461">
        <v>0.53800000000000003</v>
      </c>
      <c r="F461">
        <v>0.8</v>
      </c>
      <c r="G461">
        <f t="shared" si="14"/>
        <v>0.8</v>
      </c>
      <c r="H461">
        <f t="shared" si="15"/>
        <v>0.8</v>
      </c>
      <c r="I461" s="1">
        <v>773057344</v>
      </c>
      <c r="J461" s="1">
        <v>1924881</v>
      </c>
      <c r="K461" s="1">
        <v>1775973</v>
      </c>
    </row>
    <row r="462" spans="1:11" x14ac:dyDescent="0.35">
      <c r="A462">
        <v>512101</v>
      </c>
      <c r="B462" t="s">
        <v>459</v>
      </c>
      <c r="C462" s="1">
        <v>379</v>
      </c>
      <c r="D462" s="1">
        <v>592745</v>
      </c>
      <c r="E462">
        <v>0.46400000000000002</v>
      </c>
      <c r="F462">
        <v>0.55400000000000005</v>
      </c>
      <c r="G462">
        <f t="shared" si="14"/>
        <v>0.55400000000000005</v>
      </c>
      <c r="H462">
        <f t="shared" si="15"/>
        <v>0.55400000000000005</v>
      </c>
      <c r="I462" s="1">
        <v>224650681</v>
      </c>
      <c r="J462" s="1">
        <v>497542</v>
      </c>
      <c r="K462" s="1">
        <v>513708</v>
      </c>
    </row>
    <row r="463" spans="1:11" x14ac:dyDescent="0.35">
      <c r="A463">
        <v>512201</v>
      </c>
      <c r="B463" t="s">
        <v>460</v>
      </c>
      <c r="C463" s="1">
        <v>1033</v>
      </c>
      <c r="D463" s="1">
        <v>230893</v>
      </c>
      <c r="E463">
        <v>0.67900000000000005</v>
      </c>
      <c r="F463">
        <v>0.82699999999999996</v>
      </c>
      <c r="G463">
        <f t="shared" si="14"/>
        <v>0.82699999999999996</v>
      </c>
      <c r="H463">
        <f t="shared" si="15"/>
        <v>0.82699999999999996</v>
      </c>
      <c r="I463" s="1">
        <v>238512715</v>
      </c>
      <c r="J463" s="1">
        <v>1111797</v>
      </c>
      <c r="K463" s="1">
        <v>1002028</v>
      </c>
    </row>
    <row r="464" spans="1:11" x14ac:dyDescent="0.35">
      <c r="A464">
        <v>512300</v>
      </c>
      <c r="B464" t="s">
        <v>461</v>
      </c>
      <c r="C464" s="1">
        <v>1708</v>
      </c>
      <c r="D464" s="1">
        <v>209454</v>
      </c>
      <c r="E464">
        <v>0.70099999999999996</v>
      </c>
      <c r="F464">
        <v>0.84299999999999997</v>
      </c>
      <c r="G464">
        <f t="shared" si="14"/>
        <v>0.84299999999999997</v>
      </c>
      <c r="H464">
        <f t="shared" si="15"/>
        <v>0.84299999999999997</v>
      </c>
      <c r="I464" s="1">
        <v>357748082</v>
      </c>
      <c r="J464" s="1">
        <v>2224338</v>
      </c>
      <c r="K464" s="1">
        <v>2225392</v>
      </c>
    </row>
    <row r="465" spans="1:11" x14ac:dyDescent="0.35">
      <c r="A465">
        <v>512404</v>
      </c>
      <c r="B465" t="s">
        <v>462</v>
      </c>
      <c r="C465" s="1">
        <v>565</v>
      </c>
      <c r="D465" s="1">
        <v>244805</v>
      </c>
      <c r="E465">
        <v>0.627</v>
      </c>
      <c r="F465">
        <v>0.81599999999999995</v>
      </c>
      <c r="G465">
        <f t="shared" si="14"/>
        <v>0.81599999999999995</v>
      </c>
      <c r="H465">
        <f t="shared" si="15"/>
        <v>0.81599999999999995</v>
      </c>
      <c r="I465" s="1">
        <v>138315174</v>
      </c>
      <c r="J465" s="1">
        <v>1079100</v>
      </c>
      <c r="K465" s="1">
        <v>1059311</v>
      </c>
    </row>
    <row r="466" spans="1:11" x14ac:dyDescent="0.35">
      <c r="A466">
        <v>512501</v>
      </c>
      <c r="B466" t="s">
        <v>463</v>
      </c>
      <c r="C466" s="1">
        <v>527</v>
      </c>
      <c r="D466" s="1">
        <v>469810</v>
      </c>
      <c r="E466">
        <v>0.38500000000000001</v>
      </c>
      <c r="F466">
        <v>0.64700000000000002</v>
      </c>
      <c r="G466">
        <f t="shared" si="14"/>
        <v>0.64700000000000002</v>
      </c>
      <c r="H466">
        <f t="shared" si="15"/>
        <v>0.64700000000000002</v>
      </c>
      <c r="I466" s="1">
        <v>247590373</v>
      </c>
      <c r="J466" s="1">
        <v>602209</v>
      </c>
      <c r="K466" s="1">
        <v>574095</v>
      </c>
    </row>
    <row r="467" spans="1:11" x14ac:dyDescent="0.35">
      <c r="A467">
        <v>512902</v>
      </c>
      <c r="B467" t="s">
        <v>464</v>
      </c>
      <c r="C467" s="1">
        <v>1396</v>
      </c>
      <c r="D467" s="1">
        <v>342256</v>
      </c>
      <c r="E467">
        <v>0.66400000000000003</v>
      </c>
      <c r="F467">
        <v>0.74299999999999999</v>
      </c>
      <c r="G467">
        <f t="shared" si="14"/>
        <v>0.74299999999999999</v>
      </c>
      <c r="H467">
        <f t="shared" si="15"/>
        <v>0.74299999999999999</v>
      </c>
      <c r="I467" s="1">
        <v>477790479</v>
      </c>
      <c r="J467" s="1">
        <v>1085169</v>
      </c>
      <c r="K467" s="1">
        <v>1190552</v>
      </c>
    </row>
    <row r="468" spans="1:11" x14ac:dyDescent="0.35">
      <c r="A468">
        <v>513102</v>
      </c>
      <c r="B468" t="s">
        <v>465</v>
      </c>
      <c r="C468" s="1">
        <v>554</v>
      </c>
      <c r="D468" s="1">
        <v>289195</v>
      </c>
      <c r="E468">
        <v>0.26700000000000002</v>
      </c>
      <c r="F468">
        <v>0.78300000000000003</v>
      </c>
      <c r="G468">
        <f t="shared" si="14"/>
        <v>0.78300000000000003</v>
      </c>
      <c r="H468">
        <f t="shared" si="15"/>
        <v>0.78300000000000003</v>
      </c>
      <c r="I468" s="1">
        <v>160214546</v>
      </c>
      <c r="J468" s="1">
        <v>814246</v>
      </c>
      <c r="K468" s="1">
        <v>788751</v>
      </c>
    </row>
    <row r="469" spans="1:11" x14ac:dyDescent="0.35">
      <c r="A469">
        <v>520101</v>
      </c>
      <c r="B469" t="s">
        <v>466</v>
      </c>
      <c r="C469" s="1">
        <v>3400</v>
      </c>
      <c r="D469" s="1">
        <v>529330</v>
      </c>
      <c r="E469">
        <v>0.59</v>
      </c>
      <c r="F469">
        <v>0.60199999999999998</v>
      </c>
      <c r="G469">
        <f t="shared" si="14"/>
        <v>0.60199999999999998</v>
      </c>
      <c r="H469">
        <f t="shared" si="15"/>
        <v>0.60199999999999998</v>
      </c>
      <c r="I469" s="1">
        <v>1799725391</v>
      </c>
      <c r="J469" s="1">
        <v>1121205</v>
      </c>
      <c r="K469" s="1">
        <v>1119703</v>
      </c>
    </row>
    <row r="470" spans="1:11" x14ac:dyDescent="0.35">
      <c r="A470">
        <v>520302</v>
      </c>
      <c r="B470" t="s">
        <v>467</v>
      </c>
      <c r="C470" s="1">
        <v>10554</v>
      </c>
      <c r="D470" s="1">
        <v>575709</v>
      </c>
      <c r="E470">
        <v>0.55100000000000005</v>
      </c>
      <c r="F470">
        <v>0.56699999999999995</v>
      </c>
      <c r="G470">
        <f t="shared" si="14"/>
        <v>0.56699999999999995</v>
      </c>
      <c r="H470">
        <f t="shared" si="15"/>
        <v>0.56699999999999995</v>
      </c>
      <c r="I470" s="1">
        <v>6076040100</v>
      </c>
      <c r="J470" s="1">
        <v>1810924</v>
      </c>
      <c r="K470" s="1">
        <v>1993054</v>
      </c>
    </row>
    <row r="471" spans="1:11" x14ac:dyDescent="0.35">
      <c r="A471">
        <v>520401</v>
      </c>
      <c r="B471" t="s">
        <v>468</v>
      </c>
      <c r="C471" s="1">
        <v>1249</v>
      </c>
      <c r="D471" s="1">
        <v>554885</v>
      </c>
      <c r="E471">
        <v>0.20799999999999999</v>
      </c>
      <c r="F471">
        <v>0.58299999999999996</v>
      </c>
      <c r="G471">
        <f t="shared" si="14"/>
        <v>0.58299999999999996</v>
      </c>
      <c r="H471">
        <f t="shared" si="15"/>
        <v>0.58299999999999996</v>
      </c>
      <c r="I471" s="1">
        <v>693052259</v>
      </c>
      <c r="J471" s="1">
        <v>500980</v>
      </c>
      <c r="K471" s="1">
        <v>544218</v>
      </c>
    </row>
    <row r="472" spans="1:11" x14ac:dyDescent="0.35">
      <c r="A472">
        <v>520601</v>
      </c>
      <c r="B472" t="s">
        <v>469</v>
      </c>
      <c r="C472" s="1">
        <v>126</v>
      </c>
      <c r="D472" s="1">
        <v>3128284</v>
      </c>
      <c r="E472">
        <v>0</v>
      </c>
      <c r="F472">
        <v>0</v>
      </c>
      <c r="G472">
        <f t="shared" si="14"/>
        <v>0</v>
      </c>
      <c r="H472">
        <f t="shared" si="15"/>
        <v>0.36</v>
      </c>
      <c r="I472" s="1">
        <v>394163868</v>
      </c>
      <c r="J472" s="1">
        <v>44916</v>
      </c>
      <c r="K472" s="1">
        <v>44806</v>
      </c>
    </row>
    <row r="473" spans="1:11" x14ac:dyDescent="0.35">
      <c r="A473">
        <v>520701</v>
      </c>
      <c r="B473" t="s">
        <v>470</v>
      </c>
      <c r="C473" s="1">
        <v>971</v>
      </c>
      <c r="D473" s="1">
        <v>720183</v>
      </c>
      <c r="E473">
        <v>0.38500000000000001</v>
      </c>
      <c r="F473">
        <v>0.45800000000000002</v>
      </c>
      <c r="G473">
        <f t="shared" si="14"/>
        <v>0.45800000000000002</v>
      </c>
      <c r="H473">
        <f t="shared" si="15"/>
        <v>0.45800000000000002</v>
      </c>
      <c r="I473" s="1">
        <v>699298230</v>
      </c>
      <c r="J473" s="1">
        <v>602438</v>
      </c>
      <c r="K473" s="1">
        <v>513488</v>
      </c>
    </row>
    <row r="474" spans="1:11" x14ac:dyDescent="0.35">
      <c r="A474">
        <v>521200</v>
      </c>
      <c r="B474" t="s">
        <v>471</v>
      </c>
      <c r="C474" s="1">
        <v>1408</v>
      </c>
      <c r="D474" s="1">
        <v>473214</v>
      </c>
      <c r="E474">
        <v>0.50700000000000001</v>
      </c>
      <c r="F474">
        <v>0.64500000000000002</v>
      </c>
      <c r="G474">
        <f t="shared" si="14"/>
        <v>0.64500000000000002</v>
      </c>
      <c r="H474">
        <f t="shared" si="15"/>
        <v>0.64500000000000002</v>
      </c>
      <c r="I474" s="1">
        <v>666286572</v>
      </c>
      <c r="J474" s="1">
        <v>627637</v>
      </c>
      <c r="K474" s="1">
        <v>604208</v>
      </c>
    </row>
    <row r="475" spans="1:11" x14ac:dyDescent="0.35">
      <c r="A475">
        <v>521301</v>
      </c>
      <c r="B475" t="s">
        <v>472</v>
      </c>
      <c r="C475" s="1">
        <v>4584</v>
      </c>
      <c r="D475" s="1">
        <v>503656</v>
      </c>
      <c r="E475">
        <v>0.56799999999999995</v>
      </c>
      <c r="F475">
        <v>0.622</v>
      </c>
      <c r="G475">
        <f t="shared" si="14"/>
        <v>0.622</v>
      </c>
      <c r="H475">
        <f t="shared" si="15"/>
        <v>0.622</v>
      </c>
      <c r="I475" s="1">
        <v>2308760314</v>
      </c>
      <c r="J475" s="1">
        <v>1052536</v>
      </c>
      <c r="K475" s="1">
        <v>1356965</v>
      </c>
    </row>
    <row r="476" spans="1:11" x14ac:dyDescent="0.35">
      <c r="A476">
        <v>521401</v>
      </c>
      <c r="B476" t="s">
        <v>473</v>
      </c>
      <c r="C476" s="1">
        <v>3426</v>
      </c>
      <c r="D476" s="1">
        <v>507337</v>
      </c>
      <c r="E476">
        <v>0.45600000000000002</v>
      </c>
      <c r="F476">
        <v>0.61899999999999999</v>
      </c>
      <c r="G476">
        <f t="shared" si="14"/>
        <v>0.61899999999999999</v>
      </c>
      <c r="H476">
        <f t="shared" si="15"/>
        <v>0.61899999999999999</v>
      </c>
      <c r="I476" s="1">
        <v>1738137004</v>
      </c>
      <c r="J476" s="1">
        <v>1667141</v>
      </c>
      <c r="K476" s="1">
        <v>1752857</v>
      </c>
    </row>
    <row r="477" spans="1:11" x14ac:dyDescent="0.35">
      <c r="A477">
        <v>521701</v>
      </c>
      <c r="B477" t="s">
        <v>474</v>
      </c>
      <c r="C477" s="1">
        <v>1981</v>
      </c>
      <c r="D477" s="1">
        <v>413020</v>
      </c>
      <c r="E477">
        <v>0.59799999999999998</v>
      </c>
      <c r="F477">
        <v>0.69</v>
      </c>
      <c r="G477">
        <f t="shared" si="14"/>
        <v>0.69</v>
      </c>
      <c r="H477">
        <f t="shared" si="15"/>
        <v>0.69</v>
      </c>
      <c r="I477" s="1">
        <v>818194076</v>
      </c>
      <c r="J477" s="1">
        <v>662509</v>
      </c>
      <c r="K477" s="1">
        <v>994445</v>
      </c>
    </row>
    <row r="478" spans="1:11" x14ac:dyDescent="0.35">
      <c r="A478">
        <v>521800</v>
      </c>
      <c r="B478" t="s">
        <v>475</v>
      </c>
      <c r="C478" s="1">
        <v>7115</v>
      </c>
      <c r="D478" s="1">
        <v>869441</v>
      </c>
      <c r="E478">
        <v>0.317</v>
      </c>
      <c r="F478">
        <v>0.34599999999999997</v>
      </c>
      <c r="G478">
        <f t="shared" si="14"/>
        <v>0.34599999999999997</v>
      </c>
      <c r="H478">
        <f t="shared" si="15"/>
        <v>0.36</v>
      </c>
      <c r="I478" s="1">
        <v>6186077600</v>
      </c>
      <c r="J478" s="1">
        <v>1680077</v>
      </c>
      <c r="K478" s="1">
        <v>1762962</v>
      </c>
    </row>
    <row r="479" spans="1:11" x14ac:dyDescent="0.35">
      <c r="A479">
        <v>522001</v>
      </c>
      <c r="B479" t="s">
        <v>476</v>
      </c>
      <c r="C479" s="1">
        <v>1312</v>
      </c>
      <c r="D479" s="1">
        <v>517720</v>
      </c>
      <c r="E479">
        <v>0.371</v>
      </c>
      <c r="F479">
        <v>0.61099999999999999</v>
      </c>
      <c r="G479">
        <f t="shared" si="14"/>
        <v>0.61099999999999999</v>
      </c>
      <c r="H479">
        <f t="shared" si="15"/>
        <v>0.61099999999999999</v>
      </c>
      <c r="I479" s="1">
        <v>679249421</v>
      </c>
      <c r="J479" s="1">
        <v>710216</v>
      </c>
      <c r="K479" s="1">
        <v>642398</v>
      </c>
    </row>
    <row r="480" spans="1:11" x14ac:dyDescent="0.35">
      <c r="A480">
        <v>522101</v>
      </c>
      <c r="B480" t="s">
        <v>477</v>
      </c>
      <c r="C480" s="1">
        <v>898</v>
      </c>
      <c r="D480" s="1">
        <v>500451</v>
      </c>
      <c r="E480">
        <v>0.63900000000000001</v>
      </c>
      <c r="F480">
        <v>0.624</v>
      </c>
      <c r="G480">
        <f t="shared" si="14"/>
        <v>0.624</v>
      </c>
      <c r="H480">
        <f t="shared" si="15"/>
        <v>0.63900000000000001</v>
      </c>
      <c r="I480" s="1">
        <v>449405678</v>
      </c>
      <c r="J480" s="1">
        <v>388857</v>
      </c>
      <c r="K480" s="1">
        <v>314728</v>
      </c>
    </row>
    <row r="481" spans="1:11" x14ac:dyDescent="0.35">
      <c r="A481">
        <v>530101</v>
      </c>
      <c r="B481" t="s">
        <v>478</v>
      </c>
      <c r="C481" s="1">
        <v>944</v>
      </c>
      <c r="D481" s="1">
        <v>439231</v>
      </c>
      <c r="E481">
        <v>0.55100000000000005</v>
      </c>
      <c r="F481">
        <v>0.67</v>
      </c>
      <c r="G481">
        <f t="shared" si="14"/>
        <v>0.67</v>
      </c>
      <c r="H481">
        <f t="shared" si="15"/>
        <v>0.67</v>
      </c>
      <c r="I481" s="1">
        <v>414634853</v>
      </c>
      <c r="J481" s="1">
        <v>486689</v>
      </c>
      <c r="K481" s="1">
        <v>482901</v>
      </c>
    </row>
    <row r="482" spans="1:11" x14ac:dyDescent="0.35">
      <c r="A482">
        <v>530202</v>
      </c>
      <c r="B482" t="s">
        <v>479</v>
      </c>
      <c r="C482" s="1">
        <v>2862</v>
      </c>
      <c r="D482" s="1">
        <v>482653</v>
      </c>
      <c r="E482">
        <v>0.57699999999999996</v>
      </c>
      <c r="F482">
        <v>0.63700000000000001</v>
      </c>
      <c r="G482">
        <f t="shared" si="14"/>
        <v>0.63700000000000001</v>
      </c>
      <c r="H482">
        <f t="shared" si="15"/>
        <v>0.63700000000000001</v>
      </c>
      <c r="I482" s="1">
        <v>1381355522</v>
      </c>
      <c r="J482" s="1">
        <v>1086777</v>
      </c>
      <c r="K482" s="1">
        <v>1044965</v>
      </c>
    </row>
    <row r="483" spans="1:11" x14ac:dyDescent="0.35">
      <c r="A483">
        <v>530301</v>
      </c>
      <c r="B483" t="s">
        <v>480</v>
      </c>
      <c r="C483" s="1">
        <v>4515</v>
      </c>
      <c r="D483" s="1">
        <v>591787</v>
      </c>
      <c r="E483">
        <v>0.58199999999999996</v>
      </c>
      <c r="F483">
        <v>0.55500000000000005</v>
      </c>
      <c r="G483">
        <f t="shared" si="14"/>
        <v>0.55500000000000005</v>
      </c>
      <c r="H483">
        <f t="shared" si="15"/>
        <v>0.58199999999999996</v>
      </c>
      <c r="I483" s="1">
        <v>2671922438</v>
      </c>
      <c r="J483" s="1">
        <v>1183990</v>
      </c>
      <c r="K483" s="1">
        <v>1074623</v>
      </c>
    </row>
    <row r="484" spans="1:11" x14ac:dyDescent="0.35">
      <c r="A484">
        <v>530501</v>
      </c>
      <c r="B484" t="s">
        <v>481</v>
      </c>
      <c r="C484" s="1">
        <v>2019</v>
      </c>
      <c r="D484" s="1">
        <v>739035</v>
      </c>
      <c r="E484">
        <v>0.58799999999999997</v>
      </c>
      <c r="F484">
        <v>0.44400000000000001</v>
      </c>
      <c r="G484">
        <f t="shared" si="14"/>
        <v>0.44400000000000001</v>
      </c>
      <c r="H484">
        <f t="shared" si="15"/>
        <v>0.58799999999999997</v>
      </c>
      <c r="I484" s="1">
        <v>1492111791</v>
      </c>
      <c r="J484" s="1">
        <v>866356</v>
      </c>
      <c r="K484" s="1">
        <v>937128</v>
      </c>
    </row>
    <row r="485" spans="1:11" x14ac:dyDescent="0.35">
      <c r="A485">
        <v>530515</v>
      </c>
      <c r="B485" t="s">
        <v>482</v>
      </c>
      <c r="C485" s="1">
        <v>3223</v>
      </c>
      <c r="D485" s="1">
        <v>446917</v>
      </c>
      <c r="E485">
        <v>0.497</v>
      </c>
      <c r="F485">
        <v>0.66400000000000003</v>
      </c>
      <c r="G485">
        <f t="shared" si="14"/>
        <v>0.66400000000000003</v>
      </c>
      <c r="H485">
        <f t="shared" si="15"/>
        <v>0.66400000000000003</v>
      </c>
      <c r="I485" s="1">
        <v>1440416281</v>
      </c>
      <c r="J485" s="1">
        <v>985795</v>
      </c>
      <c r="K485" s="1">
        <v>959200</v>
      </c>
    </row>
    <row r="486" spans="1:11" x14ac:dyDescent="0.35">
      <c r="A486">
        <v>530600</v>
      </c>
      <c r="B486" t="s">
        <v>483</v>
      </c>
      <c r="C486" s="1">
        <v>10035</v>
      </c>
      <c r="D486" s="1">
        <v>253791</v>
      </c>
      <c r="E486">
        <v>0.628</v>
      </c>
      <c r="F486">
        <v>0.81</v>
      </c>
      <c r="G486">
        <f t="shared" si="14"/>
        <v>0.81</v>
      </c>
      <c r="H486">
        <f t="shared" si="15"/>
        <v>0.81</v>
      </c>
      <c r="I486" s="1">
        <v>2546793255</v>
      </c>
      <c r="J486" s="1">
        <v>2698728</v>
      </c>
      <c r="K486" s="1">
        <v>3103942</v>
      </c>
    </row>
    <row r="487" spans="1:11" x14ac:dyDescent="0.35">
      <c r="A487">
        <v>540801</v>
      </c>
      <c r="B487" t="s">
        <v>484</v>
      </c>
      <c r="C487" s="1">
        <v>371</v>
      </c>
      <c r="D487" s="1">
        <v>1347578</v>
      </c>
      <c r="E487">
        <v>0.32800000000000001</v>
      </c>
      <c r="F487">
        <v>0</v>
      </c>
      <c r="G487">
        <f t="shared" si="14"/>
        <v>0</v>
      </c>
      <c r="H487">
        <f t="shared" si="15"/>
        <v>0.36</v>
      </c>
      <c r="I487" s="1">
        <v>499951738</v>
      </c>
      <c r="J487" s="1">
        <v>171329</v>
      </c>
      <c r="K487" s="1">
        <v>138260</v>
      </c>
    </row>
    <row r="488" spans="1:11" x14ac:dyDescent="0.35">
      <c r="A488">
        <v>540901</v>
      </c>
      <c r="B488" t="s">
        <v>485</v>
      </c>
      <c r="C488" s="1">
        <v>318</v>
      </c>
      <c r="D488" s="1">
        <v>560573</v>
      </c>
      <c r="E488">
        <v>0.437</v>
      </c>
      <c r="F488">
        <v>0.57899999999999996</v>
      </c>
      <c r="G488">
        <f t="shared" si="14"/>
        <v>0.57899999999999996</v>
      </c>
      <c r="H488">
        <f t="shared" si="15"/>
        <v>0.57899999999999996</v>
      </c>
      <c r="I488" s="1">
        <v>178262346</v>
      </c>
      <c r="J488" s="1">
        <v>255916</v>
      </c>
      <c r="K488" s="1">
        <v>232116</v>
      </c>
    </row>
    <row r="489" spans="1:11" x14ac:dyDescent="0.35">
      <c r="A489">
        <v>541001</v>
      </c>
      <c r="B489" t="s">
        <v>486</v>
      </c>
      <c r="C489" s="1">
        <v>850</v>
      </c>
      <c r="D489" s="1">
        <v>546587</v>
      </c>
      <c r="E489">
        <v>0.57699999999999996</v>
      </c>
      <c r="F489">
        <v>0.58899999999999997</v>
      </c>
      <c r="G489">
        <f t="shared" si="14"/>
        <v>0.58899999999999997</v>
      </c>
      <c r="H489">
        <f t="shared" si="15"/>
        <v>0.58899999999999997</v>
      </c>
      <c r="I489" s="1">
        <v>464599176</v>
      </c>
      <c r="J489" s="1">
        <v>498628</v>
      </c>
      <c r="K489" s="1">
        <v>460903</v>
      </c>
    </row>
    <row r="490" spans="1:11" x14ac:dyDescent="0.35">
      <c r="A490">
        <v>541102</v>
      </c>
      <c r="B490" t="s">
        <v>487</v>
      </c>
      <c r="C490" s="1">
        <v>2026</v>
      </c>
      <c r="D490" s="1">
        <v>392640</v>
      </c>
      <c r="E490">
        <v>0.56599999999999995</v>
      </c>
      <c r="F490">
        <v>0.70499999999999996</v>
      </c>
      <c r="G490">
        <f t="shared" si="14"/>
        <v>0.70499999999999996</v>
      </c>
      <c r="H490">
        <f t="shared" si="15"/>
        <v>0.70499999999999996</v>
      </c>
      <c r="I490" s="1">
        <v>795489774</v>
      </c>
      <c r="J490" s="1">
        <v>878348</v>
      </c>
      <c r="K490" s="1">
        <v>868468</v>
      </c>
    </row>
    <row r="491" spans="1:11" x14ac:dyDescent="0.35">
      <c r="A491">
        <v>541201</v>
      </c>
      <c r="B491" t="s">
        <v>488</v>
      </c>
      <c r="C491" s="1">
        <v>886</v>
      </c>
      <c r="D491" s="1">
        <v>499374</v>
      </c>
      <c r="E491">
        <v>0.60599999999999998</v>
      </c>
      <c r="F491">
        <v>0.625</v>
      </c>
      <c r="G491">
        <f t="shared" si="14"/>
        <v>0.625</v>
      </c>
      <c r="H491">
        <f t="shared" si="15"/>
        <v>0.625</v>
      </c>
      <c r="I491" s="1">
        <v>442445712</v>
      </c>
      <c r="J491" s="1">
        <v>560120</v>
      </c>
      <c r="K491" s="1">
        <v>533502</v>
      </c>
    </row>
    <row r="492" spans="1:11" x14ac:dyDescent="0.35">
      <c r="A492">
        <v>541401</v>
      </c>
      <c r="B492" t="s">
        <v>489</v>
      </c>
      <c r="C492" s="1">
        <v>321</v>
      </c>
      <c r="D492" s="1">
        <v>389783</v>
      </c>
      <c r="E492">
        <v>0.6</v>
      </c>
      <c r="F492">
        <v>0.70699999999999996</v>
      </c>
      <c r="G492">
        <f t="shared" si="14"/>
        <v>0.70699999999999996</v>
      </c>
      <c r="H492">
        <f t="shared" si="15"/>
        <v>0.70699999999999996</v>
      </c>
      <c r="I492" s="1">
        <v>125120502</v>
      </c>
      <c r="J492" s="1">
        <v>258791</v>
      </c>
      <c r="K492" s="1">
        <v>312597</v>
      </c>
    </row>
    <row r="493" spans="1:11" x14ac:dyDescent="0.35">
      <c r="A493">
        <v>550101</v>
      </c>
      <c r="B493" t="s">
        <v>490</v>
      </c>
      <c r="C493" s="1">
        <v>833</v>
      </c>
      <c r="D493" s="1">
        <v>330607</v>
      </c>
      <c r="E493">
        <v>0.54100000000000004</v>
      </c>
      <c r="F493">
        <v>0.752</v>
      </c>
      <c r="G493">
        <f t="shared" si="14"/>
        <v>0.752</v>
      </c>
      <c r="H493">
        <f t="shared" si="15"/>
        <v>0.752</v>
      </c>
      <c r="I493" s="1">
        <v>275396068</v>
      </c>
      <c r="J493" s="1">
        <v>1077123</v>
      </c>
      <c r="K493" s="1">
        <v>980757</v>
      </c>
    </row>
    <row r="494" spans="1:11" x14ac:dyDescent="0.35">
      <c r="A494">
        <v>550301</v>
      </c>
      <c r="B494" t="s">
        <v>491</v>
      </c>
      <c r="C494" s="1">
        <v>1233</v>
      </c>
      <c r="D494" s="1">
        <v>534595</v>
      </c>
      <c r="E494">
        <v>0.35499999999999998</v>
      </c>
      <c r="F494">
        <v>0.59799999999999998</v>
      </c>
      <c r="G494">
        <f t="shared" si="14"/>
        <v>0.59799999999999998</v>
      </c>
      <c r="H494">
        <f t="shared" si="15"/>
        <v>0.59799999999999998</v>
      </c>
      <c r="I494" s="1">
        <v>659156143</v>
      </c>
      <c r="J494" s="1">
        <v>1418512</v>
      </c>
      <c r="K494" s="1">
        <v>1356434</v>
      </c>
    </row>
    <row r="495" spans="1:11" x14ac:dyDescent="0.35">
      <c r="A495">
        <v>560501</v>
      </c>
      <c r="B495" t="s">
        <v>492</v>
      </c>
      <c r="C495" s="1">
        <v>826</v>
      </c>
      <c r="D495" s="1">
        <v>540565</v>
      </c>
      <c r="E495">
        <v>0.49399999999999999</v>
      </c>
      <c r="F495">
        <v>0.59399999999999997</v>
      </c>
      <c r="G495">
        <f t="shared" si="14"/>
        <v>0.59399999999999997</v>
      </c>
      <c r="H495">
        <f t="shared" si="15"/>
        <v>0.59399999999999997</v>
      </c>
      <c r="I495" s="1">
        <v>446507015</v>
      </c>
      <c r="J495" s="1">
        <v>872542</v>
      </c>
      <c r="K495" s="1">
        <v>674657</v>
      </c>
    </row>
    <row r="496" spans="1:11" x14ac:dyDescent="0.35">
      <c r="A496">
        <v>560603</v>
      </c>
      <c r="B496" t="s">
        <v>493</v>
      </c>
      <c r="C496" s="1">
        <v>392</v>
      </c>
      <c r="D496" s="1">
        <v>729364</v>
      </c>
      <c r="E496">
        <v>0.57499999999999996</v>
      </c>
      <c r="F496">
        <v>0.45200000000000001</v>
      </c>
      <c r="G496">
        <f t="shared" si="14"/>
        <v>0.45200000000000001</v>
      </c>
      <c r="H496">
        <f t="shared" si="15"/>
        <v>0.57499999999999996</v>
      </c>
      <c r="I496" s="1">
        <v>285910849</v>
      </c>
      <c r="J496" s="1">
        <v>628722</v>
      </c>
      <c r="K496" s="1">
        <v>559283</v>
      </c>
    </row>
    <row r="497" spans="1:11" x14ac:dyDescent="0.35">
      <c r="A497">
        <v>560701</v>
      </c>
      <c r="B497" t="s">
        <v>494</v>
      </c>
      <c r="C497" s="1">
        <v>1376</v>
      </c>
      <c r="D497" s="1">
        <v>348253</v>
      </c>
      <c r="E497">
        <v>0.67</v>
      </c>
      <c r="F497">
        <v>0.73799999999999999</v>
      </c>
      <c r="G497">
        <f t="shared" si="14"/>
        <v>0.73799999999999999</v>
      </c>
      <c r="H497">
        <f t="shared" si="15"/>
        <v>0.73799999999999999</v>
      </c>
      <c r="I497" s="1">
        <v>479197168</v>
      </c>
      <c r="J497" s="1">
        <v>1561523</v>
      </c>
      <c r="K497" s="1">
        <v>1381331</v>
      </c>
    </row>
    <row r="498" spans="1:11" x14ac:dyDescent="0.35">
      <c r="A498">
        <v>561006</v>
      </c>
      <c r="B498" t="s">
        <v>495</v>
      </c>
      <c r="C498" s="1">
        <v>1891</v>
      </c>
      <c r="D498" s="1">
        <v>287255</v>
      </c>
      <c r="E498">
        <v>0.61799999999999999</v>
      </c>
      <c r="F498">
        <v>0.78400000000000003</v>
      </c>
      <c r="G498">
        <f t="shared" si="14"/>
        <v>0.78400000000000003</v>
      </c>
      <c r="H498">
        <f t="shared" si="15"/>
        <v>0.78400000000000003</v>
      </c>
      <c r="I498" s="1">
        <v>543199526</v>
      </c>
      <c r="J498" s="1">
        <v>1436309</v>
      </c>
      <c r="K498" s="1">
        <v>1470557</v>
      </c>
    </row>
    <row r="499" spans="1:11" x14ac:dyDescent="0.35">
      <c r="A499">
        <v>570101</v>
      </c>
      <c r="B499" t="s">
        <v>496</v>
      </c>
      <c r="C499" s="1">
        <v>1241</v>
      </c>
      <c r="D499" s="1">
        <v>248899</v>
      </c>
      <c r="E499">
        <v>0.63</v>
      </c>
      <c r="F499">
        <v>0.81299999999999994</v>
      </c>
      <c r="G499">
        <f t="shared" si="14"/>
        <v>0.81299999999999994</v>
      </c>
      <c r="H499">
        <f t="shared" si="15"/>
        <v>0.81299999999999994</v>
      </c>
      <c r="I499" s="1">
        <v>308884707</v>
      </c>
      <c r="J499" s="1">
        <v>2091499</v>
      </c>
      <c r="K499" s="1">
        <v>2011497</v>
      </c>
    </row>
    <row r="500" spans="1:11" x14ac:dyDescent="0.35">
      <c r="A500">
        <v>570201</v>
      </c>
      <c r="B500" t="s">
        <v>497</v>
      </c>
      <c r="C500" s="1">
        <v>509</v>
      </c>
      <c r="D500" s="1">
        <v>347389</v>
      </c>
      <c r="E500">
        <v>0.441</v>
      </c>
      <c r="F500">
        <v>0.73899999999999999</v>
      </c>
      <c r="G500">
        <f t="shared" si="14"/>
        <v>0.73899999999999999</v>
      </c>
      <c r="H500">
        <f t="shared" si="15"/>
        <v>0.73899999999999999</v>
      </c>
      <c r="I500" s="1">
        <v>176821440</v>
      </c>
      <c r="J500" s="1">
        <v>768540</v>
      </c>
      <c r="K500" s="1">
        <v>851931</v>
      </c>
    </row>
    <row r="501" spans="1:11" x14ac:dyDescent="0.35">
      <c r="A501">
        <v>570302</v>
      </c>
      <c r="B501" t="s">
        <v>498</v>
      </c>
      <c r="C501" s="1">
        <v>1727</v>
      </c>
      <c r="D501" s="1">
        <v>257127</v>
      </c>
      <c r="E501">
        <v>0.56799999999999995</v>
      </c>
      <c r="F501">
        <v>0.80700000000000005</v>
      </c>
      <c r="G501">
        <f t="shared" si="14"/>
        <v>0.80700000000000005</v>
      </c>
      <c r="H501">
        <f t="shared" si="15"/>
        <v>0.80700000000000005</v>
      </c>
      <c r="I501" s="1">
        <v>444059006</v>
      </c>
      <c r="J501" s="1">
        <v>2048575</v>
      </c>
      <c r="K501" s="1">
        <v>2030590</v>
      </c>
    </row>
    <row r="502" spans="1:11" x14ac:dyDescent="0.35">
      <c r="A502">
        <v>570401</v>
      </c>
      <c r="B502" t="s">
        <v>499</v>
      </c>
      <c r="C502" s="1">
        <v>322</v>
      </c>
      <c r="D502" s="1">
        <v>377041</v>
      </c>
      <c r="E502">
        <v>0.55400000000000005</v>
      </c>
      <c r="F502">
        <v>0.71699999999999997</v>
      </c>
      <c r="G502">
        <f t="shared" si="14"/>
        <v>0.71699999999999997</v>
      </c>
      <c r="H502">
        <f t="shared" si="15"/>
        <v>0.71699999999999997</v>
      </c>
      <c r="I502" s="1">
        <v>121407248</v>
      </c>
      <c r="J502" s="1">
        <v>828051</v>
      </c>
      <c r="K502" s="1">
        <v>775681</v>
      </c>
    </row>
    <row r="503" spans="1:11" x14ac:dyDescent="0.35">
      <c r="A503">
        <v>570603</v>
      </c>
      <c r="B503" t="s">
        <v>500</v>
      </c>
      <c r="C503" s="1">
        <v>945</v>
      </c>
      <c r="D503" s="1">
        <v>249821</v>
      </c>
      <c r="E503">
        <v>0.59</v>
      </c>
      <c r="F503">
        <v>0.81299999999999994</v>
      </c>
      <c r="G503">
        <f t="shared" si="14"/>
        <v>0.81299999999999994</v>
      </c>
      <c r="H503">
        <f t="shared" si="15"/>
        <v>0.81299999999999994</v>
      </c>
      <c r="I503" s="1">
        <v>236081614</v>
      </c>
      <c r="J503" s="1">
        <v>1823911</v>
      </c>
      <c r="K503" s="1">
        <v>1753797</v>
      </c>
    </row>
    <row r="504" spans="1:11" x14ac:dyDescent="0.35">
      <c r="A504">
        <v>571000</v>
      </c>
      <c r="B504" t="s">
        <v>501</v>
      </c>
      <c r="C504" s="1">
        <v>5319</v>
      </c>
      <c r="D504" s="1">
        <v>353138</v>
      </c>
      <c r="E504">
        <v>0.68600000000000005</v>
      </c>
      <c r="F504">
        <v>0.73499999999999999</v>
      </c>
      <c r="G504">
        <f t="shared" si="14"/>
        <v>0.73499999999999999</v>
      </c>
      <c r="H504">
        <f t="shared" si="15"/>
        <v>0.73499999999999999</v>
      </c>
      <c r="I504" s="1">
        <v>1878344871</v>
      </c>
      <c r="J504" s="1">
        <v>3904797</v>
      </c>
      <c r="K504" s="1">
        <v>3736614</v>
      </c>
    </row>
    <row r="505" spans="1:11" x14ac:dyDescent="0.35">
      <c r="A505">
        <v>571502</v>
      </c>
      <c r="B505" t="s">
        <v>502</v>
      </c>
      <c r="C505" s="1">
        <v>1052</v>
      </c>
      <c r="D505" s="1">
        <v>266193</v>
      </c>
      <c r="E505">
        <v>0.56999999999999995</v>
      </c>
      <c r="F505">
        <v>0.8</v>
      </c>
      <c r="G505">
        <f t="shared" si="14"/>
        <v>0.8</v>
      </c>
      <c r="H505">
        <f t="shared" si="15"/>
        <v>0.8</v>
      </c>
      <c r="I505" s="1">
        <v>280035990</v>
      </c>
      <c r="J505" s="1">
        <v>1335075</v>
      </c>
      <c r="K505" s="1">
        <v>1395061</v>
      </c>
    </row>
    <row r="506" spans="1:11" x14ac:dyDescent="0.35">
      <c r="A506">
        <v>571800</v>
      </c>
      <c r="B506" t="s">
        <v>503</v>
      </c>
      <c r="C506" s="1">
        <v>1848</v>
      </c>
      <c r="D506" s="1">
        <v>192160</v>
      </c>
      <c r="E506">
        <v>0.58399999999999996</v>
      </c>
      <c r="F506">
        <v>0.85599999999999998</v>
      </c>
      <c r="G506">
        <f t="shared" si="14"/>
        <v>0.85599999999999998</v>
      </c>
      <c r="H506">
        <f t="shared" si="15"/>
        <v>0.85599999999999998</v>
      </c>
      <c r="I506" s="1">
        <v>355113233</v>
      </c>
      <c r="J506" s="1">
        <v>3111315</v>
      </c>
      <c r="K506" s="1">
        <v>3119956</v>
      </c>
    </row>
    <row r="507" spans="1:11" x14ac:dyDescent="0.35">
      <c r="A507">
        <v>571901</v>
      </c>
      <c r="B507" t="s">
        <v>504</v>
      </c>
      <c r="C507" s="1">
        <v>564</v>
      </c>
      <c r="D507" s="1">
        <v>275193</v>
      </c>
      <c r="E507">
        <v>0.61599999999999999</v>
      </c>
      <c r="F507">
        <v>0.79300000000000004</v>
      </c>
      <c r="G507">
        <f t="shared" si="14"/>
        <v>0.79300000000000004</v>
      </c>
      <c r="H507">
        <f t="shared" si="15"/>
        <v>0.79300000000000004</v>
      </c>
      <c r="I507" s="1">
        <v>155208855</v>
      </c>
      <c r="J507" s="1">
        <v>766556</v>
      </c>
      <c r="K507" s="1">
        <v>753296</v>
      </c>
    </row>
    <row r="508" spans="1:11" x14ac:dyDescent="0.35">
      <c r="A508">
        <v>572301</v>
      </c>
      <c r="B508" t="s">
        <v>505</v>
      </c>
      <c r="C508" s="1">
        <v>438</v>
      </c>
      <c r="D508" s="1">
        <v>391464</v>
      </c>
      <c r="E508">
        <v>0.47399999999999998</v>
      </c>
      <c r="F508">
        <v>0.70599999999999996</v>
      </c>
      <c r="G508">
        <f t="shared" si="14"/>
        <v>0.70599999999999996</v>
      </c>
      <c r="H508">
        <f t="shared" si="15"/>
        <v>0.70599999999999996</v>
      </c>
      <c r="I508" s="1">
        <v>171461511</v>
      </c>
      <c r="J508" s="1">
        <v>638182</v>
      </c>
      <c r="K508" s="1">
        <v>578476</v>
      </c>
    </row>
    <row r="509" spans="1:11" x14ac:dyDescent="0.35">
      <c r="A509">
        <v>572702</v>
      </c>
      <c r="B509" t="s">
        <v>506</v>
      </c>
      <c r="C509" s="1">
        <v>544</v>
      </c>
      <c r="D509" s="1">
        <v>287761</v>
      </c>
      <c r="E509">
        <v>0.437</v>
      </c>
      <c r="F509">
        <v>0.78400000000000003</v>
      </c>
      <c r="G509">
        <f t="shared" si="14"/>
        <v>0.78400000000000003</v>
      </c>
      <c r="H509">
        <f t="shared" si="15"/>
        <v>0.78400000000000003</v>
      </c>
      <c r="I509" s="1">
        <v>156542075</v>
      </c>
      <c r="J509" s="1">
        <v>670251</v>
      </c>
      <c r="K509" s="1">
        <v>636469</v>
      </c>
    </row>
    <row r="510" spans="1:11" x14ac:dyDescent="0.35">
      <c r="A510">
        <v>572901</v>
      </c>
      <c r="B510" t="s">
        <v>507</v>
      </c>
      <c r="C510" s="1">
        <v>527</v>
      </c>
      <c r="D510" s="1">
        <v>1540906</v>
      </c>
      <c r="E510">
        <v>0.17599999999999999</v>
      </c>
      <c r="F510">
        <v>0</v>
      </c>
      <c r="G510">
        <f t="shared" si="14"/>
        <v>0</v>
      </c>
      <c r="H510">
        <f t="shared" si="15"/>
        <v>0.36</v>
      </c>
      <c r="I510" s="1">
        <v>812057814</v>
      </c>
      <c r="J510" s="1">
        <v>271731</v>
      </c>
      <c r="K510" s="1">
        <v>269890</v>
      </c>
    </row>
    <row r="511" spans="1:11" x14ac:dyDescent="0.35">
      <c r="A511">
        <v>573002</v>
      </c>
      <c r="B511" t="s">
        <v>508</v>
      </c>
      <c r="C511" s="1">
        <v>1550</v>
      </c>
      <c r="D511" s="1">
        <v>279707</v>
      </c>
      <c r="E511">
        <v>0.5</v>
      </c>
      <c r="F511">
        <v>0.79</v>
      </c>
      <c r="G511">
        <f t="shared" si="14"/>
        <v>0.79</v>
      </c>
      <c r="H511">
        <f t="shared" si="15"/>
        <v>0.79</v>
      </c>
      <c r="I511" s="1">
        <v>433546669</v>
      </c>
      <c r="J511" s="1">
        <v>1385855</v>
      </c>
      <c r="K511" s="1">
        <v>1291665</v>
      </c>
    </row>
    <row r="512" spans="1:11" x14ac:dyDescent="0.35">
      <c r="A512">
        <v>580101</v>
      </c>
      <c r="B512" t="s">
        <v>509</v>
      </c>
      <c r="C512" s="1">
        <v>1880</v>
      </c>
      <c r="D512" s="1">
        <v>822552</v>
      </c>
      <c r="E512">
        <v>0.65400000000000003</v>
      </c>
      <c r="F512">
        <v>0.38100000000000001</v>
      </c>
      <c r="G512">
        <f t="shared" si="14"/>
        <v>0.38100000000000001</v>
      </c>
      <c r="H512">
        <f t="shared" si="15"/>
        <v>0.65400000000000003</v>
      </c>
      <c r="I512" s="1">
        <v>1546399411</v>
      </c>
      <c r="J512" s="1">
        <v>653414</v>
      </c>
      <c r="K512" s="1">
        <v>596063</v>
      </c>
    </row>
    <row r="513" spans="1:11" x14ac:dyDescent="0.35">
      <c r="A513">
        <v>580102</v>
      </c>
      <c r="B513" t="s">
        <v>510</v>
      </c>
      <c r="C513" s="1">
        <v>4714</v>
      </c>
      <c r="D513" s="1">
        <v>608934</v>
      </c>
      <c r="E513">
        <v>0.64300000000000002</v>
      </c>
      <c r="F513">
        <v>0.54200000000000004</v>
      </c>
      <c r="G513">
        <f t="shared" si="14"/>
        <v>0.54200000000000004</v>
      </c>
      <c r="H513">
        <f t="shared" si="15"/>
        <v>0.64300000000000002</v>
      </c>
      <c r="I513" s="1">
        <v>2870519411</v>
      </c>
      <c r="J513" s="1">
        <v>1708716</v>
      </c>
      <c r="K513" s="1">
        <v>1561282</v>
      </c>
    </row>
    <row r="514" spans="1:11" x14ac:dyDescent="0.35">
      <c r="A514">
        <v>580103</v>
      </c>
      <c r="B514" t="s">
        <v>511</v>
      </c>
      <c r="C514" s="1">
        <v>5210</v>
      </c>
      <c r="D514" s="1">
        <v>535076</v>
      </c>
      <c r="E514">
        <v>0.61799999999999999</v>
      </c>
      <c r="F514">
        <v>0.59799999999999998</v>
      </c>
      <c r="G514">
        <f t="shared" si="14"/>
        <v>0.59799999999999998</v>
      </c>
      <c r="H514">
        <f t="shared" si="15"/>
        <v>0.61799999999999999</v>
      </c>
      <c r="I514" s="1">
        <v>2787747983</v>
      </c>
      <c r="J514" s="1">
        <v>1046501</v>
      </c>
      <c r="K514" s="1">
        <v>895039</v>
      </c>
    </row>
    <row r="515" spans="1:11" x14ac:dyDescent="0.35">
      <c r="A515">
        <v>580104</v>
      </c>
      <c r="B515" t="s">
        <v>512</v>
      </c>
      <c r="C515" s="1">
        <v>7110</v>
      </c>
      <c r="D515" s="1">
        <v>529138</v>
      </c>
      <c r="E515">
        <v>0.66200000000000003</v>
      </c>
      <c r="F515">
        <v>0.60199999999999998</v>
      </c>
      <c r="G515">
        <f t="shared" si="14"/>
        <v>0.60199999999999998</v>
      </c>
      <c r="H515">
        <f t="shared" si="15"/>
        <v>0.66200000000000003</v>
      </c>
      <c r="I515" s="1">
        <v>3762171512</v>
      </c>
      <c r="J515" s="1">
        <v>1920035</v>
      </c>
      <c r="K515" s="1">
        <v>1775568</v>
      </c>
    </row>
    <row r="516" spans="1:11" x14ac:dyDescent="0.35">
      <c r="A516">
        <v>580105</v>
      </c>
      <c r="B516" t="s">
        <v>513</v>
      </c>
      <c r="C516" s="1">
        <v>5324</v>
      </c>
      <c r="D516" s="1">
        <v>491476</v>
      </c>
      <c r="E516">
        <v>0.62</v>
      </c>
      <c r="F516">
        <v>0.63100000000000001</v>
      </c>
      <c r="G516">
        <f t="shared" ref="G516:G579" si="16">F516</f>
        <v>0.63100000000000001</v>
      </c>
      <c r="H516">
        <f t="shared" ref="H516:H579" si="17">MAX(IF(E516&gt;F516,E516,F516),0.36)</f>
        <v>0.63100000000000001</v>
      </c>
      <c r="I516" s="1">
        <v>2616618907</v>
      </c>
      <c r="J516" s="1">
        <v>3039603</v>
      </c>
      <c r="K516" s="1">
        <v>2528234</v>
      </c>
    </row>
    <row r="517" spans="1:11" x14ac:dyDescent="0.35">
      <c r="A517">
        <v>580106</v>
      </c>
      <c r="B517" t="s">
        <v>514</v>
      </c>
      <c r="C517" s="1">
        <v>3160</v>
      </c>
      <c r="D517" s="1">
        <v>813667</v>
      </c>
      <c r="E517">
        <v>0.61</v>
      </c>
      <c r="F517">
        <v>0.38800000000000001</v>
      </c>
      <c r="G517">
        <f t="shared" si="16"/>
        <v>0.38800000000000001</v>
      </c>
      <c r="H517">
        <f t="shared" si="17"/>
        <v>0.61</v>
      </c>
      <c r="I517" s="1">
        <v>2571188587</v>
      </c>
      <c r="J517" s="1">
        <v>1321290</v>
      </c>
      <c r="K517" s="1">
        <v>1043828</v>
      </c>
    </row>
    <row r="518" spans="1:11" x14ac:dyDescent="0.35">
      <c r="A518">
        <v>580107</v>
      </c>
      <c r="B518" t="s">
        <v>515</v>
      </c>
      <c r="C518" s="1">
        <v>4514</v>
      </c>
      <c r="D518" s="1">
        <v>656510</v>
      </c>
      <c r="E518">
        <v>0.627</v>
      </c>
      <c r="F518">
        <v>0.50600000000000001</v>
      </c>
      <c r="G518">
        <f t="shared" si="16"/>
        <v>0.50600000000000001</v>
      </c>
      <c r="H518">
        <f t="shared" si="17"/>
        <v>0.627</v>
      </c>
      <c r="I518" s="1">
        <v>2963488655</v>
      </c>
      <c r="J518" s="1">
        <v>1150840</v>
      </c>
      <c r="K518" s="1">
        <v>922332</v>
      </c>
    </row>
    <row r="519" spans="1:11" x14ac:dyDescent="0.35">
      <c r="A519">
        <v>580109</v>
      </c>
      <c r="B519" t="s">
        <v>516</v>
      </c>
      <c r="C519" s="1">
        <v>2131</v>
      </c>
      <c r="D519" s="1">
        <v>415777</v>
      </c>
      <c r="E519">
        <v>0.65100000000000002</v>
      </c>
      <c r="F519">
        <v>0.68799999999999994</v>
      </c>
      <c r="G519">
        <f t="shared" si="16"/>
        <v>0.68799999999999994</v>
      </c>
      <c r="H519">
        <f t="shared" si="17"/>
        <v>0.68799999999999994</v>
      </c>
      <c r="I519" s="1">
        <v>886021916</v>
      </c>
      <c r="J519" s="1">
        <v>1118494</v>
      </c>
      <c r="K519" s="1">
        <v>1179665</v>
      </c>
    </row>
    <row r="520" spans="1:11" x14ac:dyDescent="0.35">
      <c r="A520">
        <v>580201</v>
      </c>
      <c r="B520" t="s">
        <v>517</v>
      </c>
      <c r="C520" s="1">
        <v>8037</v>
      </c>
      <c r="D520" s="1">
        <v>837103</v>
      </c>
      <c r="E520">
        <v>0.59199999999999997</v>
      </c>
      <c r="F520">
        <v>0.371</v>
      </c>
      <c r="G520">
        <f t="shared" si="16"/>
        <v>0.371</v>
      </c>
      <c r="H520">
        <f t="shared" si="17"/>
        <v>0.59199999999999997</v>
      </c>
      <c r="I520" s="1">
        <v>6727801296</v>
      </c>
      <c r="J520" s="1">
        <v>1330850</v>
      </c>
      <c r="K520" s="1">
        <v>1234170</v>
      </c>
    </row>
    <row r="521" spans="1:11" x14ac:dyDescent="0.35">
      <c r="A521">
        <v>580203</v>
      </c>
      <c r="B521" t="s">
        <v>518</v>
      </c>
      <c r="C521" s="1">
        <v>4198</v>
      </c>
      <c r="D521" s="1">
        <v>610183</v>
      </c>
      <c r="E521">
        <v>0.57899999999999996</v>
      </c>
      <c r="F521">
        <v>0.54100000000000004</v>
      </c>
      <c r="G521">
        <f t="shared" si="16"/>
        <v>0.54100000000000004</v>
      </c>
      <c r="H521">
        <f t="shared" si="17"/>
        <v>0.57899999999999996</v>
      </c>
      <c r="I521" s="1">
        <v>2561550697</v>
      </c>
      <c r="J521" s="1">
        <v>819047</v>
      </c>
      <c r="K521" s="1">
        <v>724623</v>
      </c>
    </row>
    <row r="522" spans="1:11" x14ac:dyDescent="0.35">
      <c r="A522">
        <v>580205</v>
      </c>
      <c r="B522" t="s">
        <v>519</v>
      </c>
      <c r="C522" s="1">
        <v>15613</v>
      </c>
      <c r="D522" s="1">
        <v>641464</v>
      </c>
      <c r="E522">
        <v>0.49399999999999999</v>
      </c>
      <c r="F522">
        <v>0.51800000000000002</v>
      </c>
      <c r="G522">
        <f t="shared" si="16"/>
        <v>0.51800000000000002</v>
      </c>
      <c r="H522">
        <f t="shared" si="17"/>
        <v>0.51800000000000002</v>
      </c>
      <c r="I522" s="1">
        <v>10015192365</v>
      </c>
      <c r="J522" s="1">
        <v>3573522</v>
      </c>
      <c r="K522" s="1">
        <v>3891783</v>
      </c>
    </row>
    <row r="523" spans="1:11" x14ac:dyDescent="0.35">
      <c r="A523">
        <v>580206</v>
      </c>
      <c r="B523" t="s">
        <v>520</v>
      </c>
      <c r="C523" s="1">
        <v>1278</v>
      </c>
      <c r="D523" s="1">
        <v>2225518</v>
      </c>
      <c r="E523">
        <v>0.30499999999999999</v>
      </c>
      <c r="F523">
        <v>0</v>
      </c>
      <c r="G523">
        <f t="shared" si="16"/>
        <v>0</v>
      </c>
      <c r="H523">
        <f t="shared" si="17"/>
        <v>0.36</v>
      </c>
      <c r="I523" s="1">
        <v>2844212441</v>
      </c>
      <c r="J523" s="1">
        <v>211670</v>
      </c>
      <c r="K523" s="1">
        <v>188301</v>
      </c>
    </row>
    <row r="524" spans="1:11" x14ac:dyDescent="0.35">
      <c r="A524">
        <v>580207</v>
      </c>
      <c r="B524" t="s">
        <v>521</v>
      </c>
      <c r="C524" s="1">
        <v>2699</v>
      </c>
      <c r="D524" s="1">
        <v>681733</v>
      </c>
      <c r="E524">
        <v>0.59399999999999997</v>
      </c>
      <c r="F524">
        <v>0.48699999999999999</v>
      </c>
      <c r="G524">
        <f t="shared" si="16"/>
        <v>0.48699999999999999</v>
      </c>
      <c r="H524">
        <f t="shared" si="17"/>
        <v>0.59399999999999997</v>
      </c>
      <c r="I524" s="1">
        <v>1839997674</v>
      </c>
      <c r="J524" s="1">
        <v>464224</v>
      </c>
      <c r="K524" s="1">
        <v>412767</v>
      </c>
    </row>
    <row r="525" spans="1:11" x14ac:dyDescent="0.35">
      <c r="A525">
        <v>580208</v>
      </c>
      <c r="B525" t="s">
        <v>522</v>
      </c>
      <c r="C525" s="1">
        <v>3189</v>
      </c>
      <c r="D525" s="1">
        <v>637313</v>
      </c>
      <c r="E525">
        <v>0.60599999999999998</v>
      </c>
      <c r="F525">
        <v>0.52100000000000002</v>
      </c>
      <c r="G525">
        <f t="shared" si="16"/>
        <v>0.52100000000000002</v>
      </c>
      <c r="H525">
        <f t="shared" si="17"/>
        <v>0.60599999999999998</v>
      </c>
      <c r="I525" s="1">
        <v>2032394302</v>
      </c>
      <c r="J525" s="1">
        <v>862247</v>
      </c>
      <c r="K525" s="1">
        <v>875366</v>
      </c>
    </row>
    <row r="526" spans="1:11" x14ac:dyDescent="0.35">
      <c r="A526">
        <v>580209</v>
      </c>
      <c r="B526" t="s">
        <v>523</v>
      </c>
      <c r="C526" s="1">
        <v>3621</v>
      </c>
      <c r="D526" s="1">
        <v>562194</v>
      </c>
      <c r="E526">
        <v>0.63700000000000001</v>
      </c>
      <c r="F526">
        <v>0.57699999999999996</v>
      </c>
      <c r="G526">
        <f t="shared" si="16"/>
        <v>0.57699999999999996</v>
      </c>
      <c r="H526">
        <f t="shared" si="17"/>
        <v>0.63700000000000001</v>
      </c>
      <c r="I526" s="1">
        <v>2035706279</v>
      </c>
      <c r="J526" s="1">
        <v>1049600</v>
      </c>
      <c r="K526" s="1">
        <v>1116680</v>
      </c>
    </row>
    <row r="527" spans="1:11" x14ac:dyDescent="0.35">
      <c r="A527">
        <v>580211</v>
      </c>
      <c r="B527" t="s">
        <v>524</v>
      </c>
      <c r="C527" s="1">
        <v>11003</v>
      </c>
      <c r="D527" s="1">
        <v>569639</v>
      </c>
      <c r="E527">
        <v>0.59599999999999997</v>
      </c>
      <c r="F527">
        <v>0.57199999999999995</v>
      </c>
      <c r="G527">
        <f t="shared" si="16"/>
        <v>0.57199999999999995</v>
      </c>
      <c r="H527">
        <f t="shared" si="17"/>
        <v>0.59599999999999997</v>
      </c>
      <c r="I527" s="1">
        <v>6267743953</v>
      </c>
      <c r="J527" s="1">
        <v>2004775</v>
      </c>
      <c r="K527" s="1">
        <v>2077216</v>
      </c>
    </row>
    <row r="528" spans="1:11" x14ac:dyDescent="0.35">
      <c r="A528">
        <v>580212</v>
      </c>
      <c r="B528" t="s">
        <v>525</v>
      </c>
      <c r="C528" s="1">
        <v>9611</v>
      </c>
      <c r="D528" s="1">
        <v>636371</v>
      </c>
      <c r="E528">
        <v>0.59199999999999997</v>
      </c>
      <c r="F528">
        <v>0.52200000000000002</v>
      </c>
      <c r="G528">
        <f t="shared" si="16"/>
        <v>0.52200000000000002</v>
      </c>
      <c r="H528">
        <f t="shared" si="17"/>
        <v>0.59199999999999997</v>
      </c>
      <c r="I528" s="1">
        <v>6116167790</v>
      </c>
      <c r="J528" s="1">
        <v>1846427</v>
      </c>
      <c r="K528" s="1">
        <v>1376421</v>
      </c>
    </row>
    <row r="529" spans="1:11" x14ac:dyDescent="0.35">
      <c r="A529">
        <v>580224</v>
      </c>
      <c r="B529" t="s">
        <v>526</v>
      </c>
      <c r="C529" s="1">
        <v>8618</v>
      </c>
      <c r="D529" s="1">
        <v>601422</v>
      </c>
      <c r="E529">
        <v>0.57499999999999996</v>
      </c>
      <c r="F529">
        <v>0.54800000000000004</v>
      </c>
      <c r="G529">
        <f t="shared" si="16"/>
        <v>0.54800000000000004</v>
      </c>
      <c r="H529">
        <f t="shared" si="17"/>
        <v>0.57499999999999996</v>
      </c>
      <c r="I529" s="1">
        <v>5183058604</v>
      </c>
      <c r="J529" s="1">
        <v>2018009</v>
      </c>
      <c r="K529" s="1">
        <v>1496756</v>
      </c>
    </row>
    <row r="530" spans="1:11" x14ac:dyDescent="0.35">
      <c r="A530">
        <v>580232</v>
      </c>
      <c r="B530" t="s">
        <v>527</v>
      </c>
      <c r="C530" s="1">
        <v>9508</v>
      </c>
      <c r="D530" s="1">
        <v>423933</v>
      </c>
      <c r="E530">
        <v>0.64500000000000002</v>
      </c>
      <c r="F530">
        <v>0.68200000000000005</v>
      </c>
      <c r="G530">
        <f t="shared" si="16"/>
        <v>0.68200000000000005</v>
      </c>
      <c r="H530">
        <f t="shared" si="17"/>
        <v>0.68200000000000005</v>
      </c>
      <c r="I530" s="1">
        <v>4030762906</v>
      </c>
      <c r="J530" s="1">
        <v>2708638</v>
      </c>
      <c r="K530" s="1">
        <v>2370252</v>
      </c>
    </row>
    <row r="531" spans="1:11" x14ac:dyDescent="0.35">
      <c r="A531">
        <v>580233</v>
      </c>
      <c r="B531" t="s">
        <v>528</v>
      </c>
      <c r="C531" s="1">
        <v>1666</v>
      </c>
      <c r="D531" s="1">
        <v>564756</v>
      </c>
      <c r="E531">
        <v>0.63500000000000001</v>
      </c>
      <c r="F531">
        <v>0.57599999999999996</v>
      </c>
      <c r="G531">
        <f t="shared" si="16"/>
        <v>0.57599999999999996</v>
      </c>
      <c r="H531">
        <f t="shared" si="17"/>
        <v>0.63500000000000001</v>
      </c>
      <c r="I531" s="1">
        <v>940885116</v>
      </c>
      <c r="J531" s="1">
        <v>717397</v>
      </c>
      <c r="K531" s="1">
        <v>334369</v>
      </c>
    </row>
    <row r="532" spans="1:11" x14ac:dyDescent="0.35">
      <c r="A532">
        <v>580234</v>
      </c>
      <c r="B532" t="s">
        <v>529</v>
      </c>
      <c r="C532" s="1">
        <v>1166</v>
      </c>
      <c r="D532" s="1">
        <v>745305</v>
      </c>
      <c r="E532">
        <v>0.61</v>
      </c>
      <c r="F532">
        <v>0.439</v>
      </c>
      <c r="G532">
        <f t="shared" si="16"/>
        <v>0.439</v>
      </c>
      <c r="H532">
        <f t="shared" si="17"/>
        <v>0.61</v>
      </c>
      <c r="I532" s="1">
        <v>869026162</v>
      </c>
      <c r="J532" s="1">
        <v>176343</v>
      </c>
      <c r="K532" s="1">
        <v>145452</v>
      </c>
    </row>
    <row r="533" spans="1:11" x14ac:dyDescent="0.35">
      <c r="A533">
        <v>580235</v>
      </c>
      <c r="B533" t="s">
        <v>530</v>
      </c>
      <c r="C533" s="1">
        <v>4706</v>
      </c>
      <c r="D533" s="1">
        <v>661329</v>
      </c>
      <c r="E533">
        <v>0.54600000000000004</v>
      </c>
      <c r="F533">
        <v>0.503</v>
      </c>
      <c r="G533">
        <f t="shared" si="16"/>
        <v>0.503</v>
      </c>
      <c r="H533">
        <f t="shared" si="17"/>
        <v>0.54600000000000004</v>
      </c>
      <c r="I533" s="1">
        <v>3112214302</v>
      </c>
      <c r="J533" s="1">
        <v>991541</v>
      </c>
      <c r="K533" s="1">
        <v>819464</v>
      </c>
    </row>
    <row r="534" spans="1:11" x14ac:dyDescent="0.35">
      <c r="A534">
        <v>580301</v>
      </c>
      <c r="B534" t="s">
        <v>531</v>
      </c>
      <c r="C534" s="1">
        <v>1387</v>
      </c>
      <c r="D534" s="1">
        <v>8793232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12196213766</v>
      </c>
      <c r="J534" s="1">
        <v>214740</v>
      </c>
      <c r="K534" s="1">
        <v>246934</v>
      </c>
    </row>
    <row r="535" spans="1:11" x14ac:dyDescent="0.35">
      <c r="A535">
        <v>580303</v>
      </c>
      <c r="B535" t="s">
        <v>532</v>
      </c>
      <c r="C535" s="1">
        <v>158</v>
      </c>
      <c r="D535" s="1">
        <v>24306141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3840370389</v>
      </c>
      <c r="J535" s="1">
        <v>29615</v>
      </c>
      <c r="K535" s="1">
        <v>43068</v>
      </c>
    </row>
    <row r="536" spans="1:11" x14ac:dyDescent="0.35">
      <c r="A536">
        <v>580304</v>
      </c>
      <c r="B536" t="s">
        <v>533</v>
      </c>
      <c r="C536" s="1">
        <v>1015</v>
      </c>
      <c r="D536" s="1">
        <v>3357156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3407513896</v>
      </c>
      <c r="J536" s="1">
        <v>65486</v>
      </c>
      <c r="K536" s="1">
        <v>79937</v>
      </c>
    </row>
    <row r="537" spans="1:11" x14ac:dyDescent="0.35">
      <c r="A537">
        <v>580305</v>
      </c>
      <c r="B537" t="s">
        <v>534</v>
      </c>
      <c r="C537" s="1">
        <v>1026</v>
      </c>
      <c r="D537" s="1">
        <v>6165339</v>
      </c>
      <c r="E537">
        <v>0</v>
      </c>
      <c r="F537">
        <v>0</v>
      </c>
      <c r="G537">
        <f t="shared" si="16"/>
        <v>0</v>
      </c>
      <c r="H537">
        <f t="shared" si="17"/>
        <v>0.36</v>
      </c>
      <c r="I537" s="1">
        <v>6325638371</v>
      </c>
      <c r="J537" s="1">
        <v>96640</v>
      </c>
      <c r="K537" s="1">
        <v>114061</v>
      </c>
    </row>
    <row r="538" spans="1:11" x14ac:dyDescent="0.35">
      <c r="A538">
        <v>580306</v>
      </c>
      <c r="B538" t="s">
        <v>535</v>
      </c>
      <c r="C538" s="1">
        <v>473</v>
      </c>
      <c r="D538" s="1">
        <v>8705231</v>
      </c>
      <c r="E538">
        <v>0</v>
      </c>
      <c r="F538">
        <v>0</v>
      </c>
      <c r="G538">
        <f t="shared" si="16"/>
        <v>0</v>
      </c>
      <c r="H538">
        <f t="shared" si="17"/>
        <v>0.36</v>
      </c>
      <c r="I538" s="1">
        <v>4117574545</v>
      </c>
      <c r="J538" s="1">
        <v>36780</v>
      </c>
      <c r="K538" s="1">
        <v>55448</v>
      </c>
    </row>
    <row r="539" spans="1:11" x14ac:dyDescent="0.35">
      <c r="A539">
        <v>580401</v>
      </c>
      <c r="B539" t="s">
        <v>536</v>
      </c>
      <c r="C539" s="1">
        <v>2717</v>
      </c>
      <c r="D539" s="1">
        <v>734248</v>
      </c>
      <c r="E539">
        <v>0.60799999999999998</v>
      </c>
      <c r="F539">
        <v>0.44800000000000001</v>
      </c>
      <c r="G539">
        <f t="shared" si="16"/>
        <v>0.44800000000000001</v>
      </c>
      <c r="H539">
        <f t="shared" si="17"/>
        <v>0.60799999999999998</v>
      </c>
      <c r="I539" s="1">
        <v>1994951931</v>
      </c>
      <c r="J539" s="1">
        <v>648571</v>
      </c>
      <c r="K539" s="1">
        <v>622896</v>
      </c>
    </row>
    <row r="540" spans="1:11" x14ac:dyDescent="0.35">
      <c r="A540">
        <v>580402</v>
      </c>
      <c r="B540" t="s">
        <v>537</v>
      </c>
      <c r="C540" s="1">
        <v>2109</v>
      </c>
      <c r="D540" s="1">
        <v>1529585</v>
      </c>
      <c r="E540">
        <v>0.53500000000000003</v>
      </c>
      <c r="F540">
        <v>0</v>
      </c>
      <c r="G540">
        <f t="shared" si="16"/>
        <v>0</v>
      </c>
      <c r="H540">
        <f t="shared" si="17"/>
        <v>0.53500000000000003</v>
      </c>
      <c r="I540" s="1">
        <v>3225896062</v>
      </c>
      <c r="J540" s="1">
        <v>535858</v>
      </c>
      <c r="K540" s="1">
        <v>458237</v>
      </c>
    </row>
    <row r="541" spans="1:11" x14ac:dyDescent="0.35">
      <c r="A541">
        <v>580403</v>
      </c>
      <c r="B541" t="s">
        <v>538</v>
      </c>
      <c r="C541" s="1">
        <v>4483</v>
      </c>
      <c r="D541" s="1">
        <v>1160845</v>
      </c>
      <c r="E541">
        <v>0.56799999999999995</v>
      </c>
      <c r="F541">
        <v>0.127</v>
      </c>
      <c r="G541">
        <f t="shared" si="16"/>
        <v>0.127</v>
      </c>
      <c r="H541">
        <f t="shared" si="17"/>
        <v>0.56799999999999995</v>
      </c>
      <c r="I541" s="1">
        <v>5204068181</v>
      </c>
      <c r="J541" s="1">
        <v>1126229</v>
      </c>
      <c r="K541" s="1">
        <v>1003028</v>
      </c>
    </row>
    <row r="542" spans="1:11" x14ac:dyDescent="0.35">
      <c r="A542">
        <v>580404</v>
      </c>
      <c r="B542" t="s">
        <v>539</v>
      </c>
      <c r="C542" s="1">
        <v>6632</v>
      </c>
      <c r="D542" s="1">
        <v>1390187</v>
      </c>
      <c r="E542">
        <v>0.44900000000000001</v>
      </c>
      <c r="F542">
        <v>0</v>
      </c>
      <c r="G542">
        <f t="shared" si="16"/>
        <v>0</v>
      </c>
      <c r="H542">
        <f t="shared" si="17"/>
        <v>0.44900000000000001</v>
      </c>
      <c r="I542" s="1">
        <v>9219720909</v>
      </c>
      <c r="J542" s="1">
        <v>1319503</v>
      </c>
      <c r="K542" s="1">
        <v>1289060</v>
      </c>
    </row>
    <row r="543" spans="1:11" x14ac:dyDescent="0.35">
      <c r="A543">
        <v>580405</v>
      </c>
      <c r="B543" t="s">
        <v>540</v>
      </c>
      <c r="C543" s="1">
        <v>10541</v>
      </c>
      <c r="D543" s="1">
        <v>1080197</v>
      </c>
      <c r="E543">
        <v>0.5</v>
      </c>
      <c r="F543">
        <v>0.188</v>
      </c>
      <c r="G543">
        <f t="shared" si="16"/>
        <v>0.188</v>
      </c>
      <c r="H543">
        <f t="shared" si="17"/>
        <v>0.5</v>
      </c>
      <c r="I543" s="1">
        <v>11386364854</v>
      </c>
      <c r="J543" s="1">
        <v>1220310</v>
      </c>
      <c r="K543" s="1">
        <v>1168446</v>
      </c>
    </row>
    <row r="544" spans="1:11" x14ac:dyDescent="0.35">
      <c r="A544">
        <v>580406</v>
      </c>
      <c r="B544" t="s">
        <v>541</v>
      </c>
      <c r="C544" s="1">
        <v>3783</v>
      </c>
      <c r="D544" s="1">
        <v>781784</v>
      </c>
      <c r="E544">
        <v>0.59199999999999997</v>
      </c>
      <c r="F544">
        <v>0.41199999999999998</v>
      </c>
      <c r="G544">
        <f t="shared" si="16"/>
        <v>0.41199999999999998</v>
      </c>
      <c r="H544">
        <f t="shared" si="17"/>
        <v>0.59199999999999997</v>
      </c>
      <c r="I544" s="1">
        <v>2957490113</v>
      </c>
      <c r="J544" s="1">
        <v>695958</v>
      </c>
      <c r="K544" s="1">
        <v>667965</v>
      </c>
    </row>
    <row r="545" spans="1:11" x14ac:dyDescent="0.35">
      <c r="A545">
        <v>580410</v>
      </c>
      <c r="B545" t="s">
        <v>542</v>
      </c>
      <c r="C545" s="1">
        <v>8029</v>
      </c>
      <c r="D545" s="1">
        <v>754784</v>
      </c>
      <c r="E545">
        <v>0.61599999999999999</v>
      </c>
      <c r="F545">
        <v>0.432</v>
      </c>
      <c r="G545">
        <f t="shared" si="16"/>
        <v>0.432</v>
      </c>
      <c r="H545">
        <f t="shared" si="17"/>
        <v>0.61599999999999999</v>
      </c>
      <c r="I545" s="1">
        <v>6060163065</v>
      </c>
      <c r="J545" s="1">
        <v>1510639</v>
      </c>
      <c r="K545" s="1">
        <v>1520707</v>
      </c>
    </row>
    <row r="546" spans="1:11" x14ac:dyDescent="0.35">
      <c r="A546">
        <v>580413</v>
      </c>
      <c r="B546" t="s">
        <v>543</v>
      </c>
      <c r="C546" s="1">
        <v>6390</v>
      </c>
      <c r="D546" s="1">
        <v>813472</v>
      </c>
      <c r="E546">
        <v>0.6</v>
      </c>
      <c r="F546">
        <v>0.38800000000000001</v>
      </c>
      <c r="G546">
        <f t="shared" si="16"/>
        <v>0.38800000000000001</v>
      </c>
      <c r="H546">
        <f t="shared" si="17"/>
        <v>0.6</v>
      </c>
      <c r="I546" s="1">
        <v>5198086931</v>
      </c>
      <c r="J546" s="1">
        <v>1483905</v>
      </c>
      <c r="K546" s="1">
        <v>1312876</v>
      </c>
    </row>
    <row r="547" spans="1:11" x14ac:dyDescent="0.35">
      <c r="A547">
        <v>580501</v>
      </c>
      <c r="B547" t="s">
        <v>544</v>
      </c>
      <c r="C547" s="1">
        <v>6578</v>
      </c>
      <c r="D547" s="1">
        <v>638969</v>
      </c>
      <c r="E547">
        <v>0.64300000000000002</v>
      </c>
      <c r="F547">
        <v>0.52</v>
      </c>
      <c r="G547">
        <f t="shared" si="16"/>
        <v>0.52</v>
      </c>
      <c r="H547">
        <f t="shared" si="17"/>
        <v>0.64300000000000002</v>
      </c>
      <c r="I547" s="1">
        <v>4203142540</v>
      </c>
      <c r="J547" s="1">
        <v>1232724</v>
      </c>
      <c r="K547" s="1">
        <v>1276290</v>
      </c>
    </row>
    <row r="548" spans="1:11" x14ac:dyDescent="0.35">
      <c r="A548">
        <v>580502</v>
      </c>
      <c r="B548" t="s">
        <v>545</v>
      </c>
      <c r="C548" s="1">
        <v>3528</v>
      </c>
      <c r="D548" s="1">
        <v>650206</v>
      </c>
      <c r="E548">
        <v>0.64200000000000002</v>
      </c>
      <c r="F548">
        <v>0.51100000000000001</v>
      </c>
      <c r="G548">
        <f t="shared" si="16"/>
        <v>0.51100000000000001</v>
      </c>
      <c r="H548">
        <f t="shared" si="17"/>
        <v>0.64200000000000002</v>
      </c>
      <c r="I548" s="1">
        <v>2293928120</v>
      </c>
      <c r="J548" s="1">
        <v>635889</v>
      </c>
      <c r="K548" s="1">
        <v>600832</v>
      </c>
    </row>
    <row r="549" spans="1:11" x14ac:dyDescent="0.35">
      <c r="A549">
        <v>580503</v>
      </c>
      <c r="B549" t="s">
        <v>546</v>
      </c>
      <c r="C549" s="1">
        <v>4872</v>
      </c>
      <c r="D549" s="1">
        <v>622295</v>
      </c>
      <c r="E549">
        <v>0.63500000000000001</v>
      </c>
      <c r="F549">
        <v>0.53200000000000003</v>
      </c>
      <c r="G549">
        <f t="shared" si="16"/>
        <v>0.53200000000000003</v>
      </c>
      <c r="H549">
        <f t="shared" si="17"/>
        <v>0.63500000000000001</v>
      </c>
      <c r="I549" s="1">
        <v>3031825793</v>
      </c>
      <c r="J549" s="1">
        <v>1189753</v>
      </c>
      <c r="K549" s="1">
        <v>1081455</v>
      </c>
    </row>
    <row r="550" spans="1:11" x14ac:dyDescent="0.35">
      <c r="A550">
        <v>580504</v>
      </c>
      <c r="B550" t="s">
        <v>547</v>
      </c>
      <c r="C550" s="1">
        <v>3526</v>
      </c>
      <c r="D550" s="1">
        <v>679759</v>
      </c>
      <c r="E550">
        <v>0.65900000000000003</v>
      </c>
      <c r="F550">
        <v>0.48899999999999999</v>
      </c>
      <c r="G550">
        <f t="shared" si="16"/>
        <v>0.48899999999999999</v>
      </c>
      <c r="H550">
        <f t="shared" si="17"/>
        <v>0.65900000000000003</v>
      </c>
      <c r="I550" s="1">
        <v>2396832283</v>
      </c>
      <c r="J550" s="1">
        <v>1340115</v>
      </c>
      <c r="K550" s="1">
        <v>1267179</v>
      </c>
    </row>
    <row r="551" spans="1:11" x14ac:dyDescent="0.35">
      <c r="A551">
        <v>580505</v>
      </c>
      <c r="B551" t="s">
        <v>548</v>
      </c>
      <c r="C551" s="1">
        <v>2696</v>
      </c>
      <c r="D551" s="1">
        <v>689201</v>
      </c>
      <c r="E551">
        <v>0.66600000000000004</v>
      </c>
      <c r="F551">
        <v>0.48199999999999998</v>
      </c>
      <c r="G551">
        <f t="shared" si="16"/>
        <v>0.48199999999999998</v>
      </c>
      <c r="H551">
        <f t="shared" si="17"/>
        <v>0.66600000000000004</v>
      </c>
      <c r="I551" s="1">
        <v>1858087666</v>
      </c>
      <c r="J551" s="1">
        <v>962332</v>
      </c>
      <c r="K551" s="1">
        <v>776153</v>
      </c>
    </row>
    <row r="552" spans="1:11" x14ac:dyDescent="0.35">
      <c r="A552">
        <v>580506</v>
      </c>
      <c r="B552" t="s">
        <v>549</v>
      </c>
      <c r="C552" s="1">
        <v>4440</v>
      </c>
      <c r="D552" s="1">
        <v>1220360</v>
      </c>
      <c r="E552">
        <v>0.437</v>
      </c>
      <c r="F552">
        <v>8.2000000000000003E-2</v>
      </c>
      <c r="G552">
        <f t="shared" si="16"/>
        <v>8.2000000000000003E-2</v>
      </c>
      <c r="H552">
        <f t="shared" si="17"/>
        <v>0.437</v>
      </c>
      <c r="I552" s="1">
        <v>5418401669</v>
      </c>
      <c r="J552" s="1">
        <v>349356</v>
      </c>
      <c r="K552" s="1">
        <v>387126</v>
      </c>
    </row>
    <row r="553" spans="1:11" x14ac:dyDescent="0.35">
      <c r="A553">
        <v>580507</v>
      </c>
      <c r="B553" t="s">
        <v>550</v>
      </c>
      <c r="C553" s="1">
        <v>6987</v>
      </c>
      <c r="D553" s="1">
        <v>856632</v>
      </c>
      <c r="E553">
        <v>0.57499999999999996</v>
      </c>
      <c r="F553">
        <v>0.35599999999999998</v>
      </c>
      <c r="G553">
        <f t="shared" si="16"/>
        <v>0.35599999999999998</v>
      </c>
      <c r="H553">
        <f t="shared" si="17"/>
        <v>0.57499999999999996</v>
      </c>
      <c r="I553" s="1">
        <v>5985294309</v>
      </c>
      <c r="J553" s="1">
        <v>1655794</v>
      </c>
      <c r="K553" s="1">
        <v>1809356</v>
      </c>
    </row>
    <row r="554" spans="1:11" x14ac:dyDescent="0.35">
      <c r="A554">
        <v>580509</v>
      </c>
      <c r="B554" t="s">
        <v>551</v>
      </c>
      <c r="C554" s="1">
        <v>5671</v>
      </c>
      <c r="D554" s="1">
        <v>648477</v>
      </c>
      <c r="E554">
        <v>0.60599999999999998</v>
      </c>
      <c r="F554">
        <v>0.51200000000000001</v>
      </c>
      <c r="G554">
        <f t="shared" si="16"/>
        <v>0.51200000000000001</v>
      </c>
      <c r="H554">
        <f t="shared" si="17"/>
        <v>0.60599999999999998</v>
      </c>
      <c r="I554" s="1">
        <v>3677514746</v>
      </c>
      <c r="J554" s="1">
        <v>1026773</v>
      </c>
      <c r="K554" s="1">
        <v>909036</v>
      </c>
    </row>
    <row r="555" spans="1:11" x14ac:dyDescent="0.35">
      <c r="A555">
        <v>580512</v>
      </c>
      <c r="B555" t="s">
        <v>552</v>
      </c>
      <c r="C555" s="1">
        <v>17671</v>
      </c>
      <c r="D555" s="1">
        <v>316311</v>
      </c>
      <c r="E555">
        <v>0.52700000000000002</v>
      </c>
      <c r="F555">
        <v>0.76200000000000001</v>
      </c>
      <c r="G555">
        <f t="shared" si="16"/>
        <v>0.76200000000000001</v>
      </c>
      <c r="H555">
        <f t="shared" si="17"/>
        <v>0.76200000000000001</v>
      </c>
      <c r="I555" s="1">
        <v>5589541347</v>
      </c>
      <c r="J555" s="1">
        <v>3133380</v>
      </c>
      <c r="K555" s="1">
        <v>3199735</v>
      </c>
    </row>
    <row r="556" spans="1:11" x14ac:dyDescent="0.35">
      <c r="A556">
        <v>580513</v>
      </c>
      <c r="B556" t="s">
        <v>553</v>
      </c>
      <c r="C556" s="1">
        <v>6469</v>
      </c>
      <c r="D556" s="1">
        <v>456603</v>
      </c>
      <c r="E556">
        <v>0.73</v>
      </c>
      <c r="F556">
        <v>0.65700000000000003</v>
      </c>
      <c r="G556">
        <f t="shared" si="16"/>
        <v>0.65700000000000003</v>
      </c>
      <c r="H556">
        <f t="shared" si="17"/>
        <v>0.73</v>
      </c>
      <c r="I556" s="1">
        <v>2953769679</v>
      </c>
      <c r="J556" s="1">
        <v>2322757</v>
      </c>
      <c r="K556" s="1">
        <v>2086370</v>
      </c>
    </row>
    <row r="557" spans="1:11" x14ac:dyDescent="0.35">
      <c r="A557">
        <v>580514</v>
      </c>
      <c r="B557" t="s">
        <v>554</v>
      </c>
      <c r="C557" s="1">
        <v>43</v>
      </c>
      <c r="D557" s="1">
        <v>58881988</v>
      </c>
      <c r="E557">
        <v>0</v>
      </c>
      <c r="F557">
        <v>0</v>
      </c>
      <c r="G557">
        <f t="shared" si="16"/>
        <v>0</v>
      </c>
      <c r="H557">
        <f t="shared" si="17"/>
        <v>0.36</v>
      </c>
      <c r="I557" s="1">
        <v>2531925522</v>
      </c>
      <c r="J557" s="1">
        <v>53546</v>
      </c>
      <c r="K557" s="1">
        <v>56454</v>
      </c>
    </row>
    <row r="558" spans="1:11" x14ac:dyDescent="0.35">
      <c r="A558">
        <v>580601</v>
      </c>
      <c r="B558" t="s">
        <v>555</v>
      </c>
      <c r="C558" s="1">
        <v>2796</v>
      </c>
      <c r="D558" s="1">
        <v>958103</v>
      </c>
      <c r="E558">
        <v>0.55600000000000005</v>
      </c>
      <c r="F558">
        <v>0.27900000000000003</v>
      </c>
      <c r="G558">
        <f t="shared" si="16"/>
        <v>0.27900000000000003</v>
      </c>
      <c r="H558">
        <f t="shared" si="17"/>
        <v>0.55600000000000005</v>
      </c>
      <c r="I558" s="1">
        <v>2678857181</v>
      </c>
      <c r="J558" s="1">
        <v>700608</v>
      </c>
      <c r="K558" s="1">
        <v>736953</v>
      </c>
    </row>
    <row r="559" spans="1:11" x14ac:dyDescent="0.35">
      <c r="A559">
        <v>580602</v>
      </c>
      <c r="B559" t="s">
        <v>556</v>
      </c>
      <c r="C559" s="1">
        <v>5302</v>
      </c>
      <c r="D559" s="1">
        <v>1140382</v>
      </c>
      <c r="E559">
        <v>0.45300000000000001</v>
      </c>
      <c r="F559">
        <v>0.14199999999999999</v>
      </c>
      <c r="G559">
        <f t="shared" si="16"/>
        <v>0.14199999999999999</v>
      </c>
      <c r="H559">
        <f t="shared" si="17"/>
        <v>0.45300000000000001</v>
      </c>
      <c r="I559" s="1">
        <v>6046306271</v>
      </c>
      <c r="J559" s="1">
        <v>1113057</v>
      </c>
      <c r="K559" s="1">
        <v>1006715</v>
      </c>
    </row>
    <row r="560" spans="1:11" x14ac:dyDescent="0.35">
      <c r="A560">
        <v>580701</v>
      </c>
      <c r="B560" t="s">
        <v>557</v>
      </c>
      <c r="C560" s="1">
        <v>268</v>
      </c>
      <c r="D560" s="1">
        <v>11315390</v>
      </c>
      <c r="E560">
        <v>0</v>
      </c>
      <c r="F560">
        <v>0</v>
      </c>
      <c r="G560">
        <f t="shared" si="16"/>
        <v>0</v>
      </c>
      <c r="H560">
        <f t="shared" si="17"/>
        <v>0.36</v>
      </c>
      <c r="I560" s="1">
        <v>3032524778</v>
      </c>
      <c r="J560" s="1">
        <v>61657</v>
      </c>
      <c r="K560" s="1">
        <v>43387</v>
      </c>
    </row>
    <row r="561" spans="1:11" x14ac:dyDescent="0.35">
      <c r="A561">
        <v>580801</v>
      </c>
      <c r="B561" t="s">
        <v>558</v>
      </c>
      <c r="C561" s="1">
        <v>11569</v>
      </c>
      <c r="D561" s="1">
        <v>782387</v>
      </c>
      <c r="E561">
        <v>0.57499999999999996</v>
      </c>
      <c r="F561">
        <v>0.41099999999999998</v>
      </c>
      <c r="G561">
        <f t="shared" si="16"/>
        <v>0.41099999999999998</v>
      </c>
      <c r="H561">
        <f t="shared" si="17"/>
        <v>0.57499999999999996</v>
      </c>
      <c r="I561" s="1">
        <v>9051445789</v>
      </c>
      <c r="J561" s="1">
        <v>1763722</v>
      </c>
      <c r="K561" s="1">
        <v>1684499</v>
      </c>
    </row>
    <row r="562" spans="1:11" x14ac:dyDescent="0.35">
      <c r="A562">
        <v>580805</v>
      </c>
      <c r="B562" t="s">
        <v>559</v>
      </c>
      <c r="C562" s="1">
        <v>4210</v>
      </c>
      <c r="D562" s="1">
        <v>851347</v>
      </c>
      <c r="E562">
        <v>0.53300000000000003</v>
      </c>
      <c r="F562">
        <v>0.36</v>
      </c>
      <c r="G562">
        <f t="shared" si="16"/>
        <v>0.36</v>
      </c>
      <c r="H562">
        <f t="shared" si="17"/>
        <v>0.53300000000000003</v>
      </c>
      <c r="I562" s="1">
        <v>3584171578</v>
      </c>
      <c r="J562" s="1">
        <v>764376</v>
      </c>
      <c r="K562" s="1">
        <v>679304</v>
      </c>
    </row>
    <row r="563" spans="1:11" x14ac:dyDescent="0.35">
      <c r="A563">
        <v>580901</v>
      </c>
      <c r="B563" t="s">
        <v>560</v>
      </c>
      <c r="C563" s="1">
        <v>422</v>
      </c>
      <c r="D563" s="1">
        <v>5331755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2250001000</v>
      </c>
      <c r="J563" s="1">
        <v>41656</v>
      </c>
      <c r="K563" s="1">
        <v>44440</v>
      </c>
    </row>
    <row r="564" spans="1:11" x14ac:dyDescent="0.35">
      <c r="A564">
        <v>580902</v>
      </c>
      <c r="B564" t="s">
        <v>561</v>
      </c>
      <c r="C564" s="1">
        <v>1027</v>
      </c>
      <c r="D564" s="1">
        <v>4572579</v>
      </c>
      <c r="E564">
        <v>0</v>
      </c>
      <c r="F564">
        <v>0</v>
      </c>
      <c r="G564">
        <f t="shared" si="16"/>
        <v>0</v>
      </c>
      <c r="H564">
        <f t="shared" si="17"/>
        <v>0.36</v>
      </c>
      <c r="I564" s="1">
        <v>4696038777</v>
      </c>
      <c r="J564" s="1">
        <v>130871</v>
      </c>
      <c r="K564" s="1">
        <v>153662</v>
      </c>
    </row>
    <row r="565" spans="1:11" x14ac:dyDescent="0.35">
      <c r="A565">
        <v>580903</v>
      </c>
      <c r="B565" t="s">
        <v>562</v>
      </c>
      <c r="C565" s="1">
        <v>151</v>
      </c>
      <c r="D565" s="1">
        <v>23852117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3601669795</v>
      </c>
      <c r="J565" s="1">
        <v>21363</v>
      </c>
      <c r="K565" s="1">
        <v>32266</v>
      </c>
    </row>
    <row r="566" spans="1:11" x14ac:dyDescent="0.35">
      <c r="A566">
        <v>580905</v>
      </c>
      <c r="B566" t="s">
        <v>563</v>
      </c>
      <c r="C566" s="1">
        <v>2074</v>
      </c>
      <c r="D566" s="1">
        <v>1708106</v>
      </c>
      <c r="E566">
        <v>0.33400000000000002</v>
      </c>
      <c r="F566">
        <v>0</v>
      </c>
      <c r="G566">
        <f t="shared" si="16"/>
        <v>0</v>
      </c>
      <c r="H566">
        <f t="shared" si="17"/>
        <v>0.36</v>
      </c>
      <c r="I566" s="1">
        <v>3542611929</v>
      </c>
      <c r="J566" s="1">
        <v>253068</v>
      </c>
      <c r="K566" s="1">
        <v>275901</v>
      </c>
    </row>
    <row r="567" spans="1:11" x14ac:dyDescent="0.35">
      <c r="A567">
        <v>580906</v>
      </c>
      <c r="B567" t="s">
        <v>564</v>
      </c>
      <c r="C567" s="1">
        <v>1538</v>
      </c>
      <c r="D567" s="1">
        <v>13406063</v>
      </c>
      <c r="E567">
        <v>0</v>
      </c>
      <c r="F567">
        <v>0</v>
      </c>
      <c r="G567">
        <f t="shared" si="16"/>
        <v>0</v>
      </c>
      <c r="H567">
        <f t="shared" si="17"/>
        <v>0.36</v>
      </c>
      <c r="I567" s="1">
        <v>20618525948</v>
      </c>
      <c r="J567" s="1">
        <v>316260</v>
      </c>
      <c r="K567" s="1">
        <v>288675</v>
      </c>
    </row>
    <row r="568" spans="1:11" x14ac:dyDescent="0.35">
      <c r="A568">
        <v>580909</v>
      </c>
      <c r="B568" t="s">
        <v>565</v>
      </c>
      <c r="C568" s="1">
        <v>159</v>
      </c>
      <c r="D568" s="1">
        <v>37694470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5993420784</v>
      </c>
      <c r="J568" s="1">
        <v>81624</v>
      </c>
      <c r="K568" s="1">
        <v>114588</v>
      </c>
    </row>
    <row r="569" spans="1:11" x14ac:dyDescent="0.35">
      <c r="A569">
        <v>580912</v>
      </c>
      <c r="B569" t="s">
        <v>566</v>
      </c>
      <c r="C569" s="1">
        <v>3956</v>
      </c>
      <c r="D569" s="1">
        <v>592826</v>
      </c>
      <c r="E569">
        <v>0.60599999999999998</v>
      </c>
      <c r="F569">
        <v>0.55400000000000005</v>
      </c>
      <c r="G569">
        <f t="shared" si="16"/>
        <v>0.55400000000000005</v>
      </c>
      <c r="H569">
        <f t="shared" si="17"/>
        <v>0.60599999999999998</v>
      </c>
      <c r="I569" s="1">
        <v>2345221306</v>
      </c>
      <c r="J569" s="1">
        <v>949405</v>
      </c>
      <c r="K569" s="1">
        <v>893660</v>
      </c>
    </row>
    <row r="570" spans="1:11" x14ac:dyDescent="0.35">
      <c r="A570">
        <v>580913</v>
      </c>
      <c r="B570" t="s">
        <v>567</v>
      </c>
      <c r="C570" s="1">
        <v>533</v>
      </c>
      <c r="D570" s="1">
        <v>4545589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2422799272</v>
      </c>
      <c r="J570" s="1">
        <v>66884</v>
      </c>
      <c r="K570" s="1">
        <v>58923</v>
      </c>
    </row>
    <row r="571" spans="1:11" x14ac:dyDescent="0.35">
      <c r="A571">
        <v>580917</v>
      </c>
      <c r="B571" t="s">
        <v>568</v>
      </c>
      <c r="C571" s="1">
        <v>858</v>
      </c>
      <c r="D571" s="1">
        <v>2317649</v>
      </c>
      <c r="E571">
        <v>0.192</v>
      </c>
      <c r="F571">
        <v>0</v>
      </c>
      <c r="G571">
        <f t="shared" si="16"/>
        <v>0</v>
      </c>
      <c r="H571">
        <f t="shared" si="17"/>
        <v>0.36</v>
      </c>
      <c r="I571" s="1">
        <v>1988543323</v>
      </c>
      <c r="J571" s="1">
        <v>87200</v>
      </c>
      <c r="K571" s="1">
        <v>104137</v>
      </c>
    </row>
    <row r="572" spans="1:11" x14ac:dyDescent="0.35">
      <c r="A572">
        <v>581002</v>
      </c>
      <c r="B572" t="s">
        <v>569</v>
      </c>
      <c r="C572" s="1">
        <v>178</v>
      </c>
      <c r="D572" s="1">
        <v>6988157</v>
      </c>
      <c r="E572">
        <v>0</v>
      </c>
      <c r="F572">
        <v>0</v>
      </c>
      <c r="G572">
        <f t="shared" si="16"/>
        <v>0</v>
      </c>
      <c r="H572">
        <f t="shared" si="17"/>
        <v>0.36</v>
      </c>
      <c r="I572" s="1">
        <v>1243892018</v>
      </c>
      <c r="J572" s="1">
        <v>32934</v>
      </c>
      <c r="K572" s="1">
        <v>34302</v>
      </c>
    </row>
    <row r="573" spans="1:11" x14ac:dyDescent="0.35">
      <c r="A573">
        <v>581004</v>
      </c>
      <c r="B573" t="s">
        <v>570</v>
      </c>
      <c r="C573" s="1">
        <v>31</v>
      </c>
      <c r="D573" s="1">
        <v>24830621</v>
      </c>
      <c r="E573">
        <v>0</v>
      </c>
      <c r="F573">
        <v>0</v>
      </c>
      <c r="G573">
        <f t="shared" si="16"/>
        <v>0</v>
      </c>
      <c r="H573">
        <f t="shared" si="17"/>
        <v>0.36</v>
      </c>
      <c r="I573" s="1">
        <v>769749266</v>
      </c>
      <c r="J573" s="1">
        <v>7441</v>
      </c>
      <c r="K573" s="1">
        <v>10341</v>
      </c>
    </row>
    <row r="574" spans="1:11" x14ac:dyDescent="0.35">
      <c r="A574">
        <v>581005</v>
      </c>
      <c r="B574" t="s">
        <v>571</v>
      </c>
      <c r="C574" s="1">
        <v>933</v>
      </c>
      <c r="D574" s="1">
        <v>3013536</v>
      </c>
      <c r="E574">
        <v>4.8000000000000001E-2</v>
      </c>
      <c r="F574">
        <v>0</v>
      </c>
      <c r="G574">
        <f t="shared" si="16"/>
        <v>0</v>
      </c>
      <c r="H574">
        <f t="shared" si="17"/>
        <v>0.36</v>
      </c>
      <c r="I574" s="1">
        <v>2811629357</v>
      </c>
      <c r="J574" s="1">
        <v>113561</v>
      </c>
      <c r="K574" s="1">
        <v>209806</v>
      </c>
    </row>
    <row r="575" spans="1:11" x14ac:dyDescent="0.35">
      <c r="A575">
        <v>581010</v>
      </c>
      <c r="B575" t="s">
        <v>572</v>
      </c>
      <c r="C575" s="1">
        <v>601</v>
      </c>
      <c r="D575" s="1">
        <v>2418718</v>
      </c>
      <c r="E575">
        <v>0</v>
      </c>
      <c r="F575">
        <v>0</v>
      </c>
      <c r="G575">
        <f t="shared" si="16"/>
        <v>0</v>
      </c>
      <c r="H575">
        <f t="shared" si="17"/>
        <v>0.36</v>
      </c>
      <c r="I575" s="1">
        <v>1453649633</v>
      </c>
      <c r="J575" s="1">
        <v>63934</v>
      </c>
      <c r="K575" s="1">
        <v>64913</v>
      </c>
    </row>
    <row r="576" spans="1:11" x14ac:dyDescent="0.35">
      <c r="A576">
        <v>581012</v>
      </c>
      <c r="B576" t="s">
        <v>573</v>
      </c>
      <c r="C576" s="1">
        <v>1568</v>
      </c>
      <c r="D576" s="1">
        <v>2386828</v>
      </c>
      <c r="E576">
        <v>0.112</v>
      </c>
      <c r="F576">
        <v>0</v>
      </c>
      <c r="G576">
        <f t="shared" si="16"/>
        <v>0</v>
      </c>
      <c r="H576">
        <f t="shared" si="17"/>
        <v>0.36</v>
      </c>
      <c r="I576" s="1">
        <v>3742546926</v>
      </c>
      <c r="J576" s="1">
        <v>217727</v>
      </c>
      <c r="K576" s="1">
        <v>203004</v>
      </c>
    </row>
    <row r="577" spans="1:11" x14ac:dyDescent="0.35">
      <c r="A577">
        <v>590501</v>
      </c>
      <c r="B577" t="s">
        <v>574</v>
      </c>
      <c r="C577" s="1">
        <v>1417</v>
      </c>
      <c r="D577" s="1">
        <v>632255</v>
      </c>
      <c r="E577">
        <v>0.60399999999999998</v>
      </c>
      <c r="F577">
        <v>0.52500000000000002</v>
      </c>
      <c r="G577">
        <f t="shared" si="16"/>
        <v>0.52500000000000002</v>
      </c>
      <c r="H577">
        <f t="shared" si="17"/>
        <v>0.60399999999999998</v>
      </c>
      <c r="I577" s="1">
        <v>895906717</v>
      </c>
      <c r="J577" s="1">
        <v>1206240</v>
      </c>
      <c r="K577" s="1">
        <v>1125861</v>
      </c>
    </row>
    <row r="578" spans="1:11" x14ac:dyDescent="0.35">
      <c r="A578">
        <v>590801</v>
      </c>
      <c r="B578" t="s">
        <v>575</v>
      </c>
      <c r="C578" s="1">
        <v>708</v>
      </c>
      <c r="D578" s="1">
        <v>1053457</v>
      </c>
      <c r="E578">
        <v>0.33400000000000002</v>
      </c>
      <c r="F578">
        <v>0.20699999999999999</v>
      </c>
      <c r="G578">
        <f t="shared" si="16"/>
        <v>0.20699999999999999</v>
      </c>
      <c r="H578">
        <f t="shared" si="17"/>
        <v>0.36</v>
      </c>
      <c r="I578" s="1">
        <v>745848007</v>
      </c>
      <c r="J578" s="1">
        <v>377373</v>
      </c>
      <c r="K578" s="1">
        <v>370630</v>
      </c>
    </row>
    <row r="579" spans="1:11" x14ac:dyDescent="0.35">
      <c r="A579">
        <v>590901</v>
      </c>
      <c r="B579" t="s">
        <v>576</v>
      </c>
      <c r="C579" s="1">
        <v>1628</v>
      </c>
      <c r="D579" s="1">
        <v>492771</v>
      </c>
      <c r="E579">
        <v>0.65600000000000003</v>
      </c>
      <c r="F579">
        <v>0.63</v>
      </c>
      <c r="G579">
        <f t="shared" si="16"/>
        <v>0.63</v>
      </c>
      <c r="H579">
        <f t="shared" si="17"/>
        <v>0.65600000000000003</v>
      </c>
      <c r="I579" s="1">
        <v>802232241</v>
      </c>
      <c r="J579" s="1">
        <v>1569895</v>
      </c>
      <c r="K579" s="1">
        <v>1515020</v>
      </c>
    </row>
    <row r="580" spans="1:11" x14ac:dyDescent="0.35">
      <c r="A580">
        <v>591201</v>
      </c>
      <c r="B580" t="s">
        <v>577</v>
      </c>
      <c r="C580" s="1">
        <v>1157</v>
      </c>
      <c r="D580" s="1">
        <v>1005843</v>
      </c>
      <c r="E580">
        <v>0.52400000000000002</v>
      </c>
      <c r="F580">
        <v>0.24299999999999999</v>
      </c>
      <c r="G580">
        <f t="shared" ref="G580:G643" si="18">F580</f>
        <v>0.24299999999999999</v>
      </c>
      <c r="H580">
        <f t="shared" ref="H580:H643" si="19">MAX(IF(E580&gt;F580,E580,F580),0.36)</f>
        <v>0.52400000000000002</v>
      </c>
      <c r="I580" s="1">
        <v>1163760947</v>
      </c>
      <c r="J580" s="1">
        <v>784843</v>
      </c>
      <c r="K580" s="1">
        <v>818721</v>
      </c>
    </row>
    <row r="581" spans="1:11" x14ac:dyDescent="0.35">
      <c r="A581">
        <v>591301</v>
      </c>
      <c r="B581" t="s">
        <v>578</v>
      </c>
      <c r="C581" s="1">
        <v>269</v>
      </c>
      <c r="D581" s="1">
        <v>1242317</v>
      </c>
      <c r="E581">
        <v>0.42499999999999999</v>
      </c>
      <c r="F581">
        <v>6.5000000000000002E-2</v>
      </c>
      <c r="G581">
        <f t="shared" si="18"/>
        <v>6.5000000000000002E-2</v>
      </c>
      <c r="H581">
        <f t="shared" si="19"/>
        <v>0.42499999999999999</v>
      </c>
      <c r="I581" s="1">
        <v>334183467</v>
      </c>
      <c r="J581" s="1">
        <v>146040</v>
      </c>
      <c r="K581" s="1">
        <v>171053</v>
      </c>
    </row>
    <row r="582" spans="1:11" x14ac:dyDescent="0.35">
      <c r="A582">
        <v>591302</v>
      </c>
      <c r="B582" t="s">
        <v>579</v>
      </c>
      <c r="C582" s="1">
        <v>560</v>
      </c>
      <c r="D582" s="1">
        <v>1002937</v>
      </c>
      <c r="E582">
        <v>0.40300000000000002</v>
      </c>
      <c r="F582">
        <v>0.246</v>
      </c>
      <c r="G582">
        <f t="shared" si="18"/>
        <v>0.246</v>
      </c>
      <c r="H582">
        <f t="shared" si="19"/>
        <v>0.40300000000000002</v>
      </c>
      <c r="I582" s="1">
        <v>561644976</v>
      </c>
      <c r="J582" s="1">
        <v>260805</v>
      </c>
      <c r="K582" s="1">
        <v>242216</v>
      </c>
    </row>
    <row r="583" spans="1:11" x14ac:dyDescent="0.35">
      <c r="A583">
        <v>591401</v>
      </c>
      <c r="B583" t="s">
        <v>580</v>
      </c>
      <c r="C583" s="1">
        <v>3304</v>
      </c>
      <c r="D583" s="1">
        <v>862219</v>
      </c>
      <c r="E583">
        <v>0.47099999999999997</v>
      </c>
      <c r="F583">
        <v>0.35099999999999998</v>
      </c>
      <c r="G583">
        <f t="shared" si="18"/>
        <v>0.35099999999999998</v>
      </c>
      <c r="H583">
        <f t="shared" si="19"/>
        <v>0.47099999999999997</v>
      </c>
      <c r="I583" s="1">
        <v>2848771600</v>
      </c>
      <c r="J583" s="1">
        <v>1438481</v>
      </c>
      <c r="K583" s="1">
        <v>1444008</v>
      </c>
    </row>
    <row r="584" spans="1:11" x14ac:dyDescent="0.35">
      <c r="A584">
        <v>591502</v>
      </c>
      <c r="B584" t="s">
        <v>581</v>
      </c>
      <c r="C584" s="1">
        <v>1305</v>
      </c>
      <c r="D584" s="1">
        <v>1010047</v>
      </c>
      <c r="E584">
        <v>0.375</v>
      </c>
      <c r="F584">
        <v>0.24</v>
      </c>
      <c r="G584">
        <f t="shared" si="18"/>
        <v>0.24</v>
      </c>
      <c r="H584">
        <f t="shared" si="19"/>
        <v>0.375</v>
      </c>
      <c r="I584" s="1">
        <v>1318112028</v>
      </c>
      <c r="J584" s="1">
        <v>682337</v>
      </c>
      <c r="K584" s="1">
        <v>674401</v>
      </c>
    </row>
    <row r="585" spans="1:11" x14ac:dyDescent="0.35">
      <c r="A585">
        <v>600101</v>
      </c>
      <c r="B585" t="s">
        <v>582</v>
      </c>
      <c r="C585" s="1">
        <v>1671</v>
      </c>
      <c r="D585" s="1">
        <v>239042</v>
      </c>
      <c r="E585">
        <v>0.49099999999999999</v>
      </c>
      <c r="F585">
        <v>0.82099999999999995</v>
      </c>
      <c r="G585">
        <f t="shared" si="18"/>
        <v>0.82099999999999995</v>
      </c>
      <c r="H585">
        <f t="shared" si="19"/>
        <v>0.82099999999999995</v>
      </c>
      <c r="I585" s="1">
        <v>399440235</v>
      </c>
      <c r="J585" s="1">
        <v>1783784</v>
      </c>
      <c r="K585" s="1">
        <v>1637520</v>
      </c>
    </row>
    <row r="586" spans="1:11" x14ac:dyDescent="0.35">
      <c r="A586">
        <v>600301</v>
      </c>
      <c r="B586" t="s">
        <v>583</v>
      </c>
      <c r="C586" s="1">
        <v>933</v>
      </c>
      <c r="D586" s="1">
        <v>264816</v>
      </c>
      <c r="E586">
        <v>0.60199999999999998</v>
      </c>
      <c r="F586">
        <v>0.80200000000000005</v>
      </c>
      <c r="G586">
        <f t="shared" si="18"/>
        <v>0.80200000000000005</v>
      </c>
      <c r="H586">
        <f t="shared" si="19"/>
        <v>0.80200000000000005</v>
      </c>
      <c r="I586" s="1">
        <v>247073584</v>
      </c>
      <c r="J586" s="1">
        <v>720009</v>
      </c>
      <c r="K586" s="1">
        <v>591898</v>
      </c>
    </row>
    <row r="587" spans="1:11" x14ac:dyDescent="0.35">
      <c r="A587">
        <v>600402</v>
      </c>
      <c r="B587" t="s">
        <v>584</v>
      </c>
      <c r="C587" s="1">
        <v>1315</v>
      </c>
      <c r="D587" s="1">
        <v>293321</v>
      </c>
      <c r="E587">
        <v>0.56799999999999995</v>
      </c>
      <c r="F587">
        <v>0.78</v>
      </c>
      <c r="G587">
        <f t="shared" si="18"/>
        <v>0.78</v>
      </c>
      <c r="H587">
        <f t="shared" si="19"/>
        <v>0.78</v>
      </c>
      <c r="I587" s="1">
        <v>385717304</v>
      </c>
      <c r="J587" s="1">
        <v>1221276</v>
      </c>
      <c r="K587" s="1">
        <v>1165276</v>
      </c>
    </row>
    <row r="588" spans="1:11" x14ac:dyDescent="0.35">
      <c r="A588">
        <v>600601</v>
      </c>
      <c r="B588" t="s">
        <v>585</v>
      </c>
      <c r="C588" s="1">
        <v>2240</v>
      </c>
      <c r="D588" s="1">
        <v>359711</v>
      </c>
      <c r="E588">
        <v>0.59</v>
      </c>
      <c r="F588">
        <v>0.73</v>
      </c>
      <c r="G588">
        <f t="shared" si="18"/>
        <v>0.73</v>
      </c>
      <c r="H588">
        <f t="shared" si="19"/>
        <v>0.73</v>
      </c>
      <c r="I588" s="1">
        <v>805754018</v>
      </c>
      <c r="J588" s="1">
        <v>1949130</v>
      </c>
      <c r="K588" s="1">
        <v>1768473</v>
      </c>
    </row>
    <row r="589" spans="1:11" x14ac:dyDescent="0.35">
      <c r="A589">
        <v>600801</v>
      </c>
      <c r="B589" t="s">
        <v>586</v>
      </c>
      <c r="C589" s="1">
        <v>1070</v>
      </c>
      <c r="D589" s="1">
        <v>384314</v>
      </c>
      <c r="E589">
        <v>0.47099999999999997</v>
      </c>
      <c r="F589">
        <v>0.71099999999999997</v>
      </c>
      <c r="G589">
        <f t="shared" si="18"/>
        <v>0.71099999999999997</v>
      </c>
      <c r="H589">
        <f t="shared" si="19"/>
        <v>0.71099999999999997</v>
      </c>
      <c r="I589" s="1">
        <v>411216867</v>
      </c>
      <c r="J589" s="1">
        <v>1057457</v>
      </c>
      <c r="K589" s="1">
        <v>1047797</v>
      </c>
    </row>
    <row r="590" spans="1:11" x14ac:dyDescent="0.35">
      <c r="A590">
        <v>600903</v>
      </c>
      <c r="B590" t="s">
        <v>587</v>
      </c>
      <c r="C590" s="1">
        <v>1003</v>
      </c>
      <c r="D590" s="1">
        <v>264624</v>
      </c>
      <c r="E590">
        <v>0.224</v>
      </c>
      <c r="F590">
        <v>0.80200000000000005</v>
      </c>
      <c r="G590">
        <f t="shared" si="18"/>
        <v>0.80200000000000005</v>
      </c>
      <c r="H590">
        <f t="shared" si="19"/>
        <v>0.80200000000000005</v>
      </c>
      <c r="I590" s="1">
        <v>265418243</v>
      </c>
      <c r="J590" s="1">
        <v>751316</v>
      </c>
      <c r="K590" s="1">
        <v>570488</v>
      </c>
    </row>
    <row r="591" spans="1:11" x14ac:dyDescent="0.35">
      <c r="A591">
        <v>610301</v>
      </c>
      <c r="B591" t="s">
        <v>588</v>
      </c>
      <c r="C591" s="1">
        <v>1881</v>
      </c>
      <c r="D591" s="1">
        <v>366967</v>
      </c>
      <c r="E591">
        <v>0.65</v>
      </c>
      <c r="F591">
        <v>0.72499999999999998</v>
      </c>
      <c r="G591">
        <f t="shared" si="18"/>
        <v>0.72499999999999998</v>
      </c>
      <c r="H591">
        <f t="shared" si="19"/>
        <v>0.72499999999999998</v>
      </c>
      <c r="I591" s="1">
        <v>690265108</v>
      </c>
      <c r="J591" s="1">
        <v>1937362</v>
      </c>
      <c r="K591" s="1">
        <v>1623837</v>
      </c>
    </row>
    <row r="592" spans="1:11" x14ac:dyDescent="0.35">
      <c r="A592">
        <v>610501</v>
      </c>
      <c r="B592" t="s">
        <v>589</v>
      </c>
      <c r="C592" s="1">
        <v>969</v>
      </c>
      <c r="D592" s="1">
        <v>273425</v>
      </c>
      <c r="E592">
        <v>0.627</v>
      </c>
      <c r="F592">
        <v>0.79500000000000004</v>
      </c>
      <c r="G592">
        <f t="shared" si="18"/>
        <v>0.79500000000000004</v>
      </c>
      <c r="H592">
        <f t="shared" si="19"/>
        <v>0.79500000000000004</v>
      </c>
      <c r="I592" s="1">
        <v>264949185</v>
      </c>
      <c r="J592" s="1">
        <v>1314767</v>
      </c>
      <c r="K592" s="1">
        <v>1093325</v>
      </c>
    </row>
    <row r="593" spans="1:11" x14ac:dyDescent="0.35">
      <c r="A593">
        <v>610600</v>
      </c>
      <c r="B593" t="s">
        <v>590</v>
      </c>
      <c r="C593" s="1">
        <v>5476</v>
      </c>
      <c r="D593" s="1">
        <v>746334</v>
      </c>
      <c r="E593">
        <v>0.54300000000000004</v>
      </c>
      <c r="F593">
        <v>0.439</v>
      </c>
      <c r="G593">
        <f t="shared" si="18"/>
        <v>0.439</v>
      </c>
      <c r="H593">
        <f t="shared" si="19"/>
        <v>0.54300000000000004</v>
      </c>
      <c r="I593" s="1">
        <v>4086928341</v>
      </c>
      <c r="J593" s="1">
        <v>3556791</v>
      </c>
      <c r="K593" s="1">
        <v>2889339</v>
      </c>
    </row>
    <row r="594" spans="1:11" x14ac:dyDescent="0.35">
      <c r="A594">
        <v>610801</v>
      </c>
      <c r="B594" t="s">
        <v>591</v>
      </c>
      <c r="C594" s="1">
        <v>1251</v>
      </c>
      <c r="D594" s="1">
        <v>578216</v>
      </c>
      <c r="E594">
        <v>0.60599999999999998</v>
      </c>
      <c r="F594">
        <v>0.56499999999999995</v>
      </c>
      <c r="G594">
        <f t="shared" si="18"/>
        <v>0.56499999999999995</v>
      </c>
      <c r="H594">
        <f t="shared" si="19"/>
        <v>0.60599999999999998</v>
      </c>
      <c r="I594" s="1">
        <v>723348826</v>
      </c>
      <c r="J594" s="1">
        <v>1203802</v>
      </c>
      <c r="K594" s="1">
        <v>1126311</v>
      </c>
    </row>
    <row r="595" spans="1:11" x14ac:dyDescent="0.35">
      <c r="A595">
        <v>610901</v>
      </c>
      <c r="B595" t="s">
        <v>592</v>
      </c>
      <c r="C595" s="1">
        <v>877</v>
      </c>
      <c r="D595" s="1">
        <v>303555</v>
      </c>
      <c r="E595">
        <v>0.57299999999999995</v>
      </c>
      <c r="F595">
        <v>0.77200000000000002</v>
      </c>
      <c r="G595">
        <f t="shared" si="18"/>
        <v>0.77200000000000002</v>
      </c>
      <c r="H595">
        <f t="shared" si="19"/>
        <v>0.77200000000000002</v>
      </c>
      <c r="I595" s="1">
        <v>266217953</v>
      </c>
      <c r="J595" s="1">
        <v>911620</v>
      </c>
      <c r="K595" s="1">
        <v>780070</v>
      </c>
    </row>
    <row r="596" spans="1:11" x14ac:dyDescent="0.35">
      <c r="A596">
        <v>611001</v>
      </c>
      <c r="B596" t="s">
        <v>593</v>
      </c>
      <c r="C596" s="1">
        <v>1214</v>
      </c>
      <c r="D596" s="1">
        <v>408157</v>
      </c>
      <c r="E596">
        <v>0.59399999999999997</v>
      </c>
      <c r="F596">
        <v>0.69299999999999995</v>
      </c>
      <c r="G596">
        <f t="shared" si="18"/>
        <v>0.69299999999999995</v>
      </c>
      <c r="H596">
        <f t="shared" si="19"/>
        <v>0.69299999999999995</v>
      </c>
      <c r="I596" s="1">
        <v>495503012</v>
      </c>
      <c r="J596" s="1">
        <v>1195242</v>
      </c>
      <c r="K596" s="1">
        <v>1187638</v>
      </c>
    </row>
    <row r="597" spans="1:11" x14ac:dyDescent="0.35">
      <c r="A597">
        <v>620600</v>
      </c>
      <c r="B597" t="s">
        <v>594</v>
      </c>
      <c r="C597" s="1">
        <v>6891</v>
      </c>
      <c r="D597" s="1">
        <v>696111</v>
      </c>
      <c r="E597">
        <v>0.59</v>
      </c>
      <c r="F597">
        <v>0.47699999999999998</v>
      </c>
      <c r="G597">
        <f t="shared" si="18"/>
        <v>0.47699999999999998</v>
      </c>
      <c r="H597">
        <f t="shared" si="19"/>
        <v>0.59</v>
      </c>
      <c r="I597" s="1">
        <v>4796905810</v>
      </c>
      <c r="J597" s="1">
        <v>3076051</v>
      </c>
      <c r="K597" s="1">
        <v>2861684</v>
      </c>
    </row>
    <row r="598" spans="1:11" x14ac:dyDescent="0.35">
      <c r="A598">
        <v>620803</v>
      </c>
      <c r="B598" t="s">
        <v>595</v>
      </c>
      <c r="C598" s="1">
        <v>1980</v>
      </c>
      <c r="D598" s="1">
        <v>647994</v>
      </c>
      <c r="E598">
        <v>0.56599999999999995</v>
      </c>
      <c r="F598">
        <v>0.51300000000000001</v>
      </c>
      <c r="G598">
        <f t="shared" si="18"/>
        <v>0.51300000000000001</v>
      </c>
      <c r="H598">
        <f t="shared" si="19"/>
        <v>0.56599999999999995</v>
      </c>
      <c r="I598" s="1">
        <v>1283028823</v>
      </c>
      <c r="J598" s="1">
        <v>938544</v>
      </c>
      <c r="K598" s="1">
        <v>871999</v>
      </c>
    </row>
    <row r="599" spans="1:11" x14ac:dyDescent="0.35">
      <c r="A599">
        <v>620901</v>
      </c>
      <c r="B599" t="s">
        <v>596</v>
      </c>
      <c r="C599" s="1">
        <v>2235</v>
      </c>
      <c r="D599" s="1">
        <v>926014</v>
      </c>
      <c r="E599">
        <v>0.51900000000000002</v>
      </c>
      <c r="F599">
        <v>0.30299999999999999</v>
      </c>
      <c r="G599">
        <f t="shared" si="18"/>
        <v>0.30299999999999999</v>
      </c>
      <c r="H599">
        <f t="shared" si="19"/>
        <v>0.51900000000000002</v>
      </c>
      <c r="I599" s="1">
        <v>2069641589</v>
      </c>
      <c r="J599" s="1">
        <v>909961</v>
      </c>
      <c r="K599" s="1">
        <v>949218</v>
      </c>
    </row>
    <row r="600" spans="1:11" x14ac:dyDescent="0.35">
      <c r="A600">
        <v>621001</v>
      </c>
      <c r="B600" t="s">
        <v>597</v>
      </c>
      <c r="C600" s="1">
        <v>2218</v>
      </c>
      <c r="D600" s="1">
        <v>896582</v>
      </c>
      <c r="E600">
        <v>0.60799999999999998</v>
      </c>
      <c r="F600">
        <v>0.32600000000000001</v>
      </c>
      <c r="G600">
        <f t="shared" si="18"/>
        <v>0.32600000000000001</v>
      </c>
      <c r="H600">
        <f t="shared" si="19"/>
        <v>0.60799999999999998</v>
      </c>
      <c r="I600" s="1">
        <v>1988619552</v>
      </c>
      <c r="J600" s="1">
        <v>1060847</v>
      </c>
      <c r="K600" s="1">
        <v>1053915</v>
      </c>
    </row>
    <row r="601" spans="1:11" x14ac:dyDescent="0.35">
      <c r="A601">
        <v>621101</v>
      </c>
      <c r="B601" t="s">
        <v>598</v>
      </c>
      <c r="C601" s="1">
        <v>2417</v>
      </c>
      <c r="D601" s="1">
        <v>856394</v>
      </c>
      <c r="E601">
        <v>0.53500000000000003</v>
      </c>
      <c r="F601">
        <v>0.35599999999999998</v>
      </c>
      <c r="G601">
        <f t="shared" si="18"/>
        <v>0.35599999999999998</v>
      </c>
      <c r="H601">
        <f t="shared" si="19"/>
        <v>0.53500000000000003</v>
      </c>
      <c r="I601" s="1">
        <v>2069906430</v>
      </c>
      <c r="J601" s="1">
        <v>1104434</v>
      </c>
      <c r="K601" s="1">
        <v>1072969</v>
      </c>
    </row>
    <row r="602" spans="1:11" x14ac:dyDescent="0.35">
      <c r="A602">
        <v>621201</v>
      </c>
      <c r="B602" t="s">
        <v>599</v>
      </c>
      <c r="C602" s="1">
        <v>1610</v>
      </c>
      <c r="D602" s="1">
        <v>2300330</v>
      </c>
      <c r="E602">
        <v>0.26700000000000002</v>
      </c>
      <c r="F602">
        <v>0</v>
      </c>
      <c r="G602">
        <f t="shared" si="18"/>
        <v>0</v>
      </c>
      <c r="H602">
        <f t="shared" si="19"/>
        <v>0.36</v>
      </c>
      <c r="I602" s="1">
        <v>3703532872</v>
      </c>
      <c r="J602" s="1">
        <v>596198</v>
      </c>
      <c r="K602" s="1">
        <v>714519</v>
      </c>
    </row>
    <row r="603" spans="1:11" x14ac:dyDescent="0.35">
      <c r="A603">
        <v>621601</v>
      </c>
      <c r="B603" t="s">
        <v>600</v>
      </c>
      <c r="C603" s="1">
        <v>3061</v>
      </c>
      <c r="D603" s="1">
        <v>676433</v>
      </c>
      <c r="E603">
        <v>0.53</v>
      </c>
      <c r="F603">
        <v>0.49199999999999999</v>
      </c>
      <c r="G603">
        <f t="shared" si="18"/>
        <v>0.49199999999999999</v>
      </c>
      <c r="H603">
        <f t="shared" si="19"/>
        <v>0.53</v>
      </c>
      <c r="I603" s="1">
        <v>2070564182</v>
      </c>
      <c r="J603" s="1">
        <v>1085497</v>
      </c>
      <c r="K603" s="1">
        <v>1019792</v>
      </c>
    </row>
    <row r="604" spans="1:11" x14ac:dyDescent="0.35">
      <c r="A604">
        <v>621801</v>
      </c>
      <c r="B604" t="s">
        <v>601</v>
      </c>
      <c r="C604" s="1">
        <v>3524</v>
      </c>
      <c r="D604" s="1">
        <v>475469</v>
      </c>
      <c r="E604">
        <v>0.63500000000000001</v>
      </c>
      <c r="F604">
        <v>0.64200000000000002</v>
      </c>
      <c r="G604">
        <f t="shared" si="18"/>
        <v>0.64200000000000002</v>
      </c>
      <c r="H604">
        <f t="shared" si="19"/>
        <v>0.64200000000000002</v>
      </c>
      <c r="I604" s="1">
        <v>1675555200</v>
      </c>
      <c r="J604" s="1">
        <v>1581045</v>
      </c>
      <c r="K604" s="1">
        <v>1528360</v>
      </c>
    </row>
    <row r="605" spans="1:11" x14ac:dyDescent="0.35">
      <c r="A605">
        <v>622002</v>
      </c>
      <c r="B605" t="s">
        <v>602</v>
      </c>
      <c r="C605" s="1">
        <v>1794</v>
      </c>
      <c r="D605" s="1">
        <v>642435</v>
      </c>
      <c r="E605">
        <v>0.56799999999999995</v>
      </c>
      <c r="F605">
        <v>0.51700000000000002</v>
      </c>
      <c r="G605">
        <f t="shared" si="18"/>
        <v>0.51700000000000002</v>
      </c>
      <c r="H605">
        <f t="shared" si="19"/>
        <v>0.56799999999999995</v>
      </c>
      <c r="I605" s="1">
        <v>1152528837</v>
      </c>
      <c r="J605" s="1">
        <v>682164</v>
      </c>
      <c r="K605" s="1">
        <v>721423</v>
      </c>
    </row>
    <row r="606" spans="1:11" x14ac:dyDescent="0.35">
      <c r="A606">
        <v>630101</v>
      </c>
      <c r="B606" t="s">
        <v>603</v>
      </c>
      <c r="C606" s="1">
        <v>241</v>
      </c>
      <c r="D606" s="1">
        <v>5994137</v>
      </c>
      <c r="E606">
        <v>0</v>
      </c>
      <c r="F606">
        <v>0</v>
      </c>
      <c r="G606">
        <f t="shared" si="18"/>
        <v>0</v>
      </c>
      <c r="H606">
        <f t="shared" si="19"/>
        <v>0.36</v>
      </c>
      <c r="I606" s="1">
        <v>1444587170</v>
      </c>
      <c r="J606" s="1">
        <v>189547</v>
      </c>
      <c r="K606" s="1">
        <v>152681</v>
      </c>
    </row>
    <row r="607" spans="1:11" x14ac:dyDescent="0.35">
      <c r="A607">
        <v>630202</v>
      </c>
      <c r="B607" t="s">
        <v>604</v>
      </c>
      <c r="C607" s="1">
        <v>562</v>
      </c>
      <c r="D607" s="1">
        <v>2516532</v>
      </c>
      <c r="E607">
        <v>0</v>
      </c>
      <c r="F607">
        <v>0</v>
      </c>
      <c r="G607">
        <f t="shared" si="18"/>
        <v>0</v>
      </c>
      <c r="H607">
        <f t="shared" si="19"/>
        <v>0.36</v>
      </c>
      <c r="I607" s="1">
        <v>1414291111</v>
      </c>
      <c r="J607" s="1">
        <v>116759</v>
      </c>
      <c r="K607" s="1">
        <v>99268</v>
      </c>
    </row>
    <row r="608" spans="1:11" x14ac:dyDescent="0.35">
      <c r="A608">
        <v>630300</v>
      </c>
      <c r="B608" t="s">
        <v>605</v>
      </c>
      <c r="C608" s="1">
        <v>2067</v>
      </c>
      <c r="D608" s="1">
        <v>554668</v>
      </c>
      <c r="E608">
        <v>0.51600000000000001</v>
      </c>
      <c r="F608">
        <v>0.58299999999999996</v>
      </c>
      <c r="G608">
        <f t="shared" si="18"/>
        <v>0.58299999999999996</v>
      </c>
      <c r="H608">
        <f t="shared" si="19"/>
        <v>0.58299999999999996</v>
      </c>
      <c r="I608" s="1">
        <v>1146499391</v>
      </c>
      <c r="J608" s="1">
        <v>752468</v>
      </c>
      <c r="K608" s="1">
        <v>970719</v>
      </c>
    </row>
    <row r="609" spans="1:11" x14ac:dyDescent="0.35">
      <c r="A609">
        <v>630601</v>
      </c>
      <c r="B609" t="s">
        <v>606</v>
      </c>
      <c r="C609" s="1">
        <v>350</v>
      </c>
      <c r="D609" s="1">
        <v>1594153</v>
      </c>
      <c r="E609">
        <v>0.158</v>
      </c>
      <c r="F609">
        <v>0</v>
      </c>
      <c r="G609">
        <f t="shared" si="18"/>
        <v>0</v>
      </c>
      <c r="H609">
        <f t="shared" si="19"/>
        <v>0.36</v>
      </c>
      <c r="I609" s="1">
        <v>557953806</v>
      </c>
      <c r="J609" s="1">
        <v>168450</v>
      </c>
      <c r="K609" s="1">
        <v>155395</v>
      </c>
    </row>
    <row r="610" spans="1:11" x14ac:dyDescent="0.35">
      <c r="A610">
        <v>630701</v>
      </c>
      <c r="B610" t="s">
        <v>607</v>
      </c>
      <c r="C610" s="1">
        <v>1002</v>
      </c>
      <c r="D610" s="1">
        <v>2992765</v>
      </c>
      <c r="E610">
        <v>0</v>
      </c>
      <c r="F610">
        <v>0</v>
      </c>
      <c r="G610">
        <f t="shared" si="18"/>
        <v>0</v>
      </c>
      <c r="H610">
        <f t="shared" si="19"/>
        <v>0.36</v>
      </c>
      <c r="I610" s="1">
        <v>2998751175</v>
      </c>
      <c r="J610" s="1">
        <v>307157</v>
      </c>
      <c r="K610" s="1">
        <v>317174</v>
      </c>
    </row>
    <row r="611" spans="1:11" x14ac:dyDescent="0.35">
      <c r="A611">
        <v>630801</v>
      </c>
      <c r="B611" t="s">
        <v>608</v>
      </c>
      <c r="C611" s="1">
        <v>955</v>
      </c>
      <c r="D611" s="1">
        <v>1101776</v>
      </c>
      <c r="E611">
        <v>0.158</v>
      </c>
      <c r="F611">
        <v>0.17100000000000001</v>
      </c>
      <c r="G611">
        <f t="shared" si="18"/>
        <v>0.17100000000000001</v>
      </c>
      <c r="H611">
        <f t="shared" si="19"/>
        <v>0.36</v>
      </c>
      <c r="I611" s="1">
        <v>1052196451</v>
      </c>
      <c r="J611" s="1">
        <v>246926</v>
      </c>
      <c r="K611" s="1">
        <v>241330</v>
      </c>
    </row>
    <row r="612" spans="1:11" x14ac:dyDescent="0.35">
      <c r="A612">
        <v>630902</v>
      </c>
      <c r="B612" t="s">
        <v>609</v>
      </c>
      <c r="C612" s="1">
        <v>3841</v>
      </c>
      <c r="D612" s="1">
        <v>550306</v>
      </c>
      <c r="E612">
        <v>0.42099999999999999</v>
      </c>
      <c r="F612">
        <v>0.58599999999999997</v>
      </c>
      <c r="G612">
        <f t="shared" si="18"/>
        <v>0.58599999999999997</v>
      </c>
      <c r="H612">
        <f t="shared" si="19"/>
        <v>0.58599999999999997</v>
      </c>
      <c r="I612" s="1">
        <v>2113725973</v>
      </c>
      <c r="J612" s="1">
        <v>885488</v>
      </c>
      <c r="K612" s="1">
        <v>950822</v>
      </c>
    </row>
    <row r="613" spans="1:11" x14ac:dyDescent="0.35">
      <c r="A613">
        <v>630918</v>
      </c>
      <c r="B613" t="s">
        <v>610</v>
      </c>
      <c r="C613" s="1">
        <v>344</v>
      </c>
      <c r="D613" s="1">
        <v>580264</v>
      </c>
      <c r="E613">
        <v>0.375</v>
      </c>
      <c r="F613">
        <v>0.56399999999999995</v>
      </c>
      <c r="G613">
        <f t="shared" si="18"/>
        <v>0.56399999999999995</v>
      </c>
      <c r="H613">
        <f t="shared" si="19"/>
        <v>0.56399999999999995</v>
      </c>
      <c r="I613" s="1">
        <v>199611141</v>
      </c>
      <c r="J613" s="1">
        <v>45308</v>
      </c>
      <c r="K613" s="1">
        <v>64994</v>
      </c>
    </row>
    <row r="614" spans="1:11" x14ac:dyDescent="0.35">
      <c r="A614">
        <v>631201</v>
      </c>
      <c r="B614" t="s">
        <v>611</v>
      </c>
      <c r="C614" s="1">
        <v>855</v>
      </c>
      <c r="D614" s="1">
        <v>673328</v>
      </c>
      <c r="E614">
        <v>0.42099999999999999</v>
      </c>
      <c r="F614">
        <v>0.49399999999999999</v>
      </c>
      <c r="G614">
        <f t="shared" si="18"/>
        <v>0.49399999999999999</v>
      </c>
      <c r="H614">
        <f t="shared" si="19"/>
        <v>0.49399999999999999</v>
      </c>
      <c r="I614" s="1">
        <v>575695601</v>
      </c>
      <c r="J614" s="1">
        <v>486427</v>
      </c>
      <c r="K614" s="1">
        <v>440947</v>
      </c>
    </row>
    <row r="615" spans="1:11" x14ac:dyDescent="0.35">
      <c r="A615">
        <v>640101</v>
      </c>
      <c r="B615" t="s">
        <v>612</v>
      </c>
      <c r="C615" s="1">
        <v>652</v>
      </c>
      <c r="D615" s="1">
        <v>437067</v>
      </c>
      <c r="E615">
        <v>0.46700000000000003</v>
      </c>
      <c r="F615">
        <v>0.67200000000000004</v>
      </c>
      <c r="G615">
        <f t="shared" si="18"/>
        <v>0.67200000000000004</v>
      </c>
      <c r="H615">
        <f t="shared" si="19"/>
        <v>0.67200000000000004</v>
      </c>
      <c r="I615" s="1">
        <v>284968047</v>
      </c>
      <c r="J615" s="1">
        <v>403652</v>
      </c>
      <c r="K615" s="1">
        <v>398810</v>
      </c>
    </row>
    <row r="616" spans="1:11" x14ac:dyDescent="0.35">
      <c r="A616">
        <v>640502</v>
      </c>
      <c r="B616" t="s">
        <v>613</v>
      </c>
      <c r="C616" s="1">
        <v>544</v>
      </c>
      <c r="D616" s="1">
        <v>697884</v>
      </c>
      <c r="E616">
        <v>0.35</v>
      </c>
      <c r="F616">
        <v>0.47499999999999998</v>
      </c>
      <c r="G616">
        <f t="shared" si="18"/>
        <v>0.47499999999999998</v>
      </c>
      <c r="H616">
        <f t="shared" si="19"/>
        <v>0.47499999999999998</v>
      </c>
      <c r="I616" s="1">
        <v>379649043</v>
      </c>
      <c r="J616" s="1">
        <v>347312</v>
      </c>
      <c r="K616" s="1">
        <v>292273</v>
      </c>
    </row>
    <row r="617" spans="1:11" x14ac:dyDescent="0.35">
      <c r="A617">
        <v>640601</v>
      </c>
      <c r="B617" t="s">
        <v>614</v>
      </c>
      <c r="C617" s="1">
        <v>534</v>
      </c>
      <c r="D617" s="1">
        <v>400140</v>
      </c>
      <c r="E617">
        <v>0.58199999999999996</v>
      </c>
      <c r="F617">
        <v>0.7</v>
      </c>
      <c r="G617">
        <f t="shared" si="18"/>
        <v>0.7</v>
      </c>
      <c r="H617">
        <f t="shared" si="19"/>
        <v>0.7</v>
      </c>
      <c r="I617" s="1">
        <v>213675224</v>
      </c>
      <c r="J617" s="1">
        <v>422451</v>
      </c>
      <c r="K617" s="1">
        <v>396728</v>
      </c>
    </row>
    <row r="618" spans="1:11" x14ac:dyDescent="0.35">
      <c r="A618">
        <v>640701</v>
      </c>
      <c r="B618" t="s">
        <v>615</v>
      </c>
      <c r="C618" s="1">
        <v>1241</v>
      </c>
      <c r="D618" s="1">
        <v>369842</v>
      </c>
      <c r="E618">
        <v>0.44900000000000001</v>
      </c>
      <c r="F618">
        <v>0.72199999999999998</v>
      </c>
      <c r="G618">
        <f t="shared" si="18"/>
        <v>0.72199999999999998</v>
      </c>
      <c r="H618">
        <f t="shared" si="19"/>
        <v>0.72199999999999998</v>
      </c>
      <c r="I618" s="1">
        <v>458974429</v>
      </c>
      <c r="J618" s="1">
        <v>789268</v>
      </c>
      <c r="K618" s="1">
        <v>811841</v>
      </c>
    </row>
    <row r="619" spans="1:11" x14ac:dyDescent="0.35">
      <c r="A619">
        <v>640801</v>
      </c>
      <c r="B619" t="s">
        <v>616</v>
      </c>
      <c r="C619" s="1">
        <v>1126</v>
      </c>
      <c r="D619" s="1">
        <v>543481</v>
      </c>
      <c r="E619">
        <v>0.49099999999999999</v>
      </c>
      <c r="F619">
        <v>0.59099999999999997</v>
      </c>
      <c r="G619">
        <f t="shared" si="18"/>
        <v>0.59099999999999997</v>
      </c>
      <c r="H619">
        <f t="shared" si="19"/>
        <v>0.59099999999999997</v>
      </c>
      <c r="I619" s="1">
        <v>611960313</v>
      </c>
      <c r="J619" s="1">
        <v>337746</v>
      </c>
      <c r="K619" s="1">
        <v>413212</v>
      </c>
    </row>
    <row r="620" spans="1:11" x14ac:dyDescent="0.35">
      <c r="A620">
        <v>641001</v>
      </c>
      <c r="B620" t="s">
        <v>617</v>
      </c>
      <c r="C620" s="1">
        <v>488</v>
      </c>
      <c r="D620" s="1">
        <v>402531</v>
      </c>
      <c r="E620">
        <v>0.51900000000000002</v>
      </c>
      <c r="F620">
        <v>0.69799999999999995</v>
      </c>
      <c r="G620">
        <f t="shared" si="18"/>
        <v>0.69799999999999995</v>
      </c>
      <c r="H620">
        <f t="shared" si="19"/>
        <v>0.69799999999999995</v>
      </c>
      <c r="I620" s="1">
        <v>196435279</v>
      </c>
      <c r="J620" s="1">
        <v>204767</v>
      </c>
      <c r="K620" s="1">
        <v>237118</v>
      </c>
    </row>
    <row r="621" spans="1:11" x14ac:dyDescent="0.35">
      <c r="A621">
        <v>641301</v>
      </c>
      <c r="B621" t="s">
        <v>618</v>
      </c>
      <c r="C621" s="1">
        <v>2386</v>
      </c>
      <c r="D621" s="1">
        <v>336542</v>
      </c>
      <c r="E621">
        <v>0.42899999999999999</v>
      </c>
      <c r="F621">
        <v>0.748</v>
      </c>
      <c r="G621">
        <f t="shared" si="18"/>
        <v>0.748</v>
      </c>
      <c r="H621">
        <f t="shared" si="19"/>
        <v>0.748</v>
      </c>
      <c r="I621" s="1">
        <v>802990419</v>
      </c>
      <c r="J621" s="1">
        <v>1026210</v>
      </c>
      <c r="K621" s="1">
        <v>1119152</v>
      </c>
    </row>
    <row r="622" spans="1:11" x14ac:dyDescent="0.35">
      <c r="A622">
        <v>641401</v>
      </c>
      <c r="B622" t="s">
        <v>619</v>
      </c>
      <c r="C622" s="1">
        <v>72</v>
      </c>
      <c r="D622" s="1">
        <v>4453099</v>
      </c>
      <c r="E622">
        <v>0</v>
      </c>
      <c r="F622">
        <v>0</v>
      </c>
      <c r="G622">
        <f t="shared" si="18"/>
        <v>0</v>
      </c>
      <c r="H622">
        <f t="shared" si="19"/>
        <v>0.36</v>
      </c>
      <c r="I622" s="1">
        <v>320623188</v>
      </c>
      <c r="J622" s="1">
        <v>22496</v>
      </c>
      <c r="K622" s="1">
        <v>17978</v>
      </c>
    </row>
    <row r="623" spans="1:11" x14ac:dyDescent="0.35">
      <c r="A623">
        <v>641501</v>
      </c>
      <c r="B623" t="s">
        <v>620</v>
      </c>
      <c r="C623" s="1">
        <v>562</v>
      </c>
      <c r="D623" s="1">
        <v>661353</v>
      </c>
      <c r="E623">
        <v>0.371</v>
      </c>
      <c r="F623">
        <v>0.503</v>
      </c>
      <c r="G623">
        <f t="shared" si="18"/>
        <v>0.503</v>
      </c>
      <c r="H623">
        <f t="shared" si="19"/>
        <v>0.503</v>
      </c>
      <c r="I623" s="1">
        <v>371680731</v>
      </c>
      <c r="J623" s="1">
        <v>259842</v>
      </c>
      <c r="K623" s="1">
        <v>287686</v>
      </c>
    </row>
    <row r="624" spans="1:11" x14ac:dyDescent="0.35">
      <c r="A624">
        <v>641610</v>
      </c>
      <c r="B624" t="s">
        <v>621</v>
      </c>
      <c r="C624" s="1">
        <v>966</v>
      </c>
      <c r="D624" s="1">
        <v>598097</v>
      </c>
      <c r="E624">
        <v>0.39900000000000002</v>
      </c>
      <c r="F624">
        <v>0.55000000000000004</v>
      </c>
      <c r="G624">
        <f t="shared" si="18"/>
        <v>0.55000000000000004</v>
      </c>
      <c r="H624">
        <f t="shared" si="19"/>
        <v>0.55000000000000004</v>
      </c>
      <c r="I624" s="1">
        <v>577762131</v>
      </c>
      <c r="J624" s="1">
        <v>316326</v>
      </c>
      <c r="K624" s="1">
        <v>373366</v>
      </c>
    </row>
    <row r="625" spans="1:11" x14ac:dyDescent="0.35">
      <c r="A625">
        <v>641701</v>
      </c>
      <c r="B625" t="s">
        <v>622</v>
      </c>
      <c r="C625" s="1">
        <v>794</v>
      </c>
      <c r="D625" s="1">
        <v>649489</v>
      </c>
      <c r="E625">
        <v>0.17599999999999999</v>
      </c>
      <c r="F625">
        <v>0.51200000000000001</v>
      </c>
      <c r="G625">
        <f t="shared" si="18"/>
        <v>0.51200000000000001</v>
      </c>
      <c r="H625">
        <f t="shared" si="19"/>
        <v>0.51200000000000001</v>
      </c>
      <c r="I625" s="1">
        <v>515694568</v>
      </c>
      <c r="J625" s="1">
        <v>258669</v>
      </c>
      <c r="K625" s="1">
        <v>277139</v>
      </c>
    </row>
    <row r="626" spans="1:11" x14ac:dyDescent="0.35">
      <c r="A626">
        <v>650101</v>
      </c>
      <c r="B626" t="s">
        <v>623</v>
      </c>
      <c r="C626" s="1">
        <v>2276</v>
      </c>
      <c r="D626" s="1">
        <v>251824</v>
      </c>
      <c r="E626">
        <v>0.63700000000000001</v>
      </c>
      <c r="F626">
        <v>0.81100000000000005</v>
      </c>
      <c r="G626">
        <f t="shared" si="18"/>
        <v>0.81100000000000005</v>
      </c>
      <c r="H626">
        <f t="shared" si="19"/>
        <v>0.81100000000000005</v>
      </c>
      <c r="I626" s="1">
        <v>573153626</v>
      </c>
      <c r="J626" s="1">
        <v>1439293</v>
      </c>
      <c r="K626" s="1">
        <v>1777462</v>
      </c>
    </row>
    <row r="627" spans="1:11" x14ac:dyDescent="0.35">
      <c r="A627">
        <v>650301</v>
      </c>
      <c r="B627" t="s">
        <v>624</v>
      </c>
      <c r="C627" s="1">
        <v>944</v>
      </c>
      <c r="D627" s="1">
        <v>215548</v>
      </c>
      <c r="E627">
        <v>0.69199999999999995</v>
      </c>
      <c r="F627">
        <v>0.83799999999999997</v>
      </c>
      <c r="G627">
        <f t="shared" si="18"/>
        <v>0.83799999999999997</v>
      </c>
      <c r="H627">
        <f t="shared" si="19"/>
        <v>0.83799999999999997</v>
      </c>
      <c r="I627" s="1">
        <v>203477548</v>
      </c>
      <c r="J627" s="1">
        <v>714559</v>
      </c>
      <c r="K627" s="1">
        <v>921515</v>
      </c>
    </row>
    <row r="628" spans="1:11" x14ac:dyDescent="0.35">
      <c r="A628">
        <v>650501</v>
      </c>
      <c r="B628" t="s">
        <v>625</v>
      </c>
      <c r="C628" s="1">
        <v>991</v>
      </c>
      <c r="D628" s="1">
        <v>230136</v>
      </c>
      <c r="E628">
        <v>0.623</v>
      </c>
      <c r="F628">
        <v>0.82799999999999996</v>
      </c>
      <c r="G628">
        <f t="shared" si="18"/>
        <v>0.82799999999999996</v>
      </c>
      <c r="H628">
        <f t="shared" si="19"/>
        <v>0.82799999999999996</v>
      </c>
      <c r="I628" s="1">
        <v>228065681</v>
      </c>
      <c r="J628" s="1">
        <v>766829</v>
      </c>
      <c r="K628" s="1">
        <v>790046</v>
      </c>
    </row>
    <row r="629" spans="1:11" x14ac:dyDescent="0.35">
      <c r="A629">
        <v>650701</v>
      </c>
      <c r="B629" t="s">
        <v>626</v>
      </c>
      <c r="C629" s="1">
        <v>925</v>
      </c>
      <c r="D629" s="1">
        <v>278309</v>
      </c>
      <c r="E629">
        <v>0.67300000000000004</v>
      </c>
      <c r="F629">
        <v>0.79100000000000004</v>
      </c>
      <c r="G629">
        <f t="shared" si="18"/>
        <v>0.79100000000000004</v>
      </c>
      <c r="H629">
        <f t="shared" si="19"/>
        <v>0.79100000000000004</v>
      </c>
      <c r="I629" s="1">
        <v>257435913</v>
      </c>
      <c r="J629" s="1">
        <v>596171</v>
      </c>
      <c r="K629" s="1">
        <v>729664</v>
      </c>
    </row>
    <row r="630" spans="1:11" x14ac:dyDescent="0.35">
      <c r="A630">
        <v>650801</v>
      </c>
      <c r="B630" t="s">
        <v>627</v>
      </c>
      <c r="C630" s="1">
        <v>2525</v>
      </c>
      <c r="D630" s="1">
        <v>470831</v>
      </c>
      <c r="E630">
        <v>0.63200000000000001</v>
      </c>
      <c r="F630">
        <v>0.64600000000000002</v>
      </c>
      <c r="G630">
        <f t="shared" si="18"/>
        <v>0.64600000000000002</v>
      </c>
      <c r="H630">
        <f t="shared" si="19"/>
        <v>0.64600000000000002</v>
      </c>
      <c r="I630" s="1">
        <v>1188849423</v>
      </c>
      <c r="J630" s="1">
        <v>931733</v>
      </c>
      <c r="K630" s="1">
        <v>1091670</v>
      </c>
    </row>
    <row r="631" spans="1:11" x14ac:dyDescent="0.35">
      <c r="A631">
        <v>650901</v>
      </c>
      <c r="B631" t="s">
        <v>628</v>
      </c>
      <c r="C631" s="1">
        <v>2148</v>
      </c>
      <c r="D631" s="1">
        <v>307506</v>
      </c>
      <c r="E631">
        <v>0.7</v>
      </c>
      <c r="F631">
        <v>0.76900000000000002</v>
      </c>
      <c r="G631">
        <f t="shared" si="18"/>
        <v>0.76900000000000002</v>
      </c>
      <c r="H631">
        <f t="shared" si="19"/>
        <v>0.76900000000000002</v>
      </c>
      <c r="I631" s="1">
        <v>660524841</v>
      </c>
      <c r="J631" s="1">
        <v>1423025</v>
      </c>
      <c r="K631" s="1">
        <v>1546697</v>
      </c>
    </row>
    <row r="632" spans="1:11" x14ac:dyDescent="0.35">
      <c r="A632">
        <v>650902</v>
      </c>
      <c r="B632" t="s">
        <v>629</v>
      </c>
      <c r="C632" s="1">
        <v>1230</v>
      </c>
      <c r="D632" s="1">
        <v>242134</v>
      </c>
      <c r="E632">
        <v>0.746</v>
      </c>
      <c r="F632">
        <v>0.81799999999999995</v>
      </c>
      <c r="G632">
        <f t="shared" si="18"/>
        <v>0.81799999999999995</v>
      </c>
      <c r="H632">
        <f t="shared" si="19"/>
        <v>0.81799999999999995</v>
      </c>
      <c r="I632" s="1">
        <v>297825306</v>
      </c>
      <c r="J632" s="1">
        <v>1059100</v>
      </c>
      <c r="K632" s="1">
        <v>1116980</v>
      </c>
    </row>
    <row r="633" spans="1:11" x14ac:dyDescent="0.35">
      <c r="A633">
        <v>651201</v>
      </c>
      <c r="B633" t="s">
        <v>630</v>
      </c>
      <c r="C633" s="1">
        <v>1223</v>
      </c>
      <c r="D633" s="1">
        <v>336223</v>
      </c>
      <c r="E633">
        <v>0.62</v>
      </c>
      <c r="F633">
        <v>0.748</v>
      </c>
      <c r="G633">
        <f t="shared" si="18"/>
        <v>0.748</v>
      </c>
      <c r="H633">
        <f t="shared" si="19"/>
        <v>0.748</v>
      </c>
      <c r="I633" s="1">
        <v>411200798</v>
      </c>
      <c r="J633" s="1">
        <v>1062758</v>
      </c>
      <c r="K633" s="1">
        <v>967582</v>
      </c>
    </row>
    <row r="634" spans="1:11" x14ac:dyDescent="0.35">
      <c r="A634">
        <v>651402</v>
      </c>
      <c r="B634" t="s">
        <v>631</v>
      </c>
      <c r="C634" s="1">
        <v>1210</v>
      </c>
      <c r="D634" s="1">
        <v>322712</v>
      </c>
      <c r="E634">
        <v>0.68300000000000005</v>
      </c>
      <c r="F634">
        <v>0.75800000000000001</v>
      </c>
      <c r="G634">
        <f t="shared" si="18"/>
        <v>0.75800000000000001</v>
      </c>
      <c r="H634">
        <f t="shared" si="19"/>
        <v>0.75800000000000001</v>
      </c>
      <c r="I634" s="1">
        <v>390482012</v>
      </c>
      <c r="J634" s="1">
        <v>748947</v>
      </c>
      <c r="K634" s="1">
        <v>782877</v>
      </c>
    </row>
    <row r="635" spans="1:11" x14ac:dyDescent="0.35">
      <c r="A635">
        <v>651501</v>
      </c>
      <c r="B635" t="s">
        <v>632</v>
      </c>
      <c r="C635" s="1">
        <v>1412</v>
      </c>
      <c r="D635" s="1">
        <v>398496</v>
      </c>
      <c r="E635">
        <v>0.52400000000000002</v>
      </c>
      <c r="F635">
        <v>0.70099999999999996</v>
      </c>
      <c r="G635">
        <f t="shared" si="18"/>
        <v>0.70099999999999996</v>
      </c>
      <c r="H635">
        <f t="shared" si="19"/>
        <v>0.70099999999999996</v>
      </c>
      <c r="I635" s="1">
        <v>562676961</v>
      </c>
      <c r="J635" s="1">
        <v>1130692</v>
      </c>
      <c r="K635" s="1">
        <v>1387885</v>
      </c>
    </row>
    <row r="636" spans="1:11" x14ac:dyDescent="0.35">
      <c r="A636">
        <v>651503</v>
      </c>
      <c r="B636" t="s">
        <v>633</v>
      </c>
      <c r="C636" s="1">
        <v>958</v>
      </c>
      <c r="D636" s="1">
        <v>290929</v>
      </c>
      <c r="E636">
        <v>0.46700000000000003</v>
      </c>
      <c r="F636">
        <v>0.78200000000000003</v>
      </c>
      <c r="G636">
        <f t="shared" si="18"/>
        <v>0.78200000000000003</v>
      </c>
      <c r="H636">
        <f t="shared" si="19"/>
        <v>0.78200000000000003</v>
      </c>
      <c r="I636" s="1">
        <v>278710598</v>
      </c>
      <c r="J636" s="1">
        <v>1358807</v>
      </c>
      <c r="K636" s="1">
        <v>1091580</v>
      </c>
    </row>
    <row r="637" spans="1:11" x14ac:dyDescent="0.35">
      <c r="A637">
        <v>660101</v>
      </c>
      <c r="B637" t="s">
        <v>634</v>
      </c>
      <c r="C637" s="1">
        <v>3776</v>
      </c>
      <c r="D637" s="1">
        <v>1336126</v>
      </c>
      <c r="E637">
        <v>0.60599999999999998</v>
      </c>
      <c r="F637">
        <v>0</v>
      </c>
      <c r="G637">
        <f t="shared" si="18"/>
        <v>0</v>
      </c>
      <c r="H637">
        <f t="shared" si="19"/>
        <v>0.60599999999999998</v>
      </c>
      <c r="I637" s="1">
        <v>5045214692</v>
      </c>
      <c r="J637" s="1">
        <v>1192860</v>
      </c>
      <c r="K637" s="1">
        <v>1124818</v>
      </c>
    </row>
    <row r="638" spans="1:11" x14ac:dyDescent="0.35">
      <c r="A638">
        <v>660102</v>
      </c>
      <c r="B638" t="s">
        <v>635</v>
      </c>
      <c r="C638" s="1">
        <v>4673</v>
      </c>
      <c r="D638" s="1">
        <v>1794715</v>
      </c>
      <c r="E638">
        <v>0.38500000000000001</v>
      </c>
      <c r="F638">
        <v>0</v>
      </c>
      <c r="G638">
        <f t="shared" si="18"/>
        <v>0</v>
      </c>
      <c r="H638">
        <f t="shared" si="19"/>
        <v>0.38500000000000001</v>
      </c>
      <c r="I638" s="1">
        <v>8386706563</v>
      </c>
      <c r="J638" s="1">
        <v>571549</v>
      </c>
      <c r="K638" s="1">
        <v>349114</v>
      </c>
    </row>
    <row r="639" spans="1:11" x14ac:dyDescent="0.35">
      <c r="A639">
        <v>660202</v>
      </c>
      <c r="B639" t="s">
        <v>636</v>
      </c>
      <c r="C639" s="1">
        <v>1866</v>
      </c>
      <c r="D639" s="1">
        <v>976871</v>
      </c>
      <c r="E639">
        <v>0.60399999999999998</v>
      </c>
      <c r="F639">
        <v>0.26500000000000001</v>
      </c>
      <c r="G639">
        <f t="shared" si="18"/>
        <v>0.26500000000000001</v>
      </c>
      <c r="H639">
        <f t="shared" si="19"/>
        <v>0.60399999999999998</v>
      </c>
      <c r="I639" s="1">
        <v>1822841637</v>
      </c>
      <c r="J639" s="1">
        <v>357597</v>
      </c>
      <c r="K639" s="1">
        <v>305056</v>
      </c>
    </row>
    <row r="640" spans="1:11" x14ac:dyDescent="0.35">
      <c r="A640">
        <v>660203</v>
      </c>
      <c r="B640" t="s">
        <v>637</v>
      </c>
      <c r="C640" s="1">
        <v>2804</v>
      </c>
      <c r="D640" s="1">
        <v>1238076</v>
      </c>
      <c r="E640">
        <v>0.55400000000000005</v>
      </c>
      <c r="F640">
        <v>6.9000000000000006E-2</v>
      </c>
      <c r="G640">
        <f t="shared" si="18"/>
        <v>6.9000000000000006E-2</v>
      </c>
      <c r="H640">
        <f t="shared" si="19"/>
        <v>0.55400000000000005</v>
      </c>
      <c r="I640" s="1">
        <v>3471566422</v>
      </c>
      <c r="J640" s="1">
        <v>594728</v>
      </c>
      <c r="K640" s="1">
        <v>423954</v>
      </c>
    </row>
    <row r="641" spans="1:11" x14ac:dyDescent="0.35">
      <c r="A641">
        <v>660301</v>
      </c>
      <c r="B641" t="s">
        <v>638</v>
      </c>
      <c r="C641" s="1">
        <v>3336</v>
      </c>
      <c r="D641" s="1">
        <v>1090185</v>
      </c>
      <c r="E641">
        <v>0.55400000000000005</v>
      </c>
      <c r="F641">
        <v>0.18</v>
      </c>
      <c r="G641">
        <f t="shared" si="18"/>
        <v>0.18</v>
      </c>
      <c r="H641">
        <f t="shared" si="19"/>
        <v>0.55400000000000005</v>
      </c>
      <c r="I641" s="1">
        <v>3636857662</v>
      </c>
      <c r="J641" s="1">
        <v>689400</v>
      </c>
      <c r="K641" s="1">
        <v>645976</v>
      </c>
    </row>
    <row r="642" spans="1:11" x14ac:dyDescent="0.35">
      <c r="A642">
        <v>660302</v>
      </c>
      <c r="B642" t="s">
        <v>639</v>
      </c>
      <c r="C642" s="1">
        <v>1154</v>
      </c>
      <c r="D642" s="1">
        <v>1225694</v>
      </c>
      <c r="E642">
        <v>0.55900000000000005</v>
      </c>
      <c r="F642">
        <v>7.8E-2</v>
      </c>
      <c r="G642">
        <f t="shared" si="18"/>
        <v>7.8E-2</v>
      </c>
      <c r="H642">
        <f t="shared" si="19"/>
        <v>0.55900000000000005</v>
      </c>
      <c r="I642" s="1">
        <v>1414451458</v>
      </c>
      <c r="J642" s="1">
        <v>272840</v>
      </c>
      <c r="K642" s="1">
        <v>293555</v>
      </c>
    </row>
    <row r="643" spans="1:11" x14ac:dyDescent="0.35">
      <c r="A643">
        <v>660303</v>
      </c>
      <c r="B643" t="s">
        <v>640</v>
      </c>
      <c r="C643" s="1">
        <v>1633</v>
      </c>
      <c r="D643" s="1">
        <v>1755303</v>
      </c>
      <c r="E643">
        <v>0.41199999999999998</v>
      </c>
      <c r="F643">
        <v>0</v>
      </c>
      <c r="G643">
        <f t="shared" si="18"/>
        <v>0</v>
      </c>
      <c r="H643">
        <f t="shared" si="19"/>
        <v>0.41199999999999998</v>
      </c>
      <c r="I643" s="1">
        <v>2866411394</v>
      </c>
      <c r="J643" s="1">
        <v>405321</v>
      </c>
      <c r="K643" s="1">
        <v>359704</v>
      </c>
    </row>
    <row r="644" spans="1:11" x14ac:dyDescent="0.35">
      <c r="A644">
        <v>660401</v>
      </c>
      <c r="B644" t="s">
        <v>641</v>
      </c>
      <c r="C644" s="1">
        <v>2904</v>
      </c>
      <c r="D644" s="1">
        <v>785975</v>
      </c>
      <c r="E644">
        <v>0.66200000000000003</v>
      </c>
      <c r="F644">
        <v>0.40899999999999997</v>
      </c>
      <c r="G644">
        <f t="shared" ref="G644:G684" si="20">F644</f>
        <v>0.40899999999999997</v>
      </c>
      <c r="H644">
        <f t="shared" ref="H644:H684" si="21">MAX(IF(E644&gt;F644,E644,F644),0.36)</f>
        <v>0.66200000000000003</v>
      </c>
      <c r="I644" s="1">
        <v>2282472520</v>
      </c>
      <c r="J644" s="1">
        <v>527324</v>
      </c>
      <c r="K644" s="1">
        <v>546353</v>
      </c>
    </row>
    <row r="645" spans="1:11" x14ac:dyDescent="0.35">
      <c r="A645">
        <v>660402</v>
      </c>
      <c r="B645" t="s">
        <v>642</v>
      </c>
      <c r="C645" s="1">
        <v>1900</v>
      </c>
      <c r="D645" s="1">
        <v>1192179</v>
      </c>
      <c r="E645">
        <v>0.61</v>
      </c>
      <c r="F645">
        <v>0.10299999999999999</v>
      </c>
      <c r="G645">
        <f t="shared" si="20"/>
        <v>0.10299999999999999</v>
      </c>
      <c r="H645">
        <f t="shared" si="21"/>
        <v>0.61</v>
      </c>
      <c r="I645" s="1">
        <v>2265140567</v>
      </c>
      <c r="J645" s="1">
        <v>274112</v>
      </c>
      <c r="K645" s="1">
        <v>277320</v>
      </c>
    </row>
    <row r="646" spans="1:11" x14ac:dyDescent="0.35">
      <c r="A646">
        <v>660403</v>
      </c>
      <c r="B646" t="s">
        <v>643</v>
      </c>
      <c r="C646" s="1">
        <v>1553</v>
      </c>
      <c r="D646" s="1">
        <v>874813</v>
      </c>
      <c r="E646">
        <v>0.68</v>
      </c>
      <c r="F646">
        <v>0.34200000000000003</v>
      </c>
      <c r="G646">
        <f t="shared" si="20"/>
        <v>0.34200000000000003</v>
      </c>
      <c r="H646">
        <f t="shared" si="21"/>
        <v>0.68</v>
      </c>
      <c r="I646" s="1">
        <v>1358585164</v>
      </c>
      <c r="J646" s="1">
        <v>478192</v>
      </c>
      <c r="K646" s="1">
        <v>641635</v>
      </c>
    </row>
    <row r="647" spans="1:11" x14ac:dyDescent="0.35">
      <c r="A647">
        <v>660404</v>
      </c>
      <c r="B647" t="s">
        <v>644</v>
      </c>
      <c r="C647" s="1">
        <v>1701</v>
      </c>
      <c r="D647" s="1">
        <v>827876</v>
      </c>
      <c r="E647">
        <v>0.68400000000000005</v>
      </c>
      <c r="F647">
        <v>0.377</v>
      </c>
      <c r="G647">
        <f t="shared" si="20"/>
        <v>0.377</v>
      </c>
      <c r="H647">
        <f t="shared" si="21"/>
        <v>0.68400000000000005</v>
      </c>
      <c r="I647" s="1">
        <v>1408217522</v>
      </c>
      <c r="J647" s="1">
        <v>553167</v>
      </c>
      <c r="K647" s="1">
        <v>567154</v>
      </c>
    </row>
    <row r="648" spans="1:11" x14ac:dyDescent="0.35">
      <c r="A648">
        <v>660405</v>
      </c>
      <c r="B648" t="s">
        <v>645</v>
      </c>
      <c r="C648" s="1">
        <v>2122</v>
      </c>
      <c r="D648" s="1">
        <v>965366</v>
      </c>
      <c r="E648">
        <v>0.65100000000000002</v>
      </c>
      <c r="F648">
        <v>0.27400000000000002</v>
      </c>
      <c r="G648">
        <f t="shared" si="20"/>
        <v>0.27400000000000002</v>
      </c>
      <c r="H648">
        <f t="shared" si="21"/>
        <v>0.65100000000000002</v>
      </c>
      <c r="I648" s="1">
        <v>2048507343</v>
      </c>
      <c r="J648" s="1">
        <v>717792</v>
      </c>
      <c r="K648" s="1">
        <v>795778</v>
      </c>
    </row>
    <row r="649" spans="1:11" x14ac:dyDescent="0.35">
      <c r="A649">
        <v>660406</v>
      </c>
      <c r="B649" t="s">
        <v>646</v>
      </c>
      <c r="C649" s="1">
        <v>2116</v>
      </c>
      <c r="D649" s="1">
        <v>998074</v>
      </c>
      <c r="E649">
        <v>0.625</v>
      </c>
      <c r="F649">
        <v>0.249</v>
      </c>
      <c r="G649">
        <f t="shared" si="20"/>
        <v>0.249</v>
      </c>
      <c r="H649">
        <f t="shared" si="21"/>
        <v>0.625</v>
      </c>
      <c r="I649" s="1">
        <v>2111926059</v>
      </c>
      <c r="J649" s="1">
        <v>416666</v>
      </c>
      <c r="K649" s="1">
        <v>386982</v>
      </c>
    </row>
    <row r="650" spans="1:11" x14ac:dyDescent="0.35">
      <c r="A650">
        <v>660407</v>
      </c>
      <c r="B650" t="s">
        <v>647</v>
      </c>
      <c r="C650" s="1">
        <v>1830</v>
      </c>
      <c r="D650" s="1">
        <v>1892733</v>
      </c>
      <c r="E650">
        <v>0.48099999999999998</v>
      </c>
      <c r="F650">
        <v>0</v>
      </c>
      <c r="G650">
        <f t="shared" si="20"/>
        <v>0</v>
      </c>
      <c r="H650">
        <f t="shared" si="21"/>
        <v>0.48099999999999998</v>
      </c>
      <c r="I650" s="1">
        <v>3463703104</v>
      </c>
      <c r="J650" s="1">
        <v>323576</v>
      </c>
      <c r="K650" s="1">
        <v>355565</v>
      </c>
    </row>
    <row r="651" spans="1:11" x14ac:dyDescent="0.35">
      <c r="A651">
        <v>660409</v>
      </c>
      <c r="B651" t="s">
        <v>648</v>
      </c>
      <c r="C651" s="1">
        <v>1030</v>
      </c>
      <c r="D651" s="1">
        <v>1403021</v>
      </c>
      <c r="E651">
        <v>0.57299999999999995</v>
      </c>
      <c r="F651">
        <v>0</v>
      </c>
      <c r="G651">
        <f t="shared" si="20"/>
        <v>0</v>
      </c>
      <c r="H651">
        <f t="shared" si="21"/>
        <v>0.57299999999999995</v>
      </c>
      <c r="I651" s="1">
        <v>1445112029</v>
      </c>
      <c r="J651" s="1">
        <v>153405</v>
      </c>
      <c r="K651" s="1">
        <v>165243</v>
      </c>
    </row>
    <row r="652" spans="1:11" x14ac:dyDescent="0.35">
      <c r="A652">
        <v>660501</v>
      </c>
      <c r="B652" t="s">
        <v>649</v>
      </c>
      <c r="C652" s="1">
        <v>3791</v>
      </c>
      <c r="D652" s="1">
        <v>2274421</v>
      </c>
      <c r="E652">
        <v>0.26700000000000002</v>
      </c>
      <c r="F652">
        <v>0</v>
      </c>
      <c r="G652">
        <f t="shared" si="20"/>
        <v>0</v>
      </c>
      <c r="H652">
        <f t="shared" si="21"/>
        <v>0.36</v>
      </c>
      <c r="I652" s="1">
        <v>8622330916</v>
      </c>
      <c r="J652" s="1">
        <v>215052</v>
      </c>
      <c r="K652" s="1">
        <v>221874</v>
      </c>
    </row>
    <row r="653" spans="1:11" x14ac:dyDescent="0.35">
      <c r="A653">
        <v>660701</v>
      </c>
      <c r="B653" t="s">
        <v>650</v>
      </c>
      <c r="C653" s="1">
        <v>5306</v>
      </c>
      <c r="D653" s="1">
        <v>1502717</v>
      </c>
      <c r="E653">
        <v>0.42899999999999999</v>
      </c>
      <c r="F653">
        <v>0</v>
      </c>
      <c r="G653">
        <f t="shared" si="20"/>
        <v>0</v>
      </c>
      <c r="H653">
        <f t="shared" si="21"/>
        <v>0.42899999999999999</v>
      </c>
      <c r="I653" s="1">
        <v>7973417486</v>
      </c>
      <c r="J653" s="1">
        <v>0</v>
      </c>
      <c r="K653" s="1">
        <v>0</v>
      </c>
    </row>
    <row r="654" spans="1:11" x14ac:dyDescent="0.35">
      <c r="A654">
        <v>660801</v>
      </c>
      <c r="B654" t="s">
        <v>651</v>
      </c>
      <c r="C654" s="1">
        <v>2098</v>
      </c>
      <c r="D654" s="1">
        <v>1311491</v>
      </c>
      <c r="E654">
        <v>0.52100000000000002</v>
      </c>
      <c r="F654">
        <v>1.2999999999999999E-2</v>
      </c>
      <c r="G654">
        <f t="shared" si="20"/>
        <v>1.2999999999999999E-2</v>
      </c>
      <c r="H654">
        <f t="shared" si="21"/>
        <v>0.52100000000000002</v>
      </c>
      <c r="I654" s="1">
        <v>2751509998</v>
      </c>
      <c r="J654" s="1">
        <v>534755</v>
      </c>
      <c r="K654" s="1">
        <v>475907</v>
      </c>
    </row>
    <row r="655" spans="1:11" x14ac:dyDescent="0.35">
      <c r="A655">
        <v>660802</v>
      </c>
      <c r="B655" t="s">
        <v>652</v>
      </c>
      <c r="C655" s="1">
        <v>508</v>
      </c>
      <c r="D655" s="1">
        <v>4357775</v>
      </c>
      <c r="E655">
        <v>0.23100000000000001</v>
      </c>
      <c r="F655">
        <v>0</v>
      </c>
      <c r="G655">
        <f t="shared" si="20"/>
        <v>0</v>
      </c>
      <c r="H655">
        <f t="shared" si="21"/>
        <v>0.36</v>
      </c>
      <c r="I655" s="1">
        <v>2213750123</v>
      </c>
      <c r="J655" s="1">
        <v>158273</v>
      </c>
      <c r="K655" s="1">
        <v>164566</v>
      </c>
    </row>
    <row r="656" spans="1:11" x14ac:dyDescent="0.35">
      <c r="A656">
        <v>660805</v>
      </c>
      <c r="B656" t="s">
        <v>653</v>
      </c>
      <c r="C656" s="1">
        <v>1670</v>
      </c>
      <c r="D656" s="1">
        <v>1254421</v>
      </c>
      <c r="E656">
        <v>0.55900000000000005</v>
      </c>
      <c r="F656">
        <v>5.6000000000000001E-2</v>
      </c>
      <c r="G656">
        <f t="shared" si="20"/>
        <v>5.6000000000000001E-2</v>
      </c>
      <c r="H656">
        <f t="shared" si="21"/>
        <v>0.55900000000000005</v>
      </c>
      <c r="I656" s="1">
        <v>2094884283</v>
      </c>
      <c r="J656" s="1">
        <v>261331</v>
      </c>
      <c r="K656" s="1">
        <v>431740</v>
      </c>
    </row>
    <row r="657" spans="1:11" x14ac:dyDescent="0.35">
      <c r="A657">
        <v>660809</v>
      </c>
      <c r="B657" t="s">
        <v>654</v>
      </c>
      <c r="C657" s="1">
        <v>1792</v>
      </c>
      <c r="D657" s="1">
        <v>887511</v>
      </c>
      <c r="E657">
        <v>0.61799999999999999</v>
      </c>
      <c r="F657">
        <v>0.33200000000000002</v>
      </c>
      <c r="G657">
        <f t="shared" si="20"/>
        <v>0.33200000000000002</v>
      </c>
      <c r="H657">
        <f t="shared" si="21"/>
        <v>0.61799999999999999</v>
      </c>
      <c r="I657" s="1">
        <v>1590419934</v>
      </c>
      <c r="J657" s="1">
        <v>482905</v>
      </c>
      <c r="K657" s="1">
        <v>426129</v>
      </c>
    </row>
    <row r="658" spans="1:11" x14ac:dyDescent="0.35">
      <c r="A658">
        <v>660900</v>
      </c>
      <c r="B658" t="s">
        <v>655</v>
      </c>
      <c r="C658" s="1">
        <v>8903</v>
      </c>
      <c r="D658" s="1">
        <v>563876</v>
      </c>
      <c r="E658">
        <v>0.70199999999999996</v>
      </c>
      <c r="F658">
        <v>0.57599999999999996</v>
      </c>
      <c r="G658">
        <f t="shared" si="20"/>
        <v>0.57599999999999996</v>
      </c>
      <c r="H658">
        <f t="shared" si="21"/>
        <v>0.70199999999999996</v>
      </c>
      <c r="I658" s="1">
        <v>5020190031</v>
      </c>
      <c r="J658" s="1">
        <v>979429</v>
      </c>
      <c r="K658" s="1">
        <v>1126763</v>
      </c>
    </row>
    <row r="659" spans="1:11" x14ac:dyDescent="0.35">
      <c r="A659">
        <v>661004</v>
      </c>
      <c r="B659" t="s">
        <v>656</v>
      </c>
      <c r="C659" s="1">
        <v>4472</v>
      </c>
      <c r="D659" s="1">
        <v>1221564</v>
      </c>
      <c r="E659">
        <v>0.56999999999999995</v>
      </c>
      <c r="F659">
        <v>8.1000000000000003E-2</v>
      </c>
      <c r="G659">
        <f t="shared" si="20"/>
        <v>8.1000000000000003E-2</v>
      </c>
      <c r="H659">
        <f t="shared" si="21"/>
        <v>0.56999999999999995</v>
      </c>
      <c r="I659" s="1">
        <v>5462834399</v>
      </c>
      <c r="J659" s="1">
        <v>620438</v>
      </c>
      <c r="K659" s="1">
        <v>579735</v>
      </c>
    </row>
    <row r="660" spans="1:11" x14ac:dyDescent="0.35">
      <c r="A660">
        <v>661100</v>
      </c>
      <c r="B660" t="s">
        <v>657</v>
      </c>
      <c r="C660" s="1">
        <v>11034</v>
      </c>
      <c r="D660" s="1">
        <v>955167</v>
      </c>
      <c r="E660">
        <v>0.55400000000000005</v>
      </c>
      <c r="F660">
        <v>0.28100000000000003</v>
      </c>
      <c r="G660">
        <f t="shared" si="20"/>
        <v>0.28100000000000003</v>
      </c>
      <c r="H660">
        <f t="shared" si="21"/>
        <v>0.55400000000000005</v>
      </c>
      <c r="I660" s="1">
        <v>10539316292</v>
      </c>
      <c r="J660" s="1">
        <v>2734655</v>
      </c>
      <c r="K660" s="1">
        <v>2452196</v>
      </c>
    </row>
    <row r="661" spans="1:11" x14ac:dyDescent="0.35">
      <c r="A661">
        <v>661201</v>
      </c>
      <c r="B661" t="s">
        <v>658</v>
      </c>
      <c r="C661" s="1">
        <v>2907</v>
      </c>
      <c r="D661" s="1">
        <v>1820435</v>
      </c>
      <c r="E661">
        <v>0.40799999999999997</v>
      </c>
      <c r="F661">
        <v>0</v>
      </c>
      <c r="G661">
        <f t="shared" si="20"/>
        <v>0</v>
      </c>
      <c r="H661">
        <f t="shared" si="21"/>
        <v>0.40799999999999997</v>
      </c>
      <c r="I661" s="1">
        <v>5292006996</v>
      </c>
      <c r="J661" s="1">
        <v>534097</v>
      </c>
      <c r="K661" s="1">
        <v>504151</v>
      </c>
    </row>
    <row r="662" spans="1:11" x14ac:dyDescent="0.35">
      <c r="A662">
        <v>661301</v>
      </c>
      <c r="B662" t="s">
        <v>659</v>
      </c>
      <c r="C662" s="1">
        <v>1388</v>
      </c>
      <c r="D662" s="1">
        <v>1466603</v>
      </c>
      <c r="E662">
        <v>0.54900000000000004</v>
      </c>
      <c r="F662">
        <v>0</v>
      </c>
      <c r="G662">
        <f t="shared" si="20"/>
        <v>0</v>
      </c>
      <c r="H662">
        <f t="shared" si="21"/>
        <v>0.54900000000000004</v>
      </c>
      <c r="I662" s="1">
        <v>2035645696</v>
      </c>
      <c r="J662" s="1">
        <v>337859</v>
      </c>
      <c r="K662" s="1">
        <v>300183</v>
      </c>
    </row>
    <row r="663" spans="1:11" x14ac:dyDescent="0.35">
      <c r="A663">
        <v>661401</v>
      </c>
      <c r="B663" t="s">
        <v>660</v>
      </c>
      <c r="C663" s="1">
        <v>4651</v>
      </c>
      <c r="D663" s="1">
        <v>863177</v>
      </c>
      <c r="E663">
        <v>0.64300000000000002</v>
      </c>
      <c r="F663">
        <v>0.35099999999999998</v>
      </c>
      <c r="G663">
        <f t="shared" si="20"/>
        <v>0.35099999999999998</v>
      </c>
      <c r="H663">
        <f t="shared" si="21"/>
        <v>0.64300000000000002</v>
      </c>
      <c r="I663" s="1">
        <v>4014640271</v>
      </c>
      <c r="J663" s="1">
        <v>2042859</v>
      </c>
      <c r="K663" s="1">
        <v>1497786</v>
      </c>
    </row>
    <row r="664" spans="1:11" x14ac:dyDescent="0.35">
      <c r="A664">
        <v>661402</v>
      </c>
      <c r="B664" t="s">
        <v>661</v>
      </c>
      <c r="C664" s="1">
        <v>1656</v>
      </c>
      <c r="D664" s="1">
        <v>1097120</v>
      </c>
      <c r="E664">
        <v>0.61799999999999999</v>
      </c>
      <c r="F664">
        <v>0.17499999999999999</v>
      </c>
      <c r="G664">
        <f t="shared" si="20"/>
        <v>0.17499999999999999</v>
      </c>
      <c r="H664">
        <f t="shared" si="21"/>
        <v>0.61799999999999999</v>
      </c>
      <c r="I664" s="1">
        <v>1816831930</v>
      </c>
      <c r="J664" s="1">
        <v>804707</v>
      </c>
      <c r="K664" s="1">
        <v>660798</v>
      </c>
    </row>
    <row r="665" spans="1:11" x14ac:dyDescent="0.35">
      <c r="A665">
        <v>661500</v>
      </c>
      <c r="B665" t="s">
        <v>662</v>
      </c>
      <c r="C665" s="1">
        <v>3061</v>
      </c>
      <c r="D665" s="1">
        <v>541249</v>
      </c>
      <c r="E665">
        <v>0.65100000000000002</v>
      </c>
      <c r="F665">
        <v>0.59299999999999997</v>
      </c>
      <c r="G665">
        <f t="shared" si="20"/>
        <v>0.59299999999999997</v>
      </c>
      <c r="H665">
        <f t="shared" si="21"/>
        <v>0.65100000000000002</v>
      </c>
      <c r="I665" s="1">
        <v>1656763828</v>
      </c>
      <c r="J665" s="1">
        <v>1144645</v>
      </c>
      <c r="K665" s="1">
        <v>553652</v>
      </c>
    </row>
    <row r="666" spans="1:11" x14ac:dyDescent="0.35">
      <c r="A666">
        <v>661601</v>
      </c>
      <c r="B666" t="s">
        <v>663</v>
      </c>
      <c r="C666" s="1">
        <v>3007</v>
      </c>
      <c r="D666" s="1">
        <v>999155</v>
      </c>
      <c r="E666">
        <v>0.56999999999999995</v>
      </c>
      <c r="F666">
        <v>0.248</v>
      </c>
      <c r="G666">
        <f t="shared" si="20"/>
        <v>0.248</v>
      </c>
      <c r="H666">
        <f t="shared" si="21"/>
        <v>0.56999999999999995</v>
      </c>
      <c r="I666" s="1">
        <v>3004459250</v>
      </c>
      <c r="J666" s="1">
        <v>768335</v>
      </c>
      <c r="K666" s="1">
        <v>790869</v>
      </c>
    </row>
    <row r="667" spans="1:11" x14ac:dyDescent="0.35">
      <c r="A667">
        <v>661800</v>
      </c>
      <c r="B667" t="s">
        <v>664</v>
      </c>
      <c r="C667" s="1">
        <v>3416</v>
      </c>
      <c r="D667" s="1">
        <v>1680535</v>
      </c>
      <c r="E667">
        <v>0.311</v>
      </c>
      <c r="F667">
        <v>0</v>
      </c>
      <c r="G667">
        <f t="shared" si="20"/>
        <v>0</v>
      </c>
      <c r="H667">
        <f t="shared" si="21"/>
        <v>0.36</v>
      </c>
      <c r="I667" s="1">
        <v>5740710046</v>
      </c>
      <c r="J667" s="1">
        <v>176971</v>
      </c>
      <c r="K667" s="1">
        <v>167192</v>
      </c>
    </row>
    <row r="668" spans="1:11" x14ac:dyDescent="0.35">
      <c r="A668">
        <v>661901</v>
      </c>
      <c r="B668" t="s">
        <v>665</v>
      </c>
      <c r="C668" s="1">
        <v>1623</v>
      </c>
      <c r="D668" s="1">
        <v>1290027</v>
      </c>
      <c r="E668">
        <v>0.504</v>
      </c>
      <c r="F668">
        <v>2.9000000000000001E-2</v>
      </c>
      <c r="G668">
        <f t="shared" si="20"/>
        <v>2.9000000000000001E-2</v>
      </c>
      <c r="H668">
        <f t="shared" si="21"/>
        <v>0.504</v>
      </c>
      <c r="I668" s="1">
        <v>2093715375</v>
      </c>
      <c r="J668" s="1">
        <v>124537</v>
      </c>
      <c r="K668" s="1">
        <v>135643</v>
      </c>
    </row>
    <row r="669" spans="1:11" x14ac:dyDescent="0.35">
      <c r="A669">
        <v>661904</v>
      </c>
      <c r="B669" t="s">
        <v>666</v>
      </c>
      <c r="C669" s="1">
        <v>4086</v>
      </c>
      <c r="D669" s="1">
        <v>839952</v>
      </c>
      <c r="E669">
        <v>0.53</v>
      </c>
      <c r="F669">
        <v>0.36799999999999999</v>
      </c>
      <c r="G669">
        <f t="shared" si="20"/>
        <v>0.36799999999999999</v>
      </c>
      <c r="H669">
        <f t="shared" si="21"/>
        <v>0.53</v>
      </c>
      <c r="I669" s="1">
        <v>3432046755</v>
      </c>
      <c r="J669" s="1">
        <v>841371</v>
      </c>
      <c r="K669" s="1">
        <v>728591</v>
      </c>
    </row>
    <row r="670" spans="1:11" x14ac:dyDescent="0.35">
      <c r="A670">
        <v>661905</v>
      </c>
      <c r="B670" t="s">
        <v>667</v>
      </c>
      <c r="C670" s="1">
        <v>1637</v>
      </c>
      <c r="D670" s="1">
        <v>1237380</v>
      </c>
      <c r="E670">
        <v>0.53</v>
      </c>
      <c r="F670">
        <v>6.9000000000000006E-2</v>
      </c>
      <c r="G670">
        <f t="shared" si="20"/>
        <v>6.9000000000000006E-2</v>
      </c>
      <c r="H670">
        <f t="shared" si="21"/>
        <v>0.53</v>
      </c>
      <c r="I670" s="1">
        <v>2025591931</v>
      </c>
      <c r="J670" s="1">
        <v>120386</v>
      </c>
      <c r="K670" s="1">
        <v>118413</v>
      </c>
    </row>
    <row r="671" spans="1:11" x14ac:dyDescent="0.35">
      <c r="A671">
        <v>662001</v>
      </c>
      <c r="B671" t="s">
        <v>668</v>
      </c>
      <c r="C671" s="1">
        <v>5100</v>
      </c>
      <c r="D671" s="1">
        <v>1564718</v>
      </c>
      <c r="E671">
        <v>0.5</v>
      </c>
      <c r="F671">
        <v>0</v>
      </c>
      <c r="G671">
        <f t="shared" si="20"/>
        <v>0</v>
      </c>
      <c r="H671">
        <f t="shared" si="21"/>
        <v>0.5</v>
      </c>
      <c r="I671" s="1">
        <v>7980064369</v>
      </c>
      <c r="J671" s="1">
        <v>149136</v>
      </c>
      <c r="K671" s="1">
        <v>144729</v>
      </c>
    </row>
    <row r="672" spans="1:11" x14ac:dyDescent="0.35">
      <c r="A672">
        <v>662101</v>
      </c>
      <c r="B672" t="s">
        <v>669</v>
      </c>
      <c r="C672" s="1">
        <v>3659</v>
      </c>
      <c r="D672" s="1">
        <v>1106928</v>
      </c>
      <c r="E672">
        <v>0.54900000000000004</v>
      </c>
      <c r="F672">
        <v>0.16700000000000001</v>
      </c>
      <c r="G672">
        <f t="shared" si="20"/>
        <v>0.16700000000000001</v>
      </c>
      <c r="H672">
        <f t="shared" si="21"/>
        <v>0.54900000000000004</v>
      </c>
      <c r="I672" s="1">
        <v>4050251341</v>
      </c>
      <c r="J672" s="1">
        <v>600008</v>
      </c>
      <c r="K672" s="1">
        <v>399433</v>
      </c>
    </row>
    <row r="673" spans="1:11" x14ac:dyDescent="0.35">
      <c r="A673">
        <v>662200</v>
      </c>
      <c r="B673" t="s">
        <v>670</v>
      </c>
      <c r="C673" s="1">
        <v>7462</v>
      </c>
      <c r="D673" s="1">
        <v>1196214</v>
      </c>
      <c r="E673">
        <v>0.55600000000000005</v>
      </c>
      <c r="F673">
        <v>0.1</v>
      </c>
      <c r="G673">
        <f t="shared" si="20"/>
        <v>0.1</v>
      </c>
      <c r="H673">
        <f t="shared" si="21"/>
        <v>0.55600000000000005</v>
      </c>
      <c r="I673" s="1">
        <v>8926151545</v>
      </c>
      <c r="J673" s="1">
        <v>1780075</v>
      </c>
      <c r="K673" s="1">
        <v>1833144</v>
      </c>
    </row>
    <row r="674" spans="1:11" x14ac:dyDescent="0.35">
      <c r="A674">
        <v>662300</v>
      </c>
      <c r="B674" t="s">
        <v>671</v>
      </c>
      <c r="C674" s="1">
        <v>25535</v>
      </c>
      <c r="D674" s="1">
        <v>677814</v>
      </c>
      <c r="E674">
        <v>0.38500000000000001</v>
      </c>
      <c r="F674">
        <v>0.49</v>
      </c>
      <c r="G674">
        <f t="shared" si="20"/>
        <v>0.49</v>
      </c>
      <c r="H674">
        <f t="shared" si="21"/>
        <v>0.49</v>
      </c>
      <c r="I674" s="1">
        <v>17308002711</v>
      </c>
      <c r="J674" s="1">
        <v>0</v>
      </c>
      <c r="K674" s="1">
        <v>0</v>
      </c>
    </row>
    <row r="675" spans="1:11" x14ac:dyDescent="0.35">
      <c r="A675">
        <v>662401</v>
      </c>
      <c r="B675" t="s">
        <v>672</v>
      </c>
      <c r="C675" s="1">
        <v>6668</v>
      </c>
      <c r="D675" s="1">
        <v>668765</v>
      </c>
      <c r="E675">
        <v>0.67500000000000004</v>
      </c>
      <c r="F675">
        <v>0.497</v>
      </c>
      <c r="G675">
        <f t="shared" si="20"/>
        <v>0.497</v>
      </c>
      <c r="H675">
        <f t="shared" si="21"/>
        <v>0.67500000000000004</v>
      </c>
      <c r="I675" s="1">
        <v>4459328263</v>
      </c>
      <c r="J675" s="1">
        <v>2611807</v>
      </c>
      <c r="K675" s="1">
        <v>2052505</v>
      </c>
    </row>
    <row r="676" spans="1:11" x14ac:dyDescent="0.35">
      <c r="A676">
        <v>662402</v>
      </c>
      <c r="B676" t="s">
        <v>673</v>
      </c>
      <c r="C676" s="1">
        <v>3996</v>
      </c>
      <c r="D676" s="1">
        <v>799330</v>
      </c>
      <c r="E676">
        <v>0.66300000000000003</v>
      </c>
      <c r="F676">
        <v>0.39900000000000002</v>
      </c>
      <c r="G676">
        <f t="shared" si="20"/>
        <v>0.39900000000000002</v>
      </c>
      <c r="H676">
        <f t="shared" si="21"/>
        <v>0.66300000000000003</v>
      </c>
      <c r="I676" s="1">
        <v>3194124965</v>
      </c>
      <c r="J676" s="1">
        <v>877916</v>
      </c>
      <c r="K676" s="1">
        <v>457778</v>
      </c>
    </row>
    <row r="677" spans="1:11" x14ac:dyDescent="0.35">
      <c r="A677">
        <v>670201</v>
      </c>
      <c r="B677" t="s">
        <v>674</v>
      </c>
      <c r="C677" s="1">
        <v>1584</v>
      </c>
      <c r="D677" s="1">
        <v>350097</v>
      </c>
      <c r="E677">
        <v>0.53800000000000003</v>
      </c>
      <c r="F677">
        <v>0.73699999999999999</v>
      </c>
      <c r="G677">
        <f t="shared" si="20"/>
        <v>0.73699999999999999</v>
      </c>
      <c r="H677">
        <f t="shared" si="21"/>
        <v>0.73699999999999999</v>
      </c>
      <c r="I677" s="1">
        <v>554554507</v>
      </c>
      <c r="J677" s="1">
        <v>1538191</v>
      </c>
      <c r="K677" s="1">
        <v>1479897</v>
      </c>
    </row>
    <row r="678" spans="1:11" x14ac:dyDescent="0.35">
      <c r="A678">
        <v>670401</v>
      </c>
      <c r="B678" t="s">
        <v>675</v>
      </c>
      <c r="C678" s="1">
        <v>953</v>
      </c>
      <c r="D678" s="1">
        <v>289518</v>
      </c>
      <c r="E678">
        <v>0.46400000000000002</v>
      </c>
      <c r="F678">
        <v>0.78300000000000003</v>
      </c>
      <c r="G678">
        <f t="shared" si="20"/>
        <v>0.78300000000000003</v>
      </c>
      <c r="H678">
        <f t="shared" si="21"/>
        <v>0.78300000000000003</v>
      </c>
      <c r="I678" s="1">
        <v>275911471</v>
      </c>
      <c r="J678" s="1">
        <v>781537</v>
      </c>
      <c r="K678" s="1">
        <v>769525</v>
      </c>
    </row>
    <row r="679" spans="1:11" x14ac:dyDescent="0.35">
      <c r="A679">
        <v>671002</v>
      </c>
      <c r="B679" t="s">
        <v>676</v>
      </c>
      <c r="C679" s="1">
        <v>259</v>
      </c>
      <c r="D679" s="1">
        <v>377211</v>
      </c>
      <c r="E679">
        <v>0.58599999999999997</v>
      </c>
      <c r="F679">
        <v>0.71699999999999997</v>
      </c>
      <c r="G679">
        <f t="shared" si="20"/>
        <v>0.71699999999999997</v>
      </c>
      <c r="H679">
        <f t="shared" si="21"/>
        <v>0.71699999999999997</v>
      </c>
      <c r="I679" s="1">
        <v>97697656</v>
      </c>
      <c r="J679" s="1">
        <v>419722</v>
      </c>
      <c r="K679" s="1">
        <v>377888</v>
      </c>
    </row>
    <row r="680" spans="1:11" x14ac:dyDescent="0.35">
      <c r="A680">
        <v>671201</v>
      </c>
      <c r="B680" t="s">
        <v>677</v>
      </c>
      <c r="C680" s="1">
        <v>944</v>
      </c>
      <c r="D680" s="1">
        <v>351327</v>
      </c>
      <c r="E680">
        <v>0.54300000000000004</v>
      </c>
      <c r="F680">
        <v>0.73599999999999999</v>
      </c>
      <c r="G680">
        <f t="shared" si="20"/>
        <v>0.73599999999999999</v>
      </c>
      <c r="H680">
        <f t="shared" si="21"/>
        <v>0.73599999999999999</v>
      </c>
      <c r="I680" s="1">
        <v>331653015</v>
      </c>
      <c r="J680" s="1">
        <v>853266</v>
      </c>
      <c r="K680" s="1">
        <v>801781</v>
      </c>
    </row>
    <row r="681" spans="1:11" x14ac:dyDescent="0.35">
      <c r="A681">
        <v>671501</v>
      </c>
      <c r="B681" t="s">
        <v>678</v>
      </c>
      <c r="C681" s="1">
        <v>1065</v>
      </c>
      <c r="D681" s="1">
        <v>288212</v>
      </c>
      <c r="E681">
        <v>0.64700000000000002</v>
      </c>
      <c r="F681">
        <v>0.78400000000000003</v>
      </c>
      <c r="G681">
        <f t="shared" si="20"/>
        <v>0.78400000000000003</v>
      </c>
      <c r="H681">
        <f t="shared" si="21"/>
        <v>0.78400000000000003</v>
      </c>
      <c r="I681" s="1">
        <v>306946071</v>
      </c>
      <c r="J681" s="1">
        <v>1163221</v>
      </c>
      <c r="K681" s="1">
        <v>1075381</v>
      </c>
    </row>
    <row r="682" spans="1:11" x14ac:dyDescent="0.35">
      <c r="A682">
        <v>680601</v>
      </c>
      <c r="B682" t="s">
        <v>679</v>
      </c>
      <c r="C682" s="1">
        <v>1783</v>
      </c>
      <c r="D682" s="1">
        <v>880792</v>
      </c>
      <c r="E682">
        <v>0.23899999999999999</v>
      </c>
      <c r="F682">
        <v>0.33700000000000002</v>
      </c>
      <c r="G682">
        <f t="shared" si="20"/>
        <v>0.33700000000000002</v>
      </c>
      <c r="H682">
        <f t="shared" si="21"/>
        <v>0.36</v>
      </c>
      <c r="I682" s="1">
        <v>1570453915</v>
      </c>
      <c r="J682" s="1">
        <v>368891</v>
      </c>
      <c r="K682" s="1">
        <v>371244</v>
      </c>
    </row>
    <row r="683" spans="1:11" x14ac:dyDescent="0.35">
      <c r="A683">
        <v>680801</v>
      </c>
      <c r="B683" t="s">
        <v>680</v>
      </c>
      <c r="C683" s="1">
        <v>831</v>
      </c>
      <c r="D683" s="1">
        <v>482850</v>
      </c>
      <c r="E683">
        <v>0.29299999999999998</v>
      </c>
      <c r="F683">
        <v>0.63700000000000001</v>
      </c>
      <c r="G683">
        <f t="shared" si="20"/>
        <v>0.63700000000000001</v>
      </c>
      <c r="H683">
        <f t="shared" si="21"/>
        <v>0.63700000000000001</v>
      </c>
      <c r="I683" s="1">
        <v>401248991</v>
      </c>
      <c r="J683" s="1">
        <v>441745</v>
      </c>
      <c r="K683" s="1">
        <v>372896</v>
      </c>
    </row>
    <row r="684" spans="1:11" x14ac:dyDescent="0.35">
      <c r="A684">
        <v>999999</v>
      </c>
      <c r="B684" t="s">
        <v>681</v>
      </c>
      <c r="C684" s="1">
        <v>2844345</v>
      </c>
      <c r="D684" s="1">
        <v>726152993</v>
      </c>
      <c r="E684">
        <v>348.33100000000002</v>
      </c>
      <c r="F684">
        <v>357.83699999999999</v>
      </c>
      <c r="G684">
        <f t="shared" si="20"/>
        <v>357.83699999999999</v>
      </c>
      <c r="H684">
        <f t="shared" si="21"/>
        <v>357.83699999999999</v>
      </c>
      <c r="I684" s="1">
        <v>999999999999</v>
      </c>
      <c r="J684" s="1">
        <v>723034245</v>
      </c>
      <c r="K684" s="1">
        <v>698880781</v>
      </c>
    </row>
    <row r="685" spans="1:11" x14ac:dyDescent="0.35">
      <c r="J685" s="1">
        <v>7441</v>
      </c>
    </row>
    <row r="686" spans="1:11" x14ac:dyDescent="0.35">
      <c r="J686" s="1">
        <v>723041686</v>
      </c>
    </row>
  </sheetData>
  <autoFilter ref="A2:L686" xr:uid="{00000000-0009-0000-0000-000004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L686"/>
  <sheetViews>
    <sheetView topLeftCell="A154" workbookViewId="0">
      <selection activeCell="A182" sqref="A182:B182"/>
    </sheetView>
  </sheetViews>
  <sheetFormatPr defaultColWidth="9.1796875" defaultRowHeight="14.5" x14ac:dyDescent="0.35"/>
  <cols>
    <col min="1" max="1" width="12" bestFit="1" customWidth="1"/>
    <col min="2" max="2" width="20" bestFit="1" customWidth="1"/>
    <col min="3" max="3" width="15.26953125" style="1" bestFit="1" customWidth="1"/>
    <col min="4" max="4" width="16.1796875" style="1" customWidth="1"/>
    <col min="5" max="5" width="10.54296875" bestFit="1" customWidth="1"/>
    <col min="6" max="6" width="20.1796875" bestFit="1" customWidth="1"/>
    <col min="7" max="8" width="20.1796875" customWidth="1"/>
    <col min="9" max="9" width="19" style="1" bestFit="1" customWidth="1"/>
    <col min="10" max="10" width="18.7265625" style="1" bestFit="1" customWidth="1"/>
    <col min="11" max="11" width="23.26953125" style="1" customWidth="1"/>
  </cols>
  <sheetData>
    <row r="1" spans="1:12" x14ac:dyDescent="0.35">
      <c r="A1">
        <v>0</v>
      </c>
      <c r="B1">
        <v>1</v>
      </c>
      <c r="C1" s="1">
        <v>2</v>
      </c>
      <c r="D1" s="1">
        <v>3</v>
      </c>
      <c r="E1">
        <v>4</v>
      </c>
      <c r="F1">
        <v>5</v>
      </c>
      <c r="G1">
        <v>6</v>
      </c>
      <c r="H1">
        <v>7</v>
      </c>
      <c r="I1" s="1">
        <v>8</v>
      </c>
      <c r="J1" s="1">
        <v>9</v>
      </c>
      <c r="K1" s="1">
        <v>10</v>
      </c>
      <c r="L1" s="1">
        <v>11</v>
      </c>
    </row>
    <row r="2" spans="1:12" s="4" customFormat="1" ht="29" x14ac:dyDescent="0.35">
      <c r="A2" s="4" t="s">
        <v>0</v>
      </c>
      <c r="B2" s="4" t="s">
        <v>1</v>
      </c>
      <c r="C2" s="6" t="s">
        <v>685</v>
      </c>
      <c r="D2" s="2" t="s">
        <v>687</v>
      </c>
      <c r="E2" s="4" t="s">
        <v>682</v>
      </c>
      <c r="F2" s="5" t="s">
        <v>686</v>
      </c>
      <c r="G2" s="5" t="s">
        <v>689</v>
      </c>
      <c r="H2" s="5" t="s">
        <v>688</v>
      </c>
      <c r="I2" s="6" t="s">
        <v>684</v>
      </c>
      <c r="J2" s="2" t="s">
        <v>743</v>
      </c>
      <c r="K2" s="7" t="s">
        <v>744</v>
      </c>
    </row>
    <row r="3" spans="1:12" x14ac:dyDescent="0.35">
      <c r="A3">
        <v>10100</v>
      </c>
      <c r="B3" t="s">
        <v>2</v>
      </c>
      <c r="C3" s="1">
        <v>10646</v>
      </c>
      <c r="D3" s="1">
        <v>452963</v>
      </c>
      <c r="E3">
        <v>0.66700000000000004</v>
      </c>
      <c r="F3">
        <v>0.66100000000000003</v>
      </c>
      <c r="G3">
        <f>F3</f>
        <v>0.66100000000000003</v>
      </c>
      <c r="H3">
        <f>MAX(IF(E3&gt;F3,E3,F3),0.36)</f>
        <v>0.66700000000000004</v>
      </c>
      <c r="I3" s="1">
        <v>4822250416</v>
      </c>
      <c r="J3" s="1">
        <v>0</v>
      </c>
      <c r="K3" s="1">
        <v>0</v>
      </c>
    </row>
    <row r="4" spans="1:12" x14ac:dyDescent="0.35">
      <c r="A4">
        <v>10201</v>
      </c>
      <c r="B4" t="s">
        <v>3</v>
      </c>
      <c r="C4" s="1">
        <v>966</v>
      </c>
      <c r="D4" s="1">
        <v>598808</v>
      </c>
      <c r="E4">
        <v>0.57499999999999996</v>
      </c>
      <c r="F4">
        <v>0.55200000000000005</v>
      </c>
      <c r="G4">
        <f t="shared" ref="G4:G67" si="0">F4</f>
        <v>0.55200000000000005</v>
      </c>
      <c r="H4">
        <f t="shared" ref="H4:H67" si="1">MAX(IF(E4&gt;F4,E4,F4),0.36)</f>
        <v>0.57499999999999996</v>
      </c>
      <c r="I4" s="1">
        <v>578449473</v>
      </c>
      <c r="J4" s="1">
        <v>479272</v>
      </c>
      <c r="K4" s="1">
        <v>542720</v>
      </c>
    </row>
    <row r="5" spans="1:12" x14ac:dyDescent="0.35">
      <c r="A5">
        <v>10306</v>
      </c>
      <c r="B5" t="s">
        <v>4</v>
      </c>
      <c r="C5" s="1">
        <v>5262</v>
      </c>
      <c r="D5" s="1">
        <v>555031</v>
      </c>
      <c r="E5">
        <v>0.62</v>
      </c>
      <c r="F5">
        <v>0.58499999999999996</v>
      </c>
      <c r="G5">
        <f t="shared" si="0"/>
        <v>0.58499999999999996</v>
      </c>
      <c r="H5">
        <f t="shared" si="1"/>
        <v>0.62</v>
      </c>
      <c r="I5" s="1">
        <v>2920573574</v>
      </c>
      <c r="J5" s="1">
        <v>1060961</v>
      </c>
      <c r="K5" s="1">
        <v>956495</v>
      </c>
    </row>
    <row r="6" spans="1:12" x14ac:dyDescent="0.35">
      <c r="A6">
        <v>10402</v>
      </c>
      <c r="B6" t="s">
        <v>5</v>
      </c>
      <c r="C6" s="1">
        <v>2065</v>
      </c>
      <c r="D6" s="1">
        <v>593721</v>
      </c>
      <c r="E6">
        <v>0.60799999999999998</v>
      </c>
      <c r="F6">
        <v>0.55600000000000005</v>
      </c>
      <c r="G6">
        <f t="shared" si="0"/>
        <v>0.55600000000000005</v>
      </c>
      <c r="H6">
        <f t="shared" si="1"/>
        <v>0.60799999999999998</v>
      </c>
      <c r="I6" s="1">
        <v>1226034309</v>
      </c>
      <c r="J6" s="1">
        <v>746310</v>
      </c>
      <c r="K6" s="1">
        <v>675061</v>
      </c>
    </row>
    <row r="7" spans="1:12" x14ac:dyDescent="0.35">
      <c r="A7">
        <v>10500</v>
      </c>
      <c r="B7" t="s">
        <v>6</v>
      </c>
      <c r="C7" s="1">
        <v>1998</v>
      </c>
      <c r="D7" s="1">
        <v>369885</v>
      </c>
      <c r="E7">
        <v>0.60599999999999998</v>
      </c>
      <c r="F7">
        <v>0.72399999999999998</v>
      </c>
      <c r="G7">
        <f t="shared" si="0"/>
        <v>0.72399999999999998</v>
      </c>
      <c r="H7">
        <f t="shared" si="1"/>
        <v>0.72399999999999998</v>
      </c>
      <c r="I7" s="1">
        <v>739030835</v>
      </c>
      <c r="J7" s="1">
        <v>1267963</v>
      </c>
      <c r="K7" s="1">
        <v>1202573</v>
      </c>
    </row>
    <row r="8" spans="1:12" x14ac:dyDescent="0.35">
      <c r="A8">
        <v>10601</v>
      </c>
      <c r="B8" t="s">
        <v>7</v>
      </c>
      <c r="C8" s="1">
        <v>5344</v>
      </c>
      <c r="D8" s="1">
        <v>703136</v>
      </c>
      <c r="E8">
        <v>0.55600000000000005</v>
      </c>
      <c r="F8">
        <v>0.47399999999999998</v>
      </c>
      <c r="G8">
        <f t="shared" si="0"/>
        <v>0.47399999999999998</v>
      </c>
      <c r="H8">
        <f t="shared" si="1"/>
        <v>0.55600000000000005</v>
      </c>
      <c r="I8" s="1">
        <v>3757564053</v>
      </c>
      <c r="J8" s="1">
        <v>777623</v>
      </c>
      <c r="K8" s="1">
        <v>670113</v>
      </c>
    </row>
    <row r="9" spans="1:12" x14ac:dyDescent="0.35">
      <c r="A9">
        <v>10615</v>
      </c>
      <c r="B9" t="s">
        <v>8</v>
      </c>
      <c r="C9" s="1">
        <v>405</v>
      </c>
      <c r="D9" s="1">
        <v>911660</v>
      </c>
      <c r="E9">
        <v>0.52100000000000002</v>
      </c>
      <c r="F9">
        <v>0.318</v>
      </c>
      <c r="G9">
        <f t="shared" si="0"/>
        <v>0.318</v>
      </c>
      <c r="H9">
        <f t="shared" si="1"/>
        <v>0.52100000000000002</v>
      </c>
      <c r="I9" s="1">
        <v>369222562</v>
      </c>
      <c r="J9" s="1">
        <v>141657</v>
      </c>
      <c r="K9" s="1">
        <v>119998</v>
      </c>
    </row>
    <row r="10" spans="1:12" x14ac:dyDescent="0.35">
      <c r="A10">
        <v>10623</v>
      </c>
      <c r="B10" t="s">
        <v>9</v>
      </c>
      <c r="C10" s="1">
        <v>5855</v>
      </c>
      <c r="D10" s="1">
        <v>764740</v>
      </c>
      <c r="E10">
        <v>0.51300000000000001</v>
      </c>
      <c r="F10">
        <v>0.42799999999999999</v>
      </c>
      <c r="G10">
        <f t="shared" si="0"/>
        <v>0.42799999999999999</v>
      </c>
      <c r="H10">
        <f t="shared" si="1"/>
        <v>0.51300000000000001</v>
      </c>
      <c r="I10" s="1">
        <v>4477553139</v>
      </c>
      <c r="J10" s="1">
        <v>503979</v>
      </c>
      <c r="K10" s="1">
        <v>436426</v>
      </c>
    </row>
    <row r="11" spans="1:12" x14ac:dyDescent="0.35">
      <c r="A11">
        <v>10701</v>
      </c>
      <c r="B11" t="s">
        <v>10</v>
      </c>
      <c r="C11" s="1">
        <v>328</v>
      </c>
      <c r="D11" s="1">
        <v>447471</v>
      </c>
      <c r="E11">
        <v>0.64800000000000002</v>
      </c>
      <c r="F11">
        <v>0.66500000000000004</v>
      </c>
      <c r="G11">
        <f t="shared" si="0"/>
        <v>0.66500000000000004</v>
      </c>
      <c r="H11">
        <f t="shared" si="1"/>
        <v>0.66500000000000004</v>
      </c>
      <c r="I11" s="1">
        <v>146770714</v>
      </c>
      <c r="J11" s="1">
        <v>186418</v>
      </c>
      <c r="K11" s="1">
        <v>153391</v>
      </c>
    </row>
    <row r="12" spans="1:12" x14ac:dyDescent="0.35">
      <c r="A12">
        <v>10802</v>
      </c>
      <c r="B12" t="s">
        <v>11</v>
      </c>
      <c r="C12" s="1">
        <v>5408</v>
      </c>
      <c r="D12" s="1">
        <v>641755</v>
      </c>
      <c r="E12">
        <v>0.57699999999999996</v>
      </c>
      <c r="F12">
        <v>0.52</v>
      </c>
      <c r="G12">
        <f t="shared" si="0"/>
        <v>0.52</v>
      </c>
      <c r="H12">
        <f t="shared" si="1"/>
        <v>0.57699999999999996</v>
      </c>
      <c r="I12" s="1">
        <v>3470616388</v>
      </c>
      <c r="J12" s="1">
        <v>1183642</v>
      </c>
      <c r="K12" s="1">
        <v>1120617</v>
      </c>
    </row>
    <row r="13" spans="1:12" x14ac:dyDescent="0.35">
      <c r="A13">
        <v>11003</v>
      </c>
      <c r="B13" t="s">
        <v>12</v>
      </c>
      <c r="C13" s="1">
        <v>1266</v>
      </c>
      <c r="D13" s="1">
        <v>696621</v>
      </c>
      <c r="E13">
        <v>0.56299999999999994</v>
      </c>
      <c r="F13">
        <v>0.47899999999999998</v>
      </c>
      <c r="G13">
        <f t="shared" si="0"/>
        <v>0.47899999999999998</v>
      </c>
      <c r="H13">
        <f t="shared" si="1"/>
        <v>0.56299999999999994</v>
      </c>
      <c r="I13" s="1">
        <v>881922864</v>
      </c>
      <c r="J13" s="1">
        <v>340083</v>
      </c>
      <c r="K13" s="1">
        <v>300169</v>
      </c>
    </row>
    <row r="14" spans="1:12" x14ac:dyDescent="0.35">
      <c r="A14">
        <v>11200</v>
      </c>
      <c r="B14" t="s">
        <v>13</v>
      </c>
      <c r="C14" s="1">
        <v>1466</v>
      </c>
      <c r="D14" s="1">
        <v>306089</v>
      </c>
      <c r="E14">
        <v>0.47799999999999998</v>
      </c>
      <c r="F14">
        <v>0.77200000000000002</v>
      </c>
      <c r="G14">
        <f t="shared" si="0"/>
        <v>0.77200000000000002</v>
      </c>
      <c r="H14">
        <f t="shared" si="1"/>
        <v>0.77200000000000002</v>
      </c>
      <c r="I14" s="1">
        <v>448727150</v>
      </c>
      <c r="J14" s="1">
        <v>953518</v>
      </c>
      <c r="K14" s="1">
        <v>868608</v>
      </c>
    </row>
    <row r="15" spans="1:12" x14ac:dyDescent="0.35">
      <c r="A15">
        <v>20101</v>
      </c>
      <c r="B15" t="s">
        <v>14</v>
      </c>
      <c r="C15" s="1">
        <v>668</v>
      </c>
      <c r="D15" s="1">
        <v>300595</v>
      </c>
      <c r="E15">
        <v>0.66300000000000003</v>
      </c>
      <c r="F15">
        <v>0.77600000000000002</v>
      </c>
      <c r="G15">
        <f t="shared" si="0"/>
        <v>0.77600000000000002</v>
      </c>
      <c r="H15">
        <f t="shared" si="1"/>
        <v>0.77600000000000002</v>
      </c>
      <c r="I15" s="1">
        <v>200798118</v>
      </c>
      <c r="J15" s="1">
        <v>706289</v>
      </c>
      <c r="K15" s="1">
        <v>851819</v>
      </c>
    </row>
    <row r="16" spans="1:12" x14ac:dyDescent="0.35">
      <c r="A16">
        <v>20601</v>
      </c>
      <c r="B16" t="s">
        <v>15</v>
      </c>
      <c r="C16" s="1">
        <v>347</v>
      </c>
      <c r="D16" s="1">
        <v>275084</v>
      </c>
      <c r="E16">
        <v>0.69599999999999995</v>
      </c>
      <c r="F16">
        <v>0.79400000000000004</v>
      </c>
      <c r="G16">
        <f t="shared" si="0"/>
        <v>0.79400000000000004</v>
      </c>
      <c r="H16">
        <f t="shared" si="1"/>
        <v>0.79400000000000004</v>
      </c>
      <c r="I16" s="1">
        <v>95454431</v>
      </c>
      <c r="J16" s="1">
        <v>496751</v>
      </c>
      <c r="K16" s="1">
        <v>466549</v>
      </c>
    </row>
    <row r="17" spans="1:11" x14ac:dyDescent="0.35">
      <c r="A17">
        <v>20702</v>
      </c>
      <c r="B17" t="s">
        <v>16</v>
      </c>
      <c r="C17" s="1">
        <v>630</v>
      </c>
      <c r="D17" s="1">
        <v>272152</v>
      </c>
      <c r="E17">
        <v>0.50700000000000001</v>
      </c>
      <c r="F17">
        <v>0.79700000000000004</v>
      </c>
      <c r="G17">
        <f t="shared" si="0"/>
        <v>0.79700000000000004</v>
      </c>
      <c r="H17">
        <f t="shared" si="1"/>
        <v>0.79700000000000004</v>
      </c>
      <c r="I17" s="1">
        <v>171455910</v>
      </c>
      <c r="J17" s="1">
        <v>702559</v>
      </c>
      <c r="K17" s="1">
        <v>759772</v>
      </c>
    </row>
    <row r="18" spans="1:11" x14ac:dyDescent="0.35">
      <c r="A18">
        <v>20801</v>
      </c>
      <c r="B18" t="s">
        <v>17</v>
      </c>
      <c r="C18" s="1">
        <v>363</v>
      </c>
      <c r="D18" s="1">
        <v>257430</v>
      </c>
      <c r="E18">
        <v>0.55600000000000005</v>
      </c>
      <c r="F18">
        <v>0.80800000000000005</v>
      </c>
      <c r="G18">
        <f t="shared" si="0"/>
        <v>0.80800000000000005</v>
      </c>
      <c r="H18">
        <f t="shared" si="1"/>
        <v>0.80800000000000005</v>
      </c>
      <c r="I18" s="1">
        <v>93447254</v>
      </c>
      <c r="J18" s="1">
        <v>757885</v>
      </c>
      <c r="K18" s="1">
        <v>711195</v>
      </c>
    </row>
    <row r="19" spans="1:11" x14ac:dyDescent="0.35">
      <c r="A19">
        <v>21102</v>
      </c>
      <c r="B19" t="s">
        <v>18</v>
      </c>
      <c r="C19" s="1">
        <v>274</v>
      </c>
      <c r="D19" s="1">
        <v>348886</v>
      </c>
      <c r="E19">
        <v>0.58799999999999997</v>
      </c>
      <c r="F19">
        <v>0.73899999999999999</v>
      </c>
      <c r="G19">
        <f t="shared" si="0"/>
        <v>0.73899999999999999</v>
      </c>
      <c r="H19">
        <f t="shared" si="1"/>
        <v>0.73899999999999999</v>
      </c>
      <c r="I19" s="1">
        <v>95595017</v>
      </c>
      <c r="J19" s="1">
        <v>456045</v>
      </c>
      <c r="K19" s="1">
        <v>462431</v>
      </c>
    </row>
    <row r="20" spans="1:11" x14ac:dyDescent="0.35">
      <c r="A20">
        <v>21601</v>
      </c>
      <c r="B20" t="s">
        <v>19</v>
      </c>
      <c r="C20" s="1">
        <v>404</v>
      </c>
      <c r="D20" s="1">
        <v>162058</v>
      </c>
      <c r="E20">
        <v>0.67</v>
      </c>
      <c r="F20">
        <v>0.879</v>
      </c>
      <c r="G20">
        <f t="shared" si="0"/>
        <v>0.879</v>
      </c>
      <c r="H20">
        <f t="shared" si="1"/>
        <v>0.879</v>
      </c>
      <c r="I20" s="1">
        <v>65471633</v>
      </c>
      <c r="J20" s="1">
        <v>942230</v>
      </c>
      <c r="K20" s="1">
        <v>860722</v>
      </c>
    </row>
    <row r="21" spans="1:11" x14ac:dyDescent="0.35">
      <c r="A21">
        <v>22001</v>
      </c>
      <c r="B21" t="s">
        <v>20</v>
      </c>
      <c r="C21" s="1">
        <v>737</v>
      </c>
      <c r="D21" s="1">
        <v>228434</v>
      </c>
      <c r="E21">
        <v>0.41699999999999998</v>
      </c>
      <c r="F21">
        <v>0.83</v>
      </c>
      <c r="G21">
        <f t="shared" si="0"/>
        <v>0.83</v>
      </c>
      <c r="H21">
        <f t="shared" si="1"/>
        <v>0.83</v>
      </c>
      <c r="I21" s="1">
        <v>168356209</v>
      </c>
      <c r="J21" s="1">
        <v>1246101</v>
      </c>
      <c r="K21" s="1">
        <v>1201827</v>
      </c>
    </row>
    <row r="22" spans="1:11" x14ac:dyDescent="0.35">
      <c r="A22">
        <v>22101</v>
      </c>
      <c r="B22" t="s">
        <v>21</v>
      </c>
      <c r="C22" s="1">
        <v>245</v>
      </c>
      <c r="D22" s="1">
        <v>274536</v>
      </c>
      <c r="E22">
        <v>0.60199999999999998</v>
      </c>
      <c r="F22">
        <v>0.79500000000000004</v>
      </c>
      <c r="G22">
        <f t="shared" si="0"/>
        <v>0.79500000000000004</v>
      </c>
      <c r="H22">
        <f t="shared" si="1"/>
        <v>0.79500000000000004</v>
      </c>
      <c r="I22" s="1">
        <v>67261433</v>
      </c>
      <c r="J22" s="1">
        <v>554288</v>
      </c>
      <c r="K22" s="1">
        <v>505467</v>
      </c>
    </row>
    <row r="23" spans="1:11" x14ac:dyDescent="0.35">
      <c r="A23">
        <v>22302</v>
      </c>
      <c r="B23" t="s">
        <v>22</v>
      </c>
      <c r="C23" s="1">
        <v>931</v>
      </c>
      <c r="D23" s="1">
        <v>414334</v>
      </c>
      <c r="E23">
        <v>0.47099999999999997</v>
      </c>
      <c r="F23">
        <v>0.69</v>
      </c>
      <c r="G23">
        <f t="shared" si="0"/>
        <v>0.69</v>
      </c>
      <c r="H23">
        <f t="shared" si="1"/>
        <v>0.69</v>
      </c>
      <c r="I23" s="1">
        <v>385745083</v>
      </c>
      <c r="J23" s="1">
        <v>1466988</v>
      </c>
      <c r="K23" s="1">
        <v>1717903</v>
      </c>
    </row>
    <row r="24" spans="1:11" x14ac:dyDescent="0.35">
      <c r="A24">
        <v>22401</v>
      </c>
      <c r="B24" t="s">
        <v>23</v>
      </c>
      <c r="C24" s="1">
        <v>362</v>
      </c>
      <c r="D24" s="1">
        <v>229163</v>
      </c>
      <c r="E24">
        <v>0.66</v>
      </c>
      <c r="F24">
        <v>0.82899999999999996</v>
      </c>
      <c r="G24">
        <f t="shared" si="0"/>
        <v>0.82899999999999996</v>
      </c>
      <c r="H24">
        <f t="shared" si="1"/>
        <v>0.82899999999999996</v>
      </c>
      <c r="I24" s="1">
        <v>82957012</v>
      </c>
      <c r="J24" s="1">
        <v>915024</v>
      </c>
      <c r="K24" s="1">
        <v>941189</v>
      </c>
    </row>
    <row r="25" spans="1:11" x14ac:dyDescent="0.35">
      <c r="A25">
        <v>22601</v>
      </c>
      <c r="B25" t="s">
        <v>24</v>
      </c>
      <c r="C25" s="1">
        <v>1306</v>
      </c>
      <c r="D25" s="1">
        <v>255310</v>
      </c>
      <c r="E25">
        <v>0.69699999999999995</v>
      </c>
      <c r="F25">
        <v>0.81</v>
      </c>
      <c r="G25">
        <f t="shared" si="0"/>
        <v>0.81</v>
      </c>
      <c r="H25">
        <f t="shared" si="1"/>
        <v>0.81</v>
      </c>
      <c r="I25" s="1">
        <v>333435409</v>
      </c>
      <c r="J25" s="1">
        <v>1738124</v>
      </c>
      <c r="K25" s="1">
        <v>1656226</v>
      </c>
    </row>
    <row r="26" spans="1:11" x14ac:dyDescent="0.35">
      <c r="A26">
        <v>22902</v>
      </c>
      <c r="B26" t="s">
        <v>25</v>
      </c>
      <c r="C26" s="1">
        <v>826</v>
      </c>
      <c r="D26" s="1">
        <v>185445</v>
      </c>
      <c r="E26">
        <v>0.55600000000000005</v>
      </c>
      <c r="F26">
        <v>0.86199999999999999</v>
      </c>
      <c r="G26">
        <f t="shared" si="0"/>
        <v>0.86199999999999999</v>
      </c>
      <c r="H26">
        <f t="shared" si="1"/>
        <v>0.86199999999999999</v>
      </c>
      <c r="I26" s="1">
        <v>153178076</v>
      </c>
      <c r="J26" s="1">
        <v>1192597</v>
      </c>
      <c r="K26" s="1">
        <v>1162210</v>
      </c>
    </row>
    <row r="27" spans="1:11" x14ac:dyDescent="0.35">
      <c r="A27">
        <v>30101</v>
      </c>
      <c r="B27" t="s">
        <v>26</v>
      </c>
      <c r="C27" s="1">
        <v>1701</v>
      </c>
      <c r="D27" s="1">
        <v>288931</v>
      </c>
      <c r="E27">
        <v>0.63400000000000001</v>
      </c>
      <c r="F27">
        <v>0.78400000000000003</v>
      </c>
      <c r="G27">
        <f t="shared" si="0"/>
        <v>0.78400000000000003</v>
      </c>
      <c r="H27">
        <f t="shared" si="1"/>
        <v>0.78400000000000003</v>
      </c>
      <c r="I27" s="1">
        <v>491471969</v>
      </c>
      <c r="J27" s="1">
        <v>1408140</v>
      </c>
      <c r="K27" s="1">
        <v>1305036</v>
      </c>
    </row>
    <row r="28" spans="1:11" x14ac:dyDescent="0.35">
      <c r="A28">
        <v>30200</v>
      </c>
      <c r="B28" t="s">
        <v>27</v>
      </c>
      <c r="C28" s="1">
        <v>5730</v>
      </c>
      <c r="D28" s="1">
        <v>287387</v>
      </c>
      <c r="E28">
        <v>0.66700000000000004</v>
      </c>
      <c r="F28">
        <v>0.78500000000000003</v>
      </c>
      <c r="G28">
        <f t="shared" si="0"/>
        <v>0.78500000000000003</v>
      </c>
      <c r="H28">
        <f t="shared" si="1"/>
        <v>0.78500000000000003</v>
      </c>
      <c r="I28" s="1">
        <v>1646728774</v>
      </c>
      <c r="J28" s="1">
        <v>5299892</v>
      </c>
      <c r="K28" s="1">
        <v>5315486</v>
      </c>
    </row>
    <row r="29" spans="1:11" x14ac:dyDescent="0.35">
      <c r="A29">
        <v>30501</v>
      </c>
      <c r="B29" t="s">
        <v>28</v>
      </c>
      <c r="C29" s="1">
        <v>888</v>
      </c>
      <c r="D29" s="1">
        <v>301903</v>
      </c>
      <c r="E29">
        <v>0.40799999999999997</v>
      </c>
      <c r="F29">
        <v>0.77500000000000002</v>
      </c>
      <c r="G29">
        <f t="shared" si="0"/>
        <v>0.77500000000000002</v>
      </c>
      <c r="H29">
        <f t="shared" si="1"/>
        <v>0.77500000000000002</v>
      </c>
      <c r="I29" s="1">
        <v>268089892</v>
      </c>
      <c r="J29" s="1">
        <v>1106482</v>
      </c>
      <c r="K29" s="1">
        <v>1137562</v>
      </c>
    </row>
    <row r="30" spans="1:11" x14ac:dyDescent="0.35">
      <c r="A30">
        <v>30601</v>
      </c>
      <c r="B30" t="s">
        <v>29</v>
      </c>
      <c r="C30" s="1">
        <v>1688</v>
      </c>
      <c r="D30" s="1">
        <v>344977</v>
      </c>
      <c r="E30">
        <v>0.70399999999999996</v>
      </c>
      <c r="F30">
        <v>0.74199999999999999</v>
      </c>
      <c r="G30">
        <f t="shared" si="0"/>
        <v>0.74199999999999999</v>
      </c>
      <c r="H30">
        <f t="shared" si="1"/>
        <v>0.74199999999999999</v>
      </c>
      <c r="I30" s="1">
        <v>582322174</v>
      </c>
      <c r="J30" s="1">
        <v>1631959</v>
      </c>
      <c r="K30" s="1">
        <v>1704114</v>
      </c>
    </row>
    <row r="31" spans="1:11" x14ac:dyDescent="0.35">
      <c r="A31">
        <v>30701</v>
      </c>
      <c r="B31" t="s">
        <v>30</v>
      </c>
      <c r="C31" s="1">
        <v>1795</v>
      </c>
      <c r="D31" s="1">
        <v>389942</v>
      </c>
      <c r="E31">
        <v>0.69399999999999995</v>
      </c>
      <c r="F31">
        <v>0.70899999999999996</v>
      </c>
      <c r="G31">
        <f t="shared" si="0"/>
        <v>0.70899999999999996</v>
      </c>
      <c r="H31">
        <f t="shared" si="1"/>
        <v>0.70899999999999996</v>
      </c>
      <c r="I31" s="1">
        <v>699947615</v>
      </c>
      <c r="J31" s="1">
        <v>1523989</v>
      </c>
      <c r="K31" s="1">
        <v>1533885</v>
      </c>
    </row>
    <row r="32" spans="1:11" x14ac:dyDescent="0.35">
      <c r="A32">
        <v>31101</v>
      </c>
      <c r="B32" t="s">
        <v>31</v>
      </c>
      <c r="C32" s="1">
        <v>2660</v>
      </c>
      <c r="D32" s="1">
        <v>290883</v>
      </c>
      <c r="E32">
        <v>0.72</v>
      </c>
      <c r="F32">
        <v>0.78300000000000003</v>
      </c>
      <c r="G32">
        <f t="shared" si="0"/>
        <v>0.78300000000000003</v>
      </c>
      <c r="H32">
        <f t="shared" si="1"/>
        <v>0.78300000000000003</v>
      </c>
      <c r="I32" s="1">
        <v>773751400</v>
      </c>
      <c r="J32" s="1">
        <v>2581286</v>
      </c>
      <c r="K32" s="1">
        <v>2509167</v>
      </c>
    </row>
    <row r="33" spans="1:11" x14ac:dyDescent="0.35">
      <c r="A33">
        <v>31301</v>
      </c>
      <c r="B33" t="s">
        <v>32</v>
      </c>
      <c r="C33" s="1">
        <v>603</v>
      </c>
      <c r="D33" s="1">
        <v>855616</v>
      </c>
      <c r="E33">
        <v>0.44500000000000001</v>
      </c>
      <c r="F33">
        <v>0.36</v>
      </c>
      <c r="G33">
        <f t="shared" si="0"/>
        <v>0.36</v>
      </c>
      <c r="H33">
        <f t="shared" si="1"/>
        <v>0.44500000000000001</v>
      </c>
      <c r="I33" s="1">
        <v>515936947</v>
      </c>
      <c r="J33" s="1">
        <v>378814</v>
      </c>
      <c r="K33" s="1">
        <v>431357</v>
      </c>
    </row>
    <row r="34" spans="1:11" x14ac:dyDescent="0.35">
      <c r="A34">
        <v>31401</v>
      </c>
      <c r="B34" t="s">
        <v>33</v>
      </c>
      <c r="C34" s="1">
        <v>1518</v>
      </c>
      <c r="D34" s="1">
        <v>270704</v>
      </c>
      <c r="E34">
        <v>0.55900000000000005</v>
      </c>
      <c r="F34">
        <v>0.79800000000000004</v>
      </c>
      <c r="G34">
        <f t="shared" si="0"/>
        <v>0.79800000000000004</v>
      </c>
      <c r="H34">
        <f t="shared" si="1"/>
        <v>0.79800000000000004</v>
      </c>
      <c r="I34" s="1">
        <v>410929708</v>
      </c>
      <c r="J34" s="1">
        <v>1535330</v>
      </c>
      <c r="K34" s="1">
        <v>1488923</v>
      </c>
    </row>
    <row r="35" spans="1:11" x14ac:dyDescent="0.35">
      <c r="A35">
        <v>31501</v>
      </c>
      <c r="B35" t="s">
        <v>34</v>
      </c>
      <c r="C35" s="1">
        <v>4481</v>
      </c>
      <c r="D35" s="1">
        <v>332208</v>
      </c>
      <c r="E35">
        <v>0.68799999999999994</v>
      </c>
      <c r="F35">
        <v>0.752</v>
      </c>
      <c r="G35">
        <f t="shared" si="0"/>
        <v>0.752</v>
      </c>
      <c r="H35">
        <f t="shared" si="1"/>
        <v>0.752</v>
      </c>
      <c r="I35" s="1">
        <v>1488627598</v>
      </c>
      <c r="J35" s="1">
        <v>3833200</v>
      </c>
      <c r="K35" s="1">
        <v>3591654</v>
      </c>
    </row>
    <row r="36" spans="1:11" x14ac:dyDescent="0.35">
      <c r="A36">
        <v>31502</v>
      </c>
      <c r="B36" t="s">
        <v>35</v>
      </c>
      <c r="C36" s="1">
        <v>2697</v>
      </c>
      <c r="D36" s="1">
        <v>364547</v>
      </c>
      <c r="E36">
        <v>0.66900000000000004</v>
      </c>
      <c r="F36">
        <v>0.72799999999999998</v>
      </c>
      <c r="G36">
        <f t="shared" si="0"/>
        <v>0.72799999999999998</v>
      </c>
      <c r="H36">
        <f t="shared" si="1"/>
        <v>0.72799999999999998</v>
      </c>
      <c r="I36" s="1">
        <v>983184438</v>
      </c>
      <c r="J36" s="1">
        <v>1515396</v>
      </c>
      <c r="K36" s="1">
        <v>1448789</v>
      </c>
    </row>
    <row r="37" spans="1:11" x14ac:dyDescent="0.35">
      <c r="A37">
        <v>31601</v>
      </c>
      <c r="B37" t="s">
        <v>36</v>
      </c>
      <c r="C37" s="1">
        <v>3840</v>
      </c>
      <c r="D37" s="1">
        <v>543177</v>
      </c>
      <c r="E37">
        <v>0.63200000000000001</v>
      </c>
      <c r="F37">
        <v>0.59399999999999997</v>
      </c>
      <c r="G37">
        <f t="shared" si="0"/>
        <v>0.59399999999999997</v>
      </c>
      <c r="H37">
        <f t="shared" si="1"/>
        <v>0.63200000000000001</v>
      </c>
      <c r="I37" s="1">
        <v>2085802563</v>
      </c>
      <c r="J37" s="1">
        <v>2836888</v>
      </c>
      <c r="K37" s="1">
        <v>2847789</v>
      </c>
    </row>
    <row r="38" spans="1:11" x14ac:dyDescent="0.35">
      <c r="A38">
        <v>31701</v>
      </c>
      <c r="B38" t="s">
        <v>37</v>
      </c>
      <c r="C38" s="1">
        <v>1886</v>
      </c>
      <c r="D38" s="1">
        <v>323060</v>
      </c>
      <c r="E38">
        <v>0.61599999999999999</v>
      </c>
      <c r="F38">
        <v>0.75900000000000001</v>
      </c>
      <c r="G38">
        <f t="shared" si="0"/>
        <v>0.75900000000000001</v>
      </c>
      <c r="H38">
        <f t="shared" si="1"/>
        <v>0.75900000000000001</v>
      </c>
      <c r="I38" s="1">
        <v>609292707</v>
      </c>
      <c r="J38" s="1">
        <v>1657700</v>
      </c>
      <c r="K38" s="1">
        <v>1753011</v>
      </c>
    </row>
    <row r="39" spans="1:11" x14ac:dyDescent="0.35">
      <c r="A39">
        <v>40204</v>
      </c>
      <c r="B39" t="s">
        <v>38</v>
      </c>
      <c r="C39" s="1">
        <v>329</v>
      </c>
      <c r="D39" s="1">
        <v>414431</v>
      </c>
      <c r="E39">
        <v>0.66400000000000003</v>
      </c>
      <c r="F39">
        <v>0.69</v>
      </c>
      <c r="G39">
        <f t="shared" si="0"/>
        <v>0.69</v>
      </c>
      <c r="H39">
        <f t="shared" si="1"/>
        <v>0.69</v>
      </c>
      <c r="I39" s="1">
        <v>136347801</v>
      </c>
      <c r="J39" s="1">
        <v>549629</v>
      </c>
      <c r="K39" s="1">
        <v>509490</v>
      </c>
    </row>
    <row r="40" spans="1:11" x14ac:dyDescent="0.35">
      <c r="A40">
        <v>40302</v>
      </c>
      <c r="B40" t="s">
        <v>39</v>
      </c>
      <c r="C40" s="1">
        <v>1278</v>
      </c>
      <c r="D40" s="1">
        <v>318255</v>
      </c>
      <c r="E40">
        <v>0.58799999999999997</v>
      </c>
      <c r="F40">
        <v>0.76200000000000001</v>
      </c>
      <c r="G40">
        <f t="shared" si="0"/>
        <v>0.76200000000000001</v>
      </c>
      <c r="H40">
        <f t="shared" si="1"/>
        <v>0.76200000000000001</v>
      </c>
      <c r="I40" s="1">
        <v>406730144</v>
      </c>
      <c r="J40" s="1">
        <v>1456261</v>
      </c>
      <c r="K40" s="1">
        <v>1482459</v>
      </c>
    </row>
    <row r="41" spans="1:11" x14ac:dyDescent="0.35">
      <c r="A41">
        <v>40901</v>
      </c>
      <c r="B41" t="s">
        <v>40</v>
      </c>
      <c r="C41" s="1">
        <v>490</v>
      </c>
      <c r="D41" s="1">
        <v>1613430</v>
      </c>
      <c r="E41">
        <v>0</v>
      </c>
      <c r="F41">
        <v>0</v>
      </c>
      <c r="G41">
        <f t="shared" si="0"/>
        <v>0</v>
      </c>
      <c r="H41">
        <f t="shared" si="1"/>
        <v>0.36</v>
      </c>
      <c r="I41" s="1">
        <v>790580876</v>
      </c>
      <c r="J41" s="1">
        <v>374272</v>
      </c>
      <c r="K41" s="1">
        <v>337832</v>
      </c>
    </row>
    <row r="42" spans="1:11" x14ac:dyDescent="0.35">
      <c r="A42">
        <v>41101</v>
      </c>
      <c r="B42" t="s">
        <v>41</v>
      </c>
      <c r="C42" s="1">
        <v>759</v>
      </c>
      <c r="D42" s="1">
        <v>286329</v>
      </c>
      <c r="E42">
        <v>0.58399999999999996</v>
      </c>
      <c r="F42">
        <v>0.78600000000000003</v>
      </c>
      <c r="G42">
        <f t="shared" si="0"/>
        <v>0.78600000000000003</v>
      </c>
      <c r="H42">
        <f t="shared" si="1"/>
        <v>0.78600000000000003</v>
      </c>
      <c r="I42" s="1">
        <v>217324415</v>
      </c>
      <c r="J42" s="1">
        <v>1406397</v>
      </c>
      <c r="K42" s="1">
        <v>1817998</v>
      </c>
    </row>
    <row r="43" spans="1:11" x14ac:dyDescent="0.35">
      <c r="A43">
        <v>41401</v>
      </c>
      <c r="B43" t="s">
        <v>42</v>
      </c>
      <c r="C43" s="1">
        <v>451</v>
      </c>
      <c r="D43" s="1">
        <v>245454</v>
      </c>
      <c r="E43">
        <v>0.53</v>
      </c>
      <c r="F43">
        <v>0.81699999999999995</v>
      </c>
      <c r="G43">
        <f t="shared" si="0"/>
        <v>0.81699999999999995</v>
      </c>
      <c r="H43">
        <f t="shared" si="1"/>
        <v>0.81699999999999995</v>
      </c>
      <c r="I43" s="1">
        <v>110699978</v>
      </c>
      <c r="J43" s="1">
        <v>903644</v>
      </c>
      <c r="K43" s="1">
        <v>885669</v>
      </c>
    </row>
    <row r="44" spans="1:11" x14ac:dyDescent="0.35">
      <c r="A44">
        <v>42302</v>
      </c>
      <c r="B44" t="s">
        <v>43</v>
      </c>
      <c r="C44" s="1">
        <v>1006</v>
      </c>
      <c r="D44" s="1">
        <v>338414</v>
      </c>
      <c r="E44">
        <v>0.5</v>
      </c>
      <c r="F44">
        <v>0.747</v>
      </c>
      <c r="G44">
        <f t="shared" si="0"/>
        <v>0.747</v>
      </c>
      <c r="H44">
        <f t="shared" si="1"/>
        <v>0.747</v>
      </c>
      <c r="I44" s="1">
        <v>340444742</v>
      </c>
      <c r="J44" s="1">
        <v>1555335</v>
      </c>
      <c r="K44" s="1">
        <v>1468653</v>
      </c>
    </row>
    <row r="45" spans="1:11" x14ac:dyDescent="0.35">
      <c r="A45">
        <v>42400</v>
      </c>
      <c r="B45" t="s">
        <v>44</v>
      </c>
      <c r="C45" s="1">
        <v>2227</v>
      </c>
      <c r="D45" s="1">
        <v>262210</v>
      </c>
      <c r="E45">
        <v>0.65400000000000003</v>
      </c>
      <c r="F45">
        <v>0.80400000000000005</v>
      </c>
      <c r="G45">
        <f t="shared" si="0"/>
        <v>0.80400000000000005</v>
      </c>
      <c r="H45">
        <f t="shared" si="1"/>
        <v>0.80400000000000005</v>
      </c>
      <c r="I45" s="1">
        <v>583942992</v>
      </c>
      <c r="J45" s="1">
        <v>2230711</v>
      </c>
      <c r="K45" s="1">
        <v>2174770</v>
      </c>
    </row>
    <row r="46" spans="1:11" x14ac:dyDescent="0.35">
      <c r="A46">
        <v>42801</v>
      </c>
      <c r="B46" t="s">
        <v>45</v>
      </c>
      <c r="C46" s="1">
        <v>1326</v>
      </c>
      <c r="D46" s="1">
        <v>240842</v>
      </c>
      <c r="E46">
        <v>0.53800000000000003</v>
      </c>
      <c r="F46">
        <v>0.82</v>
      </c>
      <c r="G46">
        <f t="shared" si="0"/>
        <v>0.82</v>
      </c>
      <c r="H46">
        <f t="shared" si="1"/>
        <v>0.82</v>
      </c>
      <c r="I46" s="1">
        <v>319357113</v>
      </c>
      <c r="J46" s="1">
        <v>1039783</v>
      </c>
      <c r="K46" s="1">
        <v>1160866</v>
      </c>
    </row>
    <row r="47" spans="1:11" x14ac:dyDescent="0.35">
      <c r="A47">
        <v>42901</v>
      </c>
      <c r="B47" t="s">
        <v>46</v>
      </c>
      <c r="C47" s="1">
        <v>884</v>
      </c>
      <c r="D47" s="1">
        <v>221349</v>
      </c>
      <c r="E47">
        <v>0.64300000000000002</v>
      </c>
      <c r="F47">
        <v>0.83499999999999996</v>
      </c>
      <c r="G47">
        <f t="shared" si="0"/>
        <v>0.83499999999999996</v>
      </c>
      <c r="H47">
        <f t="shared" si="1"/>
        <v>0.83499999999999996</v>
      </c>
      <c r="I47" s="1">
        <v>195672792</v>
      </c>
      <c r="J47" s="1">
        <v>1138045</v>
      </c>
      <c r="K47" s="1">
        <v>1215934</v>
      </c>
    </row>
    <row r="48" spans="1:11" x14ac:dyDescent="0.35">
      <c r="A48">
        <v>43001</v>
      </c>
      <c r="B48" t="s">
        <v>47</v>
      </c>
      <c r="C48" s="1">
        <v>952</v>
      </c>
      <c r="D48" s="1">
        <v>425499</v>
      </c>
      <c r="E48">
        <v>0.317</v>
      </c>
      <c r="F48">
        <v>0.68200000000000005</v>
      </c>
      <c r="G48">
        <f t="shared" si="0"/>
        <v>0.68200000000000005</v>
      </c>
      <c r="H48">
        <f t="shared" si="1"/>
        <v>0.68200000000000005</v>
      </c>
      <c r="I48" s="1">
        <v>405075123</v>
      </c>
      <c r="J48" s="1">
        <v>1142630</v>
      </c>
      <c r="K48" s="1">
        <v>1075459</v>
      </c>
    </row>
    <row r="49" spans="1:11" x14ac:dyDescent="0.35">
      <c r="A49">
        <v>43200</v>
      </c>
      <c r="B49" t="s">
        <v>48</v>
      </c>
      <c r="C49" s="1">
        <v>1317</v>
      </c>
      <c r="D49" s="1">
        <v>153320</v>
      </c>
      <c r="E49">
        <v>0.53</v>
      </c>
      <c r="F49">
        <v>0.88600000000000001</v>
      </c>
      <c r="G49">
        <f t="shared" si="0"/>
        <v>0.88600000000000001</v>
      </c>
      <c r="H49">
        <f t="shared" si="1"/>
        <v>0.88600000000000001</v>
      </c>
      <c r="I49" s="1">
        <v>201923284</v>
      </c>
      <c r="J49" s="1">
        <v>1476757</v>
      </c>
      <c r="K49" s="1">
        <v>1480642</v>
      </c>
    </row>
    <row r="50" spans="1:11" x14ac:dyDescent="0.35">
      <c r="A50">
        <v>43501</v>
      </c>
      <c r="B50" t="s">
        <v>49</v>
      </c>
      <c r="C50" s="1">
        <v>2604</v>
      </c>
      <c r="D50" s="1">
        <v>336611</v>
      </c>
      <c r="E50">
        <v>0.41699999999999998</v>
      </c>
      <c r="F50">
        <v>0.749</v>
      </c>
      <c r="G50">
        <f t="shared" si="0"/>
        <v>0.749</v>
      </c>
      <c r="H50">
        <f t="shared" si="1"/>
        <v>0.749</v>
      </c>
      <c r="I50" s="1">
        <v>876536494</v>
      </c>
      <c r="J50" s="1">
        <v>2888753</v>
      </c>
      <c r="K50" s="1">
        <v>3069899</v>
      </c>
    </row>
    <row r="51" spans="1:11" x14ac:dyDescent="0.35">
      <c r="A51">
        <v>50100</v>
      </c>
      <c r="B51" t="s">
        <v>50</v>
      </c>
      <c r="C51" s="1">
        <v>4506</v>
      </c>
      <c r="D51" s="1">
        <v>347743</v>
      </c>
      <c r="E51">
        <v>0.56299999999999994</v>
      </c>
      <c r="F51">
        <v>0.74</v>
      </c>
      <c r="G51">
        <f t="shared" si="0"/>
        <v>0.74</v>
      </c>
      <c r="H51">
        <f t="shared" si="1"/>
        <v>0.74</v>
      </c>
      <c r="I51" s="1">
        <v>1566934277</v>
      </c>
      <c r="J51" s="1">
        <v>4157873</v>
      </c>
      <c r="K51" s="1">
        <v>3945302</v>
      </c>
    </row>
    <row r="52" spans="1:11" x14ac:dyDescent="0.35">
      <c r="A52">
        <v>50301</v>
      </c>
      <c r="B52" t="s">
        <v>51</v>
      </c>
      <c r="C52" s="1">
        <v>920</v>
      </c>
      <c r="D52" s="1">
        <v>358859</v>
      </c>
      <c r="E52">
        <v>0.63400000000000001</v>
      </c>
      <c r="F52">
        <v>0.73199999999999998</v>
      </c>
      <c r="G52">
        <f t="shared" si="0"/>
        <v>0.73199999999999998</v>
      </c>
      <c r="H52">
        <f t="shared" si="1"/>
        <v>0.73199999999999998</v>
      </c>
      <c r="I52" s="1">
        <v>330150465</v>
      </c>
      <c r="J52" s="1">
        <v>934443</v>
      </c>
      <c r="K52" s="1">
        <v>860584</v>
      </c>
    </row>
    <row r="53" spans="1:11" x14ac:dyDescent="0.35">
      <c r="A53">
        <v>50401</v>
      </c>
      <c r="B53" t="s">
        <v>52</v>
      </c>
      <c r="C53" s="1">
        <v>1109</v>
      </c>
      <c r="D53" s="1">
        <v>276746</v>
      </c>
      <c r="E53">
        <v>0.56299999999999994</v>
      </c>
      <c r="F53">
        <v>0.79300000000000004</v>
      </c>
      <c r="G53">
        <f t="shared" si="0"/>
        <v>0.79300000000000004</v>
      </c>
      <c r="H53">
        <f t="shared" si="1"/>
        <v>0.79300000000000004</v>
      </c>
      <c r="I53" s="1">
        <v>306911476</v>
      </c>
      <c r="J53" s="1">
        <v>1178817</v>
      </c>
      <c r="K53" s="1">
        <v>1094324</v>
      </c>
    </row>
    <row r="54" spans="1:11" x14ac:dyDescent="0.35">
      <c r="A54">
        <v>50701</v>
      </c>
      <c r="B54" t="s">
        <v>53</v>
      </c>
      <c r="C54" s="1">
        <v>743</v>
      </c>
      <c r="D54" s="1">
        <v>694741</v>
      </c>
      <c r="E54">
        <v>0.47399999999999998</v>
      </c>
      <c r="F54">
        <v>0.48</v>
      </c>
      <c r="G54">
        <f t="shared" si="0"/>
        <v>0.48</v>
      </c>
      <c r="H54">
        <f t="shared" si="1"/>
        <v>0.48</v>
      </c>
      <c r="I54" s="1">
        <v>516192576</v>
      </c>
      <c r="J54" s="1">
        <v>704100</v>
      </c>
      <c r="K54" s="1">
        <v>661049</v>
      </c>
    </row>
    <row r="55" spans="1:11" x14ac:dyDescent="0.35">
      <c r="A55">
        <v>51101</v>
      </c>
      <c r="B55" t="s">
        <v>54</v>
      </c>
      <c r="C55" s="1">
        <v>1042</v>
      </c>
      <c r="D55" s="1">
        <v>257939</v>
      </c>
      <c r="E55">
        <v>0.63200000000000001</v>
      </c>
      <c r="F55">
        <v>0.80800000000000005</v>
      </c>
      <c r="G55">
        <f t="shared" si="0"/>
        <v>0.80800000000000005</v>
      </c>
      <c r="H55">
        <f t="shared" si="1"/>
        <v>0.80800000000000005</v>
      </c>
      <c r="I55" s="1">
        <v>268773075</v>
      </c>
      <c r="J55" s="1">
        <v>1331766</v>
      </c>
      <c r="K55" s="1">
        <v>1299483</v>
      </c>
    </row>
    <row r="56" spans="1:11" x14ac:dyDescent="0.35">
      <c r="A56">
        <v>51301</v>
      </c>
      <c r="B56" t="s">
        <v>55</v>
      </c>
      <c r="C56" s="1">
        <v>1025</v>
      </c>
      <c r="D56" s="1">
        <v>482677</v>
      </c>
      <c r="E56">
        <v>0.46</v>
      </c>
      <c r="F56">
        <v>0.63900000000000001</v>
      </c>
      <c r="G56">
        <f t="shared" si="0"/>
        <v>0.63900000000000001</v>
      </c>
      <c r="H56">
        <f t="shared" si="1"/>
        <v>0.63900000000000001</v>
      </c>
      <c r="I56" s="1">
        <v>494744632</v>
      </c>
      <c r="J56" s="1">
        <v>905183</v>
      </c>
      <c r="K56" s="1">
        <v>890653</v>
      </c>
    </row>
    <row r="57" spans="1:11" x14ac:dyDescent="0.35">
      <c r="A57">
        <v>51901</v>
      </c>
      <c r="B57" t="s">
        <v>56</v>
      </c>
      <c r="C57" s="1">
        <v>944</v>
      </c>
      <c r="D57" s="1">
        <v>510716</v>
      </c>
      <c r="E57">
        <v>0.48099999999999998</v>
      </c>
      <c r="F57">
        <v>0.61799999999999999</v>
      </c>
      <c r="G57">
        <f t="shared" si="0"/>
        <v>0.61799999999999999</v>
      </c>
      <c r="H57">
        <f t="shared" si="1"/>
        <v>0.61799999999999999</v>
      </c>
      <c r="I57" s="1">
        <v>482116157</v>
      </c>
      <c r="J57" s="1">
        <v>864607</v>
      </c>
      <c r="K57" s="1">
        <v>737519</v>
      </c>
    </row>
    <row r="58" spans="1:11" x14ac:dyDescent="0.35">
      <c r="A58">
        <v>60201</v>
      </c>
      <c r="B58" t="s">
        <v>57</v>
      </c>
      <c r="C58" s="1">
        <v>1558</v>
      </c>
      <c r="D58" s="1">
        <v>384522</v>
      </c>
      <c r="E58">
        <v>0.61399999999999999</v>
      </c>
      <c r="F58">
        <v>0.71299999999999997</v>
      </c>
      <c r="G58">
        <f t="shared" si="0"/>
        <v>0.71299999999999997</v>
      </c>
      <c r="H58">
        <f t="shared" si="1"/>
        <v>0.71299999999999997</v>
      </c>
      <c r="I58" s="1">
        <v>599085929</v>
      </c>
      <c r="J58" s="1">
        <v>847394</v>
      </c>
      <c r="K58" s="1">
        <v>914217</v>
      </c>
    </row>
    <row r="59" spans="1:11" x14ac:dyDescent="0.35">
      <c r="A59">
        <v>60301</v>
      </c>
      <c r="B59" t="s">
        <v>58</v>
      </c>
      <c r="C59" s="1">
        <v>837</v>
      </c>
      <c r="D59" s="1">
        <v>243381</v>
      </c>
      <c r="E59">
        <v>0.67400000000000004</v>
      </c>
      <c r="F59">
        <v>0.81799999999999995</v>
      </c>
      <c r="G59">
        <f t="shared" si="0"/>
        <v>0.81799999999999995</v>
      </c>
      <c r="H59">
        <f t="shared" si="1"/>
        <v>0.81799999999999995</v>
      </c>
      <c r="I59" s="1">
        <v>203710363</v>
      </c>
      <c r="J59" s="1">
        <v>736058</v>
      </c>
      <c r="K59" s="1">
        <v>880590</v>
      </c>
    </row>
    <row r="60" spans="1:11" x14ac:dyDescent="0.35">
      <c r="A60">
        <v>60401</v>
      </c>
      <c r="B60" t="s">
        <v>59</v>
      </c>
      <c r="C60" s="1">
        <v>1102</v>
      </c>
      <c r="D60" s="1">
        <v>273772</v>
      </c>
      <c r="E60">
        <v>0.52700000000000002</v>
      </c>
      <c r="F60">
        <v>0.79500000000000004</v>
      </c>
      <c r="G60">
        <f t="shared" si="0"/>
        <v>0.79500000000000004</v>
      </c>
      <c r="H60">
        <f t="shared" si="1"/>
        <v>0.79500000000000004</v>
      </c>
      <c r="I60" s="1">
        <v>301697718</v>
      </c>
      <c r="J60" s="1">
        <v>681409</v>
      </c>
      <c r="K60" s="1">
        <v>693602</v>
      </c>
    </row>
    <row r="61" spans="1:11" x14ac:dyDescent="0.35">
      <c r="A61">
        <v>60503</v>
      </c>
      <c r="B61" t="s">
        <v>60</v>
      </c>
      <c r="C61" s="1">
        <v>783</v>
      </c>
      <c r="D61" s="1">
        <v>1537961</v>
      </c>
      <c r="E61">
        <v>0.112</v>
      </c>
      <c r="F61">
        <v>0</v>
      </c>
      <c r="G61">
        <f t="shared" si="0"/>
        <v>0</v>
      </c>
      <c r="H61">
        <f t="shared" si="1"/>
        <v>0.36</v>
      </c>
      <c r="I61" s="1">
        <v>1204223819</v>
      </c>
      <c r="J61" s="1">
        <v>279826</v>
      </c>
      <c r="K61" s="1">
        <v>276635</v>
      </c>
    </row>
    <row r="62" spans="1:11" x14ac:dyDescent="0.35">
      <c r="A62">
        <v>60601</v>
      </c>
      <c r="B62" t="s">
        <v>61</v>
      </c>
      <c r="C62" s="1">
        <v>637</v>
      </c>
      <c r="D62" s="1">
        <v>278540</v>
      </c>
      <c r="E62">
        <v>0.56100000000000005</v>
      </c>
      <c r="F62">
        <v>0.79200000000000004</v>
      </c>
      <c r="G62">
        <f t="shared" si="0"/>
        <v>0.79200000000000004</v>
      </c>
      <c r="H62">
        <f t="shared" si="1"/>
        <v>0.79200000000000004</v>
      </c>
      <c r="I62" s="1">
        <v>177430441</v>
      </c>
      <c r="J62" s="1">
        <v>650480</v>
      </c>
      <c r="K62" s="1">
        <v>702857</v>
      </c>
    </row>
    <row r="63" spans="1:11" x14ac:dyDescent="0.35">
      <c r="A63">
        <v>60701</v>
      </c>
      <c r="B63" t="s">
        <v>62</v>
      </c>
      <c r="C63" s="1">
        <v>455</v>
      </c>
      <c r="D63" s="1">
        <v>611028</v>
      </c>
      <c r="E63">
        <v>0.441</v>
      </c>
      <c r="F63">
        <v>0.54300000000000004</v>
      </c>
      <c r="G63">
        <f t="shared" si="0"/>
        <v>0.54300000000000004</v>
      </c>
      <c r="H63">
        <f t="shared" si="1"/>
        <v>0.54300000000000004</v>
      </c>
      <c r="I63" s="1">
        <v>278018000</v>
      </c>
      <c r="J63" s="1">
        <v>260512</v>
      </c>
      <c r="K63" s="1">
        <v>260887</v>
      </c>
    </row>
    <row r="64" spans="1:11" x14ac:dyDescent="0.35">
      <c r="A64">
        <v>60800</v>
      </c>
      <c r="B64" t="s">
        <v>63</v>
      </c>
      <c r="C64" s="1">
        <v>2109</v>
      </c>
      <c r="D64" s="1">
        <v>229722</v>
      </c>
      <c r="E64">
        <v>0.59599999999999997</v>
      </c>
      <c r="F64">
        <v>0.82899999999999996</v>
      </c>
      <c r="G64">
        <f t="shared" si="0"/>
        <v>0.82899999999999996</v>
      </c>
      <c r="H64">
        <f t="shared" si="1"/>
        <v>0.82899999999999996</v>
      </c>
      <c r="I64" s="1">
        <v>484484392</v>
      </c>
      <c r="J64" s="1">
        <v>1548665</v>
      </c>
      <c r="K64" s="1">
        <v>1526677</v>
      </c>
    </row>
    <row r="65" spans="1:11" x14ac:dyDescent="0.35">
      <c r="A65">
        <v>61001</v>
      </c>
      <c r="B65" t="s">
        <v>64</v>
      </c>
      <c r="C65" s="1">
        <v>773</v>
      </c>
      <c r="D65" s="1">
        <v>706349</v>
      </c>
      <c r="E65">
        <v>0.44900000000000001</v>
      </c>
      <c r="F65">
        <v>0.47199999999999998</v>
      </c>
      <c r="G65">
        <f t="shared" si="0"/>
        <v>0.47199999999999998</v>
      </c>
      <c r="H65">
        <f t="shared" si="1"/>
        <v>0.47199999999999998</v>
      </c>
      <c r="I65" s="1">
        <v>546008385</v>
      </c>
      <c r="J65" s="1">
        <v>198846</v>
      </c>
      <c r="K65" s="1">
        <v>213638</v>
      </c>
    </row>
    <row r="66" spans="1:11" x14ac:dyDescent="0.35">
      <c r="A66">
        <v>61101</v>
      </c>
      <c r="B66" t="s">
        <v>65</v>
      </c>
      <c r="C66" s="1">
        <v>1276</v>
      </c>
      <c r="D66" s="1">
        <v>275312</v>
      </c>
      <c r="E66">
        <v>0.59</v>
      </c>
      <c r="F66">
        <v>0.79400000000000004</v>
      </c>
      <c r="G66">
        <f t="shared" si="0"/>
        <v>0.79400000000000004</v>
      </c>
      <c r="H66">
        <f t="shared" si="1"/>
        <v>0.79400000000000004</v>
      </c>
      <c r="I66" s="1">
        <v>351298644</v>
      </c>
      <c r="J66" s="1">
        <v>740349</v>
      </c>
      <c r="K66" s="1">
        <v>739393</v>
      </c>
    </row>
    <row r="67" spans="1:11" x14ac:dyDescent="0.35">
      <c r="A67">
        <v>61501</v>
      </c>
      <c r="B67" t="s">
        <v>66</v>
      </c>
      <c r="C67" s="1">
        <v>1104</v>
      </c>
      <c r="D67" s="1">
        <v>281832</v>
      </c>
      <c r="E67">
        <v>0.56100000000000005</v>
      </c>
      <c r="F67">
        <v>0.79</v>
      </c>
      <c r="G67">
        <f t="shared" si="0"/>
        <v>0.79</v>
      </c>
      <c r="H67">
        <f t="shared" si="1"/>
        <v>0.79</v>
      </c>
      <c r="I67" s="1">
        <v>311143414</v>
      </c>
      <c r="J67" s="1">
        <v>882914</v>
      </c>
      <c r="K67" s="1">
        <v>921682</v>
      </c>
    </row>
    <row r="68" spans="1:11" x14ac:dyDescent="0.35">
      <c r="A68">
        <v>61503</v>
      </c>
      <c r="B68" t="s">
        <v>67</v>
      </c>
      <c r="C68" s="1">
        <v>565</v>
      </c>
      <c r="D68" s="1">
        <v>342312</v>
      </c>
      <c r="E68">
        <v>0.57299999999999995</v>
      </c>
      <c r="F68">
        <v>0.74399999999999999</v>
      </c>
      <c r="G68">
        <f t="shared" ref="G68:G131" si="2">F68</f>
        <v>0.74399999999999999</v>
      </c>
      <c r="H68">
        <f t="shared" ref="H68:H131" si="3">MAX(IF(E68&gt;F68,E68,F68),0.36)</f>
        <v>0.74399999999999999</v>
      </c>
      <c r="I68" s="1">
        <v>193406546</v>
      </c>
      <c r="J68" s="1">
        <v>421836</v>
      </c>
      <c r="K68" s="1">
        <v>419563</v>
      </c>
    </row>
    <row r="69" spans="1:11" x14ac:dyDescent="0.35">
      <c r="A69">
        <v>61601</v>
      </c>
      <c r="B69" t="s">
        <v>68</v>
      </c>
      <c r="C69" s="1">
        <v>581</v>
      </c>
      <c r="D69" s="1">
        <v>306120</v>
      </c>
      <c r="E69">
        <v>0.59</v>
      </c>
      <c r="F69">
        <v>0.77200000000000002</v>
      </c>
      <c r="G69">
        <f t="shared" si="2"/>
        <v>0.77200000000000002</v>
      </c>
      <c r="H69">
        <f t="shared" si="3"/>
        <v>0.77200000000000002</v>
      </c>
      <c r="I69" s="1">
        <v>177856075</v>
      </c>
      <c r="J69" s="1">
        <v>407032</v>
      </c>
      <c r="K69" s="1">
        <v>386323</v>
      </c>
    </row>
    <row r="70" spans="1:11" x14ac:dyDescent="0.35">
      <c r="A70">
        <v>61700</v>
      </c>
      <c r="B70" t="s">
        <v>69</v>
      </c>
      <c r="C70" s="1">
        <v>5111</v>
      </c>
      <c r="D70" s="1">
        <v>145399</v>
      </c>
      <c r="E70">
        <v>0.59399999999999997</v>
      </c>
      <c r="F70">
        <v>0.89200000000000002</v>
      </c>
      <c r="G70">
        <f t="shared" si="2"/>
        <v>0.89200000000000002</v>
      </c>
      <c r="H70">
        <f t="shared" si="3"/>
        <v>0.89200000000000002</v>
      </c>
      <c r="I70" s="1">
        <v>743136907</v>
      </c>
      <c r="J70" s="1">
        <v>2527253</v>
      </c>
      <c r="K70" s="1">
        <v>2331950</v>
      </c>
    </row>
    <row r="71" spans="1:11" x14ac:dyDescent="0.35">
      <c r="A71">
        <v>62201</v>
      </c>
      <c r="B71" t="s">
        <v>70</v>
      </c>
      <c r="C71" s="1">
        <v>1558</v>
      </c>
      <c r="D71" s="1">
        <v>410178</v>
      </c>
      <c r="E71">
        <v>0.66200000000000003</v>
      </c>
      <c r="F71">
        <v>0.69299999999999995</v>
      </c>
      <c r="G71">
        <f t="shared" si="2"/>
        <v>0.69299999999999995</v>
      </c>
      <c r="H71">
        <f t="shared" si="3"/>
        <v>0.69299999999999995</v>
      </c>
      <c r="I71" s="1">
        <v>639058760</v>
      </c>
      <c r="J71" s="1">
        <v>707964</v>
      </c>
      <c r="K71" s="1">
        <v>681584</v>
      </c>
    </row>
    <row r="72" spans="1:11" x14ac:dyDescent="0.35">
      <c r="A72">
        <v>62301</v>
      </c>
      <c r="B72" t="s">
        <v>71</v>
      </c>
      <c r="C72" s="1">
        <v>623</v>
      </c>
      <c r="D72" s="1">
        <v>271087</v>
      </c>
      <c r="E72">
        <v>0.7</v>
      </c>
      <c r="F72">
        <v>0.79800000000000004</v>
      </c>
      <c r="G72">
        <f t="shared" si="2"/>
        <v>0.79800000000000004</v>
      </c>
      <c r="H72">
        <f t="shared" si="3"/>
        <v>0.79800000000000004</v>
      </c>
      <c r="I72" s="1">
        <v>168887631</v>
      </c>
      <c r="J72" s="1">
        <v>862635</v>
      </c>
      <c r="K72" s="1">
        <v>788496</v>
      </c>
    </row>
    <row r="73" spans="1:11" x14ac:dyDescent="0.35">
      <c r="A73">
        <v>62401</v>
      </c>
      <c r="B73" t="s">
        <v>72</v>
      </c>
      <c r="C73" s="1">
        <v>326</v>
      </c>
      <c r="D73" s="1">
        <v>232906</v>
      </c>
      <c r="E73">
        <v>0.71699999999999997</v>
      </c>
      <c r="F73">
        <v>0.82599999999999996</v>
      </c>
      <c r="G73">
        <f t="shared" si="2"/>
        <v>0.82599999999999996</v>
      </c>
      <c r="H73">
        <f t="shared" si="3"/>
        <v>0.82599999999999996</v>
      </c>
      <c r="I73" s="1">
        <v>75927440</v>
      </c>
      <c r="J73" s="1">
        <v>537096</v>
      </c>
      <c r="K73" s="1">
        <v>504372</v>
      </c>
    </row>
    <row r="74" spans="1:11" x14ac:dyDescent="0.35">
      <c r="A74">
        <v>62601</v>
      </c>
      <c r="B74" t="s">
        <v>73</v>
      </c>
      <c r="C74" s="1">
        <v>453</v>
      </c>
      <c r="D74" s="1">
        <v>288138</v>
      </c>
      <c r="E74">
        <v>0.56599999999999995</v>
      </c>
      <c r="F74">
        <v>0.78500000000000003</v>
      </c>
      <c r="G74">
        <f t="shared" si="2"/>
        <v>0.78500000000000003</v>
      </c>
      <c r="H74">
        <f t="shared" si="3"/>
        <v>0.78500000000000003</v>
      </c>
      <c r="I74" s="1">
        <v>130526895</v>
      </c>
      <c r="J74" s="1">
        <v>480550</v>
      </c>
      <c r="K74" s="1">
        <v>486437</v>
      </c>
    </row>
    <row r="75" spans="1:11" x14ac:dyDescent="0.35">
      <c r="A75">
        <v>62901</v>
      </c>
      <c r="B75" t="s">
        <v>74</v>
      </c>
      <c r="C75" s="1">
        <v>767</v>
      </c>
      <c r="D75" s="1">
        <v>371672</v>
      </c>
      <c r="E75">
        <v>0.59799999999999998</v>
      </c>
      <c r="F75">
        <v>0.72299999999999998</v>
      </c>
      <c r="G75">
        <f t="shared" si="2"/>
        <v>0.72299999999999998</v>
      </c>
      <c r="H75">
        <f t="shared" si="3"/>
        <v>0.72299999999999998</v>
      </c>
      <c r="I75" s="1">
        <v>285072763</v>
      </c>
      <c r="J75" s="1">
        <v>510294</v>
      </c>
      <c r="K75" s="1">
        <v>501076</v>
      </c>
    </row>
    <row r="76" spans="1:11" x14ac:dyDescent="0.35">
      <c r="A76">
        <v>70600</v>
      </c>
      <c r="B76" t="s">
        <v>75</v>
      </c>
      <c r="C76" s="1">
        <v>6624</v>
      </c>
      <c r="D76" s="1">
        <v>226287</v>
      </c>
      <c r="E76">
        <v>0.625</v>
      </c>
      <c r="F76">
        <v>0.83099999999999996</v>
      </c>
      <c r="G76">
        <f t="shared" si="2"/>
        <v>0.83099999999999996</v>
      </c>
      <c r="H76">
        <f t="shared" si="3"/>
        <v>0.83099999999999996</v>
      </c>
      <c r="I76" s="1">
        <v>1498925347</v>
      </c>
      <c r="J76" s="1">
        <v>7929252</v>
      </c>
      <c r="K76" s="1">
        <v>7905989</v>
      </c>
    </row>
    <row r="77" spans="1:11" x14ac:dyDescent="0.35">
      <c r="A77">
        <v>70901</v>
      </c>
      <c r="B77" t="s">
        <v>76</v>
      </c>
      <c r="C77" s="1">
        <v>4375</v>
      </c>
      <c r="D77" s="1">
        <v>407966</v>
      </c>
      <c r="E77">
        <v>0.58599999999999997</v>
      </c>
      <c r="F77">
        <v>0.69499999999999995</v>
      </c>
      <c r="G77">
        <f t="shared" si="2"/>
        <v>0.69499999999999995</v>
      </c>
      <c r="H77">
        <f t="shared" si="3"/>
        <v>0.69499999999999995</v>
      </c>
      <c r="I77" s="1">
        <v>1784855151</v>
      </c>
      <c r="J77" s="1">
        <v>3898989</v>
      </c>
      <c r="K77" s="1">
        <v>3994040</v>
      </c>
    </row>
    <row r="78" spans="1:11" x14ac:dyDescent="0.35">
      <c r="A78">
        <v>70902</v>
      </c>
      <c r="B78" t="s">
        <v>77</v>
      </c>
      <c r="C78" s="1">
        <v>1158</v>
      </c>
      <c r="D78" s="1">
        <v>267817</v>
      </c>
      <c r="E78">
        <v>0.66400000000000003</v>
      </c>
      <c r="F78">
        <v>0.8</v>
      </c>
      <c r="G78">
        <f t="shared" si="2"/>
        <v>0.8</v>
      </c>
      <c r="H78">
        <f t="shared" si="3"/>
        <v>0.8</v>
      </c>
      <c r="I78" s="1">
        <v>310132337</v>
      </c>
      <c r="J78" s="1">
        <v>1444511</v>
      </c>
      <c r="K78" s="1">
        <v>1424936</v>
      </c>
    </row>
    <row r="79" spans="1:11" x14ac:dyDescent="0.35">
      <c r="A79">
        <v>80101</v>
      </c>
      <c r="B79" t="s">
        <v>78</v>
      </c>
      <c r="C79" s="1">
        <v>622</v>
      </c>
      <c r="D79" s="1">
        <v>373230</v>
      </c>
      <c r="E79">
        <v>0.56599999999999995</v>
      </c>
      <c r="F79">
        <v>0.72099999999999997</v>
      </c>
      <c r="G79">
        <f t="shared" si="2"/>
        <v>0.72099999999999997</v>
      </c>
      <c r="H79">
        <f t="shared" si="3"/>
        <v>0.72099999999999997</v>
      </c>
      <c r="I79" s="1">
        <v>232149067</v>
      </c>
      <c r="J79" s="1">
        <v>888346</v>
      </c>
      <c r="K79" s="1">
        <v>953361</v>
      </c>
    </row>
    <row r="80" spans="1:11" x14ac:dyDescent="0.35">
      <c r="A80">
        <v>80201</v>
      </c>
      <c r="B80" t="s">
        <v>79</v>
      </c>
      <c r="C80" s="1">
        <v>800</v>
      </c>
      <c r="D80" s="1">
        <v>397294</v>
      </c>
      <c r="E80">
        <v>0.56799999999999995</v>
      </c>
      <c r="F80">
        <v>0.70299999999999996</v>
      </c>
      <c r="G80">
        <f t="shared" si="2"/>
        <v>0.70299999999999996</v>
      </c>
      <c r="H80">
        <f t="shared" si="3"/>
        <v>0.70299999999999996</v>
      </c>
      <c r="I80" s="1">
        <v>317835390</v>
      </c>
      <c r="J80" s="1">
        <v>1170593</v>
      </c>
      <c r="K80" s="1">
        <v>1143614</v>
      </c>
    </row>
    <row r="81" spans="1:11" x14ac:dyDescent="0.35">
      <c r="A81">
        <v>80601</v>
      </c>
      <c r="B81" t="s">
        <v>80</v>
      </c>
      <c r="C81" s="1">
        <v>1133</v>
      </c>
      <c r="D81" s="1">
        <v>329995</v>
      </c>
      <c r="E81">
        <v>0.53</v>
      </c>
      <c r="F81">
        <v>0.754</v>
      </c>
      <c r="G81">
        <f t="shared" si="2"/>
        <v>0.754</v>
      </c>
      <c r="H81">
        <f t="shared" si="3"/>
        <v>0.754</v>
      </c>
      <c r="I81" s="1">
        <v>373885323</v>
      </c>
      <c r="J81" s="1">
        <v>1750079</v>
      </c>
      <c r="K81" s="1">
        <v>1691254</v>
      </c>
    </row>
    <row r="82" spans="1:11" x14ac:dyDescent="0.35">
      <c r="A82">
        <v>81003</v>
      </c>
      <c r="B82" t="s">
        <v>81</v>
      </c>
      <c r="C82" s="1">
        <v>823</v>
      </c>
      <c r="D82" s="1">
        <v>340009</v>
      </c>
      <c r="E82">
        <v>0.437</v>
      </c>
      <c r="F82">
        <v>0.746</v>
      </c>
      <c r="G82">
        <f t="shared" si="2"/>
        <v>0.746</v>
      </c>
      <c r="H82">
        <f t="shared" si="3"/>
        <v>0.746</v>
      </c>
      <c r="I82" s="1">
        <v>279827716</v>
      </c>
      <c r="J82" s="1">
        <v>1168519</v>
      </c>
      <c r="K82" s="1">
        <v>1232076</v>
      </c>
    </row>
    <row r="83" spans="1:11" x14ac:dyDescent="0.35">
      <c r="A83">
        <v>81200</v>
      </c>
      <c r="B83" t="s">
        <v>82</v>
      </c>
      <c r="C83" s="1">
        <v>2018</v>
      </c>
      <c r="D83" s="1">
        <v>276431</v>
      </c>
      <c r="E83">
        <v>0.57899999999999996</v>
      </c>
      <c r="F83">
        <v>0.79400000000000004</v>
      </c>
      <c r="G83">
        <f t="shared" si="2"/>
        <v>0.79400000000000004</v>
      </c>
      <c r="H83">
        <f t="shared" si="3"/>
        <v>0.79400000000000004</v>
      </c>
      <c r="I83" s="1">
        <v>557838715</v>
      </c>
      <c r="J83" s="1">
        <v>2435034</v>
      </c>
      <c r="K83" s="1">
        <v>2513959</v>
      </c>
    </row>
    <row r="84" spans="1:11" x14ac:dyDescent="0.35">
      <c r="A84">
        <v>81401</v>
      </c>
      <c r="B84" t="s">
        <v>83</v>
      </c>
      <c r="C84" s="1">
        <v>400</v>
      </c>
      <c r="D84" s="1">
        <v>419201</v>
      </c>
      <c r="E84">
        <v>0.56299999999999994</v>
      </c>
      <c r="F84">
        <v>0.68700000000000006</v>
      </c>
      <c r="G84">
        <f t="shared" si="2"/>
        <v>0.68700000000000006</v>
      </c>
      <c r="H84">
        <f t="shared" si="3"/>
        <v>0.68700000000000006</v>
      </c>
      <c r="I84" s="1">
        <v>167680759</v>
      </c>
      <c r="J84" s="1">
        <v>689946</v>
      </c>
      <c r="K84" s="1">
        <v>780937</v>
      </c>
    </row>
    <row r="85" spans="1:11" x14ac:dyDescent="0.35">
      <c r="A85">
        <v>81501</v>
      </c>
      <c r="B85" t="s">
        <v>84</v>
      </c>
      <c r="C85" s="1">
        <v>803</v>
      </c>
      <c r="D85" s="1">
        <v>302982</v>
      </c>
      <c r="E85">
        <v>0.58799999999999997</v>
      </c>
      <c r="F85">
        <v>0.77400000000000002</v>
      </c>
      <c r="G85">
        <f t="shared" si="2"/>
        <v>0.77400000000000002</v>
      </c>
      <c r="H85">
        <f t="shared" si="3"/>
        <v>0.77400000000000002</v>
      </c>
      <c r="I85" s="1">
        <v>243295143</v>
      </c>
      <c r="J85" s="1">
        <v>1188994</v>
      </c>
      <c r="K85" s="1">
        <v>1199880</v>
      </c>
    </row>
    <row r="86" spans="1:11" x14ac:dyDescent="0.35">
      <c r="A86">
        <v>82001</v>
      </c>
      <c r="B86" t="s">
        <v>85</v>
      </c>
      <c r="C86" s="1">
        <v>1443</v>
      </c>
      <c r="D86" s="1">
        <v>278343</v>
      </c>
      <c r="E86">
        <v>0.52400000000000002</v>
      </c>
      <c r="F86">
        <v>0.79200000000000004</v>
      </c>
      <c r="G86">
        <f t="shared" si="2"/>
        <v>0.79200000000000004</v>
      </c>
      <c r="H86">
        <f t="shared" si="3"/>
        <v>0.79200000000000004</v>
      </c>
      <c r="I86" s="1">
        <v>401649463</v>
      </c>
      <c r="J86" s="1">
        <v>1931113</v>
      </c>
      <c r="K86" s="1">
        <v>1865850</v>
      </c>
    </row>
    <row r="87" spans="1:11" x14ac:dyDescent="0.35">
      <c r="A87">
        <v>90201</v>
      </c>
      <c r="B87" t="s">
        <v>86</v>
      </c>
      <c r="C87" s="1">
        <v>1226</v>
      </c>
      <c r="D87" s="1">
        <v>613487</v>
      </c>
      <c r="E87">
        <v>0.52100000000000002</v>
      </c>
      <c r="F87">
        <v>0.54100000000000004</v>
      </c>
      <c r="G87">
        <f t="shared" si="2"/>
        <v>0.54100000000000004</v>
      </c>
      <c r="H87">
        <f t="shared" si="3"/>
        <v>0.54100000000000004</v>
      </c>
      <c r="I87" s="1">
        <v>752135078</v>
      </c>
      <c r="J87" s="1">
        <v>467464</v>
      </c>
      <c r="K87" s="1">
        <v>493686</v>
      </c>
    </row>
    <row r="88" spans="1:11" x14ac:dyDescent="0.35">
      <c r="A88">
        <v>90301</v>
      </c>
      <c r="B88" t="s">
        <v>87</v>
      </c>
      <c r="C88" s="1">
        <v>2005</v>
      </c>
      <c r="D88" s="1">
        <v>530282</v>
      </c>
      <c r="E88">
        <v>0.55100000000000005</v>
      </c>
      <c r="F88">
        <v>0.60399999999999998</v>
      </c>
      <c r="G88">
        <f t="shared" si="2"/>
        <v>0.60399999999999998</v>
      </c>
      <c r="H88">
        <f t="shared" si="3"/>
        <v>0.60399999999999998</v>
      </c>
      <c r="I88" s="1">
        <v>1063216099</v>
      </c>
      <c r="J88" s="1">
        <v>1008198</v>
      </c>
      <c r="K88" s="1">
        <v>1015694</v>
      </c>
    </row>
    <row r="89" spans="1:11" x14ac:dyDescent="0.35">
      <c r="A89">
        <v>90501</v>
      </c>
      <c r="B89" t="s">
        <v>88</v>
      </c>
      <c r="C89" s="1">
        <v>1344</v>
      </c>
      <c r="D89" s="1">
        <v>390482</v>
      </c>
      <c r="E89">
        <v>0.59799999999999998</v>
      </c>
      <c r="F89">
        <v>0.70799999999999996</v>
      </c>
      <c r="G89">
        <f t="shared" si="2"/>
        <v>0.70799999999999996</v>
      </c>
      <c r="H89">
        <f t="shared" si="3"/>
        <v>0.70799999999999996</v>
      </c>
      <c r="I89" s="1">
        <v>524808550</v>
      </c>
      <c r="J89" s="1">
        <v>985953</v>
      </c>
      <c r="K89" s="1">
        <v>992847</v>
      </c>
    </row>
    <row r="90" spans="1:11" x14ac:dyDescent="0.35">
      <c r="A90">
        <v>90601</v>
      </c>
      <c r="B90" t="s">
        <v>89</v>
      </c>
      <c r="C90" s="1">
        <v>524</v>
      </c>
      <c r="D90" s="1">
        <v>431472</v>
      </c>
      <c r="E90">
        <v>0.56299999999999994</v>
      </c>
      <c r="F90">
        <v>0.67800000000000005</v>
      </c>
      <c r="G90">
        <f t="shared" si="2"/>
        <v>0.67800000000000005</v>
      </c>
      <c r="H90">
        <f t="shared" si="3"/>
        <v>0.67800000000000005</v>
      </c>
      <c r="I90" s="1">
        <v>226091657</v>
      </c>
      <c r="J90" s="1">
        <v>319699</v>
      </c>
      <c r="K90" s="1">
        <v>313435</v>
      </c>
    </row>
    <row r="91" spans="1:11" x14ac:dyDescent="0.35">
      <c r="A91">
        <v>90901</v>
      </c>
      <c r="B91" t="s">
        <v>90</v>
      </c>
      <c r="C91" s="1">
        <v>911</v>
      </c>
      <c r="D91" s="1">
        <v>408897</v>
      </c>
      <c r="E91">
        <v>0.27300000000000002</v>
      </c>
      <c r="F91">
        <v>0.69399999999999995</v>
      </c>
      <c r="G91">
        <f t="shared" si="2"/>
        <v>0.69399999999999995</v>
      </c>
      <c r="H91">
        <f t="shared" si="3"/>
        <v>0.69399999999999995</v>
      </c>
      <c r="I91" s="1">
        <v>372505997</v>
      </c>
      <c r="J91" s="1">
        <v>720096</v>
      </c>
      <c r="K91" s="1">
        <v>697059</v>
      </c>
    </row>
    <row r="92" spans="1:11" x14ac:dyDescent="0.35">
      <c r="A92">
        <v>91101</v>
      </c>
      <c r="B92" t="s">
        <v>91</v>
      </c>
      <c r="C92" s="1">
        <v>2129</v>
      </c>
      <c r="D92" s="1">
        <v>384778</v>
      </c>
      <c r="E92">
        <v>0.59199999999999997</v>
      </c>
      <c r="F92">
        <v>0.71199999999999997</v>
      </c>
      <c r="G92">
        <f t="shared" si="2"/>
        <v>0.71199999999999997</v>
      </c>
      <c r="H92">
        <f t="shared" si="3"/>
        <v>0.71199999999999997</v>
      </c>
      <c r="I92" s="1">
        <v>819194072</v>
      </c>
      <c r="J92" s="1">
        <v>1220347</v>
      </c>
      <c r="K92" s="1">
        <v>1248788</v>
      </c>
    </row>
    <row r="93" spans="1:11" x14ac:dyDescent="0.35">
      <c r="A93">
        <v>91200</v>
      </c>
      <c r="B93" t="s">
        <v>92</v>
      </c>
      <c r="C93" s="1">
        <v>1899</v>
      </c>
      <c r="D93" s="1">
        <v>475894</v>
      </c>
      <c r="E93">
        <v>0.64500000000000002</v>
      </c>
      <c r="F93">
        <v>0.64500000000000002</v>
      </c>
      <c r="G93">
        <f t="shared" si="2"/>
        <v>0.64500000000000002</v>
      </c>
      <c r="H93">
        <f t="shared" si="3"/>
        <v>0.64500000000000002</v>
      </c>
      <c r="I93" s="1">
        <v>903724429</v>
      </c>
      <c r="J93" s="1">
        <v>940110</v>
      </c>
      <c r="K93" s="1">
        <v>951122</v>
      </c>
    </row>
    <row r="94" spans="1:11" x14ac:dyDescent="0.35">
      <c r="A94">
        <v>91402</v>
      </c>
      <c r="B94" t="s">
        <v>93</v>
      </c>
      <c r="C94" s="1">
        <v>1601</v>
      </c>
      <c r="D94" s="1">
        <v>380951</v>
      </c>
      <c r="E94">
        <v>0.60599999999999998</v>
      </c>
      <c r="F94">
        <v>0.71499999999999997</v>
      </c>
      <c r="G94">
        <f t="shared" si="2"/>
        <v>0.71499999999999997</v>
      </c>
      <c r="H94">
        <f t="shared" si="3"/>
        <v>0.71499999999999997</v>
      </c>
      <c r="I94" s="1">
        <v>609904032</v>
      </c>
      <c r="J94" s="1">
        <v>959273</v>
      </c>
      <c r="K94" s="1">
        <v>962730</v>
      </c>
    </row>
    <row r="95" spans="1:11" x14ac:dyDescent="0.35">
      <c r="A95">
        <v>100501</v>
      </c>
      <c r="B95" t="s">
        <v>94</v>
      </c>
      <c r="C95" s="1">
        <v>1472</v>
      </c>
      <c r="D95" s="1">
        <v>1373418</v>
      </c>
      <c r="E95">
        <v>0.28000000000000003</v>
      </c>
      <c r="F95">
        <v>0</v>
      </c>
      <c r="G95">
        <f t="shared" si="2"/>
        <v>0</v>
      </c>
      <c r="H95">
        <f t="shared" si="3"/>
        <v>0.36</v>
      </c>
      <c r="I95" s="1">
        <v>2021672262</v>
      </c>
      <c r="J95" s="1">
        <v>445542</v>
      </c>
      <c r="K95" s="1">
        <v>381349</v>
      </c>
    </row>
    <row r="96" spans="1:11" x14ac:dyDescent="0.35">
      <c r="A96">
        <v>100902</v>
      </c>
      <c r="B96" t="s">
        <v>95</v>
      </c>
      <c r="C96" s="1">
        <v>614</v>
      </c>
      <c r="D96" s="1">
        <v>1042994</v>
      </c>
      <c r="E96">
        <v>0.38</v>
      </c>
      <c r="F96">
        <v>0.22</v>
      </c>
      <c r="G96">
        <f t="shared" si="2"/>
        <v>0.22</v>
      </c>
      <c r="H96">
        <f t="shared" si="3"/>
        <v>0.38</v>
      </c>
      <c r="I96" s="1">
        <v>640398320</v>
      </c>
      <c r="J96" s="1">
        <v>185638</v>
      </c>
      <c r="K96" s="1">
        <v>169142</v>
      </c>
    </row>
    <row r="97" spans="1:11" x14ac:dyDescent="0.35">
      <c r="A97">
        <v>101001</v>
      </c>
      <c r="B97" t="s">
        <v>96</v>
      </c>
      <c r="C97" s="1">
        <v>1312</v>
      </c>
      <c r="D97" s="1">
        <v>1119923</v>
      </c>
      <c r="E97">
        <v>0.433</v>
      </c>
      <c r="F97">
        <v>0.16200000000000001</v>
      </c>
      <c r="G97">
        <f t="shared" si="2"/>
        <v>0.16200000000000001</v>
      </c>
      <c r="H97">
        <f t="shared" si="3"/>
        <v>0.433</v>
      </c>
      <c r="I97" s="1">
        <v>1469339343</v>
      </c>
      <c r="J97" s="1">
        <v>347672</v>
      </c>
      <c r="K97" s="1">
        <v>308026</v>
      </c>
    </row>
    <row r="98" spans="1:11" x14ac:dyDescent="0.35">
      <c r="A98">
        <v>101300</v>
      </c>
      <c r="B98" t="s">
        <v>97</v>
      </c>
      <c r="C98" s="1">
        <v>1940</v>
      </c>
      <c r="D98" s="1">
        <v>652364</v>
      </c>
      <c r="E98">
        <v>0.52100000000000002</v>
      </c>
      <c r="F98">
        <v>0.51200000000000001</v>
      </c>
      <c r="G98">
        <f t="shared" si="2"/>
        <v>0.51200000000000001</v>
      </c>
      <c r="H98">
        <f t="shared" si="3"/>
        <v>0.52100000000000002</v>
      </c>
      <c r="I98" s="1">
        <v>1265587699</v>
      </c>
      <c r="J98" s="1">
        <v>682607</v>
      </c>
      <c r="K98" s="1">
        <v>634101</v>
      </c>
    </row>
    <row r="99" spans="1:11" x14ac:dyDescent="0.35">
      <c r="A99">
        <v>101401</v>
      </c>
      <c r="B99" t="s">
        <v>98</v>
      </c>
      <c r="C99" s="1">
        <v>1890</v>
      </c>
      <c r="D99" s="1">
        <v>730649</v>
      </c>
      <c r="E99">
        <v>0.48099999999999998</v>
      </c>
      <c r="F99">
        <v>0.45300000000000001</v>
      </c>
      <c r="G99">
        <f t="shared" si="2"/>
        <v>0.45300000000000001</v>
      </c>
      <c r="H99">
        <f t="shared" si="3"/>
        <v>0.48099999999999998</v>
      </c>
      <c r="I99" s="1">
        <v>1380927260</v>
      </c>
      <c r="J99" s="1">
        <v>679302</v>
      </c>
      <c r="K99" s="1">
        <v>703161</v>
      </c>
    </row>
    <row r="100" spans="1:11" x14ac:dyDescent="0.35">
      <c r="A100">
        <v>101601</v>
      </c>
      <c r="B100" t="s">
        <v>99</v>
      </c>
      <c r="C100" s="1">
        <v>481</v>
      </c>
      <c r="D100" s="1">
        <v>1416868</v>
      </c>
      <c r="E100">
        <v>0.36</v>
      </c>
      <c r="F100">
        <v>0</v>
      </c>
      <c r="G100">
        <f t="shared" si="2"/>
        <v>0</v>
      </c>
      <c r="H100">
        <f t="shared" si="3"/>
        <v>0.36</v>
      </c>
      <c r="I100" s="1">
        <v>681513838</v>
      </c>
      <c r="J100" s="1">
        <v>146666</v>
      </c>
      <c r="K100" s="1">
        <v>137554</v>
      </c>
    </row>
    <row r="101" spans="1:11" x14ac:dyDescent="0.35">
      <c r="A101">
        <v>110101</v>
      </c>
      <c r="B101" t="s">
        <v>100</v>
      </c>
      <c r="C101" s="1">
        <v>623</v>
      </c>
      <c r="D101" s="1">
        <v>319259</v>
      </c>
      <c r="E101">
        <v>0.54600000000000004</v>
      </c>
      <c r="F101">
        <v>0.76200000000000001</v>
      </c>
      <c r="G101">
        <f t="shared" si="2"/>
        <v>0.76200000000000001</v>
      </c>
      <c r="H101">
        <f t="shared" si="3"/>
        <v>0.76200000000000001</v>
      </c>
      <c r="I101" s="1">
        <v>198898771</v>
      </c>
      <c r="J101" s="1">
        <v>901275</v>
      </c>
      <c r="K101" s="1">
        <v>870249</v>
      </c>
    </row>
    <row r="102" spans="1:11" x14ac:dyDescent="0.35">
      <c r="A102">
        <v>110200</v>
      </c>
      <c r="B102" t="s">
        <v>101</v>
      </c>
      <c r="C102" s="1">
        <v>2845</v>
      </c>
      <c r="D102" s="1">
        <v>321199</v>
      </c>
      <c r="E102">
        <v>0.54900000000000004</v>
      </c>
      <c r="F102">
        <v>0.76</v>
      </c>
      <c r="G102">
        <f t="shared" si="2"/>
        <v>0.76</v>
      </c>
      <c r="H102">
        <f t="shared" si="3"/>
        <v>0.76</v>
      </c>
      <c r="I102" s="1">
        <v>913813803</v>
      </c>
      <c r="J102" s="1">
        <v>1565531</v>
      </c>
      <c r="K102" s="1">
        <v>1556368</v>
      </c>
    </row>
    <row r="103" spans="1:11" x14ac:dyDescent="0.35">
      <c r="A103">
        <v>110304</v>
      </c>
      <c r="B103" t="s">
        <v>102</v>
      </c>
      <c r="C103" s="1">
        <v>571</v>
      </c>
      <c r="D103" s="1">
        <v>281474</v>
      </c>
      <c r="E103">
        <v>0.56100000000000005</v>
      </c>
      <c r="F103">
        <v>0.79</v>
      </c>
      <c r="G103">
        <f t="shared" si="2"/>
        <v>0.79</v>
      </c>
      <c r="H103">
        <f t="shared" si="3"/>
        <v>0.79</v>
      </c>
      <c r="I103" s="1">
        <v>160722123</v>
      </c>
      <c r="J103" s="1">
        <v>820753</v>
      </c>
      <c r="K103" s="1">
        <v>757479</v>
      </c>
    </row>
    <row r="104" spans="1:11" x14ac:dyDescent="0.35">
      <c r="A104">
        <v>110701</v>
      </c>
      <c r="B104" t="s">
        <v>103</v>
      </c>
      <c r="C104" s="1">
        <v>2213</v>
      </c>
      <c r="D104" s="1">
        <v>358834</v>
      </c>
      <c r="E104">
        <v>0.59599999999999997</v>
      </c>
      <c r="F104">
        <v>0.73199999999999998</v>
      </c>
      <c r="G104">
        <f t="shared" si="2"/>
        <v>0.73199999999999998</v>
      </c>
      <c r="H104">
        <f t="shared" si="3"/>
        <v>0.73199999999999998</v>
      </c>
      <c r="I104" s="1">
        <v>794101193</v>
      </c>
      <c r="J104" s="1">
        <v>1557693</v>
      </c>
      <c r="K104" s="1">
        <v>1538722</v>
      </c>
    </row>
    <row r="105" spans="1:11" x14ac:dyDescent="0.35">
      <c r="A105">
        <v>110901</v>
      </c>
      <c r="B105" t="s">
        <v>104</v>
      </c>
      <c r="C105" s="1">
        <v>772</v>
      </c>
      <c r="D105" s="1">
        <v>292058</v>
      </c>
      <c r="E105">
        <v>0.54300000000000004</v>
      </c>
      <c r="F105">
        <v>0.78200000000000003</v>
      </c>
      <c r="G105">
        <f t="shared" si="2"/>
        <v>0.78200000000000003</v>
      </c>
      <c r="H105">
        <f t="shared" si="3"/>
        <v>0.78200000000000003</v>
      </c>
      <c r="I105" s="1">
        <v>225468961</v>
      </c>
      <c r="J105" s="1">
        <v>780654</v>
      </c>
      <c r="K105" s="1">
        <v>783772</v>
      </c>
    </row>
    <row r="106" spans="1:11" x14ac:dyDescent="0.35">
      <c r="A106">
        <v>120102</v>
      </c>
      <c r="B106" t="s">
        <v>105</v>
      </c>
      <c r="C106" s="1">
        <v>117</v>
      </c>
      <c r="D106" s="1">
        <v>3369842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394271593</v>
      </c>
      <c r="J106" s="1">
        <v>128106</v>
      </c>
      <c r="K106" s="1">
        <v>92817</v>
      </c>
    </row>
    <row r="107" spans="1:11" x14ac:dyDescent="0.35">
      <c r="A107">
        <v>120301</v>
      </c>
      <c r="B107" t="s">
        <v>106</v>
      </c>
      <c r="C107" s="1">
        <v>304</v>
      </c>
      <c r="D107" s="1">
        <v>2455140</v>
      </c>
      <c r="E107">
        <v>0.184</v>
      </c>
      <c r="F107">
        <v>0</v>
      </c>
      <c r="G107">
        <f t="shared" si="2"/>
        <v>0</v>
      </c>
      <c r="H107">
        <f t="shared" si="3"/>
        <v>0.36</v>
      </c>
      <c r="I107" s="1">
        <v>746362795</v>
      </c>
      <c r="J107" s="1">
        <v>210353</v>
      </c>
      <c r="K107" s="1">
        <v>217055</v>
      </c>
    </row>
    <row r="108" spans="1:11" x14ac:dyDescent="0.35">
      <c r="A108">
        <v>120401</v>
      </c>
      <c r="B108" t="s">
        <v>107</v>
      </c>
      <c r="C108" s="1">
        <v>411</v>
      </c>
      <c r="D108" s="1">
        <v>573684</v>
      </c>
      <c r="E108">
        <v>0.36599999999999999</v>
      </c>
      <c r="F108">
        <v>0.57099999999999995</v>
      </c>
      <c r="G108">
        <f t="shared" si="2"/>
        <v>0.57099999999999995</v>
      </c>
      <c r="H108">
        <f t="shared" si="3"/>
        <v>0.57099999999999995</v>
      </c>
      <c r="I108" s="1">
        <v>235784182</v>
      </c>
      <c r="J108" s="1">
        <v>621955</v>
      </c>
      <c r="K108" s="1">
        <v>538064</v>
      </c>
    </row>
    <row r="109" spans="1:11" x14ac:dyDescent="0.35">
      <c r="A109">
        <v>120501</v>
      </c>
      <c r="B109" t="s">
        <v>108</v>
      </c>
      <c r="C109" s="1">
        <v>785</v>
      </c>
      <c r="D109" s="1">
        <v>862096</v>
      </c>
      <c r="E109">
        <v>0.39</v>
      </c>
      <c r="F109">
        <v>0.35499999999999998</v>
      </c>
      <c r="G109">
        <f t="shared" si="2"/>
        <v>0.35499999999999998</v>
      </c>
      <c r="H109">
        <f t="shared" si="3"/>
        <v>0.39</v>
      </c>
      <c r="I109" s="1">
        <v>676745723</v>
      </c>
      <c r="J109" s="1">
        <v>363757</v>
      </c>
      <c r="K109" s="1">
        <v>404812</v>
      </c>
    </row>
    <row r="110" spans="1:11" x14ac:dyDescent="0.35">
      <c r="A110">
        <v>120701</v>
      </c>
      <c r="B110" t="s">
        <v>109</v>
      </c>
      <c r="C110" s="1">
        <v>280</v>
      </c>
      <c r="D110" s="1">
        <v>591599</v>
      </c>
      <c r="E110">
        <v>0.45600000000000002</v>
      </c>
      <c r="F110">
        <v>0.55800000000000005</v>
      </c>
      <c r="G110">
        <f t="shared" si="2"/>
        <v>0.55800000000000005</v>
      </c>
      <c r="H110">
        <f t="shared" si="3"/>
        <v>0.55800000000000005</v>
      </c>
      <c r="I110" s="1">
        <v>165647833</v>
      </c>
      <c r="J110" s="1">
        <v>225905</v>
      </c>
      <c r="K110" s="1">
        <v>227151</v>
      </c>
    </row>
    <row r="111" spans="1:11" x14ac:dyDescent="0.35">
      <c r="A111">
        <v>120906</v>
      </c>
      <c r="B111" t="s">
        <v>110</v>
      </c>
      <c r="C111" s="1">
        <v>385</v>
      </c>
      <c r="D111" s="1">
        <v>730158</v>
      </c>
      <c r="E111">
        <v>0.41699999999999998</v>
      </c>
      <c r="F111">
        <v>0.45400000000000001</v>
      </c>
      <c r="G111">
        <f t="shared" si="2"/>
        <v>0.45400000000000001</v>
      </c>
      <c r="H111">
        <f t="shared" si="3"/>
        <v>0.45400000000000001</v>
      </c>
      <c r="I111" s="1">
        <v>281111103</v>
      </c>
      <c r="J111" s="1">
        <v>324237</v>
      </c>
      <c r="K111" s="1">
        <v>359304</v>
      </c>
    </row>
    <row r="112" spans="1:11" x14ac:dyDescent="0.35">
      <c r="A112">
        <v>121401</v>
      </c>
      <c r="B112" t="s">
        <v>111</v>
      </c>
      <c r="C112" s="1">
        <v>413</v>
      </c>
      <c r="D112" s="1">
        <v>2033695</v>
      </c>
      <c r="E112">
        <v>3.6999999999999998E-2</v>
      </c>
      <c r="F112">
        <v>0</v>
      </c>
      <c r="G112">
        <f t="shared" si="2"/>
        <v>0</v>
      </c>
      <c r="H112">
        <f t="shared" si="3"/>
        <v>0.36</v>
      </c>
      <c r="I112" s="1">
        <v>839916135</v>
      </c>
      <c r="J112" s="1">
        <v>212781</v>
      </c>
      <c r="K112" s="1">
        <v>198106</v>
      </c>
    </row>
    <row r="113" spans="1:11" x14ac:dyDescent="0.35">
      <c r="A113">
        <v>121502</v>
      </c>
      <c r="B113" t="s">
        <v>112</v>
      </c>
      <c r="C113" s="1">
        <v>386</v>
      </c>
      <c r="D113" s="1">
        <v>1160212</v>
      </c>
      <c r="E113">
        <v>0.41699999999999998</v>
      </c>
      <c r="F113">
        <v>0.13200000000000001</v>
      </c>
      <c r="G113">
        <f t="shared" si="2"/>
        <v>0.13200000000000001</v>
      </c>
      <c r="H113">
        <f t="shared" si="3"/>
        <v>0.41699999999999998</v>
      </c>
      <c r="I113" s="1">
        <v>447841897</v>
      </c>
      <c r="J113" s="1">
        <v>269574</v>
      </c>
      <c r="K113" s="1">
        <v>207129</v>
      </c>
    </row>
    <row r="114" spans="1:11" x14ac:dyDescent="0.35">
      <c r="A114">
        <v>121601</v>
      </c>
      <c r="B114" t="s">
        <v>113</v>
      </c>
      <c r="C114" s="1">
        <v>1154</v>
      </c>
      <c r="D114" s="1">
        <v>376816</v>
      </c>
      <c r="E114">
        <v>0.44500000000000001</v>
      </c>
      <c r="F114">
        <v>0.71799999999999997</v>
      </c>
      <c r="G114">
        <f t="shared" si="2"/>
        <v>0.71799999999999997</v>
      </c>
      <c r="H114">
        <f t="shared" si="3"/>
        <v>0.71799999999999997</v>
      </c>
      <c r="I114" s="1">
        <v>434845760</v>
      </c>
      <c r="J114" s="1">
        <v>1790631</v>
      </c>
      <c r="K114" s="1">
        <v>2146586</v>
      </c>
    </row>
    <row r="115" spans="1:11" x14ac:dyDescent="0.35">
      <c r="A115">
        <v>121701</v>
      </c>
      <c r="B115" t="s">
        <v>114</v>
      </c>
      <c r="C115" s="1">
        <v>414</v>
      </c>
      <c r="D115" s="1">
        <v>490595</v>
      </c>
      <c r="E115">
        <v>0.52400000000000002</v>
      </c>
      <c r="F115">
        <v>0.63300000000000001</v>
      </c>
      <c r="G115">
        <f t="shared" si="2"/>
        <v>0.63300000000000001</v>
      </c>
      <c r="H115">
        <f t="shared" si="3"/>
        <v>0.63300000000000001</v>
      </c>
      <c r="I115" s="1">
        <v>203106460</v>
      </c>
      <c r="J115" s="1">
        <v>376259</v>
      </c>
      <c r="K115" s="1">
        <v>413230</v>
      </c>
    </row>
    <row r="116" spans="1:11" x14ac:dyDescent="0.35">
      <c r="A116">
        <v>121702</v>
      </c>
      <c r="B116" t="s">
        <v>115</v>
      </c>
      <c r="C116" s="1">
        <v>379</v>
      </c>
      <c r="D116" s="1">
        <v>754077</v>
      </c>
      <c r="E116">
        <v>0.44900000000000001</v>
      </c>
      <c r="F116">
        <v>0.436</v>
      </c>
      <c r="G116">
        <f t="shared" si="2"/>
        <v>0.436</v>
      </c>
      <c r="H116">
        <f t="shared" si="3"/>
        <v>0.44900000000000001</v>
      </c>
      <c r="I116" s="1">
        <v>285795300</v>
      </c>
      <c r="J116" s="1">
        <v>327191</v>
      </c>
      <c r="K116" s="1">
        <v>302703</v>
      </c>
    </row>
    <row r="117" spans="1:11" x14ac:dyDescent="0.35">
      <c r="A117">
        <v>121901</v>
      </c>
      <c r="B117" t="s">
        <v>116</v>
      </c>
      <c r="C117" s="1">
        <v>1008</v>
      </c>
      <c r="D117" s="1">
        <v>501084</v>
      </c>
      <c r="E117">
        <v>0.36599999999999999</v>
      </c>
      <c r="F117">
        <v>0.626</v>
      </c>
      <c r="G117">
        <f t="shared" si="2"/>
        <v>0.626</v>
      </c>
      <c r="H117">
        <f t="shared" si="3"/>
        <v>0.626</v>
      </c>
      <c r="I117" s="1">
        <v>505093347</v>
      </c>
      <c r="J117" s="1">
        <v>997284</v>
      </c>
      <c r="K117" s="1">
        <v>1119985</v>
      </c>
    </row>
    <row r="118" spans="1:11" x14ac:dyDescent="0.35">
      <c r="A118">
        <v>130200</v>
      </c>
      <c r="B118" t="s">
        <v>117</v>
      </c>
      <c r="C118" s="1">
        <v>3301</v>
      </c>
      <c r="D118" s="1">
        <v>636091</v>
      </c>
      <c r="E118">
        <v>0.51300000000000001</v>
      </c>
      <c r="F118">
        <v>0.52400000000000002</v>
      </c>
      <c r="G118">
        <f t="shared" si="2"/>
        <v>0.52400000000000002</v>
      </c>
      <c r="H118">
        <f t="shared" si="3"/>
        <v>0.52400000000000002</v>
      </c>
      <c r="I118" s="1">
        <v>2099737370</v>
      </c>
      <c r="J118" s="1">
        <v>581707</v>
      </c>
      <c r="K118" s="1">
        <v>673678</v>
      </c>
    </row>
    <row r="119" spans="1:11" x14ac:dyDescent="0.35">
      <c r="A119">
        <v>130502</v>
      </c>
      <c r="B119" t="s">
        <v>118</v>
      </c>
      <c r="C119" s="1">
        <v>1554</v>
      </c>
      <c r="D119" s="1">
        <v>578509</v>
      </c>
      <c r="E119">
        <v>0.59599999999999997</v>
      </c>
      <c r="F119">
        <v>0.56799999999999995</v>
      </c>
      <c r="G119">
        <f t="shared" si="2"/>
        <v>0.56799999999999995</v>
      </c>
      <c r="H119">
        <f t="shared" si="3"/>
        <v>0.59599999999999997</v>
      </c>
      <c r="I119" s="1">
        <v>899003604</v>
      </c>
      <c r="J119" s="1">
        <v>478992</v>
      </c>
      <c r="K119" s="1">
        <v>512012</v>
      </c>
    </row>
    <row r="120" spans="1:11" x14ac:dyDescent="0.35">
      <c r="A120">
        <v>130801</v>
      </c>
      <c r="B120" t="s">
        <v>119</v>
      </c>
      <c r="C120" s="1">
        <v>4026</v>
      </c>
      <c r="D120" s="1">
        <v>680819</v>
      </c>
      <c r="E120">
        <v>0.60599999999999998</v>
      </c>
      <c r="F120">
        <v>0.49099999999999999</v>
      </c>
      <c r="G120">
        <f t="shared" si="2"/>
        <v>0.49099999999999999</v>
      </c>
      <c r="H120">
        <f t="shared" si="3"/>
        <v>0.60599999999999998</v>
      </c>
      <c r="I120" s="1">
        <v>2740978637</v>
      </c>
      <c r="J120" s="1">
        <v>1224481</v>
      </c>
      <c r="K120" s="1">
        <v>1297410</v>
      </c>
    </row>
    <row r="121" spans="1:11" x14ac:dyDescent="0.35">
      <c r="A121">
        <v>131101</v>
      </c>
      <c r="B121" t="s">
        <v>120</v>
      </c>
      <c r="C121" s="1">
        <v>800</v>
      </c>
      <c r="D121" s="1">
        <v>1301247</v>
      </c>
      <c r="E121">
        <v>0.33900000000000002</v>
      </c>
      <c r="F121">
        <v>2.5999999999999999E-2</v>
      </c>
      <c r="G121">
        <f t="shared" si="2"/>
        <v>2.5999999999999999E-2</v>
      </c>
      <c r="H121">
        <f t="shared" si="3"/>
        <v>0.36</v>
      </c>
      <c r="I121" s="1">
        <v>1040998326</v>
      </c>
      <c r="J121" s="1">
        <v>208616</v>
      </c>
      <c r="K121" s="1">
        <v>210556</v>
      </c>
    </row>
    <row r="122" spans="1:11" x14ac:dyDescent="0.35">
      <c r="A122">
        <v>131201</v>
      </c>
      <c r="B122" t="s">
        <v>121</v>
      </c>
      <c r="C122" s="1">
        <v>1411</v>
      </c>
      <c r="D122" s="1">
        <v>990576</v>
      </c>
      <c r="E122">
        <v>0.61799999999999999</v>
      </c>
      <c r="F122">
        <v>0.25900000000000001</v>
      </c>
      <c r="G122">
        <f t="shared" si="2"/>
        <v>0.25900000000000001</v>
      </c>
      <c r="H122">
        <f t="shared" si="3"/>
        <v>0.61799999999999999</v>
      </c>
      <c r="I122" s="1">
        <v>1397703833</v>
      </c>
      <c r="J122" s="1">
        <v>556730</v>
      </c>
      <c r="K122" s="1">
        <v>860987</v>
      </c>
    </row>
    <row r="123" spans="1:11" x14ac:dyDescent="0.35">
      <c r="A123">
        <v>131301</v>
      </c>
      <c r="B123" t="s">
        <v>122</v>
      </c>
      <c r="C123" s="1">
        <v>1087</v>
      </c>
      <c r="D123" s="1">
        <v>1513707</v>
      </c>
      <c r="E123">
        <v>0.38500000000000001</v>
      </c>
      <c r="F123">
        <v>0</v>
      </c>
      <c r="G123">
        <f t="shared" si="2"/>
        <v>0</v>
      </c>
      <c r="H123">
        <f t="shared" si="3"/>
        <v>0.38500000000000001</v>
      </c>
      <c r="I123" s="1">
        <v>1645400113</v>
      </c>
      <c r="J123" s="1">
        <v>286814</v>
      </c>
      <c r="K123" s="1">
        <v>308131</v>
      </c>
    </row>
    <row r="124" spans="1:11" x14ac:dyDescent="0.35">
      <c r="A124">
        <v>131500</v>
      </c>
      <c r="B124" t="s">
        <v>123</v>
      </c>
      <c r="C124" s="1">
        <v>4340</v>
      </c>
      <c r="D124" s="1">
        <v>452548</v>
      </c>
      <c r="E124">
        <v>0.40799999999999997</v>
      </c>
      <c r="F124">
        <v>0.66200000000000003</v>
      </c>
      <c r="G124">
        <f t="shared" si="2"/>
        <v>0.66200000000000003</v>
      </c>
      <c r="H124">
        <f t="shared" si="3"/>
        <v>0.66200000000000003</v>
      </c>
      <c r="I124" s="1">
        <v>1964062501</v>
      </c>
      <c r="J124" s="1">
        <v>1189209</v>
      </c>
      <c r="K124" s="1">
        <v>1355924</v>
      </c>
    </row>
    <row r="125" spans="1:11" x14ac:dyDescent="0.35">
      <c r="A125">
        <v>131601</v>
      </c>
      <c r="B125" t="s">
        <v>124</v>
      </c>
      <c r="C125" s="1">
        <v>9808</v>
      </c>
      <c r="D125" s="1">
        <v>611058</v>
      </c>
      <c r="E125">
        <v>0.63400000000000001</v>
      </c>
      <c r="F125">
        <v>0.54300000000000004</v>
      </c>
      <c r="G125">
        <f t="shared" si="2"/>
        <v>0.54300000000000004</v>
      </c>
      <c r="H125">
        <f t="shared" si="3"/>
        <v>0.63400000000000001</v>
      </c>
      <c r="I125" s="1">
        <v>5993258384</v>
      </c>
      <c r="J125" s="1">
        <v>2826196</v>
      </c>
      <c r="K125" s="1">
        <v>2978954</v>
      </c>
    </row>
    <row r="126" spans="1:11" x14ac:dyDescent="0.35">
      <c r="A126">
        <v>131602</v>
      </c>
      <c r="B126" t="s">
        <v>125</v>
      </c>
      <c r="C126" s="1">
        <v>1674</v>
      </c>
      <c r="D126" s="1">
        <v>647519</v>
      </c>
      <c r="E126">
        <v>0.68600000000000005</v>
      </c>
      <c r="F126">
        <v>0.51600000000000001</v>
      </c>
      <c r="G126">
        <f t="shared" si="2"/>
        <v>0.51600000000000001</v>
      </c>
      <c r="H126">
        <f t="shared" si="3"/>
        <v>0.68600000000000005</v>
      </c>
      <c r="I126" s="1">
        <v>1083947724</v>
      </c>
      <c r="J126" s="1">
        <v>872507</v>
      </c>
      <c r="K126" s="1">
        <v>1152292</v>
      </c>
    </row>
    <row r="127" spans="1:11" x14ac:dyDescent="0.35">
      <c r="A127">
        <v>131701</v>
      </c>
      <c r="B127" t="s">
        <v>126</v>
      </c>
      <c r="C127" s="1">
        <v>2154</v>
      </c>
      <c r="D127" s="1">
        <v>712119</v>
      </c>
      <c r="E127">
        <v>0.6</v>
      </c>
      <c r="F127">
        <v>0.46800000000000003</v>
      </c>
      <c r="G127">
        <f t="shared" si="2"/>
        <v>0.46800000000000003</v>
      </c>
      <c r="H127">
        <f t="shared" si="3"/>
        <v>0.6</v>
      </c>
      <c r="I127" s="1">
        <v>1533904858</v>
      </c>
      <c r="J127" s="1">
        <v>605353</v>
      </c>
      <c r="K127" s="1">
        <v>599878</v>
      </c>
    </row>
    <row r="128" spans="1:11" x14ac:dyDescent="0.35">
      <c r="A128">
        <v>131801</v>
      </c>
      <c r="B128" t="s">
        <v>127</v>
      </c>
      <c r="C128" s="1">
        <v>1233</v>
      </c>
      <c r="D128" s="1">
        <v>1356727</v>
      </c>
      <c r="E128">
        <v>0.47399999999999998</v>
      </c>
      <c r="F128">
        <v>0</v>
      </c>
      <c r="G128">
        <f t="shared" si="2"/>
        <v>0</v>
      </c>
      <c r="H128">
        <f t="shared" si="3"/>
        <v>0.47399999999999998</v>
      </c>
      <c r="I128" s="1">
        <v>1672845528</v>
      </c>
      <c r="J128" s="1">
        <v>337336</v>
      </c>
      <c r="K128" s="1">
        <v>387414</v>
      </c>
    </row>
    <row r="129" spans="1:11" x14ac:dyDescent="0.35">
      <c r="A129">
        <v>132101</v>
      </c>
      <c r="B129" t="s">
        <v>128</v>
      </c>
      <c r="C129" s="1">
        <v>12678</v>
      </c>
      <c r="D129" s="1">
        <v>710122</v>
      </c>
      <c r="E129">
        <v>0.504</v>
      </c>
      <c r="F129">
        <v>0.46899999999999997</v>
      </c>
      <c r="G129">
        <f t="shared" si="2"/>
        <v>0.46899999999999997</v>
      </c>
      <c r="H129">
        <f t="shared" si="3"/>
        <v>0.504</v>
      </c>
      <c r="I129" s="1">
        <v>9002929288</v>
      </c>
      <c r="J129" s="1">
        <v>1834092</v>
      </c>
      <c r="K129" s="1">
        <v>1897080</v>
      </c>
    </row>
    <row r="130" spans="1:11" x14ac:dyDescent="0.35">
      <c r="A130">
        <v>132201</v>
      </c>
      <c r="B130" t="s">
        <v>129</v>
      </c>
      <c r="C130" s="1">
        <v>1183</v>
      </c>
      <c r="D130" s="1">
        <v>1475833</v>
      </c>
      <c r="E130">
        <v>0.375</v>
      </c>
      <c r="F130">
        <v>0</v>
      </c>
      <c r="G130">
        <f t="shared" si="2"/>
        <v>0</v>
      </c>
      <c r="H130">
        <f t="shared" si="3"/>
        <v>0.375</v>
      </c>
      <c r="I130" s="1">
        <v>1745911026</v>
      </c>
      <c r="J130" s="1">
        <v>312452</v>
      </c>
      <c r="K130" s="1">
        <v>446474</v>
      </c>
    </row>
    <row r="131" spans="1:11" x14ac:dyDescent="0.35">
      <c r="A131">
        <v>140101</v>
      </c>
      <c r="B131" t="s">
        <v>130</v>
      </c>
      <c r="C131" s="1">
        <v>1859</v>
      </c>
      <c r="D131" s="1">
        <v>396396</v>
      </c>
      <c r="E131">
        <v>0.63400000000000001</v>
      </c>
      <c r="F131">
        <v>0.70399999999999996</v>
      </c>
      <c r="G131">
        <f t="shared" si="2"/>
        <v>0.70399999999999996</v>
      </c>
      <c r="H131">
        <f t="shared" si="3"/>
        <v>0.70399999999999996</v>
      </c>
      <c r="I131" s="1">
        <v>736901955</v>
      </c>
      <c r="J131" s="1">
        <v>943319</v>
      </c>
      <c r="K131" s="1">
        <v>880627</v>
      </c>
    </row>
    <row r="132" spans="1:11" x14ac:dyDescent="0.35">
      <c r="A132">
        <v>140201</v>
      </c>
      <c r="B132" t="s">
        <v>131</v>
      </c>
      <c r="C132" s="1">
        <v>3248</v>
      </c>
      <c r="D132" s="1">
        <v>458677</v>
      </c>
      <c r="E132">
        <v>0.66400000000000003</v>
      </c>
      <c r="F132">
        <v>0.65700000000000003</v>
      </c>
      <c r="G132">
        <f t="shared" ref="G132:G195" si="4">F132</f>
        <v>0.65700000000000003</v>
      </c>
      <c r="H132">
        <f t="shared" ref="H132:H195" si="5">MAX(IF(E132&gt;F132,E132,F132),0.36)</f>
        <v>0.66400000000000003</v>
      </c>
      <c r="I132" s="1">
        <v>1489784736</v>
      </c>
      <c r="J132" s="1">
        <v>825855</v>
      </c>
      <c r="K132" s="1">
        <v>1071318</v>
      </c>
    </row>
    <row r="133" spans="1:11" x14ac:dyDescent="0.35">
      <c r="A133">
        <v>140203</v>
      </c>
      <c r="B133" t="s">
        <v>132</v>
      </c>
      <c r="C133" s="1">
        <v>11105</v>
      </c>
      <c r="D133" s="1">
        <v>518904</v>
      </c>
      <c r="E133">
        <v>0.61799999999999999</v>
      </c>
      <c r="F133">
        <v>0.61199999999999999</v>
      </c>
      <c r="G133">
        <f t="shared" si="4"/>
        <v>0.61199999999999999</v>
      </c>
      <c r="H133">
        <f t="shared" si="5"/>
        <v>0.61799999999999999</v>
      </c>
      <c r="I133" s="1">
        <v>5762432103</v>
      </c>
      <c r="J133" s="1">
        <v>2405855</v>
      </c>
      <c r="K133" s="1">
        <v>2448338</v>
      </c>
    </row>
    <row r="134" spans="1:11" x14ac:dyDescent="0.35">
      <c r="A134">
        <v>140207</v>
      </c>
      <c r="B134" t="s">
        <v>133</v>
      </c>
      <c r="C134" s="1">
        <v>3543</v>
      </c>
      <c r="D134" s="1">
        <v>587333</v>
      </c>
      <c r="E134">
        <v>0.60399999999999998</v>
      </c>
      <c r="F134">
        <v>0.56100000000000005</v>
      </c>
      <c r="G134">
        <f t="shared" si="4"/>
        <v>0.56100000000000005</v>
      </c>
      <c r="H134">
        <f t="shared" si="5"/>
        <v>0.60399999999999998</v>
      </c>
      <c r="I134" s="1">
        <v>2080921124</v>
      </c>
      <c r="J134" s="1">
        <v>749921</v>
      </c>
      <c r="K134" s="1">
        <v>739914</v>
      </c>
    </row>
    <row r="135" spans="1:11" x14ac:dyDescent="0.35">
      <c r="A135">
        <v>140301</v>
      </c>
      <c r="B135" t="s">
        <v>134</v>
      </c>
      <c r="C135" s="1">
        <v>2013</v>
      </c>
      <c r="D135" s="1">
        <v>572077</v>
      </c>
      <c r="E135">
        <v>0.53500000000000003</v>
      </c>
      <c r="F135">
        <v>0.57199999999999995</v>
      </c>
      <c r="G135">
        <f t="shared" si="4"/>
        <v>0.57199999999999995</v>
      </c>
      <c r="H135">
        <f t="shared" si="5"/>
        <v>0.57199999999999995</v>
      </c>
      <c r="I135" s="1">
        <v>1151592371</v>
      </c>
      <c r="J135" s="1">
        <v>681956</v>
      </c>
      <c r="K135" s="1">
        <v>700864</v>
      </c>
    </row>
    <row r="136" spans="1:11" x14ac:dyDescent="0.35">
      <c r="A136">
        <v>140600</v>
      </c>
      <c r="B136" t="s">
        <v>135</v>
      </c>
      <c r="C136" s="1">
        <v>40406</v>
      </c>
      <c r="D136" s="1">
        <v>160137</v>
      </c>
      <c r="E136">
        <v>0.26700000000000002</v>
      </c>
      <c r="F136">
        <v>0.88100000000000001</v>
      </c>
      <c r="G136">
        <f t="shared" si="4"/>
        <v>0.88100000000000001</v>
      </c>
      <c r="H136">
        <f t="shared" si="5"/>
        <v>0.88100000000000001</v>
      </c>
      <c r="I136" s="1">
        <v>6470498562</v>
      </c>
      <c r="J136" s="1">
        <v>0</v>
      </c>
      <c r="K136" s="1">
        <v>0</v>
      </c>
    </row>
    <row r="137" spans="1:11" x14ac:dyDescent="0.35">
      <c r="A137">
        <v>140701</v>
      </c>
      <c r="B137" t="s">
        <v>136</v>
      </c>
      <c r="C137" s="1">
        <v>2330</v>
      </c>
      <c r="D137" s="1">
        <v>545885</v>
      </c>
      <c r="E137">
        <v>0.58799999999999997</v>
      </c>
      <c r="F137">
        <v>0.59199999999999997</v>
      </c>
      <c r="G137">
        <f t="shared" si="4"/>
        <v>0.59199999999999997</v>
      </c>
      <c r="H137">
        <f t="shared" si="5"/>
        <v>0.59199999999999997</v>
      </c>
      <c r="I137" s="1">
        <v>1271912479</v>
      </c>
      <c r="J137" s="1">
        <v>865470</v>
      </c>
      <c r="K137" s="1">
        <v>900611</v>
      </c>
    </row>
    <row r="138" spans="1:11" x14ac:dyDescent="0.35">
      <c r="A138">
        <v>140702</v>
      </c>
      <c r="B138" t="s">
        <v>137</v>
      </c>
      <c r="C138" s="1">
        <v>2252</v>
      </c>
      <c r="D138" s="1">
        <v>441706</v>
      </c>
      <c r="E138">
        <v>0.623</v>
      </c>
      <c r="F138">
        <v>0.67</v>
      </c>
      <c r="G138">
        <f t="shared" si="4"/>
        <v>0.67</v>
      </c>
      <c r="H138">
        <f t="shared" si="5"/>
        <v>0.67</v>
      </c>
      <c r="I138" s="1">
        <v>994724116</v>
      </c>
      <c r="J138" s="1">
        <v>916223</v>
      </c>
      <c r="K138" s="1">
        <v>1171671</v>
      </c>
    </row>
    <row r="139" spans="1:11" x14ac:dyDescent="0.35">
      <c r="A139">
        <v>140703</v>
      </c>
      <c r="B139" t="s">
        <v>138</v>
      </c>
      <c r="C139" s="1">
        <v>1501</v>
      </c>
      <c r="D139" s="1">
        <v>284658</v>
      </c>
      <c r="E139">
        <v>0.748</v>
      </c>
      <c r="F139">
        <v>0.78700000000000003</v>
      </c>
      <c r="G139">
        <f t="shared" si="4"/>
        <v>0.78700000000000003</v>
      </c>
      <c r="H139">
        <f t="shared" si="5"/>
        <v>0.78700000000000003</v>
      </c>
      <c r="I139" s="1">
        <v>427271735</v>
      </c>
      <c r="J139" s="1">
        <v>844246</v>
      </c>
      <c r="K139" s="1">
        <v>1008302</v>
      </c>
    </row>
    <row r="140" spans="1:11" x14ac:dyDescent="0.35">
      <c r="A140">
        <v>140707</v>
      </c>
      <c r="B140" t="s">
        <v>139</v>
      </c>
      <c r="C140" s="1">
        <v>2116</v>
      </c>
      <c r="D140" s="1">
        <v>365156</v>
      </c>
      <c r="E140">
        <v>0.66700000000000004</v>
      </c>
      <c r="F140">
        <v>0.72699999999999998</v>
      </c>
      <c r="G140">
        <f t="shared" si="4"/>
        <v>0.72699999999999998</v>
      </c>
      <c r="H140">
        <f t="shared" si="5"/>
        <v>0.72699999999999998</v>
      </c>
      <c r="I140" s="1">
        <v>772671363</v>
      </c>
      <c r="J140" s="1">
        <v>925724</v>
      </c>
      <c r="K140" s="1">
        <v>906587</v>
      </c>
    </row>
    <row r="141" spans="1:11" x14ac:dyDescent="0.35">
      <c r="A141">
        <v>140709</v>
      </c>
      <c r="B141" t="s">
        <v>140</v>
      </c>
      <c r="C141" s="1">
        <v>1548</v>
      </c>
      <c r="D141" s="1">
        <v>292250</v>
      </c>
      <c r="E141">
        <v>0.77800000000000002</v>
      </c>
      <c r="F141">
        <v>0.78200000000000003</v>
      </c>
      <c r="G141">
        <f t="shared" si="4"/>
        <v>0.78200000000000003</v>
      </c>
      <c r="H141">
        <f t="shared" si="5"/>
        <v>0.78200000000000003</v>
      </c>
      <c r="I141" s="1">
        <v>452403967</v>
      </c>
      <c r="J141" s="1">
        <v>1081717</v>
      </c>
      <c r="K141" s="1">
        <v>1006352</v>
      </c>
    </row>
    <row r="142" spans="1:11" x14ac:dyDescent="0.35">
      <c r="A142">
        <v>140801</v>
      </c>
      <c r="B142" t="s">
        <v>141</v>
      </c>
      <c r="C142" s="1">
        <v>5253</v>
      </c>
      <c r="D142" s="1">
        <v>523246</v>
      </c>
      <c r="E142">
        <v>0.52700000000000002</v>
      </c>
      <c r="F142">
        <v>0.60899999999999999</v>
      </c>
      <c r="G142">
        <f t="shared" si="4"/>
        <v>0.60899999999999999</v>
      </c>
      <c r="H142">
        <f t="shared" si="5"/>
        <v>0.60899999999999999</v>
      </c>
      <c r="I142" s="1">
        <v>2748615255</v>
      </c>
      <c r="J142" s="1">
        <v>1274516</v>
      </c>
      <c r="K142" s="1">
        <v>1138051</v>
      </c>
    </row>
    <row r="143" spans="1:11" x14ac:dyDescent="0.35">
      <c r="A143">
        <v>141101</v>
      </c>
      <c r="B143" t="s">
        <v>142</v>
      </c>
      <c r="C143" s="1">
        <v>2064</v>
      </c>
      <c r="D143" s="1">
        <v>411857</v>
      </c>
      <c r="E143">
        <v>0.59</v>
      </c>
      <c r="F143">
        <v>0.69199999999999995</v>
      </c>
      <c r="G143">
        <f t="shared" si="4"/>
        <v>0.69199999999999995</v>
      </c>
      <c r="H143">
        <f t="shared" si="5"/>
        <v>0.69199999999999995</v>
      </c>
      <c r="I143" s="1">
        <v>850073669</v>
      </c>
      <c r="J143" s="1">
        <v>1466256</v>
      </c>
      <c r="K143" s="1">
        <v>1491942</v>
      </c>
    </row>
    <row r="144" spans="1:11" x14ac:dyDescent="0.35">
      <c r="A144">
        <v>141201</v>
      </c>
      <c r="B144" t="s">
        <v>143</v>
      </c>
      <c r="C144" s="1">
        <v>1673</v>
      </c>
      <c r="D144" s="1">
        <v>391797</v>
      </c>
      <c r="E144">
        <v>0.64200000000000002</v>
      </c>
      <c r="F144">
        <v>0.70699999999999996</v>
      </c>
      <c r="G144">
        <f t="shared" si="4"/>
        <v>0.70699999999999996</v>
      </c>
      <c r="H144">
        <f t="shared" si="5"/>
        <v>0.70699999999999996</v>
      </c>
      <c r="I144" s="1">
        <v>655476422</v>
      </c>
      <c r="J144" s="1">
        <v>778716</v>
      </c>
      <c r="K144" s="1">
        <v>811571</v>
      </c>
    </row>
    <row r="145" spans="1:11" x14ac:dyDescent="0.35">
      <c r="A145">
        <v>141301</v>
      </c>
      <c r="B145" t="s">
        <v>144</v>
      </c>
      <c r="C145" s="1">
        <v>2703</v>
      </c>
      <c r="D145" s="1">
        <v>576345</v>
      </c>
      <c r="E145">
        <v>0.56299999999999994</v>
      </c>
      <c r="F145">
        <v>0.56899999999999995</v>
      </c>
      <c r="G145">
        <f t="shared" si="4"/>
        <v>0.56899999999999995</v>
      </c>
      <c r="H145">
        <f t="shared" si="5"/>
        <v>0.56899999999999995</v>
      </c>
      <c r="I145" s="1">
        <v>1557862490</v>
      </c>
      <c r="J145" s="1">
        <v>914031</v>
      </c>
      <c r="K145" s="1">
        <v>1067204</v>
      </c>
    </row>
    <row r="146" spans="1:11" x14ac:dyDescent="0.35">
      <c r="A146">
        <v>141401</v>
      </c>
      <c r="B146" t="s">
        <v>145</v>
      </c>
      <c r="C146" s="1">
        <v>2731</v>
      </c>
      <c r="D146" s="1">
        <v>347274</v>
      </c>
      <c r="E146">
        <v>0.59799999999999998</v>
      </c>
      <c r="F146">
        <v>0.74</v>
      </c>
      <c r="G146">
        <f t="shared" si="4"/>
        <v>0.74</v>
      </c>
      <c r="H146">
        <f t="shared" si="5"/>
        <v>0.74</v>
      </c>
      <c r="I146" s="1">
        <v>948405612</v>
      </c>
      <c r="J146" s="1">
        <v>1461596</v>
      </c>
      <c r="K146" s="1">
        <v>1426050</v>
      </c>
    </row>
    <row r="147" spans="1:11" x14ac:dyDescent="0.35">
      <c r="A147">
        <v>141501</v>
      </c>
      <c r="B147" t="s">
        <v>146</v>
      </c>
      <c r="C147" s="1">
        <v>3337</v>
      </c>
      <c r="D147" s="1">
        <v>458531</v>
      </c>
      <c r="E147">
        <v>0.63</v>
      </c>
      <c r="F147">
        <v>0.65700000000000003</v>
      </c>
      <c r="G147">
        <f t="shared" si="4"/>
        <v>0.65700000000000003</v>
      </c>
      <c r="H147">
        <f t="shared" si="5"/>
        <v>0.65700000000000003</v>
      </c>
      <c r="I147" s="1">
        <v>1530118064</v>
      </c>
      <c r="J147" s="1">
        <v>1200454</v>
      </c>
      <c r="K147" s="1">
        <v>1205122</v>
      </c>
    </row>
    <row r="148" spans="1:11" x14ac:dyDescent="0.35">
      <c r="A148">
        <v>141601</v>
      </c>
      <c r="B148" t="s">
        <v>147</v>
      </c>
      <c r="C148" s="1">
        <v>3935</v>
      </c>
      <c r="D148" s="1">
        <v>412212</v>
      </c>
      <c r="E148">
        <v>0.65100000000000002</v>
      </c>
      <c r="F148">
        <v>0.69199999999999995</v>
      </c>
      <c r="G148">
        <f t="shared" si="4"/>
        <v>0.69199999999999995</v>
      </c>
      <c r="H148">
        <f t="shared" si="5"/>
        <v>0.69199999999999995</v>
      </c>
      <c r="I148" s="1">
        <v>1622054940</v>
      </c>
      <c r="J148" s="1">
        <v>1671469</v>
      </c>
      <c r="K148" s="1">
        <v>1605881</v>
      </c>
    </row>
    <row r="149" spans="1:11" x14ac:dyDescent="0.35">
      <c r="A149">
        <v>141604</v>
      </c>
      <c r="B149" t="s">
        <v>148</v>
      </c>
      <c r="C149" s="1">
        <v>5498</v>
      </c>
      <c r="D149" s="1">
        <v>409473</v>
      </c>
      <c r="E149">
        <v>0.55400000000000005</v>
      </c>
      <c r="F149">
        <v>0.69399999999999995</v>
      </c>
      <c r="G149">
        <f t="shared" si="4"/>
        <v>0.69399999999999995</v>
      </c>
      <c r="H149">
        <f t="shared" si="5"/>
        <v>0.69399999999999995</v>
      </c>
      <c r="I149" s="1">
        <v>2251285806</v>
      </c>
      <c r="J149" s="1">
        <v>1915800</v>
      </c>
      <c r="K149" s="1">
        <v>1854654</v>
      </c>
    </row>
    <row r="150" spans="1:11" x14ac:dyDescent="0.35">
      <c r="A150">
        <v>141701</v>
      </c>
      <c r="B150" t="s">
        <v>149</v>
      </c>
      <c r="C150" s="1">
        <v>1018</v>
      </c>
      <c r="D150" s="1">
        <v>478880</v>
      </c>
      <c r="E150">
        <v>0.5</v>
      </c>
      <c r="F150">
        <v>0.64200000000000002</v>
      </c>
      <c r="G150">
        <f t="shared" si="4"/>
        <v>0.64200000000000002</v>
      </c>
      <c r="H150">
        <f t="shared" si="5"/>
        <v>0.64200000000000002</v>
      </c>
      <c r="I150" s="1">
        <v>487499922</v>
      </c>
      <c r="J150" s="1">
        <v>660821</v>
      </c>
      <c r="K150" s="1">
        <v>682482</v>
      </c>
    </row>
    <row r="151" spans="1:11" x14ac:dyDescent="0.35">
      <c r="A151">
        <v>141800</v>
      </c>
      <c r="B151" t="s">
        <v>150</v>
      </c>
      <c r="C151" s="1">
        <v>2371</v>
      </c>
      <c r="D151" s="1">
        <v>205117</v>
      </c>
      <c r="E151">
        <v>0.66200000000000003</v>
      </c>
      <c r="F151">
        <v>0.84699999999999998</v>
      </c>
      <c r="G151">
        <f t="shared" si="4"/>
        <v>0.84699999999999998</v>
      </c>
      <c r="H151">
        <f t="shared" si="5"/>
        <v>0.84699999999999998</v>
      </c>
      <c r="I151" s="1">
        <v>486333326</v>
      </c>
      <c r="J151" s="1">
        <v>976745</v>
      </c>
      <c r="K151" s="1">
        <v>929497</v>
      </c>
    </row>
    <row r="152" spans="1:11" x14ac:dyDescent="0.35">
      <c r="A152">
        <v>141901</v>
      </c>
      <c r="B152" t="s">
        <v>151</v>
      </c>
      <c r="C152" s="1">
        <v>6517</v>
      </c>
      <c r="D152" s="1">
        <v>421552</v>
      </c>
      <c r="E152">
        <v>0.57899999999999996</v>
      </c>
      <c r="F152">
        <v>0.68500000000000005</v>
      </c>
      <c r="G152">
        <f t="shared" si="4"/>
        <v>0.68500000000000005</v>
      </c>
      <c r="H152">
        <f t="shared" si="5"/>
        <v>0.68500000000000005</v>
      </c>
      <c r="I152" s="1">
        <v>2747259615</v>
      </c>
      <c r="J152" s="1">
        <v>1965745</v>
      </c>
      <c r="K152" s="1">
        <v>2050711</v>
      </c>
    </row>
    <row r="153" spans="1:11" x14ac:dyDescent="0.35">
      <c r="A153">
        <v>142101</v>
      </c>
      <c r="B153" t="s">
        <v>152</v>
      </c>
      <c r="C153" s="1">
        <v>1619</v>
      </c>
      <c r="D153" s="1">
        <v>344279</v>
      </c>
      <c r="E153">
        <v>0.57299999999999995</v>
      </c>
      <c r="F153">
        <v>0.74299999999999999</v>
      </c>
      <c r="G153">
        <f t="shared" si="4"/>
        <v>0.74299999999999999</v>
      </c>
      <c r="H153">
        <f t="shared" si="5"/>
        <v>0.74299999999999999</v>
      </c>
      <c r="I153" s="1">
        <v>557388742</v>
      </c>
      <c r="J153" s="1">
        <v>768352</v>
      </c>
      <c r="K153" s="1">
        <v>955413</v>
      </c>
    </row>
    <row r="154" spans="1:11" x14ac:dyDescent="0.35">
      <c r="A154">
        <v>142201</v>
      </c>
      <c r="B154" t="s">
        <v>153</v>
      </c>
      <c r="C154" s="1">
        <v>631</v>
      </c>
      <c r="D154" s="1">
        <v>373745</v>
      </c>
      <c r="E154">
        <v>0.66400000000000003</v>
      </c>
      <c r="F154">
        <v>0.72099999999999997</v>
      </c>
      <c r="G154">
        <f t="shared" si="4"/>
        <v>0.72099999999999997</v>
      </c>
      <c r="H154">
        <f t="shared" si="5"/>
        <v>0.72099999999999997</v>
      </c>
      <c r="I154" s="1">
        <v>235833675</v>
      </c>
      <c r="J154" s="1">
        <v>474543</v>
      </c>
      <c r="K154" s="1">
        <v>513261</v>
      </c>
    </row>
    <row r="155" spans="1:11" x14ac:dyDescent="0.35">
      <c r="A155">
        <v>142301</v>
      </c>
      <c r="B155" t="s">
        <v>154</v>
      </c>
      <c r="C155" s="1">
        <v>5635</v>
      </c>
      <c r="D155" s="1">
        <v>516677</v>
      </c>
      <c r="E155">
        <v>0.61399999999999999</v>
      </c>
      <c r="F155">
        <v>0.61399999999999999</v>
      </c>
      <c r="G155">
        <f t="shared" si="4"/>
        <v>0.61399999999999999</v>
      </c>
      <c r="H155">
        <f t="shared" si="5"/>
        <v>0.61399999999999999</v>
      </c>
      <c r="I155" s="1">
        <v>2911477880</v>
      </c>
      <c r="J155" s="1">
        <v>1669570</v>
      </c>
      <c r="K155" s="1">
        <v>1825490</v>
      </c>
    </row>
    <row r="156" spans="1:11" x14ac:dyDescent="0.35">
      <c r="A156">
        <v>142500</v>
      </c>
      <c r="B156" t="s">
        <v>155</v>
      </c>
      <c r="C156" s="1">
        <v>1878</v>
      </c>
      <c r="D156" s="1">
        <v>333932</v>
      </c>
      <c r="E156">
        <v>0.61599999999999999</v>
      </c>
      <c r="F156">
        <v>0.751</v>
      </c>
      <c r="G156">
        <f t="shared" si="4"/>
        <v>0.751</v>
      </c>
      <c r="H156">
        <f t="shared" si="5"/>
        <v>0.751</v>
      </c>
      <c r="I156" s="1">
        <v>627124416</v>
      </c>
      <c r="J156" s="1">
        <v>1283152</v>
      </c>
      <c r="K156" s="1">
        <v>1290553</v>
      </c>
    </row>
    <row r="157" spans="1:11" x14ac:dyDescent="0.35">
      <c r="A157">
        <v>142601</v>
      </c>
      <c r="B157" t="s">
        <v>156</v>
      </c>
      <c r="C157" s="1">
        <v>8315</v>
      </c>
      <c r="D157" s="1">
        <v>448865</v>
      </c>
      <c r="E157">
        <v>0.64200000000000002</v>
      </c>
      <c r="F157">
        <v>0.66400000000000003</v>
      </c>
      <c r="G157">
        <f t="shared" si="4"/>
        <v>0.66400000000000003</v>
      </c>
      <c r="H157">
        <f t="shared" si="5"/>
        <v>0.66400000000000003</v>
      </c>
      <c r="I157" s="1">
        <v>3732318177</v>
      </c>
      <c r="J157" s="1">
        <v>3590122</v>
      </c>
      <c r="K157" s="1">
        <v>3523923</v>
      </c>
    </row>
    <row r="158" spans="1:11" x14ac:dyDescent="0.35">
      <c r="A158">
        <v>142801</v>
      </c>
      <c r="B158" t="s">
        <v>157</v>
      </c>
      <c r="C158" s="1">
        <v>7339</v>
      </c>
      <c r="D158" s="1">
        <v>416654</v>
      </c>
      <c r="E158">
        <v>0.60199999999999998</v>
      </c>
      <c r="F158">
        <v>0.68899999999999995</v>
      </c>
      <c r="G158">
        <f t="shared" si="4"/>
        <v>0.68899999999999995</v>
      </c>
      <c r="H158">
        <f t="shared" si="5"/>
        <v>0.68899999999999995</v>
      </c>
      <c r="I158" s="1">
        <v>3057825385</v>
      </c>
      <c r="J158" s="1">
        <v>2568449</v>
      </c>
      <c r="K158" s="1">
        <v>2326889</v>
      </c>
    </row>
    <row r="159" spans="1:11" x14ac:dyDescent="0.35">
      <c r="A159">
        <v>150203</v>
      </c>
      <c r="B159" t="s">
        <v>158</v>
      </c>
      <c r="C159" s="1">
        <v>276</v>
      </c>
      <c r="D159" s="1">
        <v>499675</v>
      </c>
      <c r="E159">
        <v>0.28599999999999998</v>
      </c>
      <c r="F159">
        <v>0.627</v>
      </c>
      <c r="G159">
        <f t="shared" si="4"/>
        <v>0.627</v>
      </c>
      <c r="H159">
        <f t="shared" si="5"/>
        <v>0.627</v>
      </c>
      <c r="I159" s="1">
        <v>137910506</v>
      </c>
      <c r="J159" s="1">
        <v>228400</v>
      </c>
      <c r="K159" s="1">
        <v>225412</v>
      </c>
    </row>
    <row r="160" spans="1:11" x14ac:dyDescent="0.35">
      <c r="A160">
        <v>150301</v>
      </c>
      <c r="B160" t="s">
        <v>159</v>
      </c>
      <c r="C160" s="1">
        <v>320</v>
      </c>
      <c r="D160" s="1">
        <v>802598</v>
      </c>
      <c r="E160">
        <v>0.40799999999999997</v>
      </c>
      <c r="F160">
        <v>0.4</v>
      </c>
      <c r="G160">
        <f t="shared" si="4"/>
        <v>0.4</v>
      </c>
      <c r="H160">
        <f t="shared" si="5"/>
        <v>0.40799999999999997</v>
      </c>
      <c r="I160" s="1">
        <v>256831524</v>
      </c>
      <c r="J160" s="1">
        <v>205747</v>
      </c>
      <c r="K160" s="1">
        <v>208594</v>
      </c>
    </row>
    <row r="161" spans="1:11" x14ac:dyDescent="0.35">
      <c r="A161">
        <v>150601</v>
      </c>
      <c r="B161" t="s">
        <v>160</v>
      </c>
      <c r="C161" s="1">
        <v>148</v>
      </c>
      <c r="D161" s="1">
        <v>3683849</v>
      </c>
      <c r="E161">
        <v>5.8999999999999997E-2</v>
      </c>
      <c r="F161">
        <v>0</v>
      </c>
      <c r="G161">
        <f t="shared" si="4"/>
        <v>0</v>
      </c>
      <c r="H161">
        <f t="shared" si="5"/>
        <v>0.36</v>
      </c>
      <c r="I161" s="1">
        <v>545209711</v>
      </c>
      <c r="J161" s="1">
        <v>44839</v>
      </c>
      <c r="K161" s="1">
        <v>46854</v>
      </c>
    </row>
    <row r="162" spans="1:11" x14ac:dyDescent="0.35">
      <c r="A162">
        <v>150801</v>
      </c>
      <c r="B162" t="s">
        <v>161</v>
      </c>
      <c r="C162" s="1">
        <v>130</v>
      </c>
      <c r="D162" s="1">
        <v>2441156</v>
      </c>
      <c r="E162">
        <v>0.23100000000000001</v>
      </c>
      <c r="F162">
        <v>0</v>
      </c>
      <c r="G162">
        <f t="shared" si="4"/>
        <v>0</v>
      </c>
      <c r="H162">
        <f t="shared" si="5"/>
        <v>0.36</v>
      </c>
      <c r="I162" s="1">
        <v>317350304</v>
      </c>
      <c r="J162" s="1">
        <v>99498</v>
      </c>
      <c r="K162" s="1">
        <v>82002</v>
      </c>
    </row>
    <row r="163" spans="1:11" x14ac:dyDescent="0.35">
      <c r="A163">
        <v>150901</v>
      </c>
      <c r="B163" t="s">
        <v>162</v>
      </c>
      <c r="C163" s="1">
        <v>773</v>
      </c>
      <c r="D163" s="1">
        <v>270103</v>
      </c>
      <c r="E163">
        <v>0.55900000000000005</v>
      </c>
      <c r="F163">
        <v>0.79900000000000004</v>
      </c>
      <c r="G163">
        <f t="shared" si="4"/>
        <v>0.79900000000000004</v>
      </c>
      <c r="H163">
        <f t="shared" si="5"/>
        <v>0.79900000000000004</v>
      </c>
      <c r="I163" s="1">
        <v>208789867</v>
      </c>
      <c r="J163" s="1">
        <v>537980</v>
      </c>
      <c r="K163" s="1">
        <v>601346</v>
      </c>
    </row>
    <row r="164" spans="1:11" x14ac:dyDescent="0.35">
      <c r="A164">
        <v>151001</v>
      </c>
      <c r="B164" t="s">
        <v>163</v>
      </c>
      <c r="C164" s="1">
        <v>95</v>
      </c>
      <c r="D164" s="1">
        <v>3879445</v>
      </c>
      <c r="E164">
        <v>0.27300000000000002</v>
      </c>
      <c r="F164">
        <v>0</v>
      </c>
      <c r="G164">
        <f t="shared" si="4"/>
        <v>0</v>
      </c>
      <c r="H164">
        <f t="shared" si="5"/>
        <v>0.36</v>
      </c>
      <c r="I164" s="1">
        <v>368547369</v>
      </c>
      <c r="J164" s="1">
        <v>93810</v>
      </c>
      <c r="K164" s="1">
        <v>83749</v>
      </c>
    </row>
    <row r="165" spans="1:11" x14ac:dyDescent="0.35">
      <c r="A165">
        <v>151102</v>
      </c>
      <c r="B165" t="s">
        <v>164</v>
      </c>
      <c r="C165" s="1">
        <v>762</v>
      </c>
      <c r="D165" s="1">
        <v>2777452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2116418864</v>
      </c>
      <c r="J165" s="1">
        <v>303569</v>
      </c>
      <c r="K165" s="1">
        <v>313226</v>
      </c>
    </row>
    <row r="166" spans="1:11" x14ac:dyDescent="0.35">
      <c r="A166">
        <v>151401</v>
      </c>
      <c r="B166" t="s">
        <v>165</v>
      </c>
      <c r="C166" s="1">
        <v>220</v>
      </c>
      <c r="D166" s="1">
        <v>3681969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810033275</v>
      </c>
      <c r="J166" s="1">
        <v>84556</v>
      </c>
      <c r="K166" s="1">
        <v>81371</v>
      </c>
    </row>
    <row r="167" spans="1:11" x14ac:dyDescent="0.35">
      <c r="A167">
        <v>151501</v>
      </c>
      <c r="B167" t="s">
        <v>166</v>
      </c>
      <c r="C167" s="1">
        <v>800</v>
      </c>
      <c r="D167" s="1">
        <v>1397827</v>
      </c>
      <c r="E167">
        <v>0.17599999999999999</v>
      </c>
      <c r="F167">
        <v>0</v>
      </c>
      <c r="G167">
        <f t="shared" si="4"/>
        <v>0</v>
      </c>
      <c r="H167">
        <f t="shared" si="5"/>
        <v>0.36</v>
      </c>
      <c r="I167" s="1">
        <v>1118261973</v>
      </c>
      <c r="J167" s="1">
        <v>175755</v>
      </c>
      <c r="K167" s="1">
        <v>177915</v>
      </c>
    </row>
    <row r="168" spans="1:11" x14ac:dyDescent="0.35">
      <c r="A168">
        <v>151601</v>
      </c>
      <c r="B168" t="s">
        <v>167</v>
      </c>
      <c r="C168" s="1">
        <v>195</v>
      </c>
      <c r="D168" s="1">
        <v>1222317</v>
      </c>
      <c r="E168">
        <v>0.437</v>
      </c>
      <c r="F168">
        <v>8.5000000000000006E-2</v>
      </c>
      <c r="G168">
        <f t="shared" si="4"/>
        <v>8.5000000000000006E-2</v>
      </c>
      <c r="H168">
        <f t="shared" si="5"/>
        <v>0.437</v>
      </c>
      <c r="I168" s="1">
        <v>238351980</v>
      </c>
      <c r="J168" s="1">
        <v>123229</v>
      </c>
      <c r="K168" s="1">
        <v>133591</v>
      </c>
    </row>
    <row r="169" spans="1:11" x14ac:dyDescent="0.35">
      <c r="A169">
        <v>151701</v>
      </c>
      <c r="B169" t="s">
        <v>168</v>
      </c>
      <c r="C169" s="1">
        <v>293</v>
      </c>
      <c r="D169" s="1">
        <v>1494179</v>
      </c>
      <c r="E169">
        <v>0.28599999999999998</v>
      </c>
      <c r="F169">
        <v>0</v>
      </c>
      <c r="G169">
        <f t="shared" si="4"/>
        <v>0</v>
      </c>
      <c r="H169">
        <f t="shared" si="5"/>
        <v>0.36</v>
      </c>
      <c r="I169" s="1">
        <v>437794557</v>
      </c>
      <c r="J169" s="1">
        <v>82896</v>
      </c>
      <c r="K169" s="1">
        <v>93471</v>
      </c>
    </row>
    <row r="170" spans="1:11" x14ac:dyDescent="0.35">
      <c r="A170">
        <v>160101</v>
      </c>
      <c r="B170" t="s">
        <v>169</v>
      </c>
      <c r="C170" s="1">
        <v>887</v>
      </c>
      <c r="D170" s="1">
        <v>681300</v>
      </c>
      <c r="E170">
        <v>0.36599999999999999</v>
      </c>
      <c r="F170">
        <v>0.49</v>
      </c>
      <c r="G170">
        <f t="shared" si="4"/>
        <v>0.49</v>
      </c>
      <c r="H170">
        <f t="shared" si="5"/>
        <v>0.49</v>
      </c>
      <c r="I170" s="1">
        <v>604313957</v>
      </c>
      <c r="J170" s="1">
        <v>614425</v>
      </c>
      <c r="K170" s="1">
        <v>639286</v>
      </c>
    </row>
    <row r="171" spans="1:11" x14ac:dyDescent="0.35">
      <c r="A171">
        <v>160801</v>
      </c>
      <c r="B171" t="s">
        <v>170</v>
      </c>
      <c r="C171" s="1">
        <v>522</v>
      </c>
      <c r="D171" s="1">
        <v>366237</v>
      </c>
      <c r="E171">
        <v>0.44900000000000001</v>
      </c>
      <c r="F171">
        <v>0.72699999999999998</v>
      </c>
      <c r="G171">
        <f t="shared" si="4"/>
        <v>0.72699999999999998</v>
      </c>
      <c r="H171">
        <f t="shared" si="5"/>
        <v>0.72699999999999998</v>
      </c>
      <c r="I171" s="1">
        <v>191175784</v>
      </c>
      <c r="J171" s="1">
        <v>533291</v>
      </c>
      <c r="K171" s="1">
        <v>545606</v>
      </c>
    </row>
    <row r="172" spans="1:11" x14ac:dyDescent="0.35">
      <c r="A172">
        <v>161201</v>
      </c>
      <c r="B172" t="s">
        <v>171</v>
      </c>
      <c r="C172" s="1">
        <v>1496</v>
      </c>
      <c r="D172" s="1">
        <v>105519</v>
      </c>
      <c r="E172">
        <v>0.35499999999999998</v>
      </c>
      <c r="F172">
        <v>0.9</v>
      </c>
      <c r="G172">
        <f t="shared" si="4"/>
        <v>0.9</v>
      </c>
      <c r="H172">
        <f t="shared" si="5"/>
        <v>0.9</v>
      </c>
      <c r="I172" s="1">
        <v>157857727</v>
      </c>
      <c r="J172" s="1">
        <v>2070466</v>
      </c>
      <c r="K172" s="1">
        <v>2182319</v>
      </c>
    </row>
    <row r="173" spans="1:11" x14ac:dyDescent="0.35">
      <c r="A173">
        <v>161401</v>
      </c>
      <c r="B173" t="s">
        <v>172</v>
      </c>
      <c r="C173" s="1">
        <v>1392</v>
      </c>
      <c r="D173" s="1">
        <v>1513516</v>
      </c>
      <c r="E173">
        <v>0.13100000000000001</v>
      </c>
      <c r="F173">
        <v>0</v>
      </c>
      <c r="G173">
        <f t="shared" si="4"/>
        <v>0</v>
      </c>
      <c r="H173">
        <f t="shared" si="5"/>
        <v>0.36</v>
      </c>
      <c r="I173" s="1">
        <v>2106814939</v>
      </c>
      <c r="J173" s="1">
        <v>348250</v>
      </c>
      <c r="K173" s="1">
        <v>358467</v>
      </c>
    </row>
    <row r="174" spans="1:11" x14ac:dyDescent="0.35">
      <c r="A174">
        <v>161501</v>
      </c>
      <c r="B174" t="s">
        <v>173</v>
      </c>
      <c r="C174" s="1">
        <v>2476</v>
      </c>
      <c r="D174" s="1">
        <v>309927</v>
      </c>
      <c r="E174">
        <v>0.51600000000000001</v>
      </c>
      <c r="F174">
        <v>0.76800000000000002</v>
      </c>
      <c r="G174">
        <f t="shared" si="4"/>
        <v>0.76800000000000002</v>
      </c>
      <c r="H174">
        <f t="shared" si="5"/>
        <v>0.76800000000000002</v>
      </c>
      <c r="I174" s="1">
        <v>767381550</v>
      </c>
      <c r="J174" s="1">
        <v>2887233</v>
      </c>
      <c r="K174" s="1">
        <v>2928422</v>
      </c>
    </row>
    <row r="175" spans="1:11" x14ac:dyDescent="0.35">
      <c r="A175">
        <v>161601</v>
      </c>
      <c r="B175" t="s">
        <v>174</v>
      </c>
      <c r="C175" s="1">
        <v>845</v>
      </c>
      <c r="D175" s="1">
        <v>190248</v>
      </c>
      <c r="E175">
        <v>0.54300000000000004</v>
      </c>
      <c r="F175">
        <v>0.85799999999999998</v>
      </c>
      <c r="G175">
        <f t="shared" si="4"/>
        <v>0.85799999999999998</v>
      </c>
      <c r="H175">
        <f t="shared" si="5"/>
        <v>0.85799999999999998</v>
      </c>
      <c r="I175" s="1">
        <v>160760113</v>
      </c>
      <c r="J175" s="1">
        <v>1192740</v>
      </c>
      <c r="K175" s="1">
        <v>1155815</v>
      </c>
    </row>
    <row r="176" spans="1:11" x14ac:dyDescent="0.35">
      <c r="A176">
        <v>161801</v>
      </c>
      <c r="B176" t="s">
        <v>175</v>
      </c>
      <c r="C176" s="1">
        <v>325</v>
      </c>
      <c r="D176" s="1">
        <v>474477</v>
      </c>
      <c r="E176">
        <v>0.53300000000000003</v>
      </c>
      <c r="F176">
        <v>0.64600000000000002</v>
      </c>
      <c r="G176">
        <f t="shared" si="4"/>
        <v>0.64600000000000002</v>
      </c>
      <c r="H176">
        <f t="shared" si="5"/>
        <v>0.64600000000000002</v>
      </c>
      <c r="I176" s="1">
        <v>154205200</v>
      </c>
      <c r="J176" s="1">
        <v>766596</v>
      </c>
      <c r="K176" s="1">
        <v>686935</v>
      </c>
    </row>
    <row r="177" spans="1:11" x14ac:dyDescent="0.35">
      <c r="A177">
        <v>170301</v>
      </c>
      <c r="B177" t="s">
        <v>176</v>
      </c>
      <c r="C177" s="1">
        <v>195</v>
      </c>
      <c r="D177" s="1">
        <v>1344452</v>
      </c>
      <c r="E177">
        <v>2.5000000000000001E-2</v>
      </c>
      <c r="F177">
        <v>0</v>
      </c>
      <c r="G177">
        <f t="shared" si="4"/>
        <v>0</v>
      </c>
      <c r="H177">
        <f t="shared" si="5"/>
        <v>0.36</v>
      </c>
      <c r="I177" s="1">
        <v>262168252</v>
      </c>
      <c r="J177" s="1">
        <v>122986</v>
      </c>
      <c r="K177" s="1">
        <v>111243</v>
      </c>
    </row>
    <row r="178" spans="1:11" x14ac:dyDescent="0.35">
      <c r="A178">
        <v>170500</v>
      </c>
      <c r="B178" t="s">
        <v>177</v>
      </c>
      <c r="C178" s="1">
        <v>2933</v>
      </c>
      <c r="D178" s="1">
        <v>217490</v>
      </c>
      <c r="E178">
        <v>0.64500000000000002</v>
      </c>
      <c r="F178">
        <v>0.83799999999999997</v>
      </c>
      <c r="G178">
        <f t="shared" si="4"/>
        <v>0.83799999999999997</v>
      </c>
      <c r="H178">
        <f t="shared" si="5"/>
        <v>0.83799999999999997</v>
      </c>
      <c r="I178" s="1">
        <v>637898386</v>
      </c>
      <c r="J178" s="1">
        <v>2057933</v>
      </c>
      <c r="K178" s="1">
        <v>2673322</v>
      </c>
    </row>
    <row r="179" spans="1:11" x14ac:dyDescent="0.35">
      <c r="A179">
        <v>170600</v>
      </c>
      <c r="B179" t="s">
        <v>178</v>
      </c>
      <c r="C179" s="1">
        <v>1807</v>
      </c>
      <c r="D179" s="1">
        <v>257045</v>
      </c>
      <c r="E179">
        <v>0.55900000000000005</v>
      </c>
      <c r="F179">
        <v>0.80800000000000005</v>
      </c>
      <c r="G179">
        <f t="shared" si="4"/>
        <v>0.80800000000000005</v>
      </c>
      <c r="H179">
        <f t="shared" si="5"/>
        <v>0.80800000000000005</v>
      </c>
      <c r="I179" s="1">
        <v>464480422</v>
      </c>
      <c r="J179" s="1">
        <v>1165610</v>
      </c>
      <c r="K179" s="1">
        <v>1174556</v>
      </c>
    </row>
    <row r="180" spans="1:11" x14ac:dyDescent="0.35">
      <c r="A180">
        <v>170801</v>
      </c>
      <c r="B180" t="s">
        <v>179</v>
      </c>
      <c r="C180" s="1">
        <v>974</v>
      </c>
      <c r="D180" s="1">
        <v>449176</v>
      </c>
      <c r="E180">
        <v>0.5</v>
      </c>
      <c r="F180">
        <v>0.66400000000000003</v>
      </c>
      <c r="G180">
        <f t="shared" si="4"/>
        <v>0.66400000000000003</v>
      </c>
      <c r="H180">
        <f t="shared" si="5"/>
        <v>0.66400000000000003</v>
      </c>
      <c r="I180" s="1">
        <v>437498127</v>
      </c>
      <c r="J180" s="1">
        <v>624624</v>
      </c>
      <c r="K180" s="1">
        <v>608402</v>
      </c>
    </row>
    <row r="181" spans="1:11" x14ac:dyDescent="0.35">
      <c r="A181">
        <v>170901</v>
      </c>
      <c r="B181" t="s">
        <v>180</v>
      </c>
      <c r="C181" s="1">
        <v>417</v>
      </c>
      <c r="D181" s="1">
        <v>1223233</v>
      </c>
      <c r="E181">
        <v>0.27300000000000002</v>
      </c>
      <c r="F181">
        <v>8.5000000000000006E-2</v>
      </c>
      <c r="G181">
        <f t="shared" si="4"/>
        <v>8.5000000000000006E-2</v>
      </c>
      <c r="H181">
        <f t="shared" si="5"/>
        <v>0.36</v>
      </c>
      <c r="I181" s="1">
        <v>510088444</v>
      </c>
      <c r="J181" s="1">
        <v>61665</v>
      </c>
      <c r="K181" s="1">
        <v>60832</v>
      </c>
    </row>
    <row r="182" spans="1:11" x14ac:dyDescent="0.35">
      <c r="A182">
        <v>171102</v>
      </c>
      <c r="B182" t="s">
        <v>181</v>
      </c>
      <c r="C182" s="1">
        <v>1820</v>
      </c>
      <c r="D182" s="1">
        <v>424533</v>
      </c>
      <c r="E182">
        <v>0.53800000000000003</v>
      </c>
      <c r="F182">
        <v>0.68300000000000005</v>
      </c>
      <c r="G182">
        <f t="shared" si="4"/>
        <v>0.68300000000000005</v>
      </c>
      <c r="H182">
        <f t="shared" si="5"/>
        <v>0.68300000000000005</v>
      </c>
      <c r="I182" s="1">
        <v>772650721</v>
      </c>
      <c r="J182" s="1">
        <v>947348</v>
      </c>
      <c r="K182" s="1">
        <v>1276844</v>
      </c>
    </row>
    <row r="183" spans="1:11" x14ac:dyDescent="0.35">
      <c r="A183">
        <v>180202</v>
      </c>
      <c r="B183" t="s">
        <v>182</v>
      </c>
      <c r="C183" s="1">
        <v>958</v>
      </c>
      <c r="D183" s="1">
        <v>264443</v>
      </c>
      <c r="E183">
        <v>0.65100000000000002</v>
      </c>
      <c r="F183">
        <v>0.80300000000000005</v>
      </c>
      <c r="G183">
        <f t="shared" si="4"/>
        <v>0.80300000000000005</v>
      </c>
      <c r="H183">
        <f t="shared" si="5"/>
        <v>0.80300000000000005</v>
      </c>
      <c r="I183" s="1">
        <v>253336973</v>
      </c>
      <c r="J183" s="1">
        <v>963354</v>
      </c>
      <c r="K183" s="1">
        <v>920910</v>
      </c>
    </row>
    <row r="184" spans="1:11" x14ac:dyDescent="0.35">
      <c r="A184">
        <v>180300</v>
      </c>
      <c r="B184" t="s">
        <v>183</v>
      </c>
      <c r="C184" s="1">
        <v>2639</v>
      </c>
      <c r="D184" s="1">
        <v>294413</v>
      </c>
      <c r="E184">
        <v>0.67700000000000005</v>
      </c>
      <c r="F184">
        <v>0.78</v>
      </c>
      <c r="G184">
        <f t="shared" si="4"/>
        <v>0.78</v>
      </c>
      <c r="H184">
        <f t="shared" si="5"/>
        <v>0.78</v>
      </c>
      <c r="I184" s="1">
        <v>776957919</v>
      </c>
      <c r="J184" s="1">
        <v>2918349</v>
      </c>
      <c r="K184" s="1">
        <v>2659517</v>
      </c>
    </row>
    <row r="185" spans="1:11" x14ac:dyDescent="0.35">
      <c r="A185">
        <v>180701</v>
      </c>
      <c r="B185" t="s">
        <v>184</v>
      </c>
      <c r="C185" s="1">
        <v>1141</v>
      </c>
      <c r="D185" s="1">
        <v>280881</v>
      </c>
      <c r="E185">
        <v>0.68400000000000005</v>
      </c>
      <c r="F185">
        <v>0.79</v>
      </c>
      <c r="G185">
        <f t="shared" si="4"/>
        <v>0.79</v>
      </c>
      <c r="H185">
        <f t="shared" si="5"/>
        <v>0.79</v>
      </c>
      <c r="I185" s="1">
        <v>320485591</v>
      </c>
      <c r="J185" s="1">
        <v>1023264</v>
      </c>
      <c r="K185" s="1">
        <v>1014692</v>
      </c>
    </row>
    <row r="186" spans="1:11" x14ac:dyDescent="0.35">
      <c r="A186">
        <v>180901</v>
      </c>
      <c r="B186" t="s">
        <v>185</v>
      </c>
      <c r="C186" s="1">
        <v>487</v>
      </c>
      <c r="D186" s="1">
        <v>259841</v>
      </c>
      <c r="E186">
        <v>0.628</v>
      </c>
      <c r="F186">
        <v>0.80600000000000005</v>
      </c>
      <c r="G186">
        <f t="shared" si="4"/>
        <v>0.80600000000000005</v>
      </c>
      <c r="H186">
        <f t="shared" si="5"/>
        <v>0.80600000000000005</v>
      </c>
      <c r="I186" s="1">
        <v>126542880</v>
      </c>
      <c r="J186" s="1">
        <v>488220</v>
      </c>
      <c r="K186" s="1">
        <v>542833</v>
      </c>
    </row>
    <row r="187" spans="1:11" x14ac:dyDescent="0.35">
      <c r="A187">
        <v>181001</v>
      </c>
      <c r="B187" t="s">
        <v>186</v>
      </c>
      <c r="C187" s="1">
        <v>1348</v>
      </c>
      <c r="D187" s="1">
        <v>277937</v>
      </c>
      <c r="E187">
        <v>0.67500000000000004</v>
      </c>
      <c r="F187">
        <v>0.79200000000000004</v>
      </c>
      <c r="G187">
        <f t="shared" si="4"/>
        <v>0.79200000000000004</v>
      </c>
      <c r="H187">
        <f t="shared" si="5"/>
        <v>0.79200000000000004</v>
      </c>
      <c r="I187" s="1">
        <v>374660367</v>
      </c>
      <c r="J187" s="1">
        <v>1422509</v>
      </c>
      <c r="K187" s="1">
        <v>1332781</v>
      </c>
    </row>
    <row r="188" spans="1:11" x14ac:dyDescent="0.35">
      <c r="A188">
        <v>181101</v>
      </c>
      <c r="B188" t="s">
        <v>187</v>
      </c>
      <c r="C188" s="1">
        <v>872</v>
      </c>
      <c r="D188" s="1">
        <v>247524</v>
      </c>
      <c r="E188">
        <v>0.65700000000000003</v>
      </c>
      <c r="F188">
        <v>0.81499999999999995</v>
      </c>
      <c r="G188">
        <f t="shared" si="4"/>
        <v>0.81499999999999995</v>
      </c>
      <c r="H188">
        <f t="shared" si="5"/>
        <v>0.81499999999999995</v>
      </c>
      <c r="I188" s="1">
        <v>215841561</v>
      </c>
      <c r="J188" s="1">
        <v>1028329</v>
      </c>
      <c r="K188" s="1">
        <v>1206691</v>
      </c>
    </row>
    <row r="189" spans="1:11" x14ac:dyDescent="0.35">
      <c r="A189">
        <v>181201</v>
      </c>
      <c r="B189" t="s">
        <v>188</v>
      </c>
      <c r="C189" s="1">
        <v>724</v>
      </c>
      <c r="D189" s="1">
        <v>315095</v>
      </c>
      <c r="E189">
        <v>0.64800000000000002</v>
      </c>
      <c r="F189">
        <v>0.76500000000000001</v>
      </c>
      <c r="G189">
        <f t="shared" si="4"/>
        <v>0.76500000000000001</v>
      </c>
      <c r="H189">
        <f t="shared" si="5"/>
        <v>0.76500000000000001</v>
      </c>
      <c r="I189" s="1">
        <v>228129377</v>
      </c>
      <c r="J189" s="1">
        <v>1025360</v>
      </c>
      <c r="K189" s="1">
        <v>1048767</v>
      </c>
    </row>
    <row r="190" spans="1:11" x14ac:dyDescent="0.35">
      <c r="A190">
        <v>181302</v>
      </c>
      <c r="B190" t="s">
        <v>189</v>
      </c>
      <c r="C190" s="1">
        <v>1016</v>
      </c>
      <c r="D190" s="1">
        <v>379366</v>
      </c>
      <c r="E190">
        <v>0.59399999999999997</v>
      </c>
      <c r="F190">
        <v>0.71599999999999997</v>
      </c>
      <c r="G190">
        <f t="shared" si="4"/>
        <v>0.71599999999999997</v>
      </c>
      <c r="H190">
        <f t="shared" si="5"/>
        <v>0.71599999999999997</v>
      </c>
      <c r="I190" s="1">
        <v>385436453</v>
      </c>
      <c r="J190" s="1">
        <v>900444</v>
      </c>
      <c r="K190" s="1">
        <v>1006552</v>
      </c>
    </row>
    <row r="191" spans="1:11" x14ac:dyDescent="0.35">
      <c r="A191">
        <v>190301</v>
      </c>
      <c r="B191" t="s">
        <v>190</v>
      </c>
      <c r="C191" s="1">
        <v>1433</v>
      </c>
      <c r="D191" s="1">
        <v>635132</v>
      </c>
      <c r="E191">
        <v>0.41699999999999998</v>
      </c>
      <c r="F191">
        <v>0.52500000000000002</v>
      </c>
      <c r="G191">
        <f t="shared" si="4"/>
        <v>0.52500000000000002</v>
      </c>
      <c r="H191">
        <f t="shared" si="5"/>
        <v>0.52500000000000002</v>
      </c>
      <c r="I191" s="1">
        <v>910144757</v>
      </c>
      <c r="J191" s="1">
        <v>549072</v>
      </c>
      <c r="K191" s="1">
        <v>710007</v>
      </c>
    </row>
    <row r="192" spans="1:11" x14ac:dyDescent="0.35">
      <c r="A192">
        <v>190401</v>
      </c>
      <c r="B192" t="s">
        <v>191</v>
      </c>
      <c r="C192" s="1">
        <v>1600</v>
      </c>
      <c r="D192" s="1">
        <v>669574</v>
      </c>
      <c r="E192">
        <v>0.49399999999999999</v>
      </c>
      <c r="F192">
        <v>0.499</v>
      </c>
      <c r="G192">
        <f t="shared" si="4"/>
        <v>0.499</v>
      </c>
      <c r="H192">
        <f t="shared" si="5"/>
        <v>0.499</v>
      </c>
      <c r="I192" s="1">
        <v>1071318977</v>
      </c>
      <c r="J192" s="1">
        <v>965684</v>
      </c>
      <c r="K192" s="1">
        <v>960444</v>
      </c>
    </row>
    <row r="193" spans="1:11" x14ac:dyDescent="0.35">
      <c r="A193">
        <v>190501</v>
      </c>
      <c r="B193" t="s">
        <v>192</v>
      </c>
      <c r="C193" s="1">
        <v>1559</v>
      </c>
      <c r="D193" s="1">
        <v>605980</v>
      </c>
      <c r="E193">
        <v>0.52700000000000002</v>
      </c>
      <c r="F193">
        <v>0.54700000000000004</v>
      </c>
      <c r="G193">
        <f t="shared" si="4"/>
        <v>0.54700000000000004</v>
      </c>
      <c r="H193">
        <f t="shared" si="5"/>
        <v>0.54700000000000004</v>
      </c>
      <c r="I193" s="1">
        <v>944724077</v>
      </c>
      <c r="J193" s="1">
        <v>639814</v>
      </c>
      <c r="K193" s="1">
        <v>661770</v>
      </c>
    </row>
    <row r="194" spans="1:11" x14ac:dyDescent="0.35">
      <c r="A194">
        <v>190701</v>
      </c>
      <c r="B194" t="s">
        <v>193</v>
      </c>
      <c r="C194" s="1">
        <v>1272</v>
      </c>
      <c r="D194" s="1">
        <v>622714</v>
      </c>
      <c r="E194">
        <v>0.59399999999999997</v>
      </c>
      <c r="F194">
        <v>0.53400000000000003</v>
      </c>
      <c r="G194">
        <f t="shared" si="4"/>
        <v>0.53400000000000003</v>
      </c>
      <c r="H194">
        <f t="shared" si="5"/>
        <v>0.59399999999999997</v>
      </c>
      <c r="I194" s="1">
        <v>792093169</v>
      </c>
      <c r="J194" s="1">
        <v>695183</v>
      </c>
      <c r="K194" s="1">
        <v>701201</v>
      </c>
    </row>
    <row r="195" spans="1:11" x14ac:dyDescent="0.35">
      <c r="A195">
        <v>190901</v>
      </c>
      <c r="B195" t="s">
        <v>194</v>
      </c>
      <c r="C195" s="1">
        <v>422</v>
      </c>
      <c r="D195" s="1">
        <v>2224376</v>
      </c>
      <c r="E195">
        <v>0.27300000000000002</v>
      </c>
      <c r="F195">
        <v>0</v>
      </c>
      <c r="G195">
        <f t="shared" si="4"/>
        <v>0</v>
      </c>
      <c r="H195">
        <f t="shared" si="5"/>
        <v>0.36</v>
      </c>
      <c r="I195" s="1">
        <v>938686869</v>
      </c>
      <c r="J195" s="1">
        <v>274293</v>
      </c>
      <c r="K195" s="1">
        <v>205609</v>
      </c>
    </row>
    <row r="196" spans="1:11" x14ac:dyDescent="0.35">
      <c r="A196">
        <v>191401</v>
      </c>
      <c r="B196" t="s">
        <v>195</v>
      </c>
      <c r="C196" s="1">
        <v>437</v>
      </c>
      <c r="D196" s="1">
        <v>2651057</v>
      </c>
      <c r="E196">
        <v>0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1158512157</v>
      </c>
      <c r="J196" s="1">
        <v>172467</v>
      </c>
      <c r="K196" s="1">
        <v>149434</v>
      </c>
    </row>
    <row r="197" spans="1:11" x14ac:dyDescent="0.35">
      <c r="A197">
        <v>200401</v>
      </c>
      <c r="B197" t="s">
        <v>196</v>
      </c>
      <c r="C197" s="1">
        <v>134</v>
      </c>
      <c r="D197" s="1">
        <v>4851184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650058775</v>
      </c>
      <c r="J197" s="1">
        <v>82506</v>
      </c>
      <c r="K197" s="1">
        <v>72139</v>
      </c>
    </row>
    <row r="198" spans="1:11" x14ac:dyDescent="0.35">
      <c r="A198">
        <v>200601</v>
      </c>
      <c r="B198" t="s">
        <v>197</v>
      </c>
      <c r="C198" s="1">
        <v>98</v>
      </c>
      <c r="D198" s="1">
        <v>4716295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462196978</v>
      </c>
      <c r="J198" s="1">
        <v>38895</v>
      </c>
      <c r="K198" s="1">
        <v>36785</v>
      </c>
    </row>
    <row r="199" spans="1:11" x14ac:dyDescent="0.35">
      <c r="A199">
        <v>200701</v>
      </c>
      <c r="B199" t="s">
        <v>198</v>
      </c>
      <c r="C199" s="1">
        <v>70</v>
      </c>
      <c r="D199" s="1">
        <v>9608011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672560828</v>
      </c>
      <c r="J199" s="1">
        <v>31380</v>
      </c>
      <c r="K199" s="1">
        <v>34615</v>
      </c>
    </row>
    <row r="200" spans="1:11" x14ac:dyDescent="0.35">
      <c r="A200">
        <v>200901</v>
      </c>
      <c r="B200" t="s">
        <v>199</v>
      </c>
      <c r="C200" s="1">
        <v>163</v>
      </c>
      <c r="D200" s="1">
        <v>2375677</v>
      </c>
      <c r="E200">
        <v>0.2</v>
      </c>
      <c r="F200">
        <v>0</v>
      </c>
      <c r="G200">
        <f t="shared" si="6"/>
        <v>0</v>
      </c>
      <c r="H200">
        <f t="shared" si="7"/>
        <v>0.36</v>
      </c>
      <c r="I200" s="1">
        <v>387235377</v>
      </c>
      <c r="J200" s="1">
        <v>77992</v>
      </c>
      <c r="K200" s="1">
        <v>91932</v>
      </c>
    </row>
    <row r="201" spans="1:11" x14ac:dyDescent="0.35">
      <c r="A201">
        <v>210302</v>
      </c>
      <c r="B201" t="s">
        <v>200</v>
      </c>
      <c r="C201" s="1">
        <v>786</v>
      </c>
      <c r="D201" s="1">
        <v>332007</v>
      </c>
      <c r="E201">
        <v>0.55400000000000005</v>
      </c>
      <c r="F201">
        <v>0.752</v>
      </c>
      <c r="G201">
        <f t="shared" si="6"/>
        <v>0.752</v>
      </c>
      <c r="H201">
        <f t="shared" si="7"/>
        <v>0.752</v>
      </c>
      <c r="I201" s="1">
        <v>260957503</v>
      </c>
      <c r="J201" s="1">
        <v>894200</v>
      </c>
      <c r="K201" s="1">
        <v>763857</v>
      </c>
    </row>
    <row r="202" spans="1:11" x14ac:dyDescent="0.35">
      <c r="A202">
        <v>210402</v>
      </c>
      <c r="B202" t="s">
        <v>201</v>
      </c>
      <c r="C202" s="1">
        <v>1125</v>
      </c>
      <c r="D202" s="1">
        <v>297435</v>
      </c>
      <c r="E202">
        <v>0.623</v>
      </c>
      <c r="F202">
        <v>0.77800000000000002</v>
      </c>
      <c r="G202">
        <f t="shared" si="6"/>
        <v>0.77800000000000002</v>
      </c>
      <c r="H202">
        <f t="shared" si="7"/>
        <v>0.77800000000000002</v>
      </c>
      <c r="I202" s="1">
        <v>334614730</v>
      </c>
      <c r="J202" s="1">
        <v>1267772</v>
      </c>
      <c r="K202" s="1">
        <v>1204444</v>
      </c>
    </row>
    <row r="203" spans="1:11" x14ac:dyDescent="0.35">
      <c r="A203">
        <v>210601</v>
      </c>
      <c r="B203" t="s">
        <v>202</v>
      </c>
      <c r="C203" s="1">
        <v>1228</v>
      </c>
      <c r="D203" s="1">
        <v>302710</v>
      </c>
      <c r="E203">
        <v>0.625</v>
      </c>
      <c r="F203">
        <v>0.77400000000000002</v>
      </c>
      <c r="G203">
        <f t="shared" si="6"/>
        <v>0.77400000000000002</v>
      </c>
      <c r="H203">
        <f t="shared" si="7"/>
        <v>0.77400000000000002</v>
      </c>
      <c r="I203" s="1">
        <v>371728487</v>
      </c>
      <c r="J203" s="1">
        <v>1388957</v>
      </c>
      <c r="K203" s="1">
        <v>1124003</v>
      </c>
    </row>
    <row r="204" spans="1:11" x14ac:dyDescent="0.35">
      <c r="A204">
        <v>210800</v>
      </c>
      <c r="B204" t="s">
        <v>203</v>
      </c>
      <c r="C204" s="1">
        <v>1111</v>
      </c>
      <c r="D204" s="1">
        <v>261413</v>
      </c>
      <c r="E204">
        <v>0.71899999999999997</v>
      </c>
      <c r="F204">
        <v>0.80500000000000005</v>
      </c>
      <c r="G204">
        <f t="shared" si="6"/>
        <v>0.80500000000000005</v>
      </c>
      <c r="H204">
        <f t="shared" si="7"/>
        <v>0.80500000000000005</v>
      </c>
      <c r="I204" s="1">
        <v>290430649</v>
      </c>
      <c r="J204" s="1">
        <v>1161283</v>
      </c>
      <c r="K204" s="1">
        <v>1005384</v>
      </c>
    </row>
    <row r="205" spans="1:11" x14ac:dyDescent="0.35">
      <c r="A205">
        <v>211003</v>
      </c>
      <c r="B205" t="s">
        <v>204</v>
      </c>
      <c r="C205" s="1">
        <v>859</v>
      </c>
      <c r="D205" s="1">
        <v>362492</v>
      </c>
      <c r="E205">
        <v>0.433</v>
      </c>
      <c r="F205">
        <v>0.72899999999999998</v>
      </c>
      <c r="G205">
        <f t="shared" si="6"/>
        <v>0.72899999999999998</v>
      </c>
      <c r="H205">
        <f t="shared" si="7"/>
        <v>0.72899999999999998</v>
      </c>
      <c r="I205" s="1">
        <v>311380694</v>
      </c>
      <c r="J205" s="1">
        <v>875605</v>
      </c>
      <c r="K205" s="1">
        <v>747963</v>
      </c>
    </row>
    <row r="206" spans="1:11" x14ac:dyDescent="0.35">
      <c r="A206">
        <v>211103</v>
      </c>
      <c r="B206" t="s">
        <v>205</v>
      </c>
      <c r="C206" s="1">
        <v>620</v>
      </c>
      <c r="D206" s="1">
        <v>799843</v>
      </c>
      <c r="E206">
        <v>0.371</v>
      </c>
      <c r="F206">
        <v>0.40200000000000002</v>
      </c>
      <c r="G206">
        <f t="shared" si="6"/>
        <v>0.40200000000000002</v>
      </c>
      <c r="H206">
        <f t="shared" si="7"/>
        <v>0.40200000000000002</v>
      </c>
      <c r="I206" s="1">
        <v>495902863</v>
      </c>
      <c r="J206" s="1">
        <v>502797</v>
      </c>
      <c r="K206" s="1">
        <v>434375</v>
      </c>
    </row>
    <row r="207" spans="1:11" x14ac:dyDescent="0.35">
      <c r="A207">
        <v>211701</v>
      </c>
      <c r="B207" t="s">
        <v>206</v>
      </c>
      <c r="C207" s="1">
        <v>246</v>
      </c>
      <c r="D207" s="1">
        <v>411103</v>
      </c>
      <c r="E207">
        <v>0.52700000000000002</v>
      </c>
      <c r="F207">
        <v>0.69299999999999995</v>
      </c>
      <c r="G207">
        <f t="shared" si="6"/>
        <v>0.69299999999999995</v>
      </c>
      <c r="H207">
        <f t="shared" si="7"/>
        <v>0.69299999999999995</v>
      </c>
      <c r="I207" s="1">
        <v>101131495</v>
      </c>
      <c r="J207" s="1">
        <v>358518</v>
      </c>
      <c r="K207" s="1">
        <v>312928</v>
      </c>
    </row>
    <row r="208" spans="1:11" x14ac:dyDescent="0.35">
      <c r="A208">
        <v>211901</v>
      </c>
      <c r="B208" t="s">
        <v>207</v>
      </c>
      <c r="C208" s="1">
        <v>258</v>
      </c>
      <c r="D208" s="1">
        <v>7456654</v>
      </c>
      <c r="E208">
        <v>0</v>
      </c>
      <c r="F208">
        <v>0</v>
      </c>
      <c r="G208">
        <f t="shared" si="6"/>
        <v>0</v>
      </c>
      <c r="H208">
        <f t="shared" si="7"/>
        <v>0.36</v>
      </c>
      <c r="I208" s="1">
        <v>1923816985</v>
      </c>
      <c r="J208" s="1">
        <v>91668</v>
      </c>
      <c r="K208" s="1">
        <v>90100</v>
      </c>
    </row>
    <row r="209" spans="1:11" x14ac:dyDescent="0.35">
      <c r="A209">
        <v>212001</v>
      </c>
      <c r="B209" t="s">
        <v>208</v>
      </c>
      <c r="C209" s="1">
        <v>1199</v>
      </c>
      <c r="D209" s="1">
        <v>273364</v>
      </c>
      <c r="E209">
        <v>0.58599999999999997</v>
      </c>
      <c r="F209">
        <v>0.79600000000000004</v>
      </c>
      <c r="G209">
        <f t="shared" si="6"/>
        <v>0.79600000000000004</v>
      </c>
      <c r="H209">
        <f t="shared" si="7"/>
        <v>0.79600000000000004</v>
      </c>
      <c r="I209" s="1">
        <v>327764084</v>
      </c>
      <c r="J209" s="1">
        <v>1131373</v>
      </c>
      <c r="K209" s="1">
        <v>1261726</v>
      </c>
    </row>
    <row r="210" spans="1:11" x14ac:dyDescent="0.35">
      <c r="A210">
        <v>212101</v>
      </c>
      <c r="B210" t="s">
        <v>209</v>
      </c>
      <c r="C210" s="1">
        <v>2489</v>
      </c>
      <c r="D210" s="1">
        <v>186700</v>
      </c>
      <c r="E210">
        <v>0.54300000000000004</v>
      </c>
      <c r="F210">
        <v>0.86099999999999999</v>
      </c>
      <c r="G210">
        <f t="shared" si="6"/>
        <v>0.86099999999999999</v>
      </c>
      <c r="H210">
        <f t="shared" si="7"/>
        <v>0.86099999999999999</v>
      </c>
      <c r="I210" s="1">
        <v>464698612</v>
      </c>
      <c r="K210" s="1">
        <v>2483109</v>
      </c>
    </row>
    <row r="211" spans="1:11" x14ac:dyDescent="0.35">
      <c r="A211">
        <v>220101</v>
      </c>
      <c r="B211" t="s">
        <v>210</v>
      </c>
      <c r="C211" s="1">
        <v>2031</v>
      </c>
      <c r="D211" s="1">
        <v>298912</v>
      </c>
      <c r="E211">
        <v>0.28000000000000003</v>
      </c>
      <c r="F211">
        <v>0.77700000000000002</v>
      </c>
      <c r="G211">
        <f t="shared" si="6"/>
        <v>0.77700000000000002</v>
      </c>
      <c r="H211">
        <f t="shared" si="7"/>
        <v>0.77700000000000002</v>
      </c>
      <c r="I211" s="1">
        <v>607091184</v>
      </c>
      <c r="J211" s="1">
        <v>1143506</v>
      </c>
      <c r="K211" s="1">
        <v>1116462</v>
      </c>
    </row>
    <row r="212" spans="1:11" x14ac:dyDescent="0.35">
      <c r="A212">
        <v>220202</v>
      </c>
      <c r="B212" t="s">
        <v>211</v>
      </c>
      <c r="C212" s="1">
        <v>612</v>
      </c>
      <c r="D212" s="1">
        <v>1070066</v>
      </c>
      <c r="E212">
        <v>0.2</v>
      </c>
      <c r="F212">
        <v>0.19900000000000001</v>
      </c>
      <c r="G212">
        <f t="shared" si="6"/>
        <v>0.19900000000000001</v>
      </c>
      <c r="H212">
        <f t="shared" si="7"/>
        <v>0.36</v>
      </c>
      <c r="I212" s="1">
        <v>654880645</v>
      </c>
      <c r="J212" s="1">
        <v>235332</v>
      </c>
      <c r="K212" s="1">
        <v>226583</v>
      </c>
    </row>
    <row r="213" spans="1:11" x14ac:dyDescent="0.35">
      <c r="A213">
        <v>220301</v>
      </c>
      <c r="B213" t="s">
        <v>212</v>
      </c>
      <c r="C213" s="1">
        <v>4107</v>
      </c>
      <c r="D213" s="1">
        <v>160994</v>
      </c>
      <c r="E213">
        <v>0</v>
      </c>
      <c r="F213">
        <v>0.88</v>
      </c>
      <c r="G213">
        <f t="shared" si="6"/>
        <v>0.88</v>
      </c>
      <c r="H213">
        <f t="shared" si="7"/>
        <v>0.88</v>
      </c>
      <c r="I213" s="1">
        <v>661203654</v>
      </c>
      <c r="J213" s="1">
        <v>2305609</v>
      </c>
      <c r="K213" s="1">
        <v>2294297</v>
      </c>
    </row>
    <row r="214" spans="1:11" x14ac:dyDescent="0.35">
      <c r="A214">
        <v>220401</v>
      </c>
      <c r="B214" t="s">
        <v>213</v>
      </c>
      <c r="C214" s="1">
        <v>1635</v>
      </c>
      <c r="D214" s="1">
        <v>448898</v>
      </c>
      <c r="E214">
        <v>0.13100000000000001</v>
      </c>
      <c r="F214">
        <v>0.66400000000000003</v>
      </c>
      <c r="G214">
        <f t="shared" si="6"/>
        <v>0.66400000000000003</v>
      </c>
      <c r="H214">
        <f t="shared" si="7"/>
        <v>0.66400000000000003</v>
      </c>
      <c r="I214" s="1">
        <v>733948943</v>
      </c>
      <c r="J214" s="1">
        <v>1045498</v>
      </c>
      <c r="K214" s="1">
        <v>978380</v>
      </c>
    </row>
    <row r="215" spans="1:11" x14ac:dyDescent="0.35">
      <c r="A215">
        <v>220701</v>
      </c>
      <c r="B215" t="s">
        <v>214</v>
      </c>
      <c r="C215" s="1">
        <v>1109</v>
      </c>
      <c r="D215" s="1">
        <v>966196</v>
      </c>
      <c r="E215">
        <v>0.20799999999999999</v>
      </c>
      <c r="F215">
        <v>0.27700000000000002</v>
      </c>
      <c r="G215">
        <f t="shared" si="6"/>
        <v>0.27700000000000002</v>
      </c>
      <c r="H215">
        <f t="shared" si="7"/>
        <v>0.36</v>
      </c>
      <c r="I215" s="1">
        <v>1071512100</v>
      </c>
      <c r="J215" s="1">
        <v>344993</v>
      </c>
      <c r="K215" s="1">
        <v>328134</v>
      </c>
    </row>
    <row r="216" spans="1:11" x14ac:dyDescent="0.35">
      <c r="A216">
        <v>220909</v>
      </c>
      <c r="B216" t="s">
        <v>215</v>
      </c>
      <c r="C216" s="1">
        <v>486</v>
      </c>
      <c r="D216" s="1">
        <v>1020682</v>
      </c>
      <c r="E216">
        <v>0</v>
      </c>
      <c r="F216">
        <v>0.23599999999999999</v>
      </c>
      <c r="G216">
        <f t="shared" si="6"/>
        <v>0.23599999999999999</v>
      </c>
      <c r="H216">
        <f t="shared" si="7"/>
        <v>0.36</v>
      </c>
      <c r="I216" s="1">
        <v>496051803</v>
      </c>
      <c r="J216" s="1">
        <v>204243</v>
      </c>
      <c r="K216" s="1">
        <v>188203</v>
      </c>
    </row>
    <row r="217" spans="1:11" x14ac:dyDescent="0.35">
      <c r="A217">
        <v>221001</v>
      </c>
      <c r="B217" t="s">
        <v>216</v>
      </c>
      <c r="C217" s="1">
        <v>460</v>
      </c>
      <c r="D217" s="1">
        <v>694554</v>
      </c>
      <c r="E217">
        <v>0.32800000000000001</v>
      </c>
      <c r="F217">
        <v>0.48</v>
      </c>
      <c r="G217">
        <f t="shared" si="6"/>
        <v>0.48</v>
      </c>
      <c r="H217">
        <f t="shared" si="7"/>
        <v>0.48</v>
      </c>
      <c r="I217" s="1">
        <v>319494899</v>
      </c>
      <c r="J217" s="1">
        <v>192885</v>
      </c>
      <c r="K217" s="1">
        <v>182274</v>
      </c>
    </row>
    <row r="218" spans="1:11" x14ac:dyDescent="0.35">
      <c r="A218">
        <v>221301</v>
      </c>
      <c r="B218" t="s">
        <v>217</v>
      </c>
      <c r="C218" s="1">
        <v>363</v>
      </c>
      <c r="D218" s="1">
        <v>1022971</v>
      </c>
      <c r="E218">
        <v>0.216</v>
      </c>
      <c r="F218">
        <v>0.23400000000000001</v>
      </c>
      <c r="G218">
        <f t="shared" si="6"/>
        <v>0.23400000000000001</v>
      </c>
      <c r="H218">
        <f t="shared" si="7"/>
        <v>0.36</v>
      </c>
      <c r="I218" s="1">
        <v>371338597</v>
      </c>
      <c r="J218" s="1">
        <v>163536</v>
      </c>
      <c r="K218" s="1">
        <v>151332</v>
      </c>
    </row>
    <row r="219" spans="1:11" x14ac:dyDescent="0.35">
      <c r="A219">
        <v>221401</v>
      </c>
      <c r="B219" t="s">
        <v>218</v>
      </c>
      <c r="C219" s="1">
        <v>578</v>
      </c>
      <c r="D219" s="1">
        <v>710575</v>
      </c>
      <c r="E219">
        <v>5.8999999999999997E-2</v>
      </c>
      <c r="F219">
        <v>0.46899999999999997</v>
      </c>
      <c r="G219">
        <f t="shared" si="6"/>
        <v>0.46899999999999997</v>
      </c>
      <c r="H219">
        <f t="shared" si="7"/>
        <v>0.46899999999999997</v>
      </c>
      <c r="I219" s="1">
        <v>410712674</v>
      </c>
      <c r="J219" s="1">
        <v>239212</v>
      </c>
      <c r="K219" s="1">
        <v>258716</v>
      </c>
    </row>
    <row r="220" spans="1:11" x14ac:dyDescent="0.35">
      <c r="A220">
        <v>222000</v>
      </c>
      <c r="B220" t="s">
        <v>219</v>
      </c>
      <c r="C220" s="1">
        <v>4123</v>
      </c>
      <c r="D220" s="1">
        <v>369410</v>
      </c>
      <c r="E220">
        <v>0.23899999999999999</v>
      </c>
      <c r="F220">
        <v>0.72399999999999998</v>
      </c>
      <c r="G220">
        <f t="shared" si="6"/>
        <v>0.72399999999999998</v>
      </c>
      <c r="H220">
        <f t="shared" si="7"/>
        <v>0.72399999999999998</v>
      </c>
      <c r="I220" s="1">
        <v>1523081169</v>
      </c>
      <c r="J220" s="1">
        <v>2039147</v>
      </c>
      <c r="K220" s="1">
        <v>2003520</v>
      </c>
    </row>
    <row r="221" spans="1:11" x14ac:dyDescent="0.35">
      <c r="A221">
        <v>222201</v>
      </c>
      <c r="B221" t="s">
        <v>220</v>
      </c>
      <c r="C221" s="1">
        <v>3668</v>
      </c>
      <c r="D221" s="1">
        <v>208547</v>
      </c>
      <c r="E221">
        <v>0.32300000000000001</v>
      </c>
      <c r="F221">
        <v>0.84399999999999997</v>
      </c>
      <c r="G221">
        <f t="shared" si="6"/>
        <v>0.84399999999999997</v>
      </c>
      <c r="H221">
        <f t="shared" si="7"/>
        <v>0.84399999999999997</v>
      </c>
      <c r="I221" s="1">
        <v>764952325</v>
      </c>
      <c r="J221" s="1">
        <v>1454522</v>
      </c>
      <c r="K221" s="1">
        <v>1494338</v>
      </c>
    </row>
    <row r="222" spans="1:11" x14ac:dyDescent="0.35">
      <c r="A222">
        <v>230201</v>
      </c>
      <c r="B222" t="s">
        <v>221</v>
      </c>
      <c r="C222" s="1">
        <v>509</v>
      </c>
      <c r="D222" s="1">
        <v>330840</v>
      </c>
      <c r="E222">
        <v>0.14000000000000001</v>
      </c>
      <c r="F222">
        <v>0.753</v>
      </c>
      <c r="G222">
        <f t="shared" si="6"/>
        <v>0.753</v>
      </c>
      <c r="H222">
        <f t="shared" si="7"/>
        <v>0.753</v>
      </c>
      <c r="I222" s="1">
        <v>168397927</v>
      </c>
      <c r="J222" s="1">
        <v>447249</v>
      </c>
      <c r="K222" s="1">
        <v>430051</v>
      </c>
    </row>
    <row r="223" spans="1:11" x14ac:dyDescent="0.35">
      <c r="A223">
        <v>230301</v>
      </c>
      <c r="B223" t="s">
        <v>222</v>
      </c>
      <c r="C223" s="1">
        <v>428</v>
      </c>
      <c r="D223" s="1">
        <v>458966</v>
      </c>
      <c r="E223">
        <v>0.54300000000000004</v>
      </c>
      <c r="F223">
        <v>0.65700000000000003</v>
      </c>
      <c r="G223">
        <f t="shared" si="6"/>
        <v>0.65700000000000003</v>
      </c>
      <c r="H223">
        <f t="shared" si="7"/>
        <v>0.65700000000000003</v>
      </c>
      <c r="I223" s="1">
        <v>196437565</v>
      </c>
      <c r="J223" s="1">
        <v>554888</v>
      </c>
      <c r="K223" s="1">
        <v>575661</v>
      </c>
    </row>
    <row r="224" spans="1:11" x14ac:dyDescent="0.35">
      <c r="A224">
        <v>230901</v>
      </c>
      <c r="B224" t="s">
        <v>223</v>
      </c>
      <c r="C224" s="1">
        <v>1427</v>
      </c>
      <c r="D224" s="1">
        <v>327745</v>
      </c>
      <c r="E224">
        <v>1.2999999999999999E-2</v>
      </c>
      <c r="F224">
        <v>0.755</v>
      </c>
      <c r="G224">
        <f t="shared" si="6"/>
        <v>0.755</v>
      </c>
      <c r="H224">
        <f t="shared" si="7"/>
        <v>0.755</v>
      </c>
      <c r="I224" s="1">
        <v>467692798</v>
      </c>
      <c r="J224" s="1">
        <v>882814</v>
      </c>
      <c r="K224" s="1">
        <v>884271</v>
      </c>
    </row>
    <row r="225" spans="1:11" x14ac:dyDescent="0.35">
      <c r="A225">
        <v>231101</v>
      </c>
      <c r="B225" t="s">
        <v>224</v>
      </c>
      <c r="C225" s="1">
        <v>1161</v>
      </c>
      <c r="D225" s="1">
        <v>504442</v>
      </c>
      <c r="E225">
        <v>0.41199999999999998</v>
      </c>
      <c r="F225">
        <v>0.623</v>
      </c>
      <c r="G225">
        <f t="shared" si="6"/>
        <v>0.623</v>
      </c>
      <c r="H225">
        <f t="shared" si="7"/>
        <v>0.623</v>
      </c>
      <c r="I225" s="1">
        <v>585657640</v>
      </c>
      <c r="J225" s="1">
        <v>757123</v>
      </c>
      <c r="K225" s="1">
        <v>755821</v>
      </c>
    </row>
    <row r="226" spans="1:11" x14ac:dyDescent="0.35">
      <c r="A226">
        <v>231301</v>
      </c>
      <c r="B226" t="s">
        <v>225</v>
      </c>
      <c r="C226" s="1">
        <v>947</v>
      </c>
      <c r="D226" s="1">
        <v>450998</v>
      </c>
      <c r="E226">
        <v>0.29299999999999998</v>
      </c>
      <c r="F226">
        <v>0.66300000000000003</v>
      </c>
      <c r="G226">
        <f t="shared" si="6"/>
        <v>0.66300000000000003</v>
      </c>
      <c r="H226">
        <f t="shared" si="7"/>
        <v>0.66300000000000003</v>
      </c>
      <c r="I226" s="1">
        <v>427095792</v>
      </c>
      <c r="J226" s="1">
        <v>607967</v>
      </c>
      <c r="K226" s="1">
        <v>611717</v>
      </c>
    </row>
    <row r="227" spans="1:11" x14ac:dyDescent="0.35">
      <c r="A227">
        <v>240101</v>
      </c>
      <c r="B227" t="s">
        <v>226</v>
      </c>
      <c r="C227" s="1">
        <v>1107</v>
      </c>
      <c r="D227" s="1">
        <v>349926</v>
      </c>
      <c r="E227">
        <v>0.66700000000000004</v>
      </c>
      <c r="F227">
        <v>0.73899999999999999</v>
      </c>
      <c r="G227">
        <f t="shared" si="6"/>
        <v>0.73899999999999999</v>
      </c>
      <c r="H227">
        <f t="shared" si="7"/>
        <v>0.73899999999999999</v>
      </c>
      <c r="I227" s="1">
        <v>387368781</v>
      </c>
      <c r="J227" s="1">
        <v>916805</v>
      </c>
      <c r="K227" s="1">
        <v>986322</v>
      </c>
    </row>
    <row r="228" spans="1:11" x14ac:dyDescent="0.35">
      <c r="A228">
        <v>240201</v>
      </c>
      <c r="B228" t="s">
        <v>227</v>
      </c>
      <c r="C228" s="1">
        <v>961</v>
      </c>
      <c r="D228" s="1">
        <v>343262</v>
      </c>
      <c r="E228">
        <v>0.60199999999999998</v>
      </c>
      <c r="F228">
        <v>0.74299999999999999</v>
      </c>
      <c r="G228">
        <f t="shared" si="6"/>
        <v>0.74299999999999999</v>
      </c>
      <c r="H228">
        <f t="shared" si="7"/>
        <v>0.74299999999999999</v>
      </c>
      <c r="I228" s="1">
        <v>329875587</v>
      </c>
      <c r="J228" s="1">
        <v>783044</v>
      </c>
      <c r="K228" s="1">
        <v>779932</v>
      </c>
    </row>
    <row r="229" spans="1:11" x14ac:dyDescent="0.35">
      <c r="A229">
        <v>240401</v>
      </c>
      <c r="B229" t="s">
        <v>228</v>
      </c>
      <c r="C229" s="1">
        <v>925</v>
      </c>
      <c r="D229" s="1">
        <v>643034</v>
      </c>
      <c r="E229">
        <v>0.51</v>
      </c>
      <c r="F229">
        <v>0.51900000000000002</v>
      </c>
      <c r="G229">
        <f t="shared" si="6"/>
        <v>0.51900000000000002</v>
      </c>
      <c r="H229">
        <f t="shared" si="7"/>
        <v>0.51900000000000002</v>
      </c>
      <c r="I229" s="1">
        <v>594807359</v>
      </c>
      <c r="J229" s="1">
        <v>526632</v>
      </c>
      <c r="K229" s="1">
        <v>484038</v>
      </c>
    </row>
    <row r="230" spans="1:11" x14ac:dyDescent="0.35">
      <c r="A230">
        <v>240801</v>
      </c>
      <c r="B230" t="s">
        <v>229</v>
      </c>
      <c r="C230" s="1">
        <v>1858</v>
      </c>
      <c r="D230" s="1">
        <v>415188</v>
      </c>
      <c r="E230">
        <v>0.61</v>
      </c>
      <c r="F230">
        <v>0.69</v>
      </c>
      <c r="G230">
        <f t="shared" si="6"/>
        <v>0.69</v>
      </c>
      <c r="H230">
        <f t="shared" si="7"/>
        <v>0.69</v>
      </c>
      <c r="I230" s="1">
        <v>771420598</v>
      </c>
      <c r="J230" s="1">
        <v>1264336</v>
      </c>
      <c r="K230" s="1">
        <v>1180946</v>
      </c>
    </row>
    <row r="231" spans="1:11" x14ac:dyDescent="0.35">
      <c r="A231">
        <v>240901</v>
      </c>
      <c r="B231" t="s">
        <v>230</v>
      </c>
      <c r="C231" s="1">
        <v>546</v>
      </c>
      <c r="D231" s="1">
        <v>270408</v>
      </c>
      <c r="E231">
        <v>0.68600000000000005</v>
      </c>
      <c r="F231">
        <v>0.79800000000000004</v>
      </c>
      <c r="G231">
        <f t="shared" si="6"/>
        <v>0.79800000000000004</v>
      </c>
      <c r="H231">
        <f t="shared" si="7"/>
        <v>0.79800000000000004</v>
      </c>
      <c r="I231" s="1">
        <v>147642845</v>
      </c>
      <c r="J231" s="1">
        <v>910883</v>
      </c>
      <c r="K231" s="1">
        <v>825051</v>
      </c>
    </row>
    <row r="232" spans="1:11" x14ac:dyDescent="0.35">
      <c r="A232">
        <v>241001</v>
      </c>
      <c r="B232" t="s">
        <v>231</v>
      </c>
      <c r="C232" s="1">
        <v>1629</v>
      </c>
      <c r="D232" s="1">
        <v>269271</v>
      </c>
      <c r="E232">
        <v>0.54300000000000004</v>
      </c>
      <c r="F232">
        <v>0.79900000000000004</v>
      </c>
      <c r="G232">
        <f t="shared" si="6"/>
        <v>0.79900000000000004</v>
      </c>
      <c r="H232">
        <f t="shared" si="7"/>
        <v>0.79900000000000004</v>
      </c>
      <c r="I232" s="1">
        <v>438643351</v>
      </c>
      <c r="J232" s="1">
        <v>1254860</v>
      </c>
      <c r="K232" s="1">
        <v>1279767</v>
      </c>
    </row>
    <row r="233" spans="1:11" x14ac:dyDescent="0.35">
      <c r="A233">
        <v>241101</v>
      </c>
      <c r="B233" t="s">
        <v>232</v>
      </c>
      <c r="C233" s="1">
        <v>786</v>
      </c>
      <c r="D233" s="1">
        <v>279868</v>
      </c>
      <c r="E233">
        <v>0.61399999999999999</v>
      </c>
      <c r="F233">
        <v>0.79100000000000004</v>
      </c>
      <c r="G233">
        <f t="shared" si="6"/>
        <v>0.79100000000000004</v>
      </c>
      <c r="H233">
        <f t="shared" si="7"/>
        <v>0.79100000000000004</v>
      </c>
      <c r="I233" s="1">
        <v>219976538</v>
      </c>
      <c r="J233" s="1">
        <v>1044469</v>
      </c>
      <c r="K233" s="1">
        <v>1037955</v>
      </c>
    </row>
    <row r="234" spans="1:11" x14ac:dyDescent="0.35">
      <c r="A234">
        <v>241701</v>
      </c>
      <c r="B234" t="s">
        <v>233</v>
      </c>
      <c r="C234" s="1">
        <v>844</v>
      </c>
      <c r="D234" s="1">
        <v>308767</v>
      </c>
      <c r="E234">
        <v>0.63200000000000001</v>
      </c>
      <c r="F234">
        <v>0.76900000000000002</v>
      </c>
      <c r="G234">
        <f t="shared" si="6"/>
        <v>0.76900000000000002</v>
      </c>
      <c r="H234">
        <f t="shared" si="7"/>
        <v>0.76900000000000002</v>
      </c>
      <c r="I234" s="1">
        <v>260599516</v>
      </c>
      <c r="J234" s="1">
        <v>738328</v>
      </c>
      <c r="K234" s="1">
        <v>714807</v>
      </c>
    </row>
    <row r="235" spans="1:11" x14ac:dyDescent="0.35">
      <c r="A235">
        <v>250109</v>
      </c>
      <c r="B235" t="s">
        <v>234</v>
      </c>
      <c r="C235" s="1">
        <v>259</v>
      </c>
      <c r="D235" s="1">
        <v>294818</v>
      </c>
      <c r="E235">
        <v>0.48399999999999999</v>
      </c>
      <c r="F235">
        <v>0.78</v>
      </c>
      <c r="G235">
        <f t="shared" si="6"/>
        <v>0.78</v>
      </c>
      <c r="H235">
        <f t="shared" si="7"/>
        <v>0.78</v>
      </c>
      <c r="I235" s="1">
        <v>76357881</v>
      </c>
      <c r="J235" s="1">
        <v>539647</v>
      </c>
      <c r="K235" s="1">
        <v>454848</v>
      </c>
    </row>
    <row r="236" spans="1:11" x14ac:dyDescent="0.35">
      <c r="A236">
        <v>250201</v>
      </c>
      <c r="B236" t="s">
        <v>235</v>
      </c>
      <c r="C236" s="1">
        <v>1659</v>
      </c>
      <c r="D236" s="1">
        <v>585228</v>
      </c>
      <c r="E236">
        <v>0.53500000000000003</v>
      </c>
      <c r="F236">
        <v>0.56200000000000006</v>
      </c>
      <c r="G236">
        <f t="shared" si="6"/>
        <v>0.56200000000000006</v>
      </c>
      <c r="H236">
        <f t="shared" si="7"/>
        <v>0.56200000000000006</v>
      </c>
      <c r="I236" s="1">
        <v>970894811</v>
      </c>
      <c r="J236" s="1">
        <v>631852</v>
      </c>
      <c r="K236" s="1">
        <v>623057</v>
      </c>
    </row>
    <row r="237" spans="1:11" x14ac:dyDescent="0.35">
      <c r="A237">
        <v>250301</v>
      </c>
      <c r="B237" t="s">
        <v>236</v>
      </c>
      <c r="C237" s="1">
        <v>403</v>
      </c>
      <c r="D237" s="1">
        <v>454594</v>
      </c>
      <c r="E237">
        <v>0.56599999999999995</v>
      </c>
      <c r="F237">
        <v>0.66</v>
      </c>
      <c r="G237">
        <f t="shared" si="6"/>
        <v>0.66</v>
      </c>
      <c r="H237">
        <f t="shared" si="7"/>
        <v>0.66</v>
      </c>
      <c r="I237" s="1">
        <v>183201402</v>
      </c>
      <c r="J237" s="1">
        <v>530146</v>
      </c>
      <c r="K237" s="1">
        <v>495488</v>
      </c>
    </row>
    <row r="238" spans="1:11" x14ac:dyDescent="0.35">
      <c r="A238">
        <v>250401</v>
      </c>
      <c r="B238" t="s">
        <v>237</v>
      </c>
      <c r="C238" s="1">
        <v>768</v>
      </c>
      <c r="D238" s="1">
        <v>345737</v>
      </c>
      <c r="E238">
        <v>0.497</v>
      </c>
      <c r="F238">
        <v>0.74199999999999999</v>
      </c>
      <c r="G238">
        <f t="shared" si="6"/>
        <v>0.74199999999999999</v>
      </c>
      <c r="H238">
        <f t="shared" si="7"/>
        <v>0.74199999999999999</v>
      </c>
      <c r="I238" s="1">
        <v>265526153</v>
      </c>
      <c r="J238" s="1">
        <v>764719</v>
      </c>
      <c r="K238" s="1">
        <v>708357</v>
      </c>
    </row>
    <row r="239" spans="1:11" x14ac:dyDescent="0.35">
      <c r="A239">
        <v>250701</v>
      </c>
      <c r="B239" t="s">
        <v>238</v>
      </c>
      <c r="C239" s="1">
        <v>555</v>
      </c>
      <c r="D239" s="1">
        <v>652224</v>
      </c>
      <c r="E239">
        <v>0.55400000000000005</v>
      </c>
      <c r="F239">
        <v>0.51200000000000001</v>
      </c>
      <c r="G239">
        <f t="shared" si="6"/>
        <v>0.51200000000000001</v>
      </c>
      <c r="H239">
        <f t="shared" si="7"/>
        <v>0.55400000000000005</v>
      </c>
      <c r="I239" s="1">
        <v>361984522</v>
      </c>
      <c r="J239" s="1">
        <v>366801</v>
      </c>
      <c r="K239" s="1">
        <v>343369</v>
      </c>
    </row>
    <row r="240" spans="1:11" x14ac:dyDescent="0.35">
      <c r="A240">
        <v>250901</v>
      </c>
      <c r="B240" t="s">
        <v>239</v>
      </c>
      <c r="C240" s="1">
        <v>1622</v>
      </c>
      <c r="D240" s="1">
        <v>304753</v>
      </c>
      <c r="E240">
        <v>0.64</v>
      </c>
      <c r="F240">
        <v>0.77300000000000002</v>
      </c>
      <c r="G240">
        <f t="shared" si="6"/>
        <v>0.77300000000000002</v>
      </c>
      <c r="H240">
        <f t="shared" si="7"/>
        <v>0.77300000000000002</v>
      </c>
      <c r="I240" s="1">
        <v>494309824</v>
      </c>
      <c r="J240" s="1">
        <v>1362054</v>
      </c>
      <c r="K240" s="1">
        <v>1512687</v>
      </c>
    </row>
    <row r="241" spans="1:11" x14ac:dyDescent="0.35">
      <c r="A241">
        <v>251101</v>
      </c>
      <c r="B241" t="s">
        <v>240</v>
      </c>
      <c r="C241" s="1">
        <v>490</v>
      </c>
      <c r="D241" s="1">
        <v>297049</v>
      </c>
      <c r="E241">
        <v>0.61399999999999999</v>
      </c>
      <c r="F241">
        <v>0.77800000000000002</v>
      </c>
      <c r="G241">
        <f t="shared" si="6"/>
        <v>0.77800000000000002</v>
      </c>
      <c r="H241">
        <f t="shared" si="7"/>
        <v>0.77800000000000002</v>
      </c>
      <c r="I241" s="1">
        <v>145554428</v>
      </c>
      <c r="J241" s="1">
        <v>530205</v>
      </c>
      <c r="K241" s="1">
        <v>527363</v>
      </c>
    </row>
    <row r="242" spans="1:11" x14ac:dyDescent="0.35">
      <c r="A242">
        <v>251400</v>
      </c>
      <c r="B242" t="s">
        <v>241</v>
      </c>
      <c r="C242" s="1">
        <v>2419</v>
      </c>
      <c r="D242" s="1">
        <v>302847</v>
      </c>
      <c r="E242">
        <v>0.625</v>
      </c>
      <c r="F242">
        <v>0.77400000000000002</v>
      </c>
      <c r="G242">
        <f t="shared" si="6"/>
        <v>0.77400000000000002</v>
      </c>
      <c r="H242">
        <f t="shared" si="7"/>
        <v>0.77400000000000002</v>
      </c>
      <c r="I242" s="1">
        <v>732588188</v>
      </c>
      <c r="J242" s="1">
        <v>2034049</v>
      </c>
      <c r="K242" s="1">
        <v>1873179</v>
      </c>
    </row>
    <row r="243" spans="1:11" x14ac:dyDescent="0.35">
      <c r="A243">
        <v>251501</v>
      </c>
      <c r="B243" t="s">
        <v>242</v>
      </c>
      <c r="C243" s="1">
        <v>506</v>
      </c>
      <c r="D243" s="1">
        <v>229303</v>
      </c>
      <c r="E243">
        <v>0.55900000000000005</v>
      </c>
      <c r="F243">
        <v>0.82899999999999996</v>
      </c>
      <c r="G243">
        <f t="shared" si="6"/>
        <v>0.82899999999999996</v>
      </c>
      <c r="H243">
        <f t="shared" si="7"/>
        <v>0.82899999999999996</v>
      </c>
      <c r="I243" s="1">
        <v>116027549</v>
      </c>
      <c r="J243" s="1">
        <v>786998</v>
      </c>
      <c r="K243" s="1">
        <v>759647</v>
      </c>
    </row>
    <row r="244" spans="1:11" x14ac:dyDescent="0.35">
      <c r="A244">
        <v>251601</v>
      </c>
      <c r="B244" t="s">
        <v>243</v>
      </c>
      <c r="C244" s="1">
        <v>2201</v>
      </c>
      <c r="D244" s="1">
        <v>345358</v>
      </c>
      <c r="E244">
        <v>0.64300000000000002</v>
      </c>
      <c r="F244">
        <v>0.74199999999999999</v>
      </c>
      <c r="G244">
        <f t="shared" si="6"/>
        <v>0.74199999999999999</v>
      </c>
      <c r="H244">
        <f t="shared" si="7"/>
        <v>0.74199999999999999</v>
      </c>
      <c r="I244" s="1">
        <v>760133101</v>
      </c>
      <c r="J244" s="1">
        <v>1261654</v>
      </c>
      <c r="K244" s="1">
        <v>1265251</v>
      </c>
    </row>
    <row r="245" spans="1:11" x14ac:dyDescent="0.35">
      <c r="A245">
        <v>260101</v>
      </c>
      <c r="B245" t="s">
        <v>244</v>
      </c>
      <c r="C245" s="1">
        <v>3727</v>
      </c>
      <c r="D245" s="1">
        <v>485278</v>
      </c>
      <c r="E245">
        <v>0.71299999999999997</v>
      </c>
      <c r="F245">
        <v>0.63700000000000001</v>
      </c>
      <c r="G245">
        <f t="shared" si="6"/>
        <v>0.63700000000000001</v>
      </c>
      <c r="H245">
        <f t="shared" si="7"/>
        <v>0.71299999999999997</v>
      </c>
      <c r="I245" s="1">
        <v>1808634646</v>
      </c>
      <c r="J245" s="1">
        <v>1717409</v>
      </c>
      <c r="K245" s="1">
        <v>1394746</v>
      </c>
    </row>
    <row r="246" spans="1:11" x14ac:dyDescent="0.35">
      <c r="A246">
        <v>260401</v>
      </c>
      <c r="B246" t="s">
        <v>245</v>
      </c>
      <c r="C246" s="1">
        <v>4660</v>
      </c>
      <c r="D246" s="1">
        <v>399485</v>
      </c>
      <c r="E246">
        <v>0.70899999999999996</v>
      </c>
      <c r="F246">
        <v>0.70199999999999996</v>
      </c>
      <c r="G246">
        <f t="shared" si="6"/>
        <v>0.70199999999999996</v>
      </c>
      <c r="H246">
        <f t="shared" si="7"/>
        <v>0.70899999999999996</v>
      </c>
      <c r="I246" s="1">
        <v>1861601594</v>
      </c>
      <c r="J246" s="1">
        <v>3742957</v>
      </c>
      <c r="K246" s="1">
        <v>3208525</v>
      </c>
    </row>
    <row r="247" spans="1:11" x14ac:dyDescent="0.35">
      <c r="A247">
        <v>260501</v>
      </c>
      <c r="B247" t="s">
        <v>246</v>
      </c>
      <c r="C247" s="1">
        <v>12232</v>
      </c>
      <c r="D247" s="1">
        <v>344925</v>
      </c>
      <c r="E247">
        <v>0.69399999999999995</v>
      </c>
      <c r="F247">
        <v>0.74199999999999999</v>
      </c>
      <c r="G247">
        <f t="shared" si="6"/>
        <v>0.74199999999999999</v>
      </c>
      <c r="H247">
        <f t="shared" si="7"/>
        <v>0.74199999999999999</v>
      </c>
      <c r="I247" s="1">
        <v>4219129787</v>
      </c>
      <c r="J247" s="1">
        <v>5489086</v>
      </c>
      <c r="K247" s="1">
        <v>5346114</v>
      </c>
    </row>
    <row r="248" spans="1:11" x14ac:dyDescent="0.35">
      <c r="A248">
        <v>260801</v>
      </c>
      <c r="B248" t="s">
        <v>247</v>
      </c>
      <c r="C248" s="1">
        <v>3059</v>
      </c>
      <c r="D248" s="1">
        <v>431473</v>
      </c>
      <c r="E248">
        <v>0.74299999999999999</v>
      </c>
      <c r="F248">
        <v>0.67800000000000005</v>
      </c>
      <c r="G248">
        <f t="shared" si="6"/>
        <v>0.67800000000000005</v>
      </c>
      <c r="H248">
        <f t="shared" si="7"/>
        <v>0.74299999999999999</v>
      </c>
      <c r="I248" s="1">
        <v>1319878457</v>
      </c>
      <c r="J248" s="1">
        <v>2347796</v>
      </c>
      <c r="K248" s="1">
        <v>1856337</v>
      </c>
    </row>
    <row r="249" spans="1:11" x14ac:dyDescent="0.35">
      <c r="A249">
        <v>260803</v>
      </c>
      <c r="B249" t="s">
        <v>248</v>
      </c>
      <c r="C249" s="1">
        <v>3898</v>
      </c>
      <c r="D249" s="1">
        <v>340014</v>
      </c>
      <c r="E249">
        <v>0.73099999999999998</v>
      </c>
      <c r="F249">
        <v>0.746</v>
      </c>
      <c r="G249">
        <f t="shared" si="6"/>
        <v>0.746</v>
      </c>
      <c r="H249">
        <f t="shared" si="7"/>
        <v>0.746</v>
      </c>
      <c r="I249" s="1">
        <v>1325375869</v>
      </c>
      <c r="J249" s="1">
        <v>2010148</v>
      </c>
      <c r="K249" s="1">
        <v>1910466</v>
      </c>
    </row>
    <row r="250" spans="1:11" x14ac:dyDescent="0.35">
      <c r="A250">
        <v>260901</v>
      </c>
      <c r="B250" t="s">
        <v>249</v>
      </c>
      <c r="C250" s="1">
        <v>2658</v>
      </c>
      <c r="D250" s="1">
        <v>414135</v>
      </c>
      <c r="E250">
        <v>0.67700000000000005</v>
      </c>
      <c r="F250">
        <v>0.69</v>
      </c>
      <c r="G250">
        <f t="shared" si="6"/>
        <v>0.69</v>
      </c>
      <c r="H250">
        <f t="shared" si="7"/>
        <v>0.69</v>
      </c>
      <c r="I250" s="1">
        <v>1100772943</v>
      </c>
      <c r="J250" s="1">
        <v>1183368</v>
      </c>
      <c r="K250" s="1">
        <v>1020418</v>
      </c>
    </row>
    <row r="251" spans="1:11" x14ac:dyDescent="0.35">
      <c r="A251">
        <v>261001</v>
      </c>
      <c r="B251" t="s">
        <v>250</v>
      </c>
      <c r="C251" s="1">
        <v>4246</v>
      </c>
      <c r="D251" s="1">
        <v>329643</v>
      </c>
      <c r="E251">
        <v>0.70099999999999996</v>
      </c>
      <c r="F251">
        <v>0.754</v>
      </c>
      <c r="G251">
        <f t="shared" si="6"/>
        <v>0.754</v>
      </c>
      <c r="H251">
        <f t="shared" si="7"/>
        <v>0.754</v>
      </c>
      <c r="I251" s="1">
        <v>1399666918</v>
      </c>
      <c r="J251" s="1">
        <v>2437742</v>
      </c>
      <c r="K251" s="1">
        <v>2559667</v>
      </c>
    </row>
    <row r="252" spans="1:11" x14ac:dyDescent="0.35">
      <c r="A252">
        <v>261101</v>
      </c>
      <c r="B252" t="s">
        <v>251</v>
      </c>
      <c r="C252" s="1">
        <v>4639</v>
      </c>
      <c r="D252" s="1">
        <v>321009</v>
      </c>
      <c r="E252">
        <v>0.69299999999999995</v>
      </c>
      <c r="F252">
        <v>0.76</v>
      </c>
      <c r="G252">
        <f t="shared" si="6"/>
        <v>0.76</v>
      </c>
      <c r="H252">
        <f t="shared" si="7"/>
        <v>0.76</v>
      </c>
      <c r="I252" s="1">
        <v>1489161939</v>
      </c>
      <c r="J252" s="1">
        <v>3404882</v>
      </c>
      <c r="K252" s="1">
        <v>3685410</v>
      </c>
    </row>
    <row r="253" spans="1:11" x14ac:dyDescent="0.35">
      <c r="A253">
        <v>261201</v>
      </c>
      <c r="B253" t="s">
        <v>252</v>
      </c>
      <c r="C253" s="1">
        <v>4766</v>
      </c>
      <c r="D253" s="1">
        <v>471054</v>
      </c>
      <c r="E253">
        <v>0.70499999999999996</v>
      </c>
      <c r="F253">
        <v>0.64800000000000002</v>
      </c>
      <c r="G253">
        <f t="shared" si="6"/>
        <v>0.64800000000000002</v>
      </c>
      <c r="H253">
        <f t="shared" si="7"/>
        <v>0.70499999999999996</v>
      </c>
      <c r="I253" s="1">
        <v>2245045766</v>
      </c>
      <c r="J253" s="1">
        <v>2361244</v>
      </c>
      <c r="K253" s="1">
        <v>2087645</v>
      </c>
    </row>
    <row r="254" spans="1:11" x14ac:dyDescent="0.35">
      <c r="A254">
        <v>261301</v>
      </c>
      <c r="B254" t="s">
        <v>253</v>
      </c>
      <c r="C254" s="1">
        <v>6900</v>
      </c>
      <c r="D254" s="1">
        <v>435554</v>
      </c>
      <c r="E254">
        <v>0.66400000000000003</v>
      </c>
      <c r="F254">
        <v>0.67500000000000004</v>
      </c>
      <c r="G254">
        <f t="shared" si="6"/>
        <v>0.67500000000000004</v>
      </c>
      <c r="H254">
        <f t="shared" si="7"/>
        <v>0.67500000000000004</v>
      </c>
      <c r="I254" s="1">
        <v>3005324753</v>
      </c>
      <c r="J254" s="1">
        <v>2949866</v>
      </c>
      <c r="K254" s="1">
        <v>2629316</v>
      </c>
    </row>
    <row r="255" spans="1:11" x14ac:dyDescent="0.35">
      <c r="A255">
        <v>261313</v>
      </c>
      <c r="B255" t="s">
        <v>254</v>
      </c>
      <c r="C255" s="1">
        <v>1129</v>
      </c>
      <c r="D255" s="1">
        <v>442792</v>
      </c>
      <c r="E255">
        <v>0.70099999999999996</v>
      </c>
      <c r="F255">
        <v>0.66900000000000004</v>
      </c>
      <c r="G255">
        <f t="shared" si="6"/>
        <v>0.66900000000000004</v>
      </c>
      <c r="H255">
        <f t="shared" si="7"/>
        <v>0.70099999999999996</v>
      </c>
      <c r="I255" s="1">
        <v>499912299</v>
      </c>
      <c r="J255" s="1">
        <v>725172</v>
      </c>
      <c r="K255" s="1">
        <v>672395</v>
      </c>
    </row>
    <row r="256" spans="1:11" x14ac:dyDescent="0.35">
      <c r="A256">
        <v>261401</v>
      </c>
      <c r="B256" t="s">
        <v>255</v>
      </c>
      <c r="C256" s="1">
        <v>6230</v>
      </c>
      <c r="D256" s="1">
        <v>573347</v>
      </c>
      <c r="E256">
        <v>0.70199999999999996</v>
      </c>
      <c r="F256">
        <v>0.57099999999999995</v>
      </c>
      <c r="G256">
        <f t="shared" si="6"/>
        <v>0.57099999999999995</v>
      </c>
      <c r="H256">
        <f t="shared" si="7"/>
        <v>0.70199999999999996</v>
      </c>
      <c r="I256" s="1">
        <v>3571956435</v>
      </c>
      <c r="J256" s="1">
        <v>2385324</v>
      </c>
      <c r="K256" s="1">
        <v>2011579</v>
      </c>
    </row>
    <row r="257" spans="1:11" x14ac:dyDescent="0.35">
      <c r="A257">
        <v>261501</v>
      </c>
      <c r="B257" t="s">
        <v>256</v>
      </c>
      <c r="C257" s="1">
        <v>4280</v>
      </c>
      <c r="D257" s="1">
        <v>322314</v>
      </c>
      <c r="E257">
        <v>0.70099999999999996</v>
      </c>
      <c r="F257">
        <v>0.75900000000000001</v>
      </c>
      <c r="G257">
        <f t="shared" si="6"/>
        <v>0.75900000000000001</v>
      </c>
      <c r="H257">
        <f t="shared" si="7"/>
        <v>0.75900000000000001</v>
      </c>
      <c r="I257" s="1">
        <v>1379507376</v>
      </c>
      <c r="J257" s="1">
        <v>2467175</v>
      </c>
      <c r="K257" s="1">
        <v>2490132</v>
      </c>
    </row>
    <row r="258" spans="1:11" x14ac:dyDescent="0.35">
      <c r="A258">
        <v>261600</v>
      </c>
      <c r="B258" t="s">
        <v>257</v>
      </c>
      <c r="C258" s="1">
        <v>32329</v>
      </c>
      <c r="D258" s="1">
        <v>178809</v>
      </c>
      <c r="E258">
        <v>0.64</v>
      </c>
      <c r="F258">
        <v>0.86699999999999999</v>
      </c>
      <c r="G258">
        <f t="shared" si="6"/>
        <v>0.86699999999999999</v>
      </c>
      <c r="H258">
        <f t="shared" si="7"/>
        <v>0.86699999999999999</v>
      </c>
      <c r="I258" s="1">
        <v>5780741125</v>
      </c>
      <c r="J258" s="1">
        <v>0</v>
      </c>
      <c r="K258" s="1">
        <v>0</v>
      </c>
    </row>
    <row r="259" spans="1:11" x14ac:dyDescent="0.35">
      <c r="A259">
        <v>261701</v>
      </c>
      <c r="B259" t="s">
        <v>258</v>
      </c>
      <c r="C259" s="1">
        <v>5615</v>
      </c>
      <c r="D259" s="1">
        <v>599866</v>
      </c>
      <c r="E259">
        <v>0.628</v>
      </c>
      <c r="F259">
        <v>0.55200000000000005</v>
      </c>
      <c r="G259">
        <f t="shared" si="6"/>
        <v>0.55200000000000005</v>
      </c>
      <c r="H259">
        <f t="shared" si="7"/>
        <v>0.628</v>
      </c>
      <c r="I259" s="1">
        <v>3368250183</v>
      </c>
      <c r="J259" s="1">
        <v>3082349</v>
      </c>
      <c r="K259" s="1">
        <v>2685266</v>
      </c>
    </row>
    <row r="260" spans="1:11" x14ac:dyDescent="0.35">
      <c r="A260">
        <v>261801</v>
      </c>
      <c r="B260" t="s">
        <v>259</v>
      </c>
      <c r="C260" s="1">
        <v>4019</v>
      </c>
      <c r="D260" s="1">
        <v>286127</v>
      </c>
      <c r="E260">
        <v>0.71699999999999997</v>
      </c>
      <c r="F260">
        <v>0.78600000000000003</v>
      </c>
      <c r="G260">
        <f t="shared" ref="G260:G323" si="8">F260</f>
        <v>0.78600000000000003</v>
      </c>
      <c r="H260">
        <f t="shared" ref="H260:H323" si="9">MAX(IF(E260&gt;F260,E260,F260),0.36)</f>
        <v>0.78600000000000003</v>
      </c>
      <c r="I260" s="1">
        <v>1149945595</v>
      </c>
      <c r="J260" s="1">
        <v>2031660</v>
      </c>
      <c r="K260" s="1">
        <v>1997601</v>
      </c>
    </row>
    <row r="261" spans="1:11" x14ac:dyDescent="0.35">
      <c r="A261">
        <v>261901</v>
      </c>
      <c r="B261" t="s">
        <v>260</v>
      </c>
      <c r="C261" s="1">
        <v>9158</v>
      </c>
      <c r="D261" s="1">
        <v>467155</v>
      </c>
      <c r="E261">
        <v>0.65600000000000003</v>
      </c>
      <c r="F261">
        <v>0.65100000000000002</v>
      </c>
      <c r="G261">
        <f t="shared" si="8"/>
        <v>0.65100000000000002</v>
      </c>
      <c r="H261">
        <f t="shared" si="9"/>
        <v>0.65600000000000003</v>
      </c>
      <c r="I261" s="1">
        <v>4278206974</v>
      </c>
      <c r="J261" s="1">
        <v>4898602</v>
      </c>
      <c r="K261" s="1">
        <v>4455901</v>
      </c>
    </row>
    <row r="262" spans="1:11" x14ac:dyDescent="0.35">
      <c r="A262">
        <v>262001</v>
      </c>
      <c r="B262" t="s">
        <v>261</v>
      </c>
      <c r="C262" s="1">
        <v>750</v>
      </c>
      <c r="D262" s="1">
        <v>489015</v>
      </c>
      <c r="E262">
        <v>0.69199999999999995</v>
      </c>
      <c r="F262">
        <v>0.63400000000000001</v>
      </c>
      <c r="G262">
        <f t="shared" si="8"/>
        <v>0.63400000000000001</v>
      </c>
      <c r="H262">
        <f t="shared" si="9"/>
        <v>0.69199999999999995</v>
      </c>
      <c r="I262" s="1">
        <v>366761671</v>
      </c>
      <c r="J262" s="1">
        <v>771840</v>
      </c>
      <c r="K262" s="1">
        <v>667217</v>
      </c>
    </row>
    <row r="263" spans="1:11" x14ac:dyDescent="0.35">
      <c r="A263">
        <v>270100</v>
      </c>
      <c r="B263" t="s">
        <v>262</v>
      </c>
      <c r="C263" s="1">
        <v>3790</v>
      </c>
      <c r="D263" s="1">
        <v>274815</v>
      </c>
      <c r="E263">
        <v>0.61199999999999999</v>
      </c>
      <c r="F263">
        <v>0.79500000000000004</v>
      </c>
      <c r="G263">
        <f t="shared" si="8"/>
        <v>0.79500000000000004</v>
      </c>
      <c r="H263">
        <f t="shared" si="9"/>
        <v>0.79500000000000004</v>
      </c>
      <c r="I263" s="1">
        <v>1041550481</v>
      </c>
      <c r="J263" s="1">
        <v>1492241</v>
      </c>
      <c r="K263" s="1">
        <v>1524743</v>
      </c>
    </row>
    <row r="264" spans="1:11" x14ac:dyDescent="0.35">
      <c r="A264">
        <v>270301</v>
      </c>
      <c r="B264" t="s">
        <v>263</v>
      </c>
      <c r="C264" s="1">
        <v>981</v>
      </c>
      <c r="D264" s="1">
        <v>356689</v>
      </c>
      <c r="E264">
        <v>0.58799999999999997</v>
      </c>
      <c r="F264">
        <v>0.73399999999999999</v>
      </c>
      <c r="G264">
        <f t="shared" si="8"/>
        <v>0.73399999999999999</v>
      </c>
      <c r="H264">
        <f t="shared" si="9"/>
        <v>0.73399999999999999</v>
      </c>
      <c r="I264" s="1">
        <v>349912368</v>
      </c>
      <c r="J264" s="1">
        <v>811830</v>
      </c>
      <c r="K264" s="1">
        <v>773849</v>
      </c>
    </row>
    <row r="265" spans="1:11" x14ac:dyDescent="0.35">
      <c r="A265">
        <v>270601</v>
      </c>
      <c r="B265" t="s">
        <v>264</v>
      </c>
      <c r="C265" s="1">
        <v>1500</v>
      </c>
      <c r="D265" s="1">
        <v>379728</v>
      </c>
      <c r="E265">
        <v>0.53500000000000003</v>
      </c>
      <c r="F265">
        <v>0.71599999999999997</v>
      </c>
      <c r="G265">
        <f t="shared" si="8"/>
        <v>0.71599999999999997</v>
      </c>
      <c r="H265">
        <f t="shared" si="9"/>
        <v>0.71599999999999997</v>
      </c>
      <c r="I265" s="1">
        <v>569593105</v>
      </c>
      <c r="J265" s="1">
        <v>1017943</v>
      </c>
      <c r="K265" s="1">
        <v>933166</v>
      </c>
    </row>
    <row r="266" spans="1:11" x14ac:dyDescent="0.35">
      <c r="A266">
        <v>270701</v>
      </c>
      <c r="B266" t="s">
        <v>265</v>
      </c>
      <c r="C266" s="1">
        <v>821</v>
      </c>
      <c r="D266" s="1">
        <v>262599</v>
      </c>
      <c r="E266">
        <v>0.69499999999999995</v>
      </c>
      <c r="F266">
        <v>0.80400000000000005</v>
      </c>
      <c r="G266">
        <f t="shared" si="8"/>
        <v>0.80400000000000005</v>
      </c>
      <c r="H266">
        <f t="shared" si="9"/>
        <v>0.80400000000000005</v>
      </c>
      <c r="I266" s="1">
        <v>215594092</v>
      </c>
      <c r="J266" s="1">
        <v>610879</v>
      </c>
      <c r="K266" s="1">
        <v>658625</v>
      </c>
    </row>
    <row r="267" spans="1:11" x14ac:dyDescent="0.35">
      <c r="A267">
        <v>271201</v>
      </c>
      <c r="B267" t="s">
        <v>266</v>
      </c>
      <c r="C267" s="1">
        <v>840</v>
      </c>
      <c r="D267" s="1">
        <v>328012</v>
      </c>
      <c r="E267">
        <v>0.54300000000000004</v>
      </c>
      <c r="F267">
        <v>0.755</v>
      </c>
      <c r="G267">
        <f t="shared" si="8"/>
        <v>0.755</v>
      </c>
      <c r="H267">
        <f t="shared" si="9"/>
        <v>0.755</v>
      </c>
      <c r="I267" s="1">
        <v>275530711</v>
      </c>
      <c r="J267" s="1">
        <v>373537</v>
      </c>
      <c r="K267" s="1">
        <v>813206</v>
      </c>
    </row>
    <row r="268" spans="1:11" x14ac:dyDescent="0.35">
      <c r="A268">
        <v>280100</v>
      </c>
      <c r="B268" t="s">
        <v>267</v>
      </c>
      <c r="C268" s="1">
        <v>3377</v>
      </c>
      <c r="D268" s="1">
        <v>1094161</v>
      </c>
      <c r="E268">
        <v>0.54600000000000004</v>
      </c>
      <c r="F268">
        <v>0.18099999999999999</v>
      </c>
      <c r="G268">
        <f t="shared" si="8"/>
        <v>0.18099999999999999</v>
      </c>
      <c r="H268">
        <f t="shared" si="9"/>
        <v>0.54600000000000004</v>
      </c>
      <c r="I268" s="1">
        <v>3694984966</v>
      </c>
      <c r="J268" s="1">
        <v>481982</v>
      </c>
      <c r="K268" s="1">
        <v>576505</v>
      </c>
    </row>
    <row r="269" spans="1:11" x14ac:dyDescent="0.35">
      <c r="A269">
        <v>280201</v>
      </c>
      <c r="B269" t="s">
        <v>268</v>
      </c>
      <c r="C269" s="1">
        <v>6857</v>
      </c>
      <c r="D269" s="1">
        <v>339910</v>
      </c>
      <c r="E269">
        <v>0.74399999999999999</v>
      </c>
      <c r="F269">
        <v>0.746</v>
      </c>
      <c r="G269">
        <f t="shared" si="8"/>
        <v>0.746</v>
      </c>
      <c r="H269">
        <f t="shared" si="9"/>
        <v>0.746</v>
      </c>
      <c r="I269" s="1">
        <v>2330767446</v>
      </c>
      <c r="J269" s="1">
        <v>3551928</v>
      </c>
      <c r="K269" s="1">
        <v>3553683</v>
      </c>
    </row>
    <row r="270" spans="1:11" x14ac:dyDescent="0.35">
      <c r="A270">
        <v>280202</v>
      </c>
      <c r="B270" t="s">
        <v>269</v>
      </c>
      <c r="C270" s="1">
        <v>6964</v>
      </c>
      <c r="D270" s="1">
        <v>723774</v>
      </c>
      <c r="E270">
        <v>0.66600000000000004</v>
      </c>
      <c r="F270">
        <v>0.45900000000000002</v>
      </c>
      <c r="G270">
        <f t="shared" si="8"/>
        <v>0.45900000000000002</v>
      </c>
      <c r="H270">
        <f t="shared" si="9"/>
        <v>0.66600000000000004</v>
      </c>
      <c r="I270" s="1">
        <v>5040366727</v>
      </c>
      <c r="J270" s="1">
        <v>2564519</v>
      </c>
      <c r="K270" s="1">
        <v>2748464</v>
      </c>
    </row>
    <row r="271" spans="1:11" x14ac:dyDescent="0.35">
      <c r="A271">
        <v>280203</v>
      </c>
      <c r="B271" t="s">
        <v>270</v>
      </c>
      <c r="C271" s="1">
        <v>7972</v>
      </c>
      <c r="D271" s="1">
        <v>724604</v>
      </c>
      <c r="E271">
        <v>0.64800000000000002</v>
      </c>
      <c r="F271">
        <v>0.45800000000000002</v>
      </c>
      <c r="G271">
        <f t="shared" si="8"/>
        <v>0.45800000000000002</v>
      </c>
      <c r="H271">
        <f t="shared" si="9"/>
        <v>0.64800000000000002</v>
      </c>
      <c r="I271" s="1">
        <v>5776549696</v>
      </c>
      <c r="J271" s="1">
        <v>3478703</v>
      </c>
      <c r="K271" s="1">
        <v>3527122</v>
      </c>
    </row>
    <row r="272" spans="1:11" x14ac:dyDescent="0.35">
      <c r="A272">
        <v>280204</v>
      </c>
      <c r="B272" t="s">
        <v>271</v>
      </c>
      <c r="C272" s="1">
        <v>4525</v>
      </c>
      <c r="D272" s="1">
        <v>605588</v>
      </c>
      <c r="E272">
        <v>0.76800000000000002</v>
      </c>
      <c r="F272">
        <v>0.54700000000000004</v>
      </c>
      <c r="G272">
        <f t="shared" si="8"/>
        <v>0.54700000000000004</v>
      </c>
      <c r="H272">
        <f t="shared" si="9"/>
        <v>0.76800000000000002</v>
      </c>
      <c r="I272" s="1">
        <v>2740290000</v>
      </c>
      <c r="J272" s="1">
        <v>664439</v>
      </c>
      <c r="K272" s="1">
        <v>983894</v>
      </c>
    </row>
    <row r="273" spans="1:11" x14ac:dyDescent="0.35">
      <c r="A273">
        <v>280205</v>
      </c>
      <c r="B273" t="s">
        <v>272</v>
      </c>
      <c r="C273" s="1">
        <v>7917</v>
      </c>
      <c r="D273" s="1">
        <v>548286</v>
      </c>
      <c r="E273">
        <v>0.73599999999999999</v>
      </c>
      <c r="F273">
        <v>0.59</v>
      </c>
      <c r="G273">
        <f t="shared" si="8"/>
        <v>0.59</v>
      </c>
      <c r="H273">
        <f t="shared" si="9"/>
        <v>0.73599999999999999</v>
      </c>
      <c r="I273" s="1">
        <v>4340783939</v>
      </c>
      <c r="J273" s="1">
        <v>2272733</v>
      </c>
      <c r="K273" s="1">
        <v>2266419</v>
      </c>
    </row>
    <row r="274" spans="1:11" x14ac:dyDescent="0.35">
      <c r="A274">
        <v>280206</v>
      </c>
      <c r="B274" t="s">
        <v>273</v>
      </c>
      <c r="C274" s="1">
        <v>2686</v>
      </c>
      <c r="D274" s="1">
        <v>768539</v>
      </c>
      <c r="E274">
        <v>0.65300000000000002</v>
      </c>
      <c r="F274">
        <v>0.42499999999999999</v>
      </c>
      <c r="G274">
        <f t="shared" si="8"/>
        <v>0.42499999999999999</v>
      </c>
      <c r="H274">
        <f t="shared" si="9"/>
        <v>0.65300000000000002</v>
      </c>
      <c r="I274" s="1">
        <v>2064297878</v>
      </c>
      <c r="J274" s="1">
        <v>813981</v>
      </c>
      <c r="K274" s="1">
        <v>885876</v>
      </c>
    </row>
    <row r="275" spans="1:11" x14ac:dyDescent="0.35">
      <c r="A275">
        <v>280207</v>
      </c>
      <c r="B275" t="s">
        <v>274</v>
      </c>
      <c r="C275" s="1">
        <v>2245</v>
      </c>
      <c r="D275" s="1">
        <v>895590</v>
      </c>
      <c r="E275">
        <v>0.74</v>
      </c>
      <c r="F275">
        <v>0.33</v>
      </c>
      <c r="G275">
        <f t="shared" si="8"/>
        <v>0.33</v>
      </c>
      <c r="H275">
        <f t="shared" si="9"/>
        <v>0.74</v>
      </c>
      <c r="I275" s="1">
        <v>2010600000</v>
      </c>
      <c r="J275" s="1">
        <v>484260</v>
      </c>
      <c r="K275" s="1">
        <v>608614</v>
      </c>
    </row>
    <row r="276" spans="1:11" x14ac:dyDescent="0.35">
      <c r="A276">
        <v>280208</v>
      </c>
      <c r="B276" t="s">
        <v>275</v>
      </c>
      <c r="C276" s="1">
        <v>3016</v>
      </c>
      <c r="D276" s="1">
        <v>447360</v>
      </c>
      <c r="E276">
        <v>0.51600000000000001</v>
      </c>
      <c r="F276">
        <v>0.66500000000000004</v>
      </c>
      <c r="G276">
        <f t="shared" si="8"/>
        <v>0.66500000000000004</v>
      </c>
      <c r="H276">
        <f t="shared" si="9"/>
        <v>0.66500000000000004</v>
      </c>
      <c r="I276" s="1">
        <v>1349240000</v>
      </c>
      <c r="J276" s="1">
        <v>980419</v>
      </c>
      <c r="K276" s="1">
        <v>1371919</v>
      </c>
    </row>
    <row r="277" spans="1:11" x14ac:dyDescent="0.35">
      <c r="A277">
        <v>280209</v>
      </c>
      <c r="B277" t="s">
        <v>276</v>
      </c>
      <c r="C277" s="1">
        <v>6942</v>
      </c>
      <c r="D277" s="1">
        <v>504042</v>
      </c>
      <c r="E277">
        <v>0.67700000000000005</v>
      </c>
      <c r="F277">
        <v>0.623</v>
      </c>
      <c r="G277">
        <f t="shared" si="8"/>
        <v>0.623</v>
      </c>
      <c r="H277">
        <f t="shared" si="9"/>
        <v>0.67700000000000005</v>
      </c>
      <c r="I277" s="1">
        <v>3499060487</v>
      </c>
      <c r="J277" s="1">
        <v>2313689</v>
      </c>
      <c r="K277" s="1">
        <v>2267090</v>
      </c>
    </row>
    <row r="278" spans="1:11" x14ac:dyDescent="0.35">
      <c r="A278">
        <v>280210</v>
      </c>
      <c r="B278" t="s">
        <v>277</v>
      </c>
      <c r="C278" s="1">
        <v>5351</v>
      </c>
      <c r="D278" s="1">
        <v>623716</v>
      </c>
      <c r="E278">
        <v>0.70199999999999996</v>
      </c>
      <c r="F278">
        <v>0.53300000000000003</v>
      </c>
      <c r="G278">
        <f t="shared" si="8"/>
        <v>0.53300000000000003</v>
      </c>
      <c r="H278">
        <f t="shared" si="9"/>
        <v>0.70199999999999996</v>
      </c>
      <c r="I278" s="1">
        <v>3337508787</v>
      </c>
      <c r="J278" s="1">
        <v>1481729</v>
      </c>
      <c r="K278" s="1">
        <v>1530272</v>
      </c>
    </row>
    <row r="279" spans="1:11" x14ac:dyDescent="0.35">
      <c r="A279">
        <v>280211</v>
      </c>
      <c r="B279" t="s">
        <v>278</v>
      </c>
      <c r="C279" s="1">
        <v>6240</v>
      </c>
      <c r="D279" s="1">
        <v>961040</v>
      </c>
      <c r="E279">
        <v>0.58199999999999996</v>
      </c>
      <c r="F279">
        <v>0.28100000000000003</v>
      </c>
      <c r="G279">
        <f t="shared" si="8"/>
        <v>0.28100000000000003</v>
      </c>
      <c r="H279">
        <f t="shared" si="9"/>
        <v>0.58199999999999996</v>
      </c>
      <c r="I279" s="1">
        <v>5996890000</v>
      </c>
      <c r="J279" s="1">
        <v>1076497</v>
      </c>
      <c r="K279" s="1">
        <v>1094766</v>
      </c>
    </row>
    <row r="280" spans="1:11" x14ac:dyDescent="0.35">
      <c r="A280">
        <v>280212</v>
      </c>
      <c r="B280" t="s">
        <v>279</v>
      </c>
      <c r="C280" s="1">
        <v>1836</v>
      </c>
      <c r="D280" s="1">
        <v>864781</v>
      </c>
      <c r="E280">
        <v>0.68300000000000005</v>
      </c>
      <c r="F280">
        <v>0.35299999999999998</v>
      </c>
      <c r="G280">
        <f t="shared" si="8"/>
        <v>0.35299999999999998</v>
      </c>
      <c r="H280">
        <f t="shared" si="9"/>
        <v>0.68300000000000005</v>
      </c>
      <c r="I280" s="1">
        <v>1587739090</v>
      </c>
      <c r="J280" s="1">
        <v>522366</v>
      </c>
      <c r="K280" s="1">
        <v>657954</v>
      </c>
    </row>
    <row r="281" spans="1:11" x14ac:dyDescent="0.35">
      <c r="A281">
        <v>280213</v>
      </c>
      <c r="B281" t="s">
        <v>280</v>
      </c>
      <c r="C281" s="1">
        <v>4543</v>
      </c>
      <c r="D281" s="1">
        <v>614553</v>
      </c>
      <c r="E281">
        <v>0.748</v>
      </c>
      <c r="F281">
        <v>0.54</v>
      </c>
      <c r="G281">
        <f t="shared" si="8"/>
        <v>0.54</v>
      </c>
      <c r="H281">
        <f t="shared" si="9"/>
        <v>0.748</v>
      </c>
      <c r="I281" s="1">
        <v>2791914848</v>
      </c>
      <c r="J281" s="1">
        <v>311240</v>
      </c>
      <c r="K281" s="1">
        <v>315976</v>
      </c>
    </row>
    <row r="282" spans="1:11" x14ac:dyDescent="0.35">
      <c r="A282">
        <v>280214</v>
      </c>
      <c r="B282" t="s">
        <v>281</v>
      </c>
      <c r="C282" s="1">
        <v>3217</v>
      </c>
      <c r="D282" s="1">
        <v>1097469</v>
      </c>
      <c r="E282">
        <v>0.71</v>
      </c>
      <c r="F282">
        <v>0.17899999999999999</v>
      </c>
      <c r="G282">
        <f t="shared" si="8"/>
        <v>0.17899999999999999</v>
      </c>
      <c r="H282">
        <f t="shared" si="9"/>
        <v>0.71</v>
      </c>
      <c r="I282" s="1">
        <v>3530558181</v>
      </c>
      <c r="J282" s="1">
        <v>668287</v>
      </c>
      <c r="K282" s="1">
        <v>632836</v>
      </c>
    </row>
    <row r="283" spans="1:11" x14ac:dyDescent="0.35">
      <c r="A283">
        <v>280215</v>
      </c>
      <c r="B283" t="s">
        <v>282</v>
      </c>
      <c r="C283" s="1">
        <v>2977</v>
      </c>
      <c r="D283" s="1">
        <v>2399584</v>
      </c>
      <c r="E283">
        <v>0.311</v>
      </c>
      <c r="F283">
        <v>0</v>
      </c>
      <c r="G283">
        <f t="shared" si="8"/>
        <v>0</v>
      </c>
      <c r="H283">
        <f t="shared" si="9"/>
        <v>0.36</v>
      </c>
      <c r="I283" s="1">
        <v>7143562727</v>
      </c>
      <c r="J283" s="1">
        <v>294536</v>
      </c>
      <c r="K283" s="1">
        <v>273037</v>
      </c>
    </row>
    <row r="284" spans="1:11" x14ac:dyDescent="0.35">
      <c r="A284">
        <v>280216</v>
      </c>
      <c r="B284" t="s">
        <v>283</v>
      </c>
      <c r="C284" s="1">
        <v>7776</v>
      </c>
      <c r="D284" s="1">
        <v>546876</v>
      </c>
      <c r="E284">
        <v>0.76600000000000001</v>
      </c>
      <c r="F284">
        <v>0.59099999999999997</v>
      </c>
      <c r="G284">
        <f t="shared" si="8"/>
        <v>0.59099999999999997</v>
      </c>
      <c r="H284">
        <f t="shared" si="9"/>
        <v>0.76600000000000001</v>
      </c>
      <c r="I284" s="1">
        <v>4252513636</v>
      </c>
      <c r="J284" s="1">
        <v>1037111</v>
      </c>
      <c r="K284" s="1">
        <v>1024763</v>
      </c>
    </row>
    <row r="285" spans="1:11" x14ac:dyDescent="0.35">
      <c r="A285">
        <v>280217</v>
      </c>
      <c r="B285" t="s">
        <v>284</v>
      </c>
      <c r="C285" s="1">
        <v>3896</v>
      </c>
      <c r="D285" s="1">
        <v>733059</v>
      </c>
      <c r="E285">
        <v>0.67400000000000004</v>
      </c>
      <c r="F285">
        <v>0.45200000000000001</v>
      </c>
      <c r="G285">
        <f t="shared" si="8"/>
        <v>0.45200000000000001</v>
      </c>
      <c r="H285">
        <f t="shared" si="9"/>
        <v>0.67400000000000004</v>
      </c>
      <c r="I285" s="1">
        <v>2855998484</v>
      </c>
      <c r="J285" s="1">
        <v>251887</v>
      </c>
      <c r="K285" s="1">
        <v>239583</v>
      </c>
    </row>
    <row r="286" spans="1:11" x14ac:dyDescent="0.35">
      <c r="A286">
        <v>280218</v>
      </c>
      <c r="B286" t="s">
        <v>285</v>
      </c>
      <c r="C286" s="1">
        <v>4290</v>
      </c>
      <c r="D286" s="1">
        <v>1548532</v>
      </c>
      <c r="E286">
        <v>0.45300000000000001</v>
      </c>
      <c r="F286">
        <v>0</v>
      </c>
      <c r="G286">
        <f t="shared" si="8"/>
        <v>0</v>
      </c>
      <c r="H286">
        <f t="shared" si="9"/>
        <v>0.45300000000000001</v>
      </c>
      <c r="I286" s="1">
        <v>6643206060</v>
      </c>
      <c r="J286" s="1">
        <v>523585</v>
      </c>
      <c r="K286" s="1">
        <v>512000</v>
      </c>
    </row>
    <row r="287" spans="1:11" x14ac:dyDescent="0.35">
      <c r="A287">
        <v>280219</v>
      </c>
      <c r="B287" t="s">
        <v>286</v>
      </c>
      <c r="C287" s="1">
        <v>1279</v>
      </c>
      <c r="D287" s="1">
        <v>914974</v>
      </c>
      <c r="E287">
        <v>0.67</v>
      </c>
      <c r="F287">
        <v>0.316</v>
      </c>
      <c r="G287">
        <f t="shared" si="8"/>
        <v>0.316</v>
      </c>
      <c r="H287">
        <f t="shared" si="9"/>
        <v>0.67</v>
      </c>
      <c r="I287" s="1">
        <v>1170251818</v>
      </c>
      <c r="J287" s="1">
        <v>396281</v>
      </c>
      <c r="K287" s="1">
        <v>436171</v>
      </c>
    </row>
    <row r="288" spans="1:11" x14ac:dyDescent="0.35">
      <c r="A288">
        <v>280220</v>
      </c>
      <c r="B288" t="s">
        <v>287</v>
      </c>
      <c r="C288" s="1">
        <v>3045</v>
      </c>
      <c r="D288" s="1">
        <v>933625</v>
      </c>
      <c r="E288">
        <v>0.65300000000000002</v>
      </c>
      <c r="F288">
        <v>0.30099999999999999</v>
      </c>
      <c r="G288">
        <f t="shared" si="8"/>
        <v>0.30099999999999999</v>
      </c>
      <c r="H288">
        <f t="shared" si="9"/>
        <v>0.65300000000000002</v>
      </c>
      <c r="I288" s="1">
        <v>2842890909</v>
      </c>
      <c r="J288" s="1">
        <v>867231</v>
      </c>
      <c r="K288" s="1">
        <v>939504</v>
      </c>
    </row>
    <row r="289" spans="1:11" x14ac:dyDescent="0.35">
      <c r="A289">
        <v>280221</v>
      </c>
      <c r="B289" t="s">
        <v>288</v>
      </c>
      <c r="C289" s="1">
        <v>3767</v>
      </c>
      <c r="D289" s="1">
        <v>1032903</v>
      </c>
      <c r="E289">
        <v>0.64300000000000002</v>
      </c>
      <c r="F289">
        <v>0.22700000000000001</v>
      </c>
      <c r="G289">
        <f t="shared" si="8"/>
        <v>0.22700000000000001</v>
      </c>
      <c r="H289">
        <f t="shared" si="9"/>
        <v>0.64300000000000002</v>
      </c>
      <c r="I289" s="1">
        <v>3890947575</v>
      </c>
      <c r="J289" s="1">
        <v>1647294</v>
      </c>
      <c r="K289" s="1">
        <v>1676873</v>
      </c>
    </row>
    <row r="290" spans="1:11" x14ac:dyDescent="0.35">
      <c r="A290">
        <v>280222</v>
      </c>
      <c r="B290" t="s">
        <v>289</v>
      </c>
      <c r="C290" s="1">
        <v>3010</v>
      </c>
      <c r="D290" s="1">
        <v>838348</v>
      </c>
      <c r="E290">
        <v>0.66</v>
      </c>
      <c r="F290">
        <v>0.373</v>
      </c>
      <c r="G290">
        <f t="shared" si="8"/>
        <v>0.373</v>
      </c>
      <c r="H290">
        <f t="shared" si="9"/>
        <v>0.66</v>
      </c>
      <c r="I290" s="1">
        <v>2523430302</v>
      </c>
      <c r="J290" s="1">
        <v>265687</v>
      </c>
      <c r="K290" s="1">
        <v>508134</v>
      </c>
    </row>
    <row r="291" spans="1:11" x14ac:dyDescent="0.35">
      <c r="A291">
        <v>280223</v>
      </c>
      <c r="B291" t="s">
        <v>290</v>
      </c>
      <c r="C291" s="1">
        <v>3528</v>
      </c>
      <c r="D291" s="1">
        <v>683219</v>
      </c>
      <c r="E291">
        <v>0.65400000000000003</v>
      </c>
      <c r="F291">
        <v>0.48899999999999999</v>
      </c>
      <c r="G291">
        <f t="shared" si="8"/>
        <v>0.48899999999999999</v>
      </c>
      <c r="H291">
        <f t="shared" si="9"/>
        <v>0.65400000000000003</v>
      </c>
      <c r="I291" s="1">
        <v>2410400000</v>
      </c>
      <c r="J291" s="1">
        <v>947987</v>
      </c>
      <c r="K291" s="1">
        <v>934015</v>
      </c>
    </row>
    <row r="292" spans="1:11" x14ac:dyDescent="0.35">
      <c r="A292">
        <v>280224</v>
      </c>
      <c r="B292" t="s">
        <v>291</v>
      </c>
      <c r="C292" s="1">
        <v>2410</v>
      </c>
      <c r="D292" s="1">
        <v>663190</v>
      </c>
      <c r="E292">
        <v>0.75700000000000001</v>
      </c>
      <c r="F292">
        <v>0.504</v>
      </c>
      <c r="G292">
        <f t="shared" si="8"/>
        <v>0.504</v>
      </c>
      <c r="H292">
        <f t="shared" si="9"/>
        <v>0.75700000000000001</v>
      </c>
      <c r="I292" s="1">
        <v>1598288787</v>
      </c>
      <c r="J292" s="1">
        <v>402808</v>
      </c>
      <c r="K292" s="1">
        <v>477203</v>
      </c>
    </row>
    <row r="293" spans="1:11" x14ac:dyDescent="0.35">
      <c r="A293">
        <v>280225</v>
      </c>
      <c r="B293" t="s">
        <v>292</v>
      </c>
      <c r="C293" s="1">
        <v>3475</v>
      </c>
      <c r="D293" s="1">
        <v>848431</v>
      </c>
      <c r="E293">
        <v>0.76200000000000001</v>
      </c>
      <c r="F293">
        <v>0.36499999999999999</v>
      </c>
      <c r="G293">
        <f t="shared" si="8"/>
        <v>0.36499999999999999</v>
      </c>
      <c r="H293">
        <f t="shared" si="9"/>
        <v>0.76200000000000001</v>
      </c>
      <c r="I293" s="1">
        <v>2948300303</v>
      </c>
      <c r="J293" s="1">
        <v>768623</v>
      </c>
      <c r="K293" s="1">
        <v>1189809</v>
      </c>
    </row>
    <row r="294" spans="1:11" x14ac:dyDescent="0.35">
      <c r="A294">
        <v>280226</v>
      </c>
      <c r="B294" t="s">
        <v>293</v>
      </c>
      <c r="C294" s="1">
        <v>2602</v>
      </c>
      <c r="D294" s="1">
        <v>672304</v>
      </c>
      <c r="E294">
        <v>0.66200000000000003</v>
      </c>
      <c r="F294">
        <v>0.497</v>
      </c>
      <c r="G294">
        <f t="shared" si="8"/>
        <v>0.497</v>
      </c>
      <c r="H294">
        <f t="shared" si="9"/>
        <v>0.66200000000000003</v>
      </c>
      <c r="I294" s="1">
        <v>1749335757</v>
      </c>
      <c r="J294" s="1">
        <v>851511</v>
      </c>
      <c r="K294" s="1">
        <v>822444</v>
      </c>
    </row>
    <row r="295" spans="1:11" x14ac:dyDescent="0.35">
      <c r="A295">
        <v>280227</v>
      </c>
      <c r="B295" t="s">
        <v>294</v>
      </c>
      <c r="C295" s="1">
        <v>2021</v>
      </c>
      <c r="D295" s="1">
        <v>986168</v>
      </c>
      <c r="E295">
        <v>0.623</v>
      </c>
      <c r="F295">
        <v>0.26200000000000001</v>
      </c>
      <c r="G295">
        <f t="shared" si="8"/>
        <v>0.26200000000000001</v>
      </c>
      <c r="H295">
        <f t="shared" si="9"/>
        <v>0.623</v>
      </c>
      <c r="I295" s="1">
        <v>1993046363</v>
      </c>
      <c r="J295" s="1">
        <v>574086</v>
      </c>
      <c r="K295" s="1">
        <v>537328</v>
      </c>
    </row>
    <row r="296" spans="1:11" x14ac:dyDescent="0.35">
      <c r="A296">
        <v>280229</v>
      </c>
      <c r="B296" t="s">
        <v>295</v>
      </c>
      <c r="C296" s="1">
        <v>2520</v>
      </c>
      <c r="D296" s="1">
        <v>591291</v>
      </c>
      <c r="E296">
        <v>0.78600000000000003</v>
      </c>
      <c r="F296">
        <v>0.55800000000000005</v>
      </c>
      <c r="G296">
        <f t="shared" si="8"/>
        <v>0.55800000000000005</v>
      </c>
      <c r="H296">
        <f t="shared" si="9"/>
        <v>0.78600000000000003</v>
      </c>
      <c r="I296" s="1">
        <v>1490055151</v>
      </c>
      <c r="J296" s="1">
        <v>409156</v>
      </c>
      <c r="K296" s="1">
        <v>427917</v>
      </c>
    </row>
    <row r="297" spans="1:11" x14ac:dyDescent="0.35">
      <c r="A297">
        <v>280230</v>
      </c>
      <c r="B297" t="s">
        <v>296</v>
      </c>
      <c r="C297" s="1">
        <v>3179</v>
      </c>
      <c r="D297" s="1">
        <v>792092</v>
      </c>
      <c r="E297">
        <v>0.71699999999999997</v>
      </c>
      <c r="F297">
        <v>0.40699999999999997</v>
      </c>
      <c r="G297">
        <f t="shared" si="8"/>
        <v>0.40699999999999997</v>
      </c>
      <c r="H297">
        <f t="shared" si="9"/>
        <v>0.71699999999999997</v>
      </c>
      <c r="I297" s="1">
        <v>2518060909</v>
      </c>
      <c r="J297" s="1">
        <v>640049</v>
      </c>
      <c r="K297" s="1">
        <v>631245</v>
      </c>
    </row>
    <row r="298" spans="1:11" x14ac:dyDescent="0.35">
      <c r="A298">
        <v>280231</v>
      </c>
      <c r="B298" t="s">
        <v>297</v>
      </c>
      <c r="C298" s="1">
        <v>1085</v>
      </c>
      <c r="D298" s="1">
        <v>2010863</v>
      </c>
      <c r="E298">
        <v>0.437</v>
      </c>
      <c r="F298">
        <v>0</v>
      </c>
      <c r="G298">
        <f t="shared" si="8"/>
        <v>0</v>
      </c>
      <c r="H298">
        <f t="shared" si="9"/>
        <v>0.437</v>
      </c>
      <c r="I298" s="1">
        <v>2181786363</v>
      </c>
      <c r="J298" s="1">
        <v>328671</v>
      </c>
      <c r="K298" s="1">
        <v>409858</v>
      </c>
    </row>
    <row r="299" spans="1:11" x14ac:dyDescent="0.35">
      <c r="A299">
        <v>280251</v>
      </c>
      <c r="B299" t="s">
        <v>298</v>
      </c>
      <c r="C299" s="1">
        <v>10132</v>
      </c>
      <c r="D299" s="1">
        <v>681826</v>
      </c>
      <c r="E299">
        <v>0.753</v>
      </c>
      <c r="F299">
        <v>0.49</v>
      </c>
      <c r="G299">
        <f t="shared" si="8"/>
        <v>0.49</v>
      </c>
      <c r="H299">
        <f t="shared" si="9"/>
        <v>0.753</v>
      </c>
      <c r="I299" s="1">
        <v>6908264544</v>
      </c>
      <c r="J299" s="1">
        <v>2001320</v>
      </c>
      <c r="K299" s="1">
        <v>2175407</v>
      </c>
    </row>
    <row r="300" spans="1:11" x14ac:dyDescent="0.35">
      <c r="A300">
        <v>280252</v>
      </c>
      <c r="B300" t="s">
        <v>299</v>
      </c>
      <c r="C300" s="1">
        <v>18243</v>
      </c>
      <c r="D300" s="1">
        <v>714454</v>
      </c>
      <c r="E300">
        <v>0.70899999999999996</v>
      </c>
      <c r="F300">
        <v>0.46600000000000003</v>
      </c>
      <c r="G300">
        <f t="shared" si="8"/>
        <v>0.46600000000000003</v>
      </c>
      <c r="H300">
        <f t="shared" si="9"/>
        <v>0.70899999999999996</v>
      </c>
      <c r="I300" s="1">
        <v>13033799694</v>
      </c>
      <c r="J300" s="1">
        <v>1384774</v>
      </c>
      <c r="K300" s="1">
        <v>1407785</v>
      </c>
    </row>
    <row r="301" spans="1:11" x14ac:dyDescent="0.35">
      <c r="A301">
        <v>280253</v>
      </c>
      <c r="B301" t="s">
        <v>300</v>
      </c>
      <c r="C301" s="1">
        <v>12764</v>
      </c>
      <c r="D301" s="1">
        <v>719934</v>
      </c>
      <c r="E301">
        <v>0.74199999999999999</v>
      </c>
      <c r="F301">
        <v>0.46100000000000002</v>
      </c>
      <c r="G301">
        <f t="shared" si="8"/>
        <v>0.46100000000000002</v>
      </c>
      <c r="H301">
        <f t="shared" si="9"/>
        <v>0.74199999999999999</v>
      </c>
      <c r="I301" s="1">
        <v>9189245454</v>
      </c>
      <c r="J301" s="1">
        <v>2064020</v>
      </c>
      <c r="K301" s="1">
        <v>2056578</v>
      </c>
    </row>
    <row r="302" spans="1:11" x14ac:dyDescent="0.35">
      <c r="A302">
        <v>280300</v>
      </c>
      <c r="B302" t="s">
        <v>301</v>
      </c>
      <c r="C302" s="1">
        <v>3834</v>
      </c>
      <c r="D302" s="1">
        <v>1536288</v>
      </c>
      <c r="E302">
        <v>0.504</v>
      </c>
      <c r="F302">
        <v>0</v>
      </c>
      <c r="G302">
        <f t="shared" si="8"/>
        <v>0</v>
      </c>
      <c r="H302">
        <f t="shared" si="9"/>
        <v>0.504</v>
      </c>
      <c r="I302" s="1">
        <v>5890131817</v>
      </c>
      <c r="J302" s="1">
        <v>1322445</v>
      </c>
      <c r="K302" s="1">
        <v>1236571</v>
      </c>
    </row>
    <row r="303" spans="1:11" x14ac:dyDescent="0.35">
      <c r="A303">
        <v>280401</v>
      </c>
      <c r="B303" t="s">
        <v>302</v>
      </c>
      <c r="C303" s="1">
        <v>4789</v>
      </c>
      <c r="D303" s="1">
        <v>575563</v>
      </c>
      <c r="E303">
        <v>0.70399999999999996</v>
      </c>
      <c r="F303">
        <v>0.56999999999999995</v>
      </c>
      <c r="G303">
        <f t="shared" si="8"/>
        <v>0.56999999999999995</v>
      </c>
      <c r="H303">
        <f t="shared" si="9"/>
        <v>0.70399999999999996</v>
      </c>
      <c r="I303" s="1">
        <v>2756373946</v>
      </c>
      <c r="J303" s="1">
        <v>1627942</v>
      </c>
      <c r="K303" s="1">
        <v>1580773</v>
      </c>
    </row>
    <row r="304" spans="1:11" x14ac:dyDescent="0.35">
      <c r="A304">
        <v>280402</v>
      </c>
      <c r="B304" t="s">
        <v>303</v>
      </c>
      <c r="C304" s="1">
        <v>1875</v>
      </c>
      <c r="D304" s="1">
        <v>1298293</v>
      </c>
      <c r="E304">
        <v>0.61799999999999999</v>
      </c>
      <c r="F304">
        <v>2.8000000000000001E-2</v>
      </c>
      <c r="G304">
        <f t="shared" si="8"/>
        <v>2.8000000000000001E-2</v>
      </c>
      <c r="H304">
        <f t="shared" si="9"/>
        <v>0.61799999999999999</v>
      </c>
      <c r="I304" s="1">
        <v>2434301212</v>
      </c>
      <c r="J304" s="1">
        <v>619263</v>
      </c>
      <c r="K304" s="1">
        <v>623466</v>
      </c>
    </row>
    <row r="305" spans="1:11" x14ac:dyDescent="0.35">
      <c r="A305">
        <v>280403</v>
      </c>
      <c r="B305" t="s">
        <v>304</v>
      </c>
      <c r="C305" s="1">
        <v>3565</v>
      </c>
      <c r="D305" s="1">
        <v>1344408</v>
      </c>
      <c r="E305">
        <v>0.57899999999999996</v>
      </c>
      <c r="F305">
        <v>0</v>
      </c>
      <c r="G305">
        <f t="shared" si="8"/>
        <v>0</v>
      </c>
      <c r="H305">
        <f t="shared" si="9"/>
        <v>0.57899999999999996</v>
      </c>
      <c r="I305" s="1">
        <v>4792817944</v>
      </c>
      <c r="J305" s="1">
        <v>705579</v>
      </c>
      <c r="K305" s="1">
        <v>698403</v>
      </c>
    </row>
    <row r="306" spans="1:11" x14ac:dyDescent="0.35">
      <c r="A306">
        <v>280404</v>
      </c>
      <c r="B306" t="s">
        <v>305</v>
      </c>
      <c r="C306" s="1">
        <v>5378</v>
      </c>
      <c r="D306" s="1">
        <v>1465898</v>
      </c>
      <c r="E306">
        <v>0.50700000000000001</v>
      </c>
      <c r="F306">
        <v>0</v>
      </c>
      <c r="G306">
        <f t="shared" si="8"/>
        <v>0</v>
      </c>
      <c r="H306">
        <f t="shared" si="9"/>
        <v>0.50700000000000001</v>
      </c>
      <c r="I306" s="1">
        <v>7883603939</v>
      </c>
      <c r="J306" s="1">
        <v>669212</v>
      </c>
      <c r="K306" s="1">
        <v>738319</v>
      </c>
    </row>
    <row r="307" spans="1:11" x14ac:dyDescent="0.35">
      <c r="A307">
        <v>280405</v>
      </c>
      <c r="B307" t="s">
        <v>306</v>
      </c>
      <c r="C307" s="1">
        <v>3561</v>
      </c>
      <c r="D307" s="1">
        <v>955309</v>
      </c>
      <c r="E307">
        <v>0.64800000000000002</v>
      </c>
      <c r="F307">
        <v>0.28499999999999998</v>
      </c>
      <c r="G307">
        <f t="shared" si="8"/>
        <v>0.28499999999999998</v>
      </c>
      <c r="H307">
        <f t="shared" si="9"/>
        <v>0.64800000000000002</v>
      </c>
      <c r="I307" s="1">
        <v>3401857272</v>
      </c>
      <c r="J307" s="1">
        <v>343473</v>
      </c>
      <c r="K307" s="1">
        <v>364586</v>
      </c>
    </row>
    <row r="308" spans="1:11" x14ac:dyDescent="0.35">
      <c r="A308">
        <v>280406</v>
      </c>
      <c r="B308" t="s">
        <v>307</v>
      </c>
      <c r="C308" s="1">
        <v>3471</v>
      </c>
      <c r="D308" s="1">
        <v>1856010</v>
      </c>
      <c r="E308">
        <v>0.35</v>
      </c>
      <c r="F308">
        <v>0</v>
      </c>
      <c r="G308">
        <f t="shared" si="8"/>
        <v>0</v>
      </c>
      <c r="H308">
        <f t="shared" si="9"/>
        <v>0.36</v>
      </c>
      <c r="I308" s="1">
        <v>6442211515</v>
      </c>
      <c r="J308" s="1">
        <v>408922</v>
      </c>
      <c r="K308" s="1">
        <v>420604</v>
      </c>
    </row>
    <row r="309" spans="1:11" x14ac:dyDescent="0.35">
      <c r="A309">
        <v>280407</v>
      </c>
      <c r="B309" t="s">
        <v>308</v>
      </c>
      <c r="C309" s="1">
        <v>6309</v>
      </c>
      <c r="D309" s="1">
        <v>2383459</v>
      </c>
      <c r="E309">
        <v>0.375</v>
      </c>
      <c r="F309">
        <v>0</v>
      </c>
      <c r="G309">
        <f t="shared" si="8"/>
        <v>0</v>
      </c>
      <c r="H309">
        <f t="shared" si="9"/>
        <v>0.375</v>
      </c>
      <c r="I309" s="1">
        <v>15037245757</v>
      </c>
      <c r="J309" s="1">
        <v>586480</v>
      </c>
      <c r="K309" s="1">
        <v>684147</v>
      </c>
    </row>
    <row r="310" spans="1:11" x14ac:dyDescent="0.35">
      <c r="A310">
        <v>280409</v>
      </c>
      <c r="B310" t="s">
        <v>309</v>
      </c>
      <c r="C310" s="1">
        <v>4311</v>
      </c>
      <c r="D310" s="1">
        <v>1011086</v>
      </c>
      <c r="E310">
        <v>0.621</v>
      </c>
      <c r="F310">
        <v>0.24399999999999999</v>
      </c>
      <c r="G310">
        <f t="shared" si="8"/>
        <v>0.24399999999999999</v>
      </c>
      <c r="H310">
        <f t="shared" si="9"/>
        <v>0.621</v>
      </c>
      <c r="I310" s="1">
        <v>4358795454</v>
      </c>
      <c r="J310" s="1">
        <v>743298</v>
      </c>
      <c r="K310" s="1">
        <v>826077</v>
      </c>
    </row>
    <row r="311" spans="1:11" x14ac:dyDescent="0.35">
      <c r="A311">
        <v>280410</v>
      </c>
      <c r="B311" t="s">
        <v>310</v>
      </c>
      <c r="C311" s="1">
        <v>2789</v>
      </c>
      <c r="D311" s="1">
        <v>1489845</v>
      </c>
      <c r="E311">
        <v>0.57299999999999995</v>
      </c>
      <c r="F311">
        <v>0</v>
      </c>
      <c r="G311">
        <f t="shared" si="8"/>
        <v>0</v>
      </c>
      <c r="H311">
        <f t="shared" si="9"/>
        <v>0.57299999999999995</v>
      </c>
      <c r="I311" s="1">
        <v>4155178484</v>
      </c>
      <c r="J311" s="1">
        <v>694642</v>
      </c>
      <c r="K311" s="1">
        <v>723659</v>
      </c>
    </row>
    <row r="312" spans="1:11" x14ac:dyDescent="0.35">
      <c r="A312">
        <v>280411</v>
      </c>
      <c r="B312" t="s">
        <v>311</v>
      </c>
      <c r="C312" s="1">
        <v>1508</v>
      </c>
      <c r="D312" s="1">
        <v>1415393</v>
      </c>
      <c r="E312">
        <v>0.59</v>
      </c>
      <c r="F312">
        <v>0</v>
      </c>
      <c r="G312">
        <f t="shared" si="8"/>
        <v>0</v>
      </c>
      <c r="H312">
        <f t="shared" si="9"/>
        <v>0.59</v>
      </c>
      <c r="I312" s="1">
        <v>2134413333</v>
      </c>
      <c r="J312" s="1">
        <v>540387</v>
      </c>
      <c r="K312" s="1">
        <v>525374</v>
      </c>
    </row>
    <row r="313" spans="1:11" x14ac:dyDescent="0.35">
      <c r="A313">
        <v>280501</v>
      </c>
      <c r="B313" t="s">
        <v>312</v>
      </c>
      <c r="C313" s="1">
        <v>3141</v>
      </c>
      <c r="D313" s="1">
        <v>1552214</v>
      </c>
      <c r="E313">
        <v>0.55100000000000005</v>
      </c>
      <c r="F313">
        <v>0</v>
      </c>
      <c r="G313">
        <f t="shared" si="8"/>
        <v>0</v>
      </c>
      <c r="H313">
        <f t="shared" si="9"/>
        <v>0.55100000000000005</v>
      </c>
      <c r="I313" s="1">
        <v>4875504242</v>
      </c>
      <c r="J313" s="1">
        <v>474387</v>
      </c>
      <c r="K313" s="1">
        <v>515432</v>
      </c>
    </row>
    <row r="314" spans="1:11" x14ac:dyDescent="0.35">
      <c r="A314">
        <v>280502</v>
      </c>
      <c r="B314" t="s">
        <v>313</v>
      </c>
      <c r="C314" s="1">
        <v>7360</v>
      </c>
      <c r="D314" s="1">
        <v>1259159</v>
      </c>
      <c r="E314">
        <v>0.60599999999999998</v>
      </c>
      <c r="F314">
        <v>5.8000000000000003E-2</v>
      </c>
      <c r="G314">
        <f t="shared" si="8"/>
        <v>5.8000000000000003E-2</v>
      </c>
      <c r="H314">
        <f t="shared" si="9"/>
        <v>0.60599999999999998</v>
      </c>
      <c r="I314" s="1">
        <v>9267411505</v>
      </c>
      <c r="J314" s="1">
        <v>1198021</v>
      </c>
      <c r="K314" s="1">
        <v>1159940</v>
      </c>
    </row>
    <row r="315" spans="1:11" x14ac:dyDescent="0.35">
      <c r="A315">
        <v>280503</v>
      </c>
      <c r="B315" t="s">
        <v>314</v>
      </c>
      <c r="C315" s="1">
        <v>2304</v>
      </c>
      <c r="D315" s="1">
        <v>2119300</v>
      </c>
      <c r="E315">
        <v>0.47799999999999998</v>
      </c>
      <c r="F315">
        <v>0</v>
      </c>
      <c r="G315">
        <f t="shared" si="8"/>
        <v>0</v>
      </c>
      <c r="H315">
        <f t="shared" si="9"/>
        <v>0.47799999999999998</v>
      </c>
      <c r="I315" s="1">
        <v>4882867500</v>
      </c>
      <c r="J315" s="1">
        <v>607965</v>
      </c>
      <c r="K315" s="1">
        <v>565485</v>
      </c>
    </row>
    <row r="316" spans="1:11" x14ac:dyDescent="0.35">
      <c r="A316">
        <v>280504</v>
      </c>
      <c r="B316" t="s">
        <v>315</v>
      </c>
      <c r="C316" s="1">
        <v>5216</v>
      </c>
      <c r="D316" s="1">
        <v>1044915</v>
      </c>
      <c r="E316">
        <v>0.63700000000000001</v>
      </c>
      <c r="F316">
        <v>0.218</v>
      </c>
      <c r="G316">
        <f t="shared" si="8"/>
        <v>0.218</v>
      </c>
      <c r="H316">
        <f t="shared" si="9"/>
        <v>0.63700000000000001</v>
      </c>
      <c r="I316" s="1">
        <v>5450276875</v>
      </c>
      <c r="J316" s="1">
        <v>1071635</v>
      </c>
      <c r="K316" s="1">
        <v>1164389</v>
      </c>
    </row>
    <row r="317" spans="1:11" x14ac:dyDescent="0.35">
      <c r="A317">
        <v>280506</v>
      </c>
      <c r="B317" t="s">
        <v>316</v>
      </c>
      <c r="C317" s="1">
        <v>1746</v>
      </c>
      <c r="D317" s="1">
        <v>2337804</v>
      </c>
      <c r="E317">
        <v>0.33900000000000002</v>
      </c>
      <c r="F317">
        <v>0</v>
      </c>
      <c r="G317">
        <f t="shared" si="8"/>
        <v>0</v>
      </c>
      <c r="H317">
        <f t="shared" si="9"/>
        <v>0.36</v>
      </c>
      <c r="I317" s="1">
        <v>4081807187</v>
      </c>
      <c r="J317" s="1">
        <v>311240</v>
      </c>
      <c r="K317" s="1">
        <v>331635</v>
      </c>
    </row>
    <row r="318" spans="1:11" x14ac:dyDescent="0.35">
      <c r="A318">
        <v>280515</v>
      </c>
      <c r="B318" t="s">
        <v>317</v>
      </c>
      <c r="C318" s="1">
        <v>3397</v>
      </c>
      <c r="D318" s="1">
        <v>1665887</v>
      </c>
      <c r="E318">
        <v>0.57699999999999996</v>
      </c>
      <c r="F318">
        <v>0</v>
      </c>
      <c r="G318">
        <f t="shared" si="8"/>
        <v>0</v>
      </c>
      <c r="H318">
        <f t="shared" si="9"/>
        <v>0.57699999999999996</v>
      </c>
      <c r="I318" s="1">
        <v>5659020056</v>
      </c>
      <c r="J318" s="1">
        <v>524425</v>
      </c>
      <c r="K318" s="1">
        <v>477866</v>
      </c>
    </row>
    <row r="319" spans="1:11" x14ac:dyDescent="0.35">
      <c r="A319">
        <v>280517</v>
      </c>
      <c r="B319" t="s">
        <v>318</v>
      </c>
      <c r="C319" s="1">
        <v>5625</v>
      </c>
      <c r="D319" s="1">
        <v>1153989</v>
      </c>
      <c r="E319">
        <v>0.49099999999999999</v>
      </c>
      <c r="F319">
        <v>0.13700000000000001</v>
      </c>
      <c r="G319">
        <f t="shared" si="8"/>
        <v>0.13700000000000001</v>
      </c>
      <c r="H319">
        <f t="shared" si="9"/>
        <v>0.49099999999999999</v>
      </c>
      <c r="I319" s="1">
        <v>6491191875</v>
      </c>
      <c r="J319" s="1">
        <v>529549</v>
      </c>
      <c r="K319" s="1">
        <v>523643</v>
      </c>
    </row>
    <row r="320" spans="1:11" x14ac:dyDescent="0.35">
      <c r="A320">
        <v>280518</v>
      </c>
      <c r="B320" t="s">
        <v>319</v>
      </c>
      <c r="C320" s="1">
        <v>3663</v>
      </c>
      <c r="D320" s="1">
        <v>634813</v>
      </c>
      <c r="E320">
        <v>0.70299999999999996</v>
      </c>
      <c r="F320">
        <v>0.52500000000000002</v>
      </c>
      <c r="G320">
        <f t="shared" si="8"/>
        <v>0.52500000000000002</v>
      </c>
      <c r="H320">
        <f t="shared" si="9"/>
        <v>0.70299999999999996</v>
      </c>
      <c r="I320" s="1">
        <v>2325321250</v>
      </c>
      <c r="J320" s="1">
        <v>1021799</v>
      </c>
      <c r="K320" s="1">
        <v>1181532</v>
      </c>
    </row>
    <row r="321" spans="1:11" x14ac:dyDescent="0.35">
      <c r="A321">
        <v>280521</v>
      </c>
      <c r="B321" t="s">
        <v>320</v>
      </c>
      <c r="C321" s="1">
        <v>3411</v>
      </c>
      <c r="D321" s="1">
        <v>901055</v>
      </c>
      <c r="E321">
        <v>0.61</v>
      </c>
      <c r="F321">
        <v>0.32600000000000001</v>
      </c>
      <c r="G321">
        <f t="shared" si="8"/>
        <v>0.32600000000000001</v>
      </c>
      <c r="H321">
        <f t="shared" si="9"/>
        <v>0.61</v>
      </c>
      <c r="I321" s="1">
        <v>3073501562</v>
      </c>
      <c r="J321" s="1">
        <v>1162924</v>
      </c>
      <c r="K321" s="1">
        <v>1325164</v>
      </c>
    </row>
    <row r="322" spans="1:11" x14ac:dyDescent="0.35">
      <c r="A322">
        <v>280522</v>
      </c>
      <c r="B322" t="s">
        <v>321</v>
      </c>
      <c r="C322" s="1">
        <v>6518</v>
      </c>
      <c r="D322" s="1">
        <v>809538</v>
      </c>
      <c r="E322">
        <v>0.64200000000000002</v>
      </c>
      <c r="F322">
        <v>0.39500000000000002</v>
      </c>
      <c r="G322">
        <f t="shared" si="8"/>
        <v>0.39500000000000002</v>
      </c>
      <c r="H322">
        <f t="shared" si="9"/>
        <v>0.64200000000000002</v>
      </c>
      <c r="I322" s="1">
        <v>5276573766</v>
      </c>
      <c r="J322" s="1">
        <v>1288407</v>
      </c>
      <c r="K322" s="1">
        <v>1387118</v>
      </c>
    </row>
    <row r="323" spans="1:11" x14ac:dyDescent="0.35">
      <c r="A323">
        <v>280523</v>
      </c>
      <c r="B323" t="s">
        <v>322</v>
      </c>
      <c r="C323" s="1">
        <v>8423</v>
      </c>
      <c r="D323" s="1">
        <v>855841</v>
      </c>
      <c r="E323">
        <v>0.623</v>
      </c>
      <c r="F323">
        <v>0.36</v>
      </c>
      <c r="G323">
        <f t="shared" si="8"/>
        <v>0.36</v>
      </c>
      <c r="H323">
        <f t="shared" si="9"/>
        <v>0.623</v>
      </c>
      <c r="I323" s="1">
        <v>7208750312</v>
      </c>
      <c r="J323" s="1">
        <v>3201147</v>
      </c>
      <c r="K323" s="1">
        <v>3109912</v>
      </c>
    </row>
    <row r="324" spans="1:11" x14ac:dyDescent="0.35">
      <c r="A324">
        <v>300000</v>
      </c>
      <c r="B324" t="s">
        <v>323</v>
      </c>
      <c r="C324" s="1">
        <v>1039775</v>
      </c>
      <c r="D324" s="1">
        <v>704806</v>
      </c>
      <c r="E324">
        <v>0.5</v>
      </c>
      <c r="F324">
        <v>0.47299999999999998</v>
      </c>
      <c r="G324">
        <f t="shared" ref="G324:G387" si="10">F324</f>
        <v>0.47299999999999998</v>
      </c>
      <c r="H324">
        <f t="shared" ref="H324:H387" si="11">MAX(IF(E324&gt;F324,E324,F324),0.36)</f>
        <v>0.5</v>
      </c>
      <c r="I324" s="1">
        <v>732840503670</v>
      </c>
      <c r="J324" s="1">
        <v>0</v>
      </c>
      <c r="K324" s="1">
        <v>0</v>
      </c>
    </row>
    <row r="325" spans="1:11" x14ac:dyDescent="0.35">
      <c r="A325">
        <v>310000</v>
      </c>
      <c r="B325" t="s">
        <v>324</v>
      </c>
      <c r="C325" s="1">
        <v>0</v>
      </c>
      <c r="D325" s="1">
        <v>0</v>
      </c>
      <c r="E325">
        <v>0</v>
      </c>
      <c r="F325">
        <v>0</v>
      </c>
      <c r="G325">
        <f t="shared" si="10"/>
        <v>0</v>
      </c>
      <c r="H325">
        <f t="shared" si="11"/>
        <v>0.36</v>
      </c>
      <c r="I325" s="1">
        <v>0</v>
      </c>
      <c r="J325" s="1">
        <v>0</v>
      </c>
      <c r="K325" s="1">
        <v>0</v>
      </c>
    </row>
    <row r="326" spans="1:11" x14ac:dyDescent="0.35">
      <c r="A326">
        <v>320000</v>
      </c>
      <c r="B326" t="s">
        <v>325</v>
      </c>
      <c r="C326" s="1">
        <v>0</v>
      </c>
      <c r="D326" s="1">
        <v>0</v>
      </c>
      <c r="E326">
        <v>0</v>
      </c>
      <c r="F326">
        <v>0</v>
      </c>
      <c r="G326">
        <f t="shared" si="10"/>
        <v>0</v>
      </c>
      <c r="H326">
        <f t="shared" si="11"/>
        <v>0.36</v>
      </c>
      <c r="I326" s="1">
        <v>0</v>
      </c>
      <c r="J326" s="1">
        <v>0</v>
      </c>
      <c r="K326" s="1">
        <v>0</v>
      </c>
    </row>
    <row r="327" spans="1:11" x14ac:dyDescent="0.35">
      <c r="A327">
        <v>330000</v>
      </c>
      <c r="B327" t="s">
        <v>326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35">
      <c r="A328">
        <v>340000</v>
      </c>
      <c r="B328" t="s">
        <v>327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35">
      <c r="A329">
        <v>350000</v>
      </c>
      <c r="B329" t="s">
        <v>328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35">
      <c r="A330">
        <v>400301</v>
      </c>
      <c r="B330" t="s">
        <v>329</v>
      </c>
      <c r="C330" s="1">
        <v>2280</v>
      </c>
      <c r="D330" s="1">
        <v>531637</v>
      </c>
      <c r="E330">
        <v>0.58599999999999997</v>
      </c>
      <c r="F330">
        <v>0.60299999999999998</v>
      </c>
      <c r="G330">
        <f t="shared" si="10"/>
        <v>0.60299999999999998</v>
      </c>
      <c r="H330">
        <f t="shared" si="11"/>
        <v>0.60299999999999998</v>
      </c>
      <c r="I330" s="1">
        <v>1212133438</v>
      </c>
      <c r="J330" s="1">
        <v>1078310</v>
      </c>
      <c r="K330" s="1">
        <v>1223467</v>
      </c>
    </row>
    <row r="331" spans="1:11" x14ac:dyDescent="0.35">
      <c r="A331">
        <v>400400</v>
      </c>
      <c r="B331" t="s">
        <v>330</v>
      </c>
      <c r="C331" s="1">
        <v>5077</v>
      </c>
      <c r="D331" s="1">
        <v>273028</v>
      </c>
      <c r="E331">
        <v>0.68600000000000005</v>
      </c>
      <c r="F331">
        <v>0.79600000000000004</v>
      </c>
      <c r="G331">
        <f t="shared" si="10"/>
        <v>0.79600000000000004</v>
      </c>
      <c r="H331">
        <f t="shared" si="11"/>
        <v>0.79600000000000004</v>
      </c>
      <c r="I331" s="1">
        <v>1386167858</v>
      </c>
      <c r="J331" s="1">
        <v>2435912</v>
      </c>
      <c r="K331" s="1">
        <v>2822045</v>
      </c>
    </row>
    <row r="332" spans="1:11" x14ac:dyDescent="0.35">
      <c r="A332">
        <v>400601</v>
      </c>
      <c r="B332" t="s">
        <v>331</v>
      </c>
      <c r="C332" s="1">
        <v>1795</v>
      </c>
      <c r="D332" s="1">
        <v>257325</v>
      </c>
      <c r="E332">
        <v>0.71199999999999997</v>
      </c>
      <c r="F332">
        <v>0.80800000000000005</v>
      </c>
      <c r="G332">
        <f t="shared" si="10"/>
        <v>0.80800000000000005</v>
      </c>
      <c r="H332">
        <f t="shared" si="11"/>
        <v>0.80800000000000005</v>
      </c>
      <c r="I332" s="1">
        <v>461898598</v>
      </c>
      <c r="J332" s="1">
        <v>1176605</v>
      </c>
      <c r="K332" s="1">
        <v>1243677</v>
      </c>
    </row>
    <row r="333" spans="1:11" x14ac:dyDescent="0.35">
      <c r="A333">
        <v>400701</v>
      </c>
      <c r="B333" t="s">
        <v>332</v>
      </c>
      <c r="C333" s="1">
        <v>4127</v>
      </c>
      <c r="D333" s="1">
        <v>393799</v>
      </c>
      <c r="E333">
        <v>0.56799999999999995</v>
      </c>
      <c r="F333">
        <v>0.70599999999999996</v>
      </c>
      <c r="G333">
        <f t="shared" si="10"/>
        <v>0.70599999999999996</v>
      </c>
      <c r="H333">
        <f t="shared" si="11"/>
        <v>0.70599999999999996</v>
      </c>
      <c r="I333" s="1">
        <v>1625212311</v>
      </c>
      <c r="J333" s="1">
        <v>2185267</v>
      </c>
      <c r="K333" s="1">
        <v>2260001</v>
      </c>
    </row>
    <row r="334" spans="1:11" x14ac:dyDescent="0.35">
      <c r="A334">
        <v>400800</v>
      </c>
      <c r="B334" t="s">
        <v>333</v>
      </c>
      <c r="C334" s="1">
        <v>7278</v>
      </c>
      <c r="D334" s="1">
        <v>196068</v>
      </c>
      <c r="E334">
        <v>0.58799999999999997</v>
      </c>
      <c r="F334">
        <v>0.85399999999999998</v>
      </c>
      <c r="G334">
        <f t="shared" si="10"/>
        <v>0.85399999999999998</v>
      </c>
      <c r="H334">
        <f t="shared" si="11"/>
        <v>0.85399999999999998</v>
      </c>
      <c r="I334" s="1">
        <v>1426989151</v>
      </c>
      <c r="J334" s="1">
        <v>5281358</v>
      </c>
      <c r="K334" s="1">
        <v>5081638</v>
      </c>
    </row>
    <row r="335" spans="1:11" x14ac:dyDescent="0.35">
      <c r="A335">
        <v>400900</v>
      </c>
      <c r="B335" t="s">
        <v>334</v>
      </c>
      <c r="C335" s="1">
        <v>3921</v>
      </c>
      <c r="D335" s="1">
        <v>327237</v>
      </c>
      <c r="E335">
        <v>0.61799999999999999</v>
      </c>
      <c r="F335">
        <v>0.75600000000000001</v>
      </c>
      <c r="G335">
        <f t="shared" si="10"/>
        <v>0.75600000000000001</v>
      </c>
      <c r="H335">
        <f t="shared" si="11"/>
        <v>0.75600000000000001</v>
      </c>
      <c r="I335" s="1">
        <v>1283099655</v>
      </c>
      <c r="J335" s="1">
        <v>1990300</v>
      </c>
      <c r="K335" s="1">
        <v>2000211</v>
      </c>
    </row>
    <row r="336" spans="1:11" x14ac:dyDescent="0.35">
      <c r="A336">
        <v>401001</v>
      </c>
      <c r="B336" t="s">
        <v>335</v>
      </c>
      <c r="C336" s="1">
        <v>2890</v>
      </c>
      <c r="D336" s="1">
        <v>390759</v>
      </c>
      <c r="E336">
        <v>0.65100000000000002</v>
      </c>
      <c r="F336">
        <v>0.70799999999999996</v>
      </c>
      <c r="G336">
        <f t="shared" si="10"/>
        <v>0.70799999999999996</v>
      </c>
      <c r="H336">
        <f t="shared" si="11"/>
        <v>0.70799999999999996</v>
      </c>
      <c r="I336" s="1">
        <v>1129293884</v>
      </c>
      <c r="J336" s="1">
        <v>1201739</v>
      </c>
      <c r="K336" s="1">
        <v>1252061</v>
      </c>
    </row>
    <row r="337" spans="1:11" x14ac:dyDescent="0.35">
      <c r="A337">
        <v>401201</v>
      </c>
      <c r="B337" t="s">
        <v>336</v>
      </c>
      <c r="C337" s="1">
        <v>1508</v>
      </c>
      <c r="D337" s="1">
        <v>275839</v>
      </c>
      <c r="E337">
        <v>0.64500000000000002</v>
      </c>
      <c r="F337">
        <v>0.79400000000000004</v>
      </c>
      <c r="G337">
        <f t="shared" si="10"/>
        <v>0.79400000000000004</v>
      </c>
      <c r="H337">
        <f t="shared" si="11"/>
        <v>0.79400000000000004</v>
      </c>
      <c r="I337" s="1">
        <v>415965877</v>
      </c>
      <c r="J337" s="1">
        <v>666073</v>
      </c>
      <c r="K337" s="1">
        <v>657384</v>
      </c>
    </row>
    <row r="338" spans="1:11" x14ac:dyDescent="0.35">
      <c r="A338">
        <v>401301</v>
      </c>
      <c r="B338" t="s">
        <v>337</v>
      </c>
      <c r="C338" s="1">
        <v>912</v>
      </c>
      <c r="D338" s="1">
        <v>268796</v>
      </c>
      <c r="E338">
        <v>0.5</v>
      </c>
      <c r="F338">
        <v>0.8</v>
      </c>
      <c r="G338">
        <f t="shared" si="10"/>
        <v>0.8</v>
      </c>
      <c r="H338">
        <f t="shared" si="11"/>
        <v>0.8</v>
      </c>
      <c r="I338" s="1">
        <v>245142316</v>
      </c>
      <c r="J338" s="1">
        <v>512064</v>
      </c>
      <c r="K338" s="1">
        <v>558805</v>
      </c>
    </row>
    <row r="339" spans="1:11" x14ac:dyDescent="0.35">
      <c r="A339">
        <v>401501</v>
      </c>
      <c r="B339" t="s">
        <v>338</v>
      </c>
      <c r="C339" s="1">
        <v>1410</v>
      </c>
      <c r="D339" s="1">
        <v>314343</v>
      </c>
      <c r="E339">
        <v>0.67500000000000004</v>
      </c>
      <c r="F339">
        <v>0.76500000000000001</v>
      </c>
      <c r="G339">
        <f t="shared" si="10"/>
        <v>0.76500000000000001</v>
      </c>
      <c r="H339">
        <f t="shared" si="11"/>
        <v>0.76500000000000001</v>
      </c>
      <c r="I339" s="1">
        <v>443223834</v>
      </c>
      <c r="J339" s="1">
        <v>738800</v>
      </c>
      <c r="K339" s="1">
        <v>932619</v>
      </c>
    </row>
    <row r="340" spans="1:11" x14ac:dyDescent="0.35">
      <c r="A340">
        <v>410401</v>
      </c>
      <c r="B340" t="s">
        <v>339</v>
      </c>
      <c r="C340" s="1">
        <v>1328</v>
      </c>
      <c r="D340" s="1">
        <v>491897</v>
      </c>
      <c r="E340">
        <v>0.44900000000000001</v>
      </c>
      <c r="F340">
        <v>0.63200000000000001</v>
      </c>
      <c r="G340">
        <f t="shared" si="10"/>
        <v>0.63200000000000001</v>
      </c>
      <c r="H340">
        <f t="shared" si="11"/>
        <v>0.63200000000000001</v>
      </c>
      <c r="I340" s="1">
        <v>653239422</v>
      </c>
      <c r="J340" s="1">
        <v>845078</v>
      </c>
      <c r="K340" s="1">
        <v>883092</v>
      </c>
    </row>
    <row r="341" spans="1:11" x14ac:dyDescent="0.35">
      <c r="A341">
        <v>410601</v>
      </c>
      <c r="B341" t="s">
        <v>340</v>
      </c>
      <c r="C341" s="1">
        <v>2379</v>
      </c>
      <c r="D341" s="1">
        <v>291165</v>
      </c>
      <c r="E341">
        <v>0.47799999999999998</v>
      </c>
      <c r="F341">
        <v>0.78300000000000003</v>
      </c>
      <c r="G341">
        <f t="shared" si="10"/>
        <v>0.78300000000000003</v>
      </c>
      <c r="H341">
        <f t="shared" si="11"/>
        <v>0.78300000000000003</v>
      </c>
      <c r="I341" s="1">
        <v>692682783</v>
      </c>
      <c r="J341" s="1">
        <v>2219606</v>
      </c>
      <c r="K341" s="1">
        <v>2105553</v>
      </c>
    </row>
    <row r="342" spans="1:11" x14ac:dyDescent="0.35">
      <c r="A342">
        <v>411101</v>
      </c>
      <c r="B342" t="s">
        <v>341</v>
      </c>
      <c r="C342" s="1">
        <v>1379</v>
      </c>
      <c r="D342" s="1">
        <v>445547</v>
      </c>
      <c r="E342">
        <v>0.65300000000000002</v>
      </c>
      <c r="F342">
        <v>0.66700000000000004</v>
      </c>
      <c r="G342">
        <f t="shared" si="10"/>
        <v>0.66700000000000004</v>
      </c>
      <c r="H342">
        <f t="shared" si="11"/>
        <v>0.66700000000000004</v>
      </c>
      <c r="I342" s="1">
        <v>614410174</v>
      </c>
      <c r="J342" s="1">
        <v>1389759</v>
      </c>
      <c r="K342" s="1">
        <v>1209336</v>
      </c>
    </row>
    <row r="343" spans="1:11" x14ac:dyDescent="0.35">
      <c r="A343">
        <v>411501</v>
      </c>
      <c r="B343" t="s">
        <v>342</v>
      </c>
      <c r="C343" s="1">
        <v>2875</v>
      </c>
      <c r="D343" s="1">
        <v>492818</v>
      </c>
      <c r="E343">
        <v>0.64700000000000002</v>
      </c>
      <c r="F343">
        <v>0.63200000000000001</v>
      </c>
      <c r="G343">
        <f t="shared" si="10"/>
        <v>0.63200000000000001</v>
      </c>
      <c r="H343">
        <f t="shared" si="11"/>
        <v>0.64700000000000002</v>
      </c>
      <c r="I343" s="1">
        <v>1416851950</v>
      </c>
      <c r="J343" s="1">
        <v>1461156</v>
      </c>
      <c r="K343" s="1">
        <v>1638836</v>
      </c>
    </row>
    <row r="344" spans="1:11" x14ac:dyDescent="0.35">
      <c r="A344">
        <v>411504</v>
      </c>
      <c r="B344" t="s">
        <v>343</v>
      </c>
      <c r="C344" s="1">
        <v>650</v>
      </c>
      <c r="D344" s="1">
        <v>480200</v>
      </c>
      <c r="E344">
        <v>0.65300000000000002</v>
      </c>
      <c r="F344">
        <v>0.64100000000000001</v>
      </c>
      <c r="G344">
        <f t="shared" si="10"/>
        <v>0.64100000000000001</v>
      </c>
      <c r="H344">
        <f t="shared" si="11"/>
        <v>0.65300000000000002</v>
      </c>
      <c r="I344" s="1">
        <v>312130096</v>
      </c>
      <c r="J344" s="1">
        <v>848425</v>
      </c>
      <c r="K344" s="1">
        <v>731564</v>
      </c>
    </row>
    <row r="345" spans="1:11" x14ac:dyDescent="0.35">
      <c r="A345">
        <v>411603</v>
      </c>
      <c r="B345" t="s">
        <v>344</v>
      </c>
      <c r="C345" s="1">
        <v>1098</v>
      </c>
      <c r="D345" s="1">
        <v>324528</v>
      </c>
      <c r="E345">
        <v>0.58399999999999996</v>
      </c>
      <c r="F345">
        <v>0.75800000000000001</v>
      </c>
      <c r="G345">
        <f t="shared" si="10"/>
        <v>0.75800000000000001</v>
      </c>
      <c r="H345">
        <f t="shared" si="11"/>
        <v>0.75800000000000001</v>
      </c>
      <c r="I345" s="1">
        <v>356331976</v>
      </c>
      <c r="J345" s="1">
        <v>1194627</v>
      </c>
      <c r="K345" s="1">
        <v>1029868</v>
      </c>
    </row>
    <row r="346" spans="1:11" x14ac:dyDescent="0.35">
      <c r="A346">
        <v>411701</v>
      </c>
      <c r="B346" t="s">
        <v>345</v>
      </c>
      <c r="C346" s="1">
        <v>470</v>
      </c>
      <c r="D346" s="1">
        <v>467695</v>
      </c>
      <c r="E346">
        <v>0.63400000000000001</v>
      </c>
      <c r="F346">
        <v>0.65100000000000002</v>
      </c>
      <c r="G346">
        <f t="shared" si="10"/>
        <v>0.65100000000000002</v>
      </c>
      <c r="H346">
        <f t="shared" si="11"/>
        <v>0.65100000000000002</v>
      </c>
      <c r="I346" s="1">
        <v>219816735</v>
      </c>
      <c r="J346" s="1">
        <v>516504</v>
      </c>
      <c r="K346" s="1">
        <v>527796</v>
      </c>
    </row>
    <row r="347" spans="1:11" x14ac:dyDescent="0.35">
      <c r="A347">
        <v>411800</v>
      </c>
      <c r="B347" t="s">
        <v>346</v>
      </c>
      <c r="C347" s="1">
        <v>5433</v>
      </c>
      <c r="D347" s="1">
        <v>269654</v>
      </c>
      <c r="E347">
        <v>0.63400000000000001</v>
      </c>
      <c r="F347">
        <v>0.79900000000000004</v>
      </c>
      <c r="G347">
        <f t="shared" si="10"/>
        <v>0.79900000000000004</v>
      </c>
      <c r="H347">
        <f t="shared" si="11"/>
        <v>0.79900000000000004</v>
      </c>
      <c r="I347" s="1">
        <v>1465030677</v>
      </c>
      <c r="J347" s="1">
        <v>6532644</v>
      </c>
      <c r="K347" s="1">
        <v>6641196</v>
      </c>
    </row>
    <row r="348" spans="1:11" x14ac:dyDescent="0.35">
      <c r="A348">
        <v>411902</v>
      </c>
      <c r="B348" t="s">
        <v>347</v>
      </c>
      <c r="C348" s="1">
        <v>906</v>
      </c>
      <c r="D348" s="1">
        <v>281172</v>
      </c>
      <c r="E348">
        <v>0.55600000000000005</v>
      </c>
      <c r="F348">
        <v>0.79</v>
      </c>
      <c r="G348">
        <f t="shared" si="10"/>
        <v>0.79</v>
      </c>
      <c r="H348">
        <f t="shared" si="11"/>
        <v>0.79</v>
      </c>
      <c r="I348" s="1">
        <v>254742494</v>
      </c>
      <c r="J348" s="1">
        <v>1424901</v>
      </c>
      <c r="K348" s="1">
        <v>1240659</v>
      </c>
    </row>
    <row r="349" spans="1:11" x14ac:dyDescent="0.35">
      <c r="A349">
        <v>412000</v>
      </c>
      <c r="B349" t="s">
        <v>348</v>
      </c>
      <c r="C349" s="1">
        <v>2070</v>
      </c>
      <c r="D349" s="1">
        <v>319392</v>
      </c>
      <c r="E349">
        <v>0.77400000000000002</v>
      </c>
      <c r="F349">
        <v>0.76100000000000001</v>
      </c>
      <c r="G349">
        <f t="shared" si="10"/>
        <v>0.76100000000000001</v>
      </c>
      <c r="H349">
        <f t="shared" si="11"/>
        <v>0.77400000000000002</v>
      </c>
      <c r="I349" s="1">
        <v>661143227</v>
      </c>
      <c r="J349" s="1">
        <v>1210637</v>
      </c>
      <c r="K349" s="1">
        <v>1264029</v>
      </c>
    </row>
    <row r="350" spans="1:11" x14ac:dyDescent="0.35">
      <c r="A350">
        <v>412201</v>
      </c>
      <c r="B350" t="s">
        <v>349</v>
      </c>
      <c r="C350" s="1">
        <v>1621</v>
      </c>
      <c r="D350" s="1">
        <v>356943</v>
      </c>
      <c r="E350">
        <v>0.60199999999999998</v>
      </c>
      <c r="F350">
        <v>0.73299999999999998</v>
      </c>
      <c r="G350">
        <f t="shared" si="10"/>
        <v>0.73299999999999998</v>
      </c>
      <c r="H350">
        <f t="shared" si="11"/>
        <v>0.73299999999999998</v>
      </c>
      <c r="I350" s="1">
        <v>578605664</v>
      </c>
      <c r="J350" s="1">
        <v>1664291</v>
      </c>
      <c r="K350" s="1">
        <v>1502005</v>
      </c>
    </row>
    <row r="351" spans="1:11" x14ac:dyDescent="0.35">
      <c r="A351">
        <v>412300</v>
      </c>
      <c r="B351" t="s">
        <v>350</v>
      </c>
      <c r="C351" s="1">
        <v>9706</v>
      </c>
      <c r="D351" s="1">
        <v>160498</v>
      </c>
      <c r="E351">
        <v>0.61399999999999999</v>
      </c>
      <c r="F351">
        <v>0.88100000000000001</v>
      </c>
      <c r="G351">
        <f t="shared" si="10"/>
        <v>0.88100000000000001</v>
      </c>
      <c r="H351">
        <f t="shared" si="11"/>
        <v>0.88100000000000001</v>
      </c>
      <c r="I351" s="1">
        <v>1557799764</v>
      </c>
      <c r="J351" s="1">
        <v>10807923</v>
      </c>
      <c r="K351" s="1">
        <v>9630013</v>
      </c>
    </row>
    <row r="352" spans="1:11" x14ac:dyDescent="0.35">
      <c r="A352">
        <v>412801</v>
      </c>
      <c r="B352" t="s">
        <v>351</v>
      </c>
      <c r="C352" s="1">
        <v>1059</v>
      </c>
      <c r="D352" s="1">
        <v>307820</v>
      </c>
      <c r="E352">
        <v>0.65900000000000003</v>
      </c>
      <c r="F352">
        <v>0.77</v>
      </c>
      <c r="G352">
        <f t="shared" si="10"/>
        <v>0.77</v>
      </c>
      <c r="H352">
        <f t="shared" si="11"/>
        <v>0.77</v>
      </c>
      <c r="I352" s="1">
        <v>325981759</v>
      </c>
      <c r="J352" s="1">
        <v>1474669</v>
      </c>
      <c r="K352" s="1">
        <v>1517171</v>
      </c>
    </row>
    <row r="353" spans="1:11" x14ac:dyDescent="0.35">
      <c r="A353">
        <v>412901</v>
      </c>
      <c r="B353" t="s">
        <v>352</v>
      </c>
      <c r="C353" s="1">
        <v>700</v>
      </c>
      <c r="D353" s="1">
        <v>306784</v>
      </c>
      <c r="E353">
        <v>0.67900000000000005</v>
      </c>
      <c r="F353">
        <v>0.77100000000000002</v>
      </c>
      <c r="G353">
        <f t="shared" si="10"/>
        <v>0.77100000000000002</v>
      </c>
      <c r="H353">
        <f t="shared" si="11"/>
        <v>0.77100000000000002</v>
      </c>
      <c r="I353" s="1">
        <v>214749191</v>
      </c>
      <c r="J353" s="1">
        <v>1258251</v>
      </c>
      <c r="K353" s="1">
        <v>1069584</v>
      </c>
    </row>
    <row r="354" spans="1:11" x14ac:dyDescent="0.35">
      <c r="A354">
        <v>412902</v>
      </c>
      <c r="B354" t="s">
        <v>353</v>
      </c>
      <c r="C354" s="1">
        <v>3563</v>
      </c>
      <c r="D354" s="1">
        <v>375136</v>
      </c>
      <c r="E354">
        <v>0.627</v>
      </c>
      <c r="F354">
        <v>0.72</v>
      </c>
      <c r="G354">
        <f t="shared" si="10"/>
        <v>0.72</v>
      </c>
      <c r="H354">
        <f t="shared" si="11"/>
        <v>0.72</v>
      </c>
      <c r="I354" s="1">
        <v>1336612671</v>
      </c>
      <c r="J354" s="1">
        <v>3043894</v>
      </c>
      <c r="K354" s="1">
        <v>2617471</v>
      </c>
    </row>
    <row r="355" spans="1:11" x14ac:dyDescent="0.35">
      <c r="A355">
        <v>420101</v>
      </c>
      <c r="B355" t="s">
        <v>354</v>
      </c>
      <c r="C355" s="1">
        <v>5111</v>
      </c>
      <c r="D355" s="1">
        <v>372274</v>
      </c>
      <c r="E355">
        <v>0.64800000000000002</v>
      </c>
      <c r="F355">
        <v>0.72199999999999998</v>
      </c>
      <c r="G355">
        <f t="shared" si="10"/>
        <v>0.72199999999999998</v>
      </c>
      <c r="H355">
        <f t="shared" si="11"/>
        <v>0.72199999999999998</v>
      </c>
      <c r="I355" s="1">
        <v>1902693237</v>
      </c>
      <c r="J355" s="1">
        <v>1727014</v>
      </c>
      <c r="K355" s="1">
        <v>1719967</v>
      </c>
    </row>
    <row r="356" spans="1:11" x14ac:dyDescent="0.35">
      <c r="A356">
        <v>420303</v>
      </c>
      <c r="B356" t="s">
        <v>355</v>
      </c>
      <c r="C356" s="1">
        <v>9508</v>
      </c>
      <c r="D356" s="1">
        <v>363810</v>
      </c>
      <c r="E356">
        <v>0.65</v>
      </c>
      <c r="F356">
        <v>0.72799999999999998</v>
      </c>
      <c r="G356">
        <f t="shared" si="10"/>
        <v>0.72799999999999998</v>
      </c>
      <c r="H356">
        <f t="shared" si="11"/>
        <v>0.72799999999999998</v>
      </c>
      <c r="I356" s="1">
        <v>3459114647</v>
      </c>
      <c r="J356" s="1">
        <v>4192644</v>
      </c>
      <c r="K356" s="1">
        <v>4263081</v>
      </c>
    </row>
    <row r="357" spans="1:11" x14ac:dyDescent="0.35">
      <c r="A357">
        <v>420401</v>
      </c>
      <c r="B357" t="s">
        <v>356</v>
      </c>
      <c r="C357" s="1">
        <v>3423</v>
      </c>
      <c r="D357" s="1">
        <v>511269</v>
      </c>
      <c r="E357">
        <v>0.68200000000000005</v>
      </c>
      <c r="F357">
        <v>0.61799999999999999</v>
      </c>
      <c r="G357">
        <f t="shared" si="10"/>
        <v>0.61799999999999999</v>
      </c>
      <c r="H357">
        <f t="shared" si="11"/>
        <v>0.68200000000000005</v>
      </c>
      <c r="I357" s="1">
        <v>1750074839</v>
      </c>
      <c r="J357" s="1">
        <v>1456786</v>
      </c>
      <c r="K357" s="1">
        <v>1455995</v>
      </c>
    </row>
    <row r="358" spans="1:11" x14ac:dyDescent="0.35">
      <c r="A358">
        <v>420411</v>
      </c>
      <c r="B358" t="s">
        <v>357</v>
      </c>
      <c r="C358" s="1">
        <v>3115</v>
      </c>
      <c r="D358" s="1">
        <v>509328</v>
      </c>
      <c r="E358">
        <v>0.65</v>
      </c>
      <c r="F358">
        <v>0.61899999999999999</v>
      </c>
      <c r="G358">
        <f t="shared" si="10"/>
        <v>0.61899999999999999</v>
      </c>
      <c r="H358">
        <f t="shared" si="11"/>
        <v>0.65</v>
      </c>
      <c r="I358" s="1">
        <v>1586558339</v>
      </c>
      <c r="J358" s="1">
        <v>1183697</v>
      </c>
      <c r="K358" s="1">
        <v>1117345</v>
      </c>
    </row>
    <row r="359" spans="1:11" x14ac:dyDescent="0.35">
      <c r="A359">
        <v>420501</v>
      </c>
      <c r="B359" t="s">
        <v>358</v>
      </c>
      <c r="C359" s="1">
        <v>1427</v>
      </c>
      <c r="D359" s="1">
        <v>316444</v>
      </c>
      <c r="E359">
        <v>0.69899999999999995</v>
      </c>
      <c r="F359">
        <v>0.76400000000000001</v>
      </c>
      <c r="G359">
        <f t="shared" si="10"/>
        <v>0.76400000000000001</v>
      </c>
      <c r="H359">
        <f t="shared" si="11"/>
        <v>0.76400000000000001</v>
      </c>
      <c r="I359" s="1">
        <v>451566347</v>
      </c>
      <c r="J359" s="1">
        <v>1710386</v>
      </c>
      <c r="K359" s="1">
        <v>1683289</v>
      </c>
    </row>
    <row r="360" spans="1:11" x14ac:dyDescent="0.35">
      <c r="A360">
        <v>420601</v>
      </c>
      <c r="B360" t="s">
        <v>359</v>
      </c>
      <c r="C360" s="1">
        <v>815</v>
      </c>
      <c r="D360" s="1">
        <v>363694</v>
      </c>
      <c r="E360">
        <v>0.70699999999999996</v>
      </c>
      <c r="F360">
        <v>0.72799999999999998</v>
      </c>
      <c r="G360">
        <f t="shared" si="10"/>
        <v>0.72799999999999998</v>
      </c>
      <c r="H360">
        <f t="shared" si="11"/>
        <v>0.72799999999999998</v>
      </c>
      <c r="I360" s="1">
        <v>296410865</v>
      </c>
      <c r="J360" s="1">
        <v>541475</v>
      </c>
      <c r="K360" s="1">
        <v>567160</v>
      </c>
    </row>
    <row r="361" spans="1:11" x14ac:dyDescent="0.35">
      <c r="A361">
        <v>420701</v>
      </c>
      <c r="B361" t="s">
        <v>360</v>
      </c>
      <c r="C361" s="1">
        <v>1956</v>
      </c>
      <c r="D361" s="1">
        <v>355763</v>
      </c>
      <c r="E361">
        <v>0.71699999999999997</v>
      </c>
      <c r="F361">
        <v>0.73399999999999999</v>
      </c>
      <c r="G361">
        <f t="shared" si="10"/>
        <v>0.73399999999999999</v>
      </c>
      <c r="H361">
        <f t="shared" si="11"/>
        <v>0.73399999999999999</v>
      </c>
      <c r="I361" s="1">
        <v>695874251</v>
      </c>
      <c r="J361" s="1">
        <v>1177521</v>
      </c>
      <c r="K361" s="1">
        <v>1112574</v>
      </c>
    </row>
    <row r="362" spans="1:11" x14ac:dyDescent="0.35">
      <c r="A362">
        <v>420702</v>
      </c>
      <c r="B362" t="s">
        <v>361</v>
      </c>
      <c r="C362" s="1">
        <v>1450</v>
      </c>
      <c r="D362" s="1">
        <v>343982</v>
      </c>
      <c r="E362">
        <v>0.69499999999999995</v>
      </c>
      <c r="F362">
        <v>0.74299999999999999</v>
      </c>
      <c r="G362">
        <f t="shared" si="10"/>
        <v>0.74299999999999999</v>
      </c>
      <c r="H362">
        <f t="shared" si="11"/>
        <v>0.74299999999999999</v>
      </c>
      <c r="I362" s="1">
        <v>498775279</v>
      </c>
      <c r="J362" s="1">
        <v>771178</v>
      </c>
      <c r="K362" s="1">
        <v>854877</v>
      </c>
    </row>
    <row r="363" spans="1:11" x14ac:dyDescent="0.35">
      <c r="A363">
        <v>420807</v>
      </c>
      <c r="B363" t="s">
        <v>362</v>
      </c>
      <c r="C363" s="1">
        <v>897</v>
      </c>
      <c r="D363" s="1">
        <v>353938</v>
      </c>
      <c r="E363">
        <v>0.54600000000000004</v>
      </c>
      <c r="F363">
        <v>0.73599999999999999</v>
      </c>
      <c r="G363">
        <f t="shared" si="10"/>
        <v>0.73599999999999999</v>
      </c>
      <c r="H363">
        <f t="shared" si="11"/>
        <v>0.73599999999999999</v>
      </c>
      <c r="I363" s="1">
        <v>317482603</v>
      </c>
      <c r="J363" s="1">
        <v>959979</v>
      </c>
      <c r="K363" s="1">
        <v>934630</v>
      </c>
    </row>
    <row r="364" spans="1:11" x14ac:dyDescent="0.35">
      <c r="A364">
        <v>420901</v>
      </c>
      <c r="B364" t="s">
        <v>363</v>
      </c>
      <c r="C364" s="1">
        <v>5972</v>
      </c>
      <c r="D364" s="1">
        <v>367129</v>
      </c>
      <c r="E364">
        <v>0.65300000000000002</v>
      </c>
      <c r="F364">
        <v>0.72599999999999998</v>
      </c>
      <c r="G364">
        <f t="shared" si="10"/>
        <v>0.72599999999999998</v>
      </c>
      <c r="H364">
        <f t="shared" si="11"/>
        <v>0.72599999999999998</v>
      </c>
      <c r="I364" s="1">
        <v>2192499391</v>
      </c>
      <c r="J364" s="1">
        <v>2943784</v>
      </c>
      <c r="K364" s="1">
        <v>2878858</v>
      </c>
    </row>
    <row r="365" spans="1:11" x14ac:dyDescent="0.35">
      <c r="A365">
        <v>421001</v>
      </c>
      <c r="B365" t="s">
        <v>364</v>
      </c>
      <c r="C365" s="1">
        <v>4598</v>
      </c>
      <c r="D365" s="1">
        <v>463850</v>
      </c>
      <c r="E365">
        <v>0.69</v>
      </c>
      <c r="F365">
        <v>0.65300000000000002</v>
      </c>
      <c r="G365">
        <f t="shared" si="10"/>
        <v>0.65300000000000002</v>
      </c>
      <c r="H365">
        <f t="shared" si="11"/>
        <v>0.69</v>
      </c>
      <c r="I365" s="1">
        <v>2132784414</v>
      </c>
      <c r="J365" s="1">
        <v>2860850</v>
      </c>
      <c r="K365" s="1">
        <v>3150147</v>
      </c>
    </row>
    <row r="366" spans="1:11" x14ac:dyDescent="0.35">
      <c r="A366">
        <v>421101</v>
      </c>
      <c r="B366" t="s">
        <v>365</v>
      </c>
      <c r="C366" s="1">
        <v>2042</v>
      </c>
      <c r="D366" s="1">
        <v>363665</v>
      </c>
      <c r="E366">
        <v>0.66</v>
      </c>
      <c r="F366">
        <v>0.72799999999999998</v>
      </c>
      <c r="G366">
        <f t="shared" si="10"/>
        <v>0.72799999999999998</v>
      </c>
      <c r="H366">
        <f t="shared" si="11"/>
        <v>0.72799999999999998</v>
      </c>
      <c r="I366" s="1">
        <v>742605272</v>
      </c>
      <c r="J366" s="1">
        <v>889706</v>
      </c>
      <c r="K366" s="1">
        <v>931316</v>
      </c>
    </row>
    <row r="367" spans="1:11" x14ac:dyDescent="0.35">
      <c r="A367">
        <v>421201</v>
      </c>
      <c r="B367" t="s">
        <v>366</v>
      </c>
      <c r="C367" s="1">
        <v>915</v>
      </c>
      <c r="D367" s="1">
        <v>359114</v>
      </c>
      <c r="E367">
        <v>0.72399999999999998</v>
      </c>
      <c r="F367">
        <v>0.73199999999999998</v>
      </c>
      <c r="G367">
        <f t="shared" si="10"/>
        <v>0.73199999999999998</v>
      </c>
      <c r="H367">
        <f t="shared" si="11"/>
        <v>0.73199999999999998</v>
      </c>
      <c r="I367" s="1">
        <v>328589340</v>
      </c>
      <c r="J367" s="1">
        <v>949302</v>
      </c>
      <c r="K367" s="1">
        <v>933908</v>
      </c>
    </row>
    <row r="368" spans="1:11" x14ac:dyDescent="0.35">
      <c r="A368">
        <v>421501</v>
      </c>
      <c r="B368" t="s">
        <v>367</v>
      </c>
      <c r="C368" s="1">
        <v>7783</v>
      </c>
      <c r="D368" s="1">
        <v>377782</v>
      </c>
      <c r="E368">
        <v>0.69399999999999995</v>
      </c>
      <c r="F368">
        <v>0.71799999999999997</v>
      </c>
      <c r="G368">
        <f t="shared" si="10"/>
        <v>0.71799999999999997</v>
      </c>
      <c r="H368">
        <f t="shared" si="11"/>
        <v>0.71799999999999997</v>
      </c>
      <c r="I368" s="1">
        <v>2940279297</v>
      </c>
      <c r="J368" s="1">
        <v>2881458</v>
      </c>
      <c r="K368" s="1">
        <v>2941595</v>
      </c>
    </row>
    <row r="369" spans="1:11" x14ac:dyDescent="0.35">
      <c r="A369">
        <v>421504</v>
      </c>
      <c r="B369" t="s">
        <v>368</v>
      </c>
      <c r="C369" s="1">
        <v>479</v>
      </c>
      <c r="D369" s="1">
        <v>358822</v>
      </c>
      <c r="E369">
        <v>0.751</v>
      </c>
      <c r="F369">
        <v>0.73199999999999998</v>
      </c>
      <c r="G369">
        <f t="shared" si="10"/>
        <v>0.73199999999999998</v>
      </c>
      <c r="H369">
        <f t="shared" si="11"/>
        <v>0.751</v>
      </c>
      <c r="I369" s="1">
        <v>171875796</v>
      </c>
      <c r="J369" s="1">
        <v>333039</v>
      </c>
      <c r="K369" s="1">
        <v>338576</v>
      </c>
    </row>
    <row r="370" spans="1:11" x14ac:dyDescent="0.35">
      <c r="A370">
        <v>421601</v>
      </c>
      <c r="B370" t="s">
        <v>369</v>
      </c>
      <c r="C370" s="1">
        <v>1583</v>
      </c>
      <c r="D370" s="1">
        <v>980991</v>
      </c>
      <c r="E370">
        <v>0.45600000000000002</v>
      </c>
      <c r="F370">
        <v>0.26600000000000001</v>
      </c>
      <c r="G370">
        <f t="shared" si="10"/>
        <v>0.26600000000000001</v>
      </c>
      <c r="H370">
        <f t="shared" si="11"/>
        <v>0.45600000000000002</v>
      </c>
      <c r="I370" s="1">
        <v>1552908934</v>
      </c>
      <c r="J370" s="1">
        <v>471430</v>
      </c>
      <c r="K370" s="1">
        <v>450279</v>
      </c>
    </row>
    <row r="371" spans="1:11" x14ac:dyDescent="0.35">
      <c r="A371">
        <v>421800</v>
      </c>
      <c r="B371" t="s">
        <v>370</v>
      </c>
      <c r="C371" s="1">
        <v>21808</v>
      </c>
      <c r="D371" s="1">
        <v>199834</v>
      </c>
      <c r="E371">
        <v>0.46700000000000003</v>
      </c>
      <c r="F371">
        <v>0.85099999999999998</v>
      </c>
      <c r="G371">
        <f t="shared" si="10"/>
        <v>0.85099999999999998</v>
      </c>
      <c r="H371">
        <f t="shared" si="11"/>
        <v>0.85099999999999998</v>
      </c>
      <c r="I371" s="1">
        <v>4357982384</v>
      </c>
      <c r="J371" s="1">
        <v>0</v>
      </c>
      <c r="K371" s="1">
        <v>0</v>
      </c>
    </row>
    <row r="372" spans="1:11" x14ac:dyDescent="0.35">
      <c r="A372">
        <v>421902</v>
      </c>
      <c r="B372" t="s">
        <v>371</v>
      </c>
      <c r="C372" s="1">
        <v>1041</v>
      </c>
      <c r="D372" s="1">
        <v>446207</v>
      </c>
      <c r="E372">
        <v>0.58799999999999997</v>
      </c>
      <c r="F372">
        <v>0.66600000000000004</v>
      </c>
      <c r="G372">
        <f t="shared" si="10"/>
        <v>0.66600000000000004</v>
      </c>
      <c r="H372">
        <f t="shared" si="11"/>
        <v>0.66600000000000004</v>
      </c>
      <c r="I372" s="1">
        <v>464501693</v>
      </c>
      <c r="J372" s="1">
        <v>724639</v>
      </c>
      <c r="K372" s="1">
        <v>705143</v>
      </c>
    </row>
    <row r="373" spans="1:11" x14ac:dyDescent="0.35">
      <c r="A373">
        <v>430300</v>
      </c>
      <c r="B373" t="s">
        <v>372</v>
      </c>
      <c r="C373" s="1">
        <v>3994</v>
      </c>
      <c r="D373" s="1">
        <v>515241</v>
      </c>
      <c r="E373">
        <v>0.59599999999999997</v>
      </c>
      <c r="F373">
        <v>0.61499999999999999</v>
      </c>
      <c r="G373">
        <f t="shared" si="10"/>
        <v>0.61499999999999999</v>
      </c>
      <c r="H373">
        <f t="shared" si="11"/>
        <v>0.61499999999999999</v>
      </c>
      <c r="I373" s="1">
        <v>2057874240</v>
      </c>
      <c r="J373" s="1">
        <v>1080205</v>
      </c>
      <c r="K373" s="1">
        <v>1306721</v>
      </c>
    </row>
    <row r="374" spans="1:11" x14ac:dyDescent="0.35">
      <c r="A374">
        <v>430501</v>
      </c>
      <c r="B374" t="s">
        <v>373</v>
      </c>
      <c r="C374" s="1">
        <v>1004</v>
      </c>
      <c r="D374" s="1">
        <v>397063</v>
      </c>
      <c r="E374">
        <v>0.65100000000000002</v>
      </c>
      <c r="F374">
        <v>0.70299999999999996</v>
      </c>
      <c r="G374">
        <f t="shared" si="10"/>
        <v>0.70299999999999996</v>
      </c>
      <c r="H374">
        <f t="shared" si="11"/>
        <v>0.70299999999999996</v>
      </c>
      <c r="I374" s="1">
        <v>398652052</v>
      </c>
      <c r="J374" s="1">
        <v>586845</v>
      </c>
      <c r="K374" s="1">
        <v>673226</v>
      </c>
    </row>
    <row r="375" spans="1:11" x14ac:dyDescent="0.35">
      <c r="A375">
        <v>430700</v>
      </c>
      <c r="B375" t="s">
        <v>374</v>
      </c>
      <c r="C375" s="1">
        <v>2354</v>
      </c>
      <c r="D375" s="1">
        <v>325003</v>
      </c>
      <c r="E375">
        <v>0.65100000000000002</v>
      </c>
      <c r="F375">
        <v>0.75700000000000001</v>
      </c>
      <c r="G375">
        <f t="shared" si="10"/>
        <v>0.75700000000000001</v>
      </c>
      <c r="H375">
        <f t="shared" si="11"/>
        <v>0.75700000000000001</v>
      </c>
      <c r="I375" s="1">
        <v>765058389</v>
      </c>
      <c r="J375" s="1">
        <v>1797761</v>
      </c>
      <c r="K375" s="1">
        <v>1782956</v>
      </c>
    </row>
    <row r="376" spans="1:11" x14ac:dyDescent="0.35">
      <c r="A376">
        <v>430901</v>
      </c>
      <c r="B376" t="s">
        <v>375</v>
      </c>
      <c r="C376" s="1">
        <v>1352</v>
      </c>
      <c r="D376" s="1">
        <v>660150</v>
      </c>
      <c r="E376">
        <v>0.44500000000000001</v>
      </c>
      <c r="F376">
        <v>0.50600000000000001</v>
      </c>
      <c r="G376">
        <f t="shared" si="10"/>
        <v>0.50600000000000001</v>
      </c>
      <c r="H376">
        <f t="shared" si="11"/>
        <v>0.50600000000000001</v>
      </c>
      <c r="I376" s="1">
        <v>892523390</v>
      </c>
      <c r="J376" s="1">
        <v>700148</v>
      </c>
      <c r="K376" s="1">
        <v>734387</v>
      </c>
    </row>
    <row r="377" spans="1:11" x14ac:dyDescent="0.35">
      <c r="A377">
        <v>431101</v>
      </c>
      <c r="B377" t="s">
        <v>376</v>
      </c>
      <c r="C377" s="1">
        <v>925</v>
      </c>
      <c r="D377" s="1">
        <v>280725</v>
      </c>
      <c r="E377">
        <v>0.70699999999999996</v>
      </c>
      <c r="F377">
        <v>0.79</v>
      </c>
      <c r="G377">
        <f t="shared" si="10"/>
        <v>0.79</v>
      </c>
      <c r="H377">
        <f t="shared" si="11"/>
        <v>0.79</v>
      </c>
      <c r="I377" s="1">
        <v>259671000</v>
      </c>
      <c r="J377" s="1">
        <v>713749</v>
      </c>
      <c r="K377" s="1">
        <v>878987</v>
      </c>
    </row>
    <row r="378" spans="1:11" x14ac:dyDescent="0.35">
      <c r="A378">
        <v>431201</v>
      </c>
      <c r="B378" t="s">
        <v>377</v>
      </c>
      <c r="C378" s="1">
        <v>806</v>
      </c>
      <c r="D378" s="1">
        <v>826396</v>
      </c>
      <c r="E378">
        <v>0.47799999999999998</v>
      </c>
      <c r="F378">
        <v>0.38200000000000001</v>
      </c>
      <c r="G378">
        <f t="shared" si="10"/>
        <v>0.38200000000000001</v>
      </c>
      <c r="H378">
        <f t="shared" si="11"/>
        <v>0.47799999999999998</v>
      </c>
      <c r="I378" s="1">
        <v>666075265</v>
      </c>
      <c r="J378" s="1">
        <v>296587</v>
      </c>
      <c r="K378" s="1">
        <v>381231</v>
      </c>
    </row>
    <row r="379" spans="1:11" x14ac:dyDescent="0.35">
      <c r="A379">
        <v>431301</v>
      </c>
      <c r="B379" t="s">
        <v>378</v>
      </c>
      <c r="C379" s="1">
        <v>1772</v>
      </c>
      <c r="D379" s="1">
        <v>309876</v>
      </c>
      <c r="E379">
        <v>0.66900000000000004</v>
      </c>
      <c r="F379">
        <v>0.76800000000000002</v>
      </c>
      <c r="G379">
        <f t="shared" si="10"/>
        <v>0.76800000000000002</v>
      </c>
      <c r="H379">
        <f t="shared" si="11"/>
        <v>0.76800000000000002</v>
      </c>
      <c r="I379" s="1">
        <v>549100487</v>
      </c>
      <c r="J379" s="1">
        <v>1101723</v>
      </c>
      <c r="K379" s="1">
        <v>1241349</v>
      </c>
    </row>
    <row r="380" spans="1:11" x14ac:dyDescent="0.35">
      <c r="A380">
        <v>431401</v>
      </c>
      <c r="B380" t="s">
        <v>379</v>
      </c>
      <c r="C380" s="1">
        <v>764</v>
      </c>
      <c r="D380" s="1">
        <v>736324</v>
      </c>
      <c r="E380">
        <v>0.497</v>
      </c>
      <c r="F380">
        <v>0.44900000000000001</v>
      </c>
      <c r="G380">
        <f t="shared" si="10"/>
        <v>0.44900000000000001</v>
      </c>
      <c r="H380">
        <f t="shared" si="11"/>
        <v>0.497</v>
      </c>
      <c r="I380" s="1">
        <v>562551631</v>
      </c>
      <c r="J380" s="1">
        <v>275003</v>
      </c>
      <c r="K380" s="1">
        <v>352227</v>
      </c>
    </row>
    <row r="381" spans="1:11" x14ac:dyDescent="0.35">
      <c r="A381">
        <v>431701</v>
      </c>
      <c r="B381" t="s">
        <v>380</v>
      </c>
      <c r="C381" s="1">
        <v>4673</v>
      </c>
      <c r="D381" s="1">
        <v>459761</v>
      </c>
      <c r="E381">
        <v>0.54100000000000004</v>
      </c>
      <c r="F381">
        <v>0.65600000000000003</v>
      </c>
      <c r="G381">
        <f t="shared" si="10"/>
        <v>0.65600000000000003</v>
      </c>
      <c r="H381">
        <f t="shared" si="11"/>
        <v>0.65600000000000003</v>
      </c>
      <c r="I381" s="1">
        <v>2148463933</v>
      </c>
      <c r="J381" s="1">
        <v>1160594</v>
      </c>
      <c r="K381" s="1">
        <v>1404535</v>
      </c>
    </row>
    <row r="382" spans="1:11" x14ac:dyDescent="0.35">
      <c r="A382">
        <v>440102</v>
      </c>
      <c r="B382" t="s">
        <v>381</v>
      </c>
      <c r="C382" s="1">
        <v>4567</v>
      </c>
      <c r="D382" s="1">
        <v>501436</v>
      </c>
      <c r="E382">
        <v>0.65100000000000002</v>
      </c>
      <c r="F382">
        <v>0.625</v>
      </c>
      <c r="G382">
        <f t="shared" si="10"/>
        <v>0.625</v>
      </c>
      <c r="H382">
        <f t="shared" si="11"/>
        <v>0.65100000000000002</v>
      </c>
      <c r="I382" s="1">
        <v>2290062763</v>
      </c>
      <c r="J382" s="1">
        <v>2051724</v>
      </c>
      <c r="K382" s="1">
        <v>1680806</v>
      </c>
    </row>
    <row r="383" spans="1:11" x14ac:dyDescent="0.35">
      <c r="A383">
        <v>440201</v>
      </c>
      <c r="B383" t="s">
        <v>382</v>
      </c>
      <c r="C383" s="1">
        <v>1115</v>
      </c>
      <c r="D383" s="1">
        <v>626360</v>
      </c>
      <c r="E383">
        <v>0.628</v>
      </c>
      <c r="F383">
        <v>0.53200000000000003</v>
      </c>
      <c r="G383">
        <f t="shared" si="10"/>
        <v>0.53200000000000003</v>
      </c>
      <c r="H383">
        <f t="shared" si="11"/>
        <v>0.628</v>
      </c>
      <c r="I383" s="1">
        <v>698391841</v>
      </c>
      <c r="J383" s="1">
        <v>454271</v>
      </c>
      <c r="K383" s="1">
        <v>371969</v>
      </c>
    </row>
    <row r="384" spans="1:11" x14ac:dyDescent="0.35">
      <c r="A384">
        <v>440301</v>
      </c>
      <c r="B384" t="s">
        <v>383</v>
      </c>
      <c r="C384" s="1">
        <v>3695</v>
      </c>
      <c r="D384" s="1">
        <v>502891</v>
      </c>
      <c r="E384">
        <v>0.66</v>
      </c>
      <c r="F384">
        <v>0.624</v>
      </c>
      <c r="G384">
        <f t="shared" si="10"/>
        <v>0.624</v>
      </c>
      <c r="H384">
        <f t="shared" si="11"/>
        <v>0.66</v>
      </c>
      <c r="I384" s="1">
        <v>1858184726</v>
      </c>
      <c r="J384" s="1">
        <v>1103140</v>
      </c>
      <c r="K384" s="1">
        <v>1083906</v>
      </c>
    </row>
    <row r="385" spans="1:11" x14ac:dyDescent="0.35">
      <c r="A385">
        <v>440401</v>
      </c>
      <c r="B385" t="s">
        <v>384</v>
      </c>
      <c r="C385" s="1">
        <v>6001</v>
      </c>
      <c r="D385" s="1">
        <v>431862</v>
      </c>
      <c r="E385">
        <v>0.61199999999999999</v>
      </c>
      <c r="F385">
        <v>0.67700000000000005</v>
      </c>
      <c r="G385">
        <f t="shared" si="10"/>
        <v>0.67700000000000005</v>
      </c>
      <c r="H385">
        <f t="shared" si="11"/>
        <v>0.67700000000000005</v>
      </c>
      <c r="I385" s="1">
        <v>2591606995</v>
      </c>
      <c r="J385" s="1">
        <v>2477745</v>
      </c>
      <c r="K385" s="1">
        <v>2106506</v>
      </c>
    </row>
    <row r="386" spans="1:11" x14ac:dyDescent="0.35">
      <c r="A386">
        <v>440601</v>
      </c>
      <c r="B386" t="s">
        <v>385</v>
      </c>
      <c r="C386" s="1">
        <v>3097</v>
      </c>
      <c r="D386" s="1">
        <v>674083</v>
      </c>
      <c r="E386">
        <v>0.61399999999999999</v>
      </c>
      <c r="F386">
        <v>0.496</v>
      </c>
      <c r="G386">
        <f t="shared" si="10"/>
        <v>0.496</v>
      </c>
      <c r="H386">
        <f t="shared" si="11"/>
        <v>0.61399999999999999</v>
      </c>
      <c r="I386" s="1">
        <v>2087637933</v>
      </c>
      <c r="J386" s="1">
        <v>1193144</v>
      </c>
      <c r="K386" s="1">
        <v>1093206</v>
      </c>
    </row>
    <row r="387" spans="1:11" x14ac:dyDescent="0.35">
      <c r="A387">
        <v>440901</v>
      </c>
      <c r="B387" t="s">
        <v>386</v>
      </c>
      <c r="C387" s="1">
        <v>1091</v>
      </c>
      <c r="D387" s="1">
        <v>513419</v>
      </c>
      <c r="E387">
        <v>0.53</v>
      </c>
      <c r="F387">
        <v>0.61599999999999999</v>
      </c>
      <c r="G387">
        <f t="shared" si="10"/>
        <v>0.61599999999999999</v>
      </c>
      <c r="H387">
        <f t="shared" si="11"/>
        <v>0.61599999999999999</v>
      </c>
      <c r="I387" s="1">
        <v>560140743</v>
      </c>
      <c r="J387" s="1">
        <v>661387</v>
      </c>
      <c r="K387" s="1">
        <v>465805</v>
      </c>
    </row>
    <row r="388" spans="1:11" x14ac:dyDescent="0.35">
      <c r="A388">
        <v>441000</v>
      </c>
      <c r="B388" t="s">
        <v>387</v>
      </c>
      <c r="C388" s="1">
        <v>7568</v>
      </c>
      <c r="D388" s="1">
        <v>396524</v>
      </c>
      <c r="E388">
        <v>0.64200000000000002</v>
      </c>
      <c r="F388">
        <v>0.70399999999999996</v>
      </c>
      <c r="G388">
        <f t="shared" ref="G388:G451" si="12">F388</f>
        <v>0.70399999999999996</v>
      </c>
      <c r="H388">
        <f t="shared" ref="H388:H451" si="13">MAX(IF(E388&gt;F388,E388,F388),0.36)</f>
        <v>0.70399999999999996</v>
      </c>
      <c r="I388" s="1">
        <v>3000900766</v>
      </c>
      <c r="J388" s="1">
        <v>3397537</v>
      </c>
      <c r="K388" s="1">
        <v>4827070</v>
      </c>
    </row>
    <row r="389" spans="1:11" x14ac:dyDescent="0.35">
      <c r="A389">
        <v>441101</v>
      </c>
      <c r="B389" t="s">
        <v>388</v>
      </c>
      <c r="C389" s="1">
        <v>4513</v>
      </c>
      <c r="D389" s="1">
        <v>445857</v>
      </c>
      <c r="E389">
        <v>0.61599999999999999</v>
      </c>
      <c r="F389">
        <v>0.66700000000000004</v>
      </c>
      <c r="G389">
        <f t="shared" si="12"/>
        <v>0.66700000000000004</v>
      </c>
      <c r="H389">
        <f t="shared" si="13"/>
        <v>0.66700000000000004</v>
      </c>
      <c r="I389" s="1">
        <v>2012154935</v>
      </c>
      <c r="J389" s="1">
        <v>1537945</v>
      </c>
      <c r="K389" s="1">
        <v>1395791</v>
      </c>
    </row>
    <row r="390" spans="1:11" x14ac:dyDescent="0.35">
      <c r="A390">
        <v>441201</v>
      </c>
      <c r="B390" t="s">
        <v>389</v>
      </c>
      <c r="C390" s="1">
        <v>7564</v>
      </c>
      <c r="D390" s="1">
        <v>591420</v>
      </c>
      <c r="E390">
        <v>0.66300000000000003</v>
      </c>
      <c r="F390">
        <v>0.55800000000000005</v>
      </c>
      <c r="G390">
        <f t="shared" si="12"/>
        <v>0.55800000000000005</v>
      </c>
      <c r="H390">
        <f t="shared" si="13"/>
        <v>0.66300000000000003</v>
      </c>
      <c r="I390" s="1">
        <v>4473508185</v>
      </c>
      <c r="J390" s="1">
        <v>1910596</v>
      </c>
      <c r="K390" s="1">
        <v>2099802</v>
      </c>
    </row>
    <row r="391" spans="1:11" x14ac:dyDescent="0.35">
      <c r="A391">
        <v>441202</v>
      </c>
      <c r="B391" t="s">
        <v>390</v>
      </c>
      <c r="C391" s="1">
        <v>65</v>
      </c>
      <c r="D391" s="1">
        <v>8166314</v>
      </c>
      <c r="E391">
        <v>0.51</v>
      </c>
      <c r="F391">
        <v>0</v>
      </c>
      <c r="G391">
        <f t="shared" si="12"/>
        <v>0</v>
      </c>
      <c r="H391">
        <f t="shared" si="13"/>
        <v>0.51</v>
      </c>
      <c r="I391" s="1">
        <v>530810467</v>
      </c>
      <c r="J391" s="1">
        <v>19557</v>
      </c>
      <c r="K391" s="1">
        <v>25562</v>
      </c>
    </row>
    <row r="392" spans="1:11" x14ac:dyDescent="0.35">
      <c r="A392">
        <v>441301</v>
      </c>
      <c r="B392" t="s">
        <v>391</v>
      </c>
      <c r="C392" s="1">
        <v>4939</v>
      </c>
      <c r="D392" s="1">
        <v>510159</v>
      </c>
      <c r="E392">
        <v>0.628</v>
      </c>
      <c r="F392">
        <v>0.61899999999999999</v>
      </c>
      <c r="G392">
        <f t="shared" si="12"/>
        <v>0.61899999999999999</v>
      </c>
      <c r="H392">
        <f t="shared" si="13"/>
        <v>0.628</v>
      </c>
      <c r="I392" s="1">
        <v>2519678040</v>
      </c>
      <c r="J392" s="1">
        <v>1398307</v>
      </c>
      <c r="K392" s="1">
        <v>1219372</v>
      </c>
    </row>
    <row r="393" spans="1:11" x14ac:dyDescent="0.35">
      <c r="A393">
        <v>441600</v>
      </c>
      <c r="B393" t="s">
        <v>392</v>
      </c>
      <c r="C393" s="1">
        <v>11550</v>
      </c>
      <c r="D393" s="1">
        <v>387276</v>
      </c>
      <c r="E393">
        <v>0.66400000000000003</v>
      </c>
      <c r="F393">
        <v>0.71099999999999997</v>
      </c>
      <c r="G393">
        <f t="shared" si="12"/>
        <v>0.71099999999999997</v>
      </c>
      <c r="H393">
        <f t="shared" si="13"/>
        <v>0.71099999999999997</v>
      </c>
      <c r="I393" s="1">
        <v>4473042875</v>
      </c>
      <c r="J393" s="1">
        <v>0</v>
      </c>
      <c r="K393" s="1">
        <v>0</v>
      </c>
    </row>
    <row r="394" spans="1:11" x14ac:dyDescent="0.35">
      <c r="A394">
        <v>441800</v>
      </c>
      <c r="B394" t="s">
        <v>393</v>
      </c>
      <c r="C394" s="1">
        <v>2947</v>
      </c>
      <c r="D394" s="1">
        <v>373929</v>
      </c>
      <c r="E394">
        <v>0.67400000000000004</v>
      </c>
      <c r="F394">
        <v>0.72099999999999997</v>
      </c>
      <c r="G394">
        <f t="shared" si="12"/>
        <v>0.72099999999999997</v>
      </c>
      <c r="H394">
        <f t="shared" si="13"/>
        <v>0.72099999999999997</v>
      </c>
      <c r="I394" s="1">
        <v>1101969301</v>
      </c>
      <c r="J394" s="1">
        <v>1203717</v>
      </c>
      <c r="K394" s="1">
        <v>1056417</v>
      </c>
    </row>
    <row r="395" spans="1:11" x14ac:dyDescent="0.35">
      <c r="A395">
        <v>441903</v>
      </c>
      <c r="B395" t="s">
        <v>394</v>
      </c>
      <c r="C395" s="1">
        <v>300</v>
      </c>
      <c r="D395" s="1">
        <v>3246646</v>
      </c>
      <c r="E395">
        <v>0.30499999999999999</v>
      </c>
      <c r="F395">
        <v>0</v>
      </c>
      <c r="G395">
        <f t="shared" si="12"/>
        <v>0</v>
      </c>
      <c r="H395">
        <f t="shared" si="13"/>
        <v>0.36</v>
      </c>
      <c r="I395" s="1">
        <v>973993857</v>
      </c>
      <c r="J395" s="1">
        <v>171412</v>
      </c>
      <c r="K395" s="1">
        <v>121857</v>
      </c>
    </row>
    <row r="396" spans="1:11" x14ac:dyDescent="0.35">
      <c r="A396">
        <v>442101</v>
      </c>
      <c r="B396" t="s">
        <v>395</v>
      </c>
      <c r="C396" s="1">
        <v>4234</v>
      </c>
      <c r="D396" s="1">
        <v>641421</v>
      </c>
      <c r="E396">
        <v>0.61799999999999999</v>
      </c>
      <c r="F396">
        <v>0.52</v>
      </c>
      <c r="G396">
        <f t="shared" si="12"/>
        <v>0.52</v>
      </c>
      <c r="H396">
        <f t="shared" si="13"/>
        <v>0.61799999999999999</v>
      </c>
      <c r="I396" s="1">
        <v>2715777780</v>
      </c>
      <c r="J396" s="1">
        <v>1741629</v>
      </c>
      <c r="K396" s="1">
        <v>1629574</v>
      </c>
    </row>
    <row r="397" spans="1:11" x14ac:dyDescent="0.35">
      <c r="A397">
        <v>442111</v>
      </c>
      <c r="B397" t="s">
        <v>396</v>
      </c>
      <c r="C397" s="1">
        <v>999</v>
      </c>
      <c r="D397" s="1">
        <v>734061</v>
      </c>
      <c r="E397">
        <v>0.63200000000000001</v>
      </c>
      <c r="F397">
        <v>0.45100000000000001</v>
      </c>
      <c r="G397">
        <f t="shared" si="12"/>
        <v>0.45100000000000001</v>
      </c>
      <c r="H397">
        <f t="shared" si="13"/>
        <v>0.63200000000000001</v>
      </c>
      <c r="I397" s="1">
        <v>733327335</v>
      </c>
      <c r="J397" s="1">
        <v>435023</v>
      </c>
      <c r="K397" s="1">
        <v>444449</v>
      </c>
    </row>
    <row r="398" spans="1:11" x14ac:dyDescent="0.35">
      <c r="A398">
        <v>442115</v>
      </c>
      <c r="B398" t="s">
        <v>397</v>
      </c>
      <c r="C398" s="1">
        <v>913</v>
      </c>
      <c r="D398" s="1">
        <v>618919</v>
      </c>
      <c r="E398">
        <v>0.67500000000000004</v>
      </c>
      <c r="F398">
        <v>0.53700000000000003</v>
      </c>
      <c r="G398">
        <f t="shared" si="12"/>
        <v>0.53700000000000003</v>
      </c>
      <c r="H398">
        <f t="shared" si="13"/>
        <v>0.67500000000000004</v>
      </c>
      <c r="I398" s="1">
        <v>565073059</v>
      </c>
      <c r="J398" s="1">
        <v>634660</v>
      </c>
      <c r="K398" s="1">
        <v>596577</v>
      </c>
    </row>
    <row r="399" spans="1:11" x14ac:dyDescent="0.35">
      <c r="A399">
        <v>450101</v>
      </c>
      <c r="B399" t="s">
        <v>398</v>
      </c>
      <c r="C399" s="1">
        <v>2118</v>
      </c>
      <c r="D399" s="1">
        <v>233373</v>
      </c>
      <c r="E399">
        <v>0.53300000000000003</v>
      </c>
      <c r="F399">
        <v>0.82599999999999996</v>
      </c>
      <c r="G399">
        <f t="shared" si="12"/>
        <v>0.82599999999999996</v>
      </c>
      <c r="H399">
        <f t="shared" si="13"/>
        <v>0.82599999999999996</v>
      </c>
      <c r="I399" s="1">
        <v>494285450</v>
      </c>
      <c r="J399" s="1">
        <v>549824</v>
      </c>
      <c r="K399" s="1">
        <v>558813</v>
      </c>
    </row>
    <row r="400" spans="1:11" x14ac:dyDescent="0.35">
      <c r="A400">
        <v>450607</v>
      </c>
      <c r="B400" t="s">
        <v>399</v>
      </c>
      <c r="C400" s="1">
        <v>828</v>
      </c>
      <c r="D400" s="1">
        <v>327108</v>
      </c>
      <c r="E400">
        <v>0.54300000000000004</v>
      </c>
      <c r="F400">
        <v>0.75600000000000001</v>
      </c>
      <c r="G400">
        <f t="shared" si="12"/>
        <v>0.75600000000000001</v>
      </c>
      <c r="H400">
        <f t="shared" si="13"/>
        <v>0.75600000000000001</v>
      </c>
      <c r="I400" s="1">
        <v>270846159</v>
      </c>
      <c r="J400" s="1">
        <v>708353</v>
      </c>
      <c r="K400" s="1">
        <v>771412</v>
      </c>
    </row>
    <row r="401" spans="1:11" x14ac:dyDescent="0.35">
      <c r="A401">
        <v>450704</v>
      </c>
      <c r="B401" t="s">
        <v>400</v>
      </c>
      <c r="C401" s="1">
        <v>1211</v>
      </c>
      <c r="D401" s="1">
        <v>243339</v>
      </c>
      <c r="E401">
        <v>0.68799999999999994</v>
      </c>
      <c r="F401">
        <v>0.81799999999999995</v>
      </c>
      <c r="G401">
        <f t="shared" si="12"/>
        <v>0.81799999999999995</v>
      </c>
      <c r="H401">
        <f t="shared" si="13"/>
        <v>0.81799999999999995</v>
      </c>
      <c r="I401" s="1">
        <v>294684593</v>
      </c>
      <c r="J401" s="1">
        <v>1027599</v>
      </c>
      <c r="K401" s="1">
        <v>1126489</v>
      </c>
    </row>
    <row r="402" spans="1:11" x14ac:dyDescent="0.35">
      <c r="A402">
        <v>450801</v>
      </c>
      <c r="B402" t="s">
        <v>401</v>
      </c>
      <c r="C402" s="1">
        <v>1751</v>
      </c>
      <c r="D402" s="1">
        <v>214332</v>
      </c>
      <c r="E402">
        <v>0.66900000000000004</v>
      </c>
      <c r="F402">
        <v>0.84</v>
      </c>
      <c r="G402">
        <f t="shared" si="12"/>
        <v>0.84</v>
      </c>
      <c r="H402">
        <f t="shared" si="13"/>
        <v>0.84</v>
      </c>
      <c r="I402" s="1">
        <v>375296694</v>
      </c>
      <c r="J402" s="1">
        <v>1312483</v>
      </c>
      <c r="K402" s="1">
        <v>1403068</v>
      </c>
    </row>
    <row r="403" spans="1:11" x14ac:dyDescent="0.35">
      <c r="A403">
        <v>451001</v>
      </c>
      <c r="B403" t="s">
        <v>402</v>
      </c>
      <c r="C403" s="1">
        <v>645</v>
      </c>
      <c r="D403" s="1">
        <v>387147</v>
      </c>
      <c r="E403">
        <v>0.57299999999999995</v>
      </c>
      <c r="F403">
        <v>0.71099999999999997</v>
      </c>
      <c r="G403">
        <f t="shared" si="12"/>
        <v>0.71099999999999997</v>
      </c>
      <c r="H403">
        <f t="shared" si="13"/>
        <v>0.71099999999999997</v>
      </c>
      <c r="I403" s="1">
        <v>249710056</v>
      </c>
      <c r="J403" s="1">
        <v>473817</v>
      </c>
      <c r="K403" s="1">
        <v>475940</v>
      </c>
    </row>
    <row r="404" spans="1:11" x14ac:dyDescent="0.35">
      <c r="A404">
        <v>460102</v>
      </c>
      <c r="B404" t="s">
        <v>403</v>
      </c>
      <c r="C404" s="1">
        <v>1356</v>
      </c>
      <c r="D404" s="1">
        <v>268359</v>
      </c>
      <c r="E404">
        <v>0.57699999999999996</v>
      </c>
      <c r="F404">
        <v>0.8</v>
      </c>
      <c r="G404">
        <f t="shared" si="12"/>
        <v>0.8</v>
      </c>
      <c r="H404">
        <f t="shared" si="13"/>
        <v>0.8</v>
      </c>
      <c r="I404" s="1">
        <v>363895281</v>
      </c>
      <c r="J404" s="1">
        <v>2135566</v>
      </c>
      <c r="K404" s="1">
        <v>3099620</v>
      </c>
    </row>
    <row r="405" spans="1:11" x14ac:dyDescent="0.35">
      <c r="A405">
        <v>460500</v>
      </c>
      <c r="B405" t="s">
        <v>404</v>
      </c>
      <c r="C405" s="1">
        <v>3681</v>
      </c>
      <c r="D405" s="1">
        <v>204565</v>
      </c>
      <c r="E405">
        <v>0.69899999999999995</v>
      </c>
      <c r="F405">
        <v>0.84699999999999998</v>
      </c>
      <c r="G405">
        <f t="shared" si="12"/>
        <v>0.84699999999999998</v>
      </c>
      <c r="H405">
        <f t="shared" si="13"/>
        <v>0.84699999999999998</v>
      </c>
      <c r="I405" s="1">
        <v>753005249</v>
      </c>
      <c r="J405" s="1">
        <v>3429303</v>
      </c>
      <c r="K405" s="1">
        <v>3560547</v>
      </c>
    </row>
    <row r="406" spans="1:11" x14ac:dyDescent="0.35">
      <c r="A406">
        <v>460701</v>
      </c>
      <c r="B406" t="s">
        <v>405</v>
      </c>
      <c r="C406" s="1">
        <v>1476</v>
      </c>
      <c r="D406" s="1">
        <v>179058</v>
      </c>
      <c r="E406">
        <v>0.67400000000000004</v>
      </c>
      <c r="F406">
        <v>0.86699999999999999</v>
      </c>
      <c r="G406">
        <f t="shared" si="12"/>
        <v>0.86699999999999999</v>
      </c>
      <c r="H406">
        <f t="shared" si="13"/>
        <v>0.86699999999999999</v>
      </c>
      <c r="I406" s="1">
        <v>264290287</v>
      </c>
      <c r="J406" s="1">
        <v>1255298</v>
      </c>
      <c r="K406" s="1">
        <v>3271318</v>
      </c>
    </row>
    <row r="407" spans="1:11" x14ac:dyDescent="0.35">
      <c r="A407">
        <v>460801</v>
      </c>
      <c r="B407" t="s">
        <v>406</v>
      </c>
      <c r="C407" s="1">
        <v>4356</v>
      </c>
      <c r="D407" s="1">
        <v>311565</v>
      </c>
      <c r="E407">
        <v>0.57899999999999996</v>
      </c>
      <c r="F407">
        <v>0.76700000000000002</v>
      </c>
      <c r="G407">
        <f t="shared" si="12"/>
        <v>0.76700000000000002</v>
      </c>
      <c r="H407">
        <f t="shared" si="13"/>
        <v>0.76700000000000002</v>
      </c>
      <c r="I407" s="1">
        <v>1357179952</v>
      </c>
      <c r="J407" s="1">
        <v>2915057</v>
      </c>
      <c r="K407" s="1">
        <v>2976105</v>
      </c>
    </row>
    <row r="408" spans="1:11" x14ac:dyDescent="0.35">
      <c r="A408">
        <v>460901</v>
      </c>
      <c r="B408" t="s">
        <v>407</v>
      </c>
      <c r="C408" s="1">
        <v>2268</v>
      </c>
      <c r="D408" s="1">
        <v>600276</v>
      </c>
      <c r="E408">
        <v>0.54600000000000004</v>
      </c>
      <c r="F408">
        <v>0.55100000000000005</v>
      </c>
      <c r="G408">
        <f t="shared" si="12"/>
        <v>0.55100000000000005</v>
      </c>
      <c r="H408">
        <f t="shared" si="13"/>
        <v>0.55100000000000005</v>
      </c>
      <c r="I408" s="1">
        <v>1361426966</v>
      </c>
      <c r="J408" s="1">
        <v>1985474</v>
      </c>
      <c r="K408" s="1">
        <v>2376032</v>
      </c>
    </row>
    <row r="409" spans="1:11" x14ac:dyDescent="0.35">
      <c r="A409">
        <v>461300</v>
      </c>
      <c r="B409" t="s">
        <v>408</v>
      </c>
      <c r="C409" s="1">
        <v>4112</v>
      </c>
      <c r="D409" s="1">
        <v>634431</v>
      </c>
      <c r="E409">
        <v>0.58399999999999996</v>
      </c>
      <c r="F409">
        <v>0.52600000000000002</v>
      </c>
      <c r="G409">
        <f t="shared" si="12"/>
        <v>0.52600000000000002</v>
      </c>
      <c r="H409">
        <f t="shared" si="13"/>
        <v>0.58399999999999996</v>
      </c>
      <c r="I409" s="1">
        <v>2608783186</v>
      </c>
      <c r="J409" s="1">
        <v>1929405</v>
      </c>
      <c r="K409" s="1">
        <v>1851489</v>
      </c>
    </row>
    <row r="410" spans="1:11" x14ac:dyDescent="0.35">
      <c r="A410">
        <v>461801</v>
      </c>
      <c r="B410" t="s">
        <v>409</v>
      </c>
      <c r="C410" s="1">
        <v>1108</v>
      </c>
      <c r="D410" s="1">
        <v>274337</v>
      </c>
      <c r="E410">
        <v>0.61399999999999999</v>
      </c>
      <c r="F410">
        <v>0.79500000000000004</v>
      </c>
      <c r="G410">
        <f t="shared" si="12"/>
        <v>0.79500000000000004</v>
      </c>
      <c r="H410">
        <f t="shared" si="13"/>
        <v>0.79500000000000004</v>
      </c>
      <c r="I410" s="1">
        <v>303965662</v>
      </c>
      <c r="J410" s="1">
        <v>834038</v>
      </c>
      <c r="K410" s="1">
        <v>918147</v>
      </c>
    </row>
    <row r="411" spans="1:11" x14ac:dyDescent="0.35">
      <c r="A411">
        <v>461901</v>
      </c>
      <c r="B411" t="s">
        <v>410</v>
      </c>
      <c r="C411" s="1">
        <v>872</v>
      </c>
      <c r="D411" s="1">
        <v>461328</v>
      </c>
      <c r="E411">
        <v>0.48099999999999998</v>
      </c>
      <c r="F411">
        <v>0.65500000000000003</v>
      </c>
      <c r="G411">
        <f t="shared" si="12"/>
        <v>0.65500000000000003</v>
      </c>
      <c r="H411">
        <f t="shared" si="13"/>
        <v>0.65500000000000003</v>
      </c>
      <c r="I411" s="1">
        <v>402278099</v>
      </c>
      <c r="J411" s="1">
        <v>894932</v>
      </c>
      <c r="K411" s="1">
        <v>901450</v>
      </c>
    </row>
    <row r="412" spans="1:11" x14ac:dyDescent="0.35">
      <c r="A412">
        <v>462001</v>
      </c>
      <c r="B412" t="s">
        <v>411</v>
      </c>
      <c r="C412" s="1">
        <v>2027</v>
      </c>
      <c r="D412" s="1">
        <v>290898</v>
      </c>
      <c r="E412">
        <v>0.71399999999999997</v>
      </c>
      <c r="F412">
        <v>0.78300000000000003</v>
      </c>
      <c r="G412">
        <f t="shared" si="12"/>
        <v>0.78300000000000003</v>
      </c>
      <c r="H412">
        <f t="shared" si="13"/>
        <v>0.78300000000000003</v>
      </c>
      <c r="I412" s="1">
        <v>589651488</v>
      </c>
      <c r="J412" s="1">
        <v>1839361</v>
      </c>
      <c r="K412" s="1">
        <v>1740351</v>
      </c>
    </row>
    <row r="413" spans="1:11" x14ac:dyDescent="0.35">
      <c r="A413">
        <v>470202</v>
      </c>
      <c r="B413" t="s">
        <v>412</v>
      </c>
      <c r="C413" s="1">
        <v>408</v>
      </c>
      <c r="D413" s="1">
        <v>461602</v>
      </c>
      <c r="E413">
        <v>0.34499999999999997</v>
      </c>
      <c r="F413">
        <v>0.65500000000000003</v>
      </c>
      <c r="G413">
        <f t="shared" si="12"/>
        <v>0.65500000000000003</v>
      </c>
      <c r="H413">
        <f t="shared" si="13"/>
        <v>0.65500000000000003</v>
      </c>
      <c r="I413" s="1">
        <v>188333705</v>
      </c>
      <c r="J413" s="1">
        <v>495267</v>
      </c>
      <c r="K413" s="1">
        <v>549647</v>
      </c>
    </row>
    <row r="414" spans="1:11" x14ac:dyDescent="0.35">
      <c r="A414">
        <v>470501</v>
      </c>
      <c r="B414" t="s">
        <v>413</v>
      </c>
      <c r="C414" s="1">
        <v>482</v>
      </c>
      <c r="D414" s="1">
        <v>434789</v>
      </c>
      <c r="E414">
        <v>0.311</v>
      </c>
      <c r="F414">
        <v>0.67500000000000004</v>
      </c>
      <c r="G414">
        <f t="shared" si="12"/>
        <v>0.67500000000000004</v>
      </c>
      <c r="H414">
        <f t="shared" si="13"/>
        <v>0.67500000000000004</v>
      </c>
      <c r="I414" s="1">
        <v>209568663</v>
      </c>
      <c r="J414" s="1">
        <v>594880</v>
      </c>
      <c r="K414" s="1">
        <v>467354</v>
      </c>
    </row>
    <row r="415" spans="1:11" x14ac:dyDescent="0.35">
      <c r="A415">
        <v>470801</v>
      </c>
      <c r="B415" t="s">
        <v>414</v>
      </c>
      <c r="C415" s="1">
        <v>371</v>
      </c>
      <c r="D415" s="1">
        <v>425890</v>
      </c>
      <c r="E415">
        <v>0.49099999999999999</v>
      </c>
      <c r="F415">
        <v>0.68200000000000005</v>
      </c>
      <c r="G415">
        <f t="shared" si="12"/>
        <v>0.68200000000000005</v>
      </c>
      <c r="H415">
        <f t="shared" si="13"/>
        <v>0.68200000000000005</v>
      </c>
      <c r="I415" s="1">
        <v>158005545</v>
      </c>
      <c r="J415" s="1">
        <v>463248</v>
      </c>
      <c r="K415" s="1">
        <v>390060</v>
      </c>
    </row>
    <row r="416" spans="1:11" x14ac:dyDescent="0.35">
      <c r="A416">
        <v>470901</v>
      </c>
      <c r="B416" t="s">
        <v>415</v>
      </c>
      <c r="C416" s="1">
        <v>374</v>
      </c>
      <c r="D416" s="1">
        <v>478851</v>
      </c>
      <c r="E416">
        <v>0.51300000000000001</v>
      </c>
      <c r="F416">
        <v>0.64200000000000002</v>
      </c>
      <c r="G416">
        <f t="shared" si="12"/>
        <v>0.64200000000000002</v>
      </c>
      <c r="H416">
        <f t="shared" si="13"/>
        <v>0.64200000000000002</v>
      </c>
      <c r="I416" s="1">
        <v>179090553</v>
      </c>
      <c r="J416" s="1">
        <v>537656</v>
      </c>
      <c r="K416" s="1">
        <v>421071</v>
      </c>
    </row>
    <row r="417" spans="1:11" x14ac:dyDescent="0.35">
      <c r="A417">
        <v>471101</v>
      </c>
      <c r="B417" t="s">
        <v>416</v>
      </c>
      <c r="C417" s="1">
        <v>453</v>
      </c>
      <c r="D417" s="1">
        <v>543126</v>
      </c>
      <c r="E417">
        <v>0.497</v>
      </c>
      <c r="F417">
        <v>0.59399999999999997</v>
      </c>
      <c r="G417">
        <f t="shared" si="12"/>
        <v>0.59399999999999997</v>
      </c>
      <c r="H417">
        <f t="shared" si="13"/>
        <v>0.59399999999999997</v>
      </c>
      <c r="I417" s="1">
        <v>246036427</v>
      </c>
      <c r="J417" s="1">
        <v>617975</v>
      </c>
      <c r="K417" s="1">
        <v>536842</v>
      </c>
    </row>
    <row r="418" spans="1:11" x14ac:dyDescent="0.35">
      <c r="A418">
        <v>471201</v>
      </c>
      <c r="B418" t="s">
        <v>417</v>
      </c>
      <c r="C418" s="1">
        <v>455</v>
      </c>
      <c r="D418" s="1">
        <v>391137</v>
      </c>
      <c r="E418">
        <v>0.504</v>
      </c>
      <c r="F418">
        <v>0.70799999999999996</v>
      </c>
      <c r="G418">
        <f t="shared" si="12"/>
        <v>0.70799999999999996</v>
      </c>
      <c r="H418">
        <f t="shared" si="13"/>
        <v>0.70799999999999996</v>
      </c>
      <c r="I418" s="1">
        <v>177967514</v>
      </c>
      <c r="J418" s="1">
        <v>588199</v>
      </c>
      <c r="K418" s="1">
        <v>494895</v>
      </c>
    </row>
    <row r="419" spans="1:11" x14ac:dyDescent="0.35">
      <c r="A419">
        <v>471400</v>
      </c>
      <c r="B419" t="s">
        <v>418</v>
      </c>
      <c r="C419" s="1">
        <v>1886</v>
      </c>
      <c r="D419" s="1">
        <v>561786</v>
      </c>
      <c r="E419">
        <v>0.56799999999999995</v>
      </c>
      <c r="F419">
        <v>0.57999999999999996</v>
      </c>
      <c r="G419">
        <f t="shared" si="12"/>
        <v>0.57999999999999996</v>
      </c>
      <c r="H419">
        <f t="shared" si="13"/>
        <v>0.57999999999999996</v>
      </c>
      <c r="I419" s="1">
        <v>1059530158</v>
      </c>
      <c r="J419" s="1">
        <v>1067479</v>
      </c>
      <c r="K419" s="1">
        <v>943476</v>
      </c>
    </row>
    <row r="420" spans="1:11" x14ac:dyDescent="0.35">
      <c r="A420">
        <v>471601</v>
      </c>
      <c r="B420" t="s">
        <v>419</v>
      </c>
      <c r="C420" s="1">
        <v>1053</v>
      </c>
      <c r="D420" s="1">
        <v>362400</v>
      </c>
      <c r="E420">
        <v>0.55100000000000005</v>
      </c>
      <c r="F420">
        <v>0.72899999999999998</v>
      </c>
      <c r="G420">
        <f t="shared" si="12"/>
        <v>0.72899999999999998</v>
      </c>
      <c r="H420">
        <f t="shared" si="13"/>
        <v>0.72899999999999998</v>
      </c>
      <c r="I420" s="1">
        <v>381607278</v>
      </c>
      <c r="J420" s="1">
        <v>1303593</v>
      </c>
      <c r="K420" s="1">
        <v>1262591</v>
      </c>
    </row>
    <row r="421" spans="1:11" x14ac:dyDescent="0.35">
      <c r="A421">
        <v>471701</v>
      </c>
      <c r="B421" t="s">
        <v>420</v>
      </c>
      <c r="C421" s="1">
        <v>974</v>
      </c>
      <c r="D421" s="1">
        <v>1099823</v>
      </c>
      <c r="E421">
        <v>0.216</v>
      </c>
      <c r="F421">
        <v>0.17699999999999999</v>
      </c>
      <c r="G421">
        <f t="shared" si="12"/>
        <v>0.17699999999999999</v>
      </c>
      <c r="H421">
        <f t="shared" si="13"/>
        <v>0.36</v>
      </c>
      <c r="I421" s="1">
        <v>1071227872</v>
      </c>
      <c r="J421" s="1">
        <v>290342</v>
      </c>
      <c r="K421" s="1">
        <v>244011</v>
      </c>
    </row>
    <row r="422" spans="1:11" x14ac:dyDescent="0.35">
      <c r="A422">
        <v>472001</v>
      </c>
      <c r="B422" t="s">
        <v>421</v>
      </c>
      <c r="C422" s="1">
        <v>562</v>
      </c>
      <c r="D422" s="1">
        <v>584649</v>
      </c>
      <c r="E422">
        <v>0.23899999999999999</v>
      </c>
      <c r="F422">
        <v>0.56299999999999994</v>
      </c>
      <c r="G422">
        <f t="shared" si="12"/>
        <v>0.56299999999999994</v>
      </c>
      <c r="H422">
        <f t="shared" si="13"/>
        <v>0.56299999999999994</v>
      </c>
      <c r="I422" s="1">
        <v>328573295</v>
      </c>
      <c r="J422" s="1">
        <v>571806</v>
      </c>
      <c r="K422" s="1">
        <v>626045</v>
      </c>
    </row>
    <row r="423" spans="1:11" x14ac:dyDescent="0.35">
      <c r="A423">
        <v>472202</v>
      </c>
      <c r="B423" t="s">
        <v>422</v>
      </c>
      <c r="C423" s="1">
        <v>539</v>
      </c>
      <c r="D423" s="1">
        <v>804512</v>
      </c>
      <c r="E423">
        <v>0.27300000000000002</v>
      </c>
      <c r="F423">
        <v>0.39800000000000002</v>
      </c>
      <c r="G423">
        <f t="shared" si="12"/>
        <v>0.39800000000000002</v>
      </c>
      <c r="H423">
        <f t="shared" si="13"/>
        <v>0.39800000000000002</v>
      </c>
      <c r="I423" s="1">
        <v>433632496</v>
      </c>
      <c r="J423" s="1">
        <v>461759</v>
      </c>
      <c r="K423" s="1">
        <v>425126</v>
      </c>
    </row>
    <row r="424" spans="1:11" x14ac:dyDescent="0.35">
      <c r="A424">
        <v>472506</v>
      </c>
      <c r="B424" t="s">
        <v>423</v>
      </c>
      <c r="C424" s="1">
        <v>381</v>
      </c>
      <c r="D424" s="1">
        <v>441909</v>
      </c>
      <c r="E424">
        <v>0.56299999999999994</v>
      </c>
      <c r="F424">
        <v>0.67</v>
      </c>
      <c r="G424">
        <f t="shared" si="12"/>
        <v>0.67</v>
      </c>
      <c r="H424">
        <f t="shared" si="13"/>
        <v>0.67</v>
      </c>
      <c r="I424" s="1">
        <v>168367627</v>
      </c>
      <c r="J424" s="1">
        <v>661180</v>
      </c>
      <c r="K424" s="1">
        <v>527044</v>
      </c>
    </row>
    <row r="425" spans="1:11" x14ac:dyDescent="0.35">
      <c r="A425">
        <v>480101</v>
      </c>
      <c r="B425" t="s">
        <v>424</v>
      </c>
      <c r="C425" s="1">
        <v>5083</v>
      </c>
      <c r="D425" s="1">
        <v>708663</v>
      </c>
      <c r="E425">
        <v>0.65300000000000002</v>
      </c>
      <c r="F425">
        <v>0.47</v>
      </c>
      <c r="G425">
        <f t="shared" si="12"/>
        <v>0.47</v>
      </c>
      <c r="H425">
        <f t="shared" si="13"/>
        <v>0.65300000000000002</v>
      </c>
      <c r="I425" s="1">
        <v>3602135231</v>
      </c>
      <c r="J425" s="1">
        <v>2458521</v>
      </c>
      <c r="K425" s="1">
        <v>2890285</v>
      </c>
    </row>
    <row r="426" spans="1:11" x14ac:dyDescent="0.35">
      <c r="A426">
        <v>480102</v>
      </c>
      <c r="B426" t="s">
        <v>425</v>
      </c>
      <c r="C426" s="1">
        <v>4714</v>
      </c>
      <c r="D426" s="1">
        <v>785565</v>
      </c>
      <c r="E426">
        <v>0.66</v>
      </c>
      <c r="F426">
        <v>0.41199999999999998</v>
      </c>
      <c r="G426">
        <f t="shared" si="12"/>
        <v>0.41199999999999998</v>
      </c>
      <c r="H426">
        <f t="shared" si="13"/>
        <v>0.66</v>
      </c>
      <c r="I426" s="1">
        <v>3703156090</v>
      </c>
      <c r="J426" s="1">
        <v>1469739</v>
      </c>
      <c r="K426" s="1">
        <v>1467561</v>
      </c>
    </row>
    <row r="427" spans="1:11" x14ac:dyDescent="0.35">
      <c r="A427">
        <v>480401</v>
      </c>
      <c r="B427" t="s">
        <v>426</v>
      </c>
      <c r="C427" s="1">
        <v>885</v>
      </c>
      <c r="D427" s="1">
        <v>1214244</v>
      </c>
      <c r="E427">
        <v>0.52100000000000002</v>
      </c>
      <c r="F427">
        <v>9.0999999999999998E-2</v>
      </c>
      <c r="G427">
        <f t="shared" si="12"/>
        <v>9.0999999999999998E-2</v>
      </c>
      <c r="H427">
        <f t="shared" si="13"/>
        <v>0.52100000000000002</v>
      </c>
      <c r="I427" s="1">
        <v>1074606658</v>
      </c>
      <c r="J427" s="1">
        <v>271379</v>
      </c>
      <c r="K427" s="1">
        <v>224458</v>
      </c>
    </row>
    <row r="428" spans="1:11" x14ac:dyDescent="0.35">
      <c r="A428">
        <v>480404</v>
      </c>
      <c r="B428" t="s">
        <v>427</v>
      </c>
      <c r="C428" s="1">
        <v>356</v>
      </c>
      <c r="D428" s="1">
        <v>2510996</v>
      </c>
      <c r="E428">
        <v>0.14899999999999999</v>
      </c>
      <c r="F428">
        <v>0</v>
      </c>
      <c r="G428">
        <f t="shared" si="12"/>
        <v>0</v>
      </c>
      <c r="H428">
        <f t="shared" si="13"/>
        <v>0.36</v>
      </c>
      <c r="I428" s="1">
        <v>893914801</v>
      </c>
      <c r="J428" s="1">
        <v>80869</v>
      </c>
      <c r="K428" s="1">
        <v>66885</v>
      </c>
    </row>
    <row r="429" spans="1:11" x14ac:dyDescent="0.35">
      <c r="A429">
        <v>480503</v>
      </c>
      <c r="B429" t="s">
        <v>428</v>
      </c>
      <c r="C429" s="1">
        <v>1936</v>
      </c>
      <c r="D429" s="1">
        <v>738958</v>
      </c>
      <c r="E429">
        <v>0.68200000000000005</v>
      </c>
      <c r="F429">
        <v>0.44700000000000001</v>
      </c>
      <c r="G429">
        <f t="shared" si="12"/>
        <v>0.44700000000000001</v>
      </c>
      <c r="H429">
        <f t="shared" si="13"/>
        <v>0.68200000000000005</v>
      </c>
      <c r="I429" s="1">
        <v>1430623711</v>
      </c>
      <c r="J429" s="1">
        <v>1243359</v>
      </c>
      <c r="K429" s="1">
        <v>1254008</v>
      </c>
    </row>
    <row r="430" spans="1:11" x14ac:dyDescent="0.35">
      <c r="A430">
        <v>480601</v>
      </c>
      <c r="B430" t="s">
        <v>429</v>
      </c>
      <c r="C430" s="1">
        <v>3462</v>
      </c>
      <c r="D430" s="1">
        <v>923128</v>
      </c>
      <c r="E430">
        <v>0.621</v>
      </c>
      <c r="F430">
        <v>0.309</v>
      </c>
      <c r="G430">
        <f t="shared" si="12"/>
        <v>0.309</v>
      </c>
      <c r="H430">
        <f t="shared" si="13"/>
        <v>0.621</v>
      </c>
      <c r="I430" s="1">
        <v>3195869620</v>
      </c>
      <c r="J430" s="1">
        <v>1022155</v>
      </c>
      <c r="K430" s="1">
        <v>953004</v>
      </c>
    </row>
    <row r="431" spans="1:11" x14ac:dyDescent="0.35">
      <c r="A431">
        <v>490101</v>
      </c>
      <c r="B431" t="s">
        <v>430</v>
      </c>
      <c r="C431" s="1">
        <v>805</v>
      </c>
      <c r="D431" s="1">
        <v>752902</v>
      </c>
      <c r="E431">
        <v>0.441</v>
      </c>
      <c r="F431">
        <v>0.437</v>
      </c>
      <c r="G431">
        <f t="shared" si="12"/>
        <v>0.437</v>
      </c>
      <c r="H431">
        <f t="shared" si="13"/>
        <v>0.441</v>
      </c>
      <c r="I431" s="1">
        <v>606086604</v>
      </c>
      <c r="J431" s="1">
        <v>333036</v>
      </c>
      <c r="K431" s="1">
        <v>350776</v>
      </c>
    </row>
    <row r="432" spans="1:11" x14ac:dyDescent="0.35">
      <c r="A432">
        <v>490202</v>
      </c>
      <c r="B432" t="s">
        <v>431</v>
      </c>
      <c r="C432" s="1">
        <v>1256</v>
      </c>
      <c r="D432" s="1">
        <v>508125</v>
      </c>
      <c r="E432">
        <v>0.56100000000000005</v>
      </c>
      <c r="F432">
        <v>0.62</v>
      </c>
      <c r="G432">
        <f t="shared" si="12"/>
        <v>0.62</v>
      </c>
      <c r="H432">
        <f t="shared" si="13"/>
        <v>0.62</v>
      </c>
      <c r="I432" s="1">
        <v>638205285</v>
      </c>
      <c r="J432" s="1">
        <v>525537</v>
      </c>
      <c r="K432" s="1">
        <v>480427</v>
      </c>
    </row>
    <row r="433" spans="1:11" x14ac:dyDescent="0.35">
      <c r="A433">
        <v>490301</v>
      </c>
      <c r="B433" t="s">
        <v>432</v>
      </c>
      <c r="C433" s="1">
        <v>4484</v>
      </c>
      <c r="D433" s="1">
        <v>609503</v>
      </c>
      <c r="E433">
        <v>0.56599999999999995</v>
      </c>
      <c r="F433">
        <v>0.54400000000000004</v>
      </c>
      <c r="G433">
        <f t="shared" si="12"/>
        <v>0.54400000000000004</v>
      </c>
      <c r="H433">
        <f t="shared" si="13"/>
        <v>0.56599999999999995</v>
      </c>
      <c r="I433" s="1">
        <v>2733015546</v>
      </c>
      <c r="J433" s="1">
        <v>1241615</v>
      </c>
      <c r="K433" s="1">
        <v>1157825</v>
      </c>
    </row>
    <row r="434" spans="1:11" x14ac:dyDescent="0.35">
      <c r="A434">
        <v>490501</v>
      </c>
      <c r="B434" t="s">
        <v>433</v>
      </c>
      <c r="C434" s="1">
        <v>1249</v>
      </c>
      <c r="D434" s="1">
        <v>400884</v>
      </c>
      <c r="E434">
        <v>0.56299999999999994</v>
      </c>
      <c r="F434">
        <v>0.70099999999999996</v>
      </c>
      <c r="G434">
        <f t="shared" si="12"/>
        <v>0.70099999999999996</v>
      </c>
      <c r="H434">
        <f t="shared" si="13"/>
        <v>0.70099999999999996</v>
      </c>
      <c r="I434" s="1">
        <v>500704873</v>
      </c>
      <c r="J434" s="1">
        <v>0</v>
      </c>
      <c r="K434" s="1">
        <v>0</v>
      </c>
    </row>
    <row r="435" spans="1:11" x14ac:dyDescent="0.35">
      <c r="A435">
        <v>490601</v>
      </c>
      <c r="B435" t="s">
        <v>434</v>
      </c>
      <c r="C435" s="1">
        <v>2562</v>
      </c>
      <c r="D435" s="1">
        <v>323032</v>
      </c>
      <c r="E435">
        <v>0.53300000000000003</v>
      </c>
      <c r="F435">
        <v>0.75900000000000001</v>
      </c>
      <c r="G435">
        <f t="shared" si="12"/>
        <v>0.75900000000000001</v>
      </c>
      <c r="H435">
        <f t="shared" si="13"/>
        <v>0.75900000000000001</v>
      </c>
      <c r="I435" s="1">
        <v>827609260</v>
      </c>
      <c r="J435" s="1">
        <v>1134824</v>
      </c>
      <c r="K435" s="1">
        <v>1087204</v>
      </c>
    </row>
    <row r="436" spans="1:11" x14ac:dyDescent="0.35">
      <c r="A436">
        <v>490804</v>
      </c>
      <c r="B436" t="s">
        <v>435</v>
      </c>
      <c r="C436" s="1">
        <v>467</v>
      </c>
      <c r="D436" s="1">
        <v>511601</v>
      </c>
      <c r="E436">
        <v>0.60799999999999998</v>
      </c>
      <c r="F436">
        <v>0.61699999999999999</v>
      </c>
      <c r="G436">
        <f t="shared" si="12"/>
        <v>0.61699999999999999</v>
      </c>
      <c r="H436">
        <f t="shared" si="13"/>
        <v>0.61699999999999999</v>
      </c>
      <c r="I436" s="1">
        <v>238918038</v>
      </c>
      <c r="J436" s="1">
        <v>133929</v>
      </c>
      <c r="K436" s="1">
        <v>202609</v>
      </c>
    </row>
    <row r="437" spans="1:11" x14ac:dyDescent="0.35">
      <c r="A437">
        <v>491200</v>
      </c>
      <c r="B437" t="s">
        <v>436</v>
      </c>
      <c r="C437" s="1">
        <v>1103</v>
      </c>
      <c r="D437" s="1">
        <v>406515</v>
      </c>
      <c r="E437">
        <v>0.53500000000000003</v>
      </c>
      <c r="F437">
        <v>0.69599999999999995</v>
      </c>
      <c r="G437">
        <f t="shared" si="12"/>
        <v>0.69599999999999995</v>
      </c>
      <c r="H437">
        <f t="shared" si="13"/>
        <v>0.69599999999999995</v>
      </c>
      <c r="I437" s="1">
        <v>448387124</v>
      </c>
      <c r="J437" s="1">
        <v>291687</v>
      </c>
      <c r="K437" s="1">
        <v>385875</v>
      </c>
    </row>
    <row r="438" spans="1:11" x14ac:dyDescent="0.35">
      <c r="A438">
        <v>491302</v>
      </c>
      <c r="B438" t="s">
        <v>437</v>
      </c>
      <c r="C438" s="1">
        <v>3382</v>
      </c>
      <c r="D438" s="1">
        <v>464015</v>
      </c>
      <c r="E438">
        <v>0.54300000000000004</v>
      </c>
      <c r="F438">
        <v>0.65300000000000002</v>
      </c>
      <c r="G438">
        <f t="shared" si="12"/>
        <v>0.65300000000000002</v>
      </c>
      <c r="H438">
        <f t="shared" si="13"/>
        <v>0.65300000000000002</v>
      </c>
      <c r="I438" s="1">
        <v>1569300307</v>
      </c>
      <c r="J438" s="1">
        <v>1218806</v>
      </c>
      <c r="K438" s="1">
        <v>1103537</v>
      </c>
    </row>
    <row r="439" spans="1:11" x14ac:dyDescent="0.35">
      <c r="A439">
        <v>491401</v>
      </c>
      <c r="B439" t="s">
        <v>438</v>
      </c>
      <c r="C439" s="1">
        <v>1130</v>
      </c>
      <c r="D439" s="1">
        <v>457300</v>
      </c>
      <c r="E439">
        <v>0.53300000000000003</v>
      </c>
      <c r="F439">
        <v>0.65800000000000003</v>
      </c>
      <c r="G439">
        <f t="shared" si="12"/>
        <v>0.65800000000000003</v>
      </c>
      <c r="H439">
        <f t="shared" si="13"/>
        <v>0.65800000000000003</v>
      </c>
      <c r="I439" s="1">
        <v>516749245</v>
      </c>
      <c r="J439" s="1">
        <v>638937</v>
      </c>
      <c r="K439" s="1">
        <v>594206</v>
      </c>
    </row>
    <row r="440" spans="1:11" x14ac:dyDescent="0.35">
      <c r="A440">
        <v>491501</v>
      </c>
      <c r="B440" t="s">
        <v>439</v>
      </c>
      <c r="C440" s="1">
        <v>1029</v>
      </c>
      <c r="D440" s="1">
        <v>575334</v>
      </c>
      <c r="E440">
        <v>0.61599999999999999</v>
      </c>
      <c r="F440">
        <v>0.56999999999999995</v>
      </c>
      <c r="G440">
        <f t="shared" si="12"/>
        <v>0.56999999999999995</v>
      </c>
      <c r="H440">
        <f t="shared" si="13"/>
        <v>0.61599999999999999</v>
      </c>
      <c r="I440" s="1">
        <v>592018760</v>
      </c>
      <c r="J440" s="1">
        <v>473083</v>
      </c>
      <c r="K440" s="1">
        <v>521372</v>
      </c>
    </row>
    <row r="441" spans="1:11" x14ac:dyDescent="0.35">
      <c r="A441">
        <v>491700</v>
      </c>
      <c r="B441" t="s">
        <v>440</v>
      </c>
      <c r="C441" s="1">
        <v>4626</v>
      </c>
      <c r="D441" s="1">
        <v>363425</v>
      </c>
      <c r="E441">
        <v>0.623</v>
      </c>
      <c r="F441">
        <v>0.72899999999999998</v>
      </c>
      <c r="G441">
        <f t="shared" si="12"/>
        <v>0.72899999999999998</v>
      </c>
      <c r="H441">
        <f t="shared" si="13"/>
        <v>0.72899999999999998</v>
      </c>
      <c r="I441" s="1">
        <v>1681205064</v>
      </c>
      <c r="J441" s="1">
        <v>1505004</v>
      </c>
      <c r="K441" s="1">
        <v>1502958</v>
      </c>
    </row>
    <row r="442" spans="1:11" x14ac:dyDescent="0.35">
      <c r="A442">
        <v>500101</v>
      </c>
      <c r="B442" t="s">
        <v>441</v>
      </c>
      <c r="C442" s="1">
        <v>9399</v>
      </c>
      <c r="D442" s="1">
        <v>924591</v>
      </c>
      <c r="E442">
        <v>0.54100000000000004</v>
      </c>
      <c r="F442">
        <v>0.308</v>
      </c>
      <c r="G442">
        <f t="shared" si="12"/>
        <v>0.308</v>
      </c>
      <c r="H442">
        <f t="shared" si="13"/>
        <v>0.54100000000000004</v>
      </c>
      <c r="I442" s="1">
        <v>8690238465</v>
      </c>
      <c r="J442" s="1">
        <v>1137981</v>
      </c>
      <c r="K442" s="1">
        <v>1170998</v>
      </c>
    </row>
    <row r="443" spans="1:11" x14ac:dyDescent="0.35">
      <c r="A443">
        <v>500108</v>
      </c>
      <c r="B443" t="s">
        <v>442</v>
      </c>
      <c r="C443" s="1">
        <v>2629</v>
      </c>
      <c r="D443" s="1">
        <v>953024</v>
      </c>
      <c r="E443">
        <v>0.63200000000000001</v>
      </c>
      <c r="F443">
        <v>0.28699999999999998</v>
      </c>
      <c r="G443">
        <f t="shared" si="12"/>
        <v>0.28699999999999998</v>
      </c>
      <c r="H443">
        <f t="shared" si="13"/>
        <v>0.63200000000000001</v>
      </c>
      <c r="I443" s="1">
        <v>2505501276</v>
      </c>
      <c r="J443" s="1">
        <v>1280805</v>
      </c>
      <c r="K443" s="1">
        <v>1299669</v>
      </c>
    </row>
    <row r="444" spans="1:11" x14ac:dyDescent="0.35">
      <c r="A444">
        <v>500201</v>
      </c>
      <c r="B444" t="s">
        <v>443</v>
      </c>
      <c r="C444" s="1">
        <v>8309</v>
      </c>
      <c r="D444" s="1">
        <v>557844</v>
      </c>
      <c r="E444">
        <v>0.73099999999999998</v>
      </c>
      <c r="F444">
        <v>0.58299999999999996</v>
      </c>
      <c r="G444">
        <f t="shared" si="12"/>
        <v>0.58299999999999996</v>
      </c>
      <c r="H444">
        <f t="shared" si="13"/>
        <v>0.73099999999999998</v>
      </c>
      <c r="I444" s="1">
        <v>4635127708</v>
      </c>
      <c r="J444" s="1">
        <v>2238757</v>
      </c>
      <c r="K444" s="1">
        <v>2342333</v>
      </c>
    </row>
    <row r="445" spans="1:11" x14ac:dyDescent="0.35">
      <c r="A445">
        <v>500301</v>
      </c>
      <c r="B445" t="s">
        <v>444</v>
      </c>
      <c r="C445" s="1">
        <v>3596</v>
      </c>
      <c r="D445" s="1">
        <v>992211</v>
      </c>
      <c r="E445">
        <v>0.60399999999999998</v>
      </c>
      <c r="F445">
        <v>0.25700000000000001</v>
      </c>
      <c r="G445">
        <f t="shared" si="12"/>
        <v>0.25700000000000001</v>
      </c>
      <c r="H445">
        <f t="shared" si="13"/>
        <v>0.60399999999999998</v>
      </c>
      <c r="I445" s="1">
        <v>3567991817</v>
      </c>
      <c r="J445" s="1">
        <v>970800</v>
      </c>
      <c r="K445" s="1">
        <v>1152579</v>
      </c>
    </row>
    <row r="446" spans="1:11" x14ac:dyDescent="0.35">
      <c r="A446">
        <v>500304</v>
      </c>
      <c r="B446" t="s">
        <v>445</v>
      </c>
      <c r="C446" s="1">
        <v>3158</v>
      </c>
      <c r="D446" s="1">
        <v>933782</v>
      </c>
      <c r="E446">
        <v>0.63900000000000001</v>
      </c>
      <c r="F446">
        <v>0.30099999999999999</v>
      </c>
      <c r="G446">
        <f t="shared" si="12"/>
        <v>0.30099999999999999</v>
      </c>
      <c r="H446">
        <f t="shared" si="13"/>
        <v>0.63900000000000001</v>
      </c>
      <c r="I446" s="1">
        <v>2948884138</v>
      </c>
      <c r="J446" s="1">
        <v>714559</v>
      </c>
      <c r="K446" s="1">
        <v>756669</v>
      </c>
    </row>
    <row r="447" spans="1:11" x14ac:dyDescent="0.35">
      <c r="A447">
        <v>500308</v>
      </c>
      <c r="B447" t="s">
        <v>446</v>
      </c>
      <c r="C447" s="1">
        <v>2873</v>
      </c>
      <c r="D447" s="1">
        <v>813953</v>
      </c>
      <c r="E447">
        <v>0.64</v>
      </c>
      <c r="F447">
        <v>0.39100000000000001</v>
      </c>
      <c r="G447">
        <f t="shared" si="12"/>
        <v>0.39100000000000001</v>
      </c>
      <c r="H447">
        <f t="shared" si="13"/>
        <v>0.64</v>
      </c>
      <c r="I447" s="1">
        <v>2338487586</v>
      </c>
      <c r="J447" s="1">
        <v>1150424</v>
      </c>
      <c r="K447" s="1">
        <v>1110361</v>
      </c>
    </row>
    <row r="448" spans="1:11" x14ac:dyDescent="0.35">
      <c r="A448">
        <v>500401</v>
      </c>
      <c r="B448" t="s">
        <v>447</v>
      </c>
      <c r="C448" s="1">
        <v>5006</v>
      </c>
      <c r="D448" s="1">
        <v>875065</v>
      </c>
      <c r="E448">
        <v>0.66400000000000003</v>
      </c>
      <c r="F448">
        <v>0.34499999999999997</v>
      </c>
      <c r="G448">
        <f t="shared" si="12"/>
        <v>0.34499999999999997</v>
      </c>
      <c r="H448">
        <f t="shared" si="13"/>
        <v>0.66400000000000003</v>
      </c>
      <c r="I448" s="1">
        <v>4380577583</v>
      </c>
      <c r="J448" s="1">
        <v>2323954</v>
      </c>
      <c r="K448" s="1">
        <v>2103302</v>
      </c>
    </row>
    <row r="449" spans="1:11" x14ac:dyDescent="0.35">
      <c r="A449">
        <v>500402</v>
      </c>
      <c r="B449" t="s">
        <v>448</v>
      </c>
      <c r="C449" s="1">
        <v>8203</v>
      </c>
      <c r="D449" s="1">
        <v>1064680</v>
      </c>
      <c r="E449">
        <v>0.504</v>
      </c>
      <c r="F449">
        <v>0.20300000000000001</v>
      </c>
      <c r="G449">
        <f t="shared" si="12"/>
        <v>0.20300000000000001</v>
      </c>
      <c r="H449">
        <f t="shared" si="13"/>
        <v>0.504</v>
      </c>
      <c r="I449" s="1">
        <v>8733571715</v>
      </c>
      <c r="J449" s="1">
        <v>1943073</v>
      </c>
      <c r="K449" s="1">
        <v>1796086</v>
      </c>
    </row>
    <row r="450" spans="1:11" x14ac:dyDescent="0.35">
      <c r="A450">
        <v>510101</v>
      </c>
      <c r="B450" t="s">
        <v>449</v>
      </c>
      <c r="C450" s="1">
        <v>1127</v>
      </c>
      <c r="D450" s="1">
        <v>176736</v>
      </c>
      <c r="E450">
        <v>0.65600000000000003</v>
      </c>
      <c r="F450">
        <v>0.86799999999999999</v>
      </c>
      <c r="G450">
        <f t="shared" si="12"/>
        <v>0.86799999999999999</v>
      </c>
      <c r="H450">
        <f t="shared" si="13"/>
        <v>0.86799999999999999</v>
      </c>
      <c r="I450" s="1">
        <v>199182150</v>
      </c>
      <c r="J450" s="1">
        <v>1298589</v>
      </c>
      <c r="K450" s="1">
        <v>1478147</v>
      </c>
    </row>
    <row r="451" spans="1:11" x14ac:dyDescent="0.35">
      <c r="A451">
        <v>510201</v>
      </c>
      <c r="B451" t="s">
        <v>450</v>
      </c>
      <c r="C451" s="1">
        <v>1328</v>
      </c>
      <c r="D451" s="1">
        <v>308730</v>
      </c>
      <c r="E451">
        <v>0.61199999999999999</v>
      </c>
      <c r="F451">
        <v>0.76900000000000002</v>
      </c>
      <c r="G451">
        <f t="shared" si="12"/>
        <v>0.76900000000000002</v>
      </c>
      <c r="H451">
        <f t="shared" si="13"/>
        <v>0.76900000000000002</v>
      </c>
      <c r="I451" s="1">
        <v>409994553</v>
      </c>
      <c r="J451" s="1">
        <v>962185</v>
      </c>
      <c r="K451" s="1">
        <v>1021322</v>
      </c>
    </row>
    <row r="452" spans="1:11" x14ac:dyDescent="0.35">
      <c r="A452">
        <v>510401</v>
      </c>
      <c r="B452" t="s">
        <v>451</v>
      </c>
      <c r="C452" s="1">
        <v>313</v>
      </c>
      <c r="D452" s="1">
        <v>1096554</v>
      </c>
      <c r="E452">
        <v>0.317</v>
      </c>
      <c r="F452">
        <v>0.17899999999999999</v>
      </c>
      <c r="G452">
        <f t="shared" ref="G452:G515" si="14">F452</f>
        <v>0.17899999999999999</v>
      </c>
      <c r="H452">
        <f t="shared" ref="H452:H515" si="15">MAX(IF(E452&gt;F452,E452,F452),0.36)</f>
        <v>0.36</v>
      </c>
      <c r="I452" s="1">
        <v>343221648</v>
      </c>
      <c r="J452" s="1">
        <v>290194</v>
      </c>
      <c r="K452" s="1">
        <v>315410</v>
      </c>
    </row>
    <row r="453" spans="1:11" x14ac:dyDescent="0.35">
      <c r="A453">
        <v>510501</v>
      </c>
      <c r="B453" t="s">
        <v>452</v>
      </c>
      <c r="C453" s="1">
        <v>353</v>
      </c>
      <c r="D453" s="1">
        <v>1315099</v>
      </c>
      <c r="E453">
        <v>0.47399999999999998</v>
      </c>
      <c r="F453">
        <v>1.6E-2</v>
      </c>
      <c r="G453">
        <f t="shared" si="14"/>
        <v>1.6E-2</v>
      </c>
      <c r="H453">
        <f t="shared" si="15"/>
        <v>0.47399999999999998</v>
      </c>
      <c r="I453" s="1">
        <v>464230291</v>
      </c>
      <c r="J453" s="1">
        <v>208860</v>
      </c>
      <c r="K453" s="1">
        <v>251380</v>
      </c>
    </row>
    <row r="454" spans="1:11" x14ac:dyDescent="0.35">
      <c r="A454">
        <v>511101</v>
      </c>
      <c r="B454" t="s">
        <v>453</v>
      </c>
      <c r="C454" s="1">
        <v>1685</v>
      </c>
      <c r="D454" s="1">
        <v>255101</v>
      </c>
      <c r="E454">
        <v>0.36599999999999999</v>
      </c>
      <c r="F454">
        <v>0.81</v>
      </c>
      <c r="G454">
        <f t="shared" si="14"/>
        <v>0.81</v>
      </c>
      <c r="H454">
        <f t="shared" si="15"/>
        <v>0.81</v>
      </c>
      <c r="I454" s="1">
        <v>429846823</v>
      </c>
      <c r="J454" s="1">
        <v>2025838</v>
      </c>
      <c r="K454" s="1">
        <v>2260874</v>
      </c>
    </row>
    <row r="455" spans="1:11" x14ac:dyDescent="0.35">
      <c r="A455">
        <v>511201</v>
      </c>
      <c r="B455" t="s">
        <v>454</v>
      </c>
      <c r="C455" s="1">
        <v>329</v>
      </c>
      <c r="D455" s="1">
        <v>718657</v>
      </c>
      <c r="E455">
        <v>0.40799999999999997</v>
      </c>
      <c r="F455">
        <v>0.46200000000000002</v>
      </c>
      <c r="G455">
        <f t="shared" si="14"/>
        <v>0.46200000000000002</v>
      </c>
      <c r="H455">
        <f t="shared" si="15"/>
        <v>0.46200000000000002</v>
      </c>
      <c r="I455" s="1">
        <v>236438235</v>
      </c>
      <c r="J455" s="1">
        <v>212407</v>
      </c>
      <c r="K455" s="1">
        <v>228239</v>
      </c>
    </row>
    <row r="456" spans="1:11" x14ac:dyDescent="0.35">
      <c r="A456">
        <v>511301</v>
      </c>
      <c r="B456" t="s">
        <v>455</v>
      </c>
      <c r="C456" s="1">
        <v>402</v>
      </c>
      <c r="D456" s="1">
        <v>300402</v>
      </c>
      <c r="E456">
        <v>0.58399999999999996</v>
      </c>
      <c r="F456">
        <v>0.77600000000000002</v>
      </c>
      <c r="G456">
        <f t="shared" si="14"/>
        <v>0.77600000000000002</v>
      </c>
      <c r="H456">
        <f t="shared" si="15"/>
        <v>0.77600000000000002</v>
      </c>
      <c r="I456" s="1">
        <v>120761869</v>
      </c>
      <c r="J456" s="1">
        <v>567183</v>
      </c>
      <c r="K456" s="1">
        <v>586808</v>
      </c>
    </row>
    <row r="457" spans="1:11" x14ac:dyDescent="0.35">
      <c r="A457">
        <v>511602</v>
      </c>
      <c r="B457" t="s">
        <v>456</v>
      </c>
      <c r="C457" s="1">
        <v>568</v>
      </c>
      <c r="D457" s="1">
        <v>294291</v>
      </c>
      <c r="E457">
        <v>0.57299999999999995</v>
      </c>
      <c r="F457">
        <v>0.78</v>
      </c>
      <c r="G457">
        <f t="shared" si="14"/>
        <v>0.78</v>
      </c>
      <c r="H457">
        <f t="shared" si="15"/>
        <v>0.78</v>
      </c>
      <c r="I457" s="1">
        <v>167157388</v>
      </c>
      <c r="J457" s="1">
        <v>699460</v>
      </c>
      <c r="K457" s="1">
        <v>798898</v>
      </c>
    </row>
    <row r="458" spans="1:11" x14ac:dyDescent="0.35">
      <c r="A458">
        <v>511901</v>
      </c>
      <c r="B458" t="s">
        <v>457</v>
      </c>
      <c r="C458" s="1">
        <v>742</v>
      </c>
      <c r="D458" s="1">
        <v>293254</v>
      </c>
      <c r="E458">
        <v>0.55100000000000005</v>
      </c>
      <c r="F458">
        <v>0.78100000000000003</v>
      </c>
      <c r="G458">
        <f t="shared" si="14"/>
        <v>0.78100000000000003</v>
      </c>
      <c r="H458">
        <f t="shared" si="15"/>
        <v>0.78100000000000003</v>
      </c>
      <c r="I458" s="1">
        <v>217595032</v>
      </c>
      <c r="J458" s="1">
        <v>744717</v>
      </c>
      <c r="K458" s="1">
        <v>833326</v>
      </c>
    </row>
    <row r="459" spans="1:11" x14ac:dyDescent="0.35">
      <c r="A459">
        <v>512001</v>
      </c>
      <c r="B459" t="s">
        <v>458</v>
      </c>
      <c r="C459" s="1">
        <v>2961</v>
      </c>
      <c r="D459" s="1">
        <v>260554</v>
      </c>
      <c r="E459">
        <v>0.55400000000000005</v>
      </c>
      <c r="F459">
        <v>0.80600000000000005</v>
      </c>
      <c r="G459">
        <f t="shared" si="14"/>
        <v>0.80600000000000005</v>
      </c>
      <c r="H459">
        <f t="shared" si="15"/>
        <v>0.80600000000000005</v>
      </c>
      <c r="I459" s="1">
        <v>771502322</v>
      </c>
      <c r="J459" s="1">
        <v>2112929</v>
      </c>
      <c r="K459" s="1">
        <v>2338266</v>
      </c>
    </row>
    <row r="460" spans="1:11" x14ac:dyDescent="0.35">
      <c r="A460">
        <v>512101</v>
      </c>
      <c r="B460" t="s">
        <v>459</v>
      </c>
      <c r="C460" s="1">
        <v>373</v>
      </c>
      <c r="D460" s="1">
        <v>618438</v>
      </c>
      <c r="E460">
        <v>0.46700000000000003</v>
      </c>
      <c r="F460">
        <v>0.53700000000000003</v>
      </c>
      <c r="G460">
        <f t="shared" si="14"/>
        <v>0.53700000000000003</v>
      </c>
      <c r="H460">
        <f t="shared" si="15"/>
        <v>0.53700000000000003</v>
      </c>
      <c r="I460" s="1">
        <v>230677421</v>
      </c>
      <c r="J460" s="1">
        <v>473092</v>
      </c>
      <c r="K460" s="1">
        <v>549571</v>
      </c>
    </row>
    <row r="461" spans="1:11" x14ac:dyDescent="0.35">
      <c r="A461">
        <v>512201</v>
      </c>
      <c r="B461" t="s">
        <v>460</v>
      </c>
      <c r="C461" s="1">
        <v>997</v>
      </c>
      <c r="D461" s="1">
        <v>237576</v>
      </c>
      <c r="E461">
        <v>0.69</v>
      </c>
      <c r="F461">
        <v>0.82299999999999995</v>
      </c>
      <c r="G461">
        <f t="shared" si="14"/>
        <v>0.82299999999999995</v>
      </c>
      <c r="H461">
        <f t="shared" si="15"/>
        <v>0.82299999999999995</v>
      </c>
      <c r="I461" s="1">
        <v>236863715</v>
      </c>
      <c r="J461" s="1">
        <v>1007086</v>
      </c>
      <c r="K461" s="1">
        <v>1095989</v>
      </c>
    </row>
    <row r="462" spans="1:11" x14ac:dyDescent="0.35">
      <c r="A462">
        <v>512300</v>
      </c>
      <c r="B462" t="s">
        <v>461</v>
      </c>
      <c r="C462" s="1">
        <v>1722</v>
      </c>
      <c r="D462" s="1">
        <v>213945</v>
      </c>
      <c r="E462">
        <v>0.70399999999999996</v>
      </c>
      <c r="F462">
        <v>0.84</v>
      </c>
      <c r="G462">
        <f t="shared" si="14"/>
        <v>0.84</v>
      </c>
      <c r="H462">
        <f t="shared" si="15"/>
        <v>0.84</v>
      </c>
      <c r="I462" s="1">
        <v>368414760</v>
      </c>
      <c r="J462" s="1">
        <v>2066843</v>
      </c>
      <c r="K462" s="1">
        <v>2373662</v>
      </c>
    </row>
    <row r="463" spans="1:11" x14ac:dyDescent="0.35">
      <c r="A463">
        <v>512404</v>
      </c>
      <c r="B463" t="s">
        <v>462</v>
      </c>
      <c r="C463" s="1">
        <v>572</v>
      </c>
      <c r="D463" s="1">
        <v>251040</v>
      </c>
      <c r="E463">
        <v>0.625</v>
      </c>
      <c r="F463">
        <v>0.81299999999999994</v>
      </c>
      <c r="G463">
        <f t="shared" si="14"/>
        <v>0.81299999999999994</v>
      </c>
      <c r="H463">
        <f t="shared" si="15"/>
        <v>0.81299999999999994</v>
      </c>
      <c r="I463" s="1">
        <v>143595171</v>
      </c>
      <c r="J463" s="1">
        <v>924078</v>
      </c>
      <c r="K463" s="1">
        <v>1079451</v>
      </c>
    </row>
    <row r="464" spans="1:11" x14ac:dyDescent="0.35">
      <c r="A464">
        <v>512501</v>
      </c>
      <c r="B464" t="s">
        <v>463</v>
      </c>
      <c r="C464" s="1">
        <v>461</v>
      </c>
      <c r="D464" s="1">
        <v>525487</v>
      </c>
      <c r="E464">
        <v>0.41199999999999998</v>
      </c>
      <c r="F464">
        <v>0.60699999999999998</v>
      </c>
      <c r="G464">
        <f t="shared" si="14"/>
        <v>0.60699999999999998</v>
      </c>
      <c r="H464">
        <f t="shared" si="15"/>
        <v>0.60699999999999998</v>
      </c>
      <c r="I464" s="1">
        <v>242249702</v>
      </c>
      <c r="J464" s="1">
        <v>584699</v>
      </c>
      <c r="K464" s="1">
        <v>630174</v>
      </c>
    </row>
    <row r="465" spans="1:11" x14ac:dyDescent="0.35">
      <c r="A465">
        <v>512902</v>
      </c>
      <c r="B465" t="s">
        <v>464</v>
      </c>
      <c r="C465" s="1">
        <v>1351</v>
      </c>
      <c r="D465" s="1">
        <v>358317</v>
      </c>
      <c r="E465">
        <v>0.67400000000000004</v>
      </c>
      <c r="F465">
        <v>0.73199999999999998</v>
      </c>
      <c r="G465">
        <f t="shared" si="14"/>
        <v>0.73199999999999998</v>
      </c>
      <c r="H465">
        <f t="shared" si="15"/>
        <v>0.73199999999999998</v>
      </c>
      <c r="I465" s="1">
        <v>484086703</v>
      </c>
      <c r="J465" s="1">
        <v>1303941</v>
      </c>
      <c r="K465" s="1">
        <v>1360659</v>
      </c>
    </row>
    <row r="466" spans="1:11" x14ac:dyDescent="0.35">
      <c r="A466">
        <v>513102</v>
      </c>
      <c r="B466" t="s">
        <v>465</v>
      </c>
      <c r="C466" s="1">
        <v>606</v>
      </c>
      <c r="D466" s="1">
        <v>264271</v>
      </c>
      <c r="E466">
        <v>0.29299999999999998</v>
      </c>
      <c r="F466">
        <v>0.80300000000000005</v>
      </c>
      <c r="G466">
        <f t="shared" si="14"/>
        <v>0.80300000000000005</v>
      </c>
      <c r="H466">
        <f t="shared" si="15"/>
        <v>0.80300000000000005</v>
      </c>
      <c r="I466" s="1">
        <v>160148608</v>
      </c>
      <c r="J466" s="1">
        <v>692533</v>
      </c>
      <c r="K466" s="1">
        <v>784136</v>
      </c>
    </row>
    <row r="467" spans="1:11" x14ac:dyDescent="0.35">
      <c r="A467">
        <v>520101</v>
      </c>
      <c r="B467" t="s">
        <v>466</v>
      </c>
      <c r="C467" s="1">
        <v>3389</v>
      </c>
      <c r="D467" s="1">
        <v>524105</v>
      </c>
      <c r="E467">
        <v>0.60399999999999998</v>
      </c>
      <c r="F467">
        <v>0.60799999999999998</v>
      </c>
      <c r="G467">
        <f t="shared" si="14"/>
        <v>0.60799999999999998</v>
      </c>
      <c r="H467">
        <f t="shared" si="15"/>
        <v>0.60799999999999998</v>
      </c>
      <c r="I467" s="1">
        <v>1776193505</v>
      </c>
      <c r="J467" s="1">
        <v>1512225</v>
      </c>
      <c r="K467" s="1">
        <v>1557496</v>
      </c>
    </row>
    <row r="468" spans="1:11" x14ac:dyDescent="0.35">
      <c r="A468">
        <v>520302</v>
      </c>
      <c r="B468" t="s">
        <v>467</v>
      </c>
      <c r="C468" s="1">
        <v>10561</v>
      </c>
      <c r="D468" s="1">
        <v>580108</v>
      </c>
      <c r="E468">
        <v>0.56100000000000005</v>
      </c>
      <c r="F468">
        <v>0.56599999999999995</v>
      </c>
      <c r="G468">
        <f t="shared" si="14"/>
        <v>0.56599999999999995</v>
      </c>
      <c r="H468">
        <f t="shared" si="15"/>
        <v>0.56599999999999995</v>
      </c>
      <c r="I468" s="1">
        <v>6126527080</v>
      </c>
      <c r="J468" s="1">
        <v>1784893</v>
      </c>
      <c r="K468" s="1">
        <v>2049696</v>
      </c>
    </row>
    <row r="469" spans="1:11" x14ac:dyDescent="0.35">
      <c r="A469">
        <v>520401</v>
      </c>
      <c r="B469" t="s">
        <v>468</v>
      </c>
      <c r="C469" s="1">
        <v>1247</v>
      </c>
      <c r="D469" s="1">
        <v>558358</v>
      </c>
      <c r="E469">
        <v>0.29299999999999998</v>
      </c>
      <c r="F469">
        <v>0.58199999999999996</v>
      </c>
      <c r="G469">
        <f t="shared" si="14"/>
        <v>0.58199999999999996</v>
      </c>
      <c r="H469">
        <f t="shared" si="15"/>
        <v>0.58199999999999996</v>
      </c>
      <c r="I469" s="1">
        <v>696272518</v>
      </c>
      <c r="J469" s="1">
        <v>563395</v>
      </c>
      <c r="K469" s="1">
        <v>587635</v>
      </c>
    </row>
    <row r="470" spans="1:11" x14ac:dyDescent="0.35">
      <c r="A470">
        <v>520601</v>
      </c>
      <c r="B470" t="s">
        <v>469</v>
      </c>
      <c r="C470" s="1">
        <v>134</v>
      </c>
      <c r="D470" s="1">
        <v>2866019</v>
      </c>
      <c r="E470">
        <v>0</v>
      </c>
      <c r="F470">
        <v>0</v>
      </c>
      <c r="G470">
        <f t="shared" si="14"/>
        <v>0</v>
      </c>
      <c r="H470">
        <f t="shared" si="15"/>
        <v>0.36</v>
      </c>
      <c r="I470" s="1">
        <v>384046663</v>
      </c>
      <c r="J470" s="1">
        <v>40870</v>
      </c>
      <c r="K470" s="1">
        <v>38443</v>
      </c>
    </row>
    <row r="471" spans="1:11" x14ac:dyDescent="0.35">
      <c r="A471">
        <v>520701</v>
      </c>
      <c r="B471" t="s">
        <v>470</v>
      </c>
      <c r="C471" s="1">
        <v>975</v>
      </c>
      <c r="D471" s="1">
        <v>696339</v>
      </c>
      <c r="E471">
        <v>0.433</v>
      </c>
      <c r="F471">
        <v>0.47899999999999998</v>
      </c>
      <c r="G471">
        <f t="shared" si="14"/>
        <v>0.47899999999999998</v>
      </c>
      <c r="H471">
        <f t="shared" si="15"/>
        <v>0.47899999999999998</v>
      </c>
      <c r="I471" s="1">
        <v>678931253</v>
      </c>
      <c r="J471" s="1">
        <v>419401</v>
      </c>
      <c r="K471" s="1">
        <v>402142</v>
      </c>
    </row>
    <row r="472" spans="1:11" x14ac:dyDescent="0.35">
      <c r="A472">
        <v>521200</v>
      </c>
      <c r="B472" t="s">
        <v>471</v>
      </c>
      <c r="C472" s="1">
        <v>1417</v>
      </c>
      <c r="D472" s="1">
        <v>470747</v>
      </c>
      <c r="E472">
        <v>0.51900000000000002</v>
      </c>
      <c r="F472">
        <v>0.64800000000000002</v>
      </c>
      <c r="G472">
        <f t="shared" si="14"/>
        <v>0.64800000000000002</v>
      </c>
      <c r="H472">
        <f t="shared" si="15"/>
        <v>0.64800000000000002</v>
      </c>
      <c r="I472" s="1">
        <v>667049762</v>
      </c>
      <c r="J472" s="1">
        <v>646579</v>
      </c>
      <c r="K472" s="1">
        <v>649621</v>
      </c>
    </row>
    <row r="473" spans="1:11" x14ac:dyDescent="0.35">
      <c r="A473">
        <v>521301</v>
      </c>
      <c r="B473" t="s">
        <v>472</v>
      </c>
      <c r="C473" s="1">
        <v>4589</v>
      </c>
      <c r="D473" s="1">
        <v>507891</v>
      </c>
      <c r="E473">
        <v>0.56799999999999995</v>
      </c>
      <c r="F473">
        <v>0.621</v>
      </c>
      <c r="G473">
        <f t="shared" si="14"/>
        <v>0.621</v>
      </c>
      <c r="H473">
        <f t="shared" si="15"/>
        <v>0.621</v>
      </c>
      <c r="I473" s="1">
        <v>2330716153</v>
      </c>
      <c r="J473" s="1">
        <v>1353309</v>
      </c>
      <c r="K473" s="1">
        <v>1473230</v>
      </c>
    </row>
    <row r="474" spans="1:11" x14ac:dyDescent="0.35">
      <c r="A474">
        <v>521401</v>
      </c>
      <c r="B474" t="s">
        <v>473</v>
      </c>
      <c r="C474" s="1">
        <v>3372</v>
      </c>
      <c r="D474" s="1">
        <v>517920</v>
      </c>
      <c r="E474">
        <v>0.47099999999999997</v>
      </c>
      <c r="F474">
        <v>0.61299999999999999</v>
      </c>
      <c r="G474">
        <f t="shared" si="14"/>
        <v>0.61299999999999999</v>
      </c>
      <c r="H474">
        <f t="shared" si="15"/>
        <v>0.61299999999999999</v>
      </c>
      <c r="I474" s="1">
        <v>1746429226</v>
      </c>
      <c r="J474" s="1">
        <v>1528816</v>
      </c>
      <c r="K474" s="1">
        <v>1504939</v>
      </c>
    </row>
    <row r="475" spans="1:11" x14ac:dyDescent="0.35">
      <c r="A475">
        <v>521701</v>
      </c>
      <c r="B475" t="s">
        <v>474</v>
      </c>
      <c r="C475" s="1">
        <v>1920</v>
      </c>
      <c r="D475" s="1">
        <v>430183</v>
      </c>
      <c r="E475">
        <v>0.6</v>
      </c>
      <c r="F475">
        <v>0.67900000000000005</v>
      </c>
      <c r="G475">
        <f t="shared" si="14"/>
        <v>0.67900000000000005</v>
      </c>
      <c r="H475">
        <f t="shared" si="15"/>
        <v>0.67900000000000005</v>
      </c>
      <c r="I475" s="1">
        <v>825951633</v>
      </c>
      <c r="J475" s="1">
        <v>967166</v>
      </c>
      <c r="K475" s="1">
        <v>1042283</v>
      </c>
    </row>
    <row r="476" spans="1:11" x14ac:dyDescent="0.35">
      <c r="A476">
        <v>521800</v>
      </c>
      <c r="B476" t="s">
        <v>475</v>
      </c>
      <c r="C476" s="1">
        <v>7033</v>
      </c>
      <c r="D476" s="1">
        <v>884014</v>
      </c>
      <c r="E476">
        <v>0.33400000000000002</v>
      </c>
      <c r="F476">
        <v>0.33900000000000002</v>
      </c>
      <c r="G476">
        <f t="shared" si="14"/>
        <v>0.33900000000000002</v>
      </c>
      <c r="H476">
        <f t="shared" si="15"/>
        <v>0.36</v>
      </c>
      <c r="I476" s="1">
        <v>6217273445</v>
      </c>
      <c r="J476" s="1">
        <v>1568083</v>
      </c>
      <c r="K476" s="1">
        <v>1612038</v>
      </c>
    </row>
    <row r="477" spans="1:11" x14ac:dyDescent="0.35">
      <c r="A477">
        <v>522001</v>
      </c>
      <c r="B477" t="s">
        <v>476</v>
      </c>
      <c r="C477" s="1">
        <v>1256</v>
      </c>
      <c r="D477" s="1">
        <v>536552</v>
      </c>
      <c r="E477">
        <v>0.38500000000000001</v>
      </c>
      <c r="F477">
        <v>0.59899999999999998</v>
      </c>
      <c r="G477">
        <f t="shared" si="14"/>
        <v>0.59899999999999998</v>
      </c>
      <c r="H477">
        <f t="shared" si="15"/>
        <v>0.59899999999999998</v>
      </c>
      <c r="I477" s="1">
        <v>673910277</v>
      </c>
      <c r="J477" s="1">
        <v>653759</v>
      </c>
      <c r="K477" s="1">
        <v>639170</v>
      </c>
    </row>
    <row r="478" spans="1:11" x14ac:dyDescent="0.35">
      <c r="A478">
        <v>522101</v>
      </c>
      <c r="B478" t="s">
        <v>477</v>
      </c>
      <c r="C478" s="1">
        <v>886</v>
      </c>
      <c r="D478" s="1">
        <v>493930</v>
      </c>
      <c r="E478">
        <v>0.65900000000000003</v>
      </c>
      <c r="F478">
        <v>0.63100000000000001</v>
      </c>
      <c r="G478">
        <f t="shared" si="14"/>
        <v>0.63100000000000001</v>
      </c>
      <c r="H478">
        <f t="shared" si="15"/>
        <v>0.65900000000000003</v>
      </c>
      <c r="I478" s="1">
        <v>437622864</v>
      </c>
      <c r="J478" s="1">
        <v>326581</v>
      </c>
      <c r="K478" s="1">
        <v>315819</v>
      </c>
    </row>
    <row r="479" spans="1:11" x14ac:dyDescent="0.35">
      <c r="A479">
        <v>530101</v>
      </c>
      <c r="B479" t="s">
        <v>478</v>
      </c>
      <c r="C479" s="1">
        <v>901</v>
      </c>
      <c r="D479" s="1">
        <v>443318</v>
      </c>
      <c r="E479">
        <v>0.57899999999999996</v>
      </c>
      <c r="F479">
        <v>0.66800000000000004</v>
      </c>
      <c r="G479">
        <f t="shared" si="14"/>
        <v>0.66800000000000004</v>
      </c>
      <c r="H479">
        <f t="shared" si="15"/>
        <v>0.66800000000000004</v>
      </c>
      <c r="I479" s="1">
        <v>399429829</v>
      </c>
      <c r="J479" s="1">
        <v>473375</v>
      </c>
      <c r="K479" s="1">
        <v>499088</v>
      </c>
    </row>
    <row r="480" spans="1:11" x14ac:dyDescent="0.35">
      <c r="A480">
        <v>530202</v>
      </c>
      <c r="B480" t="s">
        <v>479</v>
      </c>
      <c r="C480" s="1">
        <v>2810</v>
      </c>
      <c r="D480" s="1">
        <v>487841</v>
      </c>
      <c r="E480">
        <v>0.59799999999999998</v>
      </c>
      <c r="F480">
        <v>0.63500000000000001</v>
      </c>
      <c r="G480">
        <f t="shared" si="14"/>
        <v>0.63500000000000001</v>
      </c>
      <c r="H480">
        <f t="shared" si="15"/>
        <v>0.63500000000000001</v>
      </c>
      <c r="I480" s="1">
        <v>1370834159</v>
      </c>
      <c r="J480" s="1">
        <v>959371</v>
      </c>
      <c r="K480" s="1">
        <v>966060</v>
      </c>
    </row>
    <row r="481" spans="1:11" x14ac:dyDescent="0.35">
      <c r="A481">
        <v>530301</v>
      </c>
      <c r="B481" t="s">
        <v>480</v>
      </c>
      <c r="C481" s="1">
        <v>4543</v>
      </c>
      <c r="D481" s="1">
        <v>586954</v>
      </c>
      <c r="E481">
        <v>0.59799999999999998</v>
      </c>
      <c r="F481">
        <v>0.56100000000000005</v>
      </c>
      <c r="G481">
        <f t="shared" si="14"/>
        <v>0.56100000000000005</v>
      </c>
      <c r="H481">
        <f t="shared" si="15"/>
        <v>0.59799999999999998</v>
      </c>
      <c r="I481" s="1">
        <v>2666534784</v>
      </c>
      <c r="J481" s="1">
        <v>1173211</v>
      </c>
      <c r="K481" s="1">
        <v>1045268</v>
      </c>
    </row>
    <row r="482" spans="1:11" x14ac:dyDescent="0.35">
      <c r="A482">
        <v>530501</v>
      </c>
      <c r="B482" t="s">
        <v>481</v>
      </c>
      <c r="C482" s="1">
        <v>2062</v>
      </c>
      <c r="D482" s="1">
        <v>722136</v>
      </c>
      <c r="E482">
        <v>0.55100000000000005</v>
      </c>
      <c r="F482">
        <v>0.46</v>
      </c>
      <c r="G482">
        <f t="shared" si="14"/>
        <v>0.46</v>
      </c>
      <c r="H482">
        <f t="shared" si="15"/>
        <v>0.55100000000000005</v>
      </c>
      <c r="I482" s="1">
        <v>1489045733</v>
      </c>
      <c r="J482" s="1">
        <v>935155</v>
      </c>
      <c r="K482" s="1">
        <v>958894</v>
      </c>
    </row>
    <row r="483" spans="1:11" x14ac:dyDescent="0.35">
      <c r="A483">
        <v>530515</v>
      </c>
      <c r="B483" t="s">
        <v>482</v>
      </c>
      <c r="C483" s="1">
        <v>3169</v>
      </c>
      <c r="D483" s="1">
        <v>455284</v>
      </c>
      <c r="E483">
        <v>0.51600000000000001</v>
      </c>
      <c r="F483">
        <v>0.66</v>
      </c>
      <c r="G483">
        <f t="shared" si="14"/>
        <v>0.66</v>
      </c>
      <c r="H483">
        <f t="shared" si="15"/>
        <v>0.66</v>
      </c>
      <c r="I483" s="1">
        <v>1442795458</v>
      </c>
      <c r="J483" s="1">
        <v>957984</v>
      </c>
      <c r="K483" s="1">
        <v>939036</v>
      </c>
    </row>
    <row r="484" spans="1:11" x14ac:dyDescent="0.35">
      <c r="A484">
        <v>530600</v>
      </c>
      <c r="B484" t="s">
        <v>483</v>
      </c>
      <c r="C484" s="1">
        <v>9976</v>
      </c>
      <c r="D484" s="1">
        <v>248785</v>
      </c>
      <c r="E484">
        <v>0.64</v>
      </c>
      <c r="F484">
        <v>0.81399999999999995</v>
      </c>
      <c r="G484">
        <f t="shared" si="14"/>
        <v>0.81399999999999995</v>
      </c>
      <c r="H484">
        <f t="shared" si="15"/>
        <v>0.81399999999999995</v>
      </c>
      <c r="I484" s="1">
        <v>2481883346</v>
      </c>
      <c r="J484" s="1">
        <v>2381778</v>
      </c>
      <c r="K484" s="1">
        <v>2170886</v>
      </c>
    </row>
    <row r="485" spans="1:11" x14ac:dyDescent="0.35">
      <c r="A485">
        <v>540801</v>
      </c>
      <c r="B485" t="s">
        <v>484</v>
      </c>
      <c r="C485" s="1">
        <v>355</v>
      </c>
      <c r="D485" s="1">
        <v>1371224</v>
      </c>
      <c r="E485">
        <v>0.36</v>
      </c>
      <c r="F485">
        <v>0</v>
      </c>
      <c r="G485">
        <f t="shared" si="14"/>
        <v>0</v>
      </c>
      <c r="H485">
        <f t="shared" si="15"/>
        <v>0.36</v>
      </c>
      <c r="I485" s="1">
        <v>486784537</v>
      </c>
      <c r="J485" s="1">
        <v>176395</v>
      </c>
      <c r="K485" s="1">
        <v>151508</v>
      </c>
    </row>
    <row r="486" spans="1:11" x14ac:dyDescent="0.35">
      <c r="A486">
        <v>540901</v>
      </c>
      <c r="B486" t="s">
        <v>485</v>
      </c>
      <c r="C486" s="1">
        <v>306</v>
      </c>
      <c r="D486" s="1">
        <v>589519</v>
      </c>
      <c r="E486">
        <v>0.44900000000000001</v>
      </c>
      <c r="F486">
        <v>0.55900000000000005</v>
      </c>
      <c r="G486">
        <f t="shared" si="14"/>
        <v>0.55900000000000005</v>
      </c>
      <c r="H486">
        <f t="shared" si="15"/>
        <v>0.55900000000000005</v>
      </c>
      <c r="I486" s="1">
        <v>180393024</v>
      </c>
      <c r="J486" s="1">
        <v>248887</v>
      </c>
      <c r="K486" s="1">
        <v>197435</v>
      </c>
    </row>
    <row r="487" spans="1:11" x14ac:dyDescent="0.35">
      <c r="A487">
        <v>541001</v>
      </c>
      <c r="B487" t="s">
        <v>486</v>
      </c>
      <c r="C487" s="1">
        <v>872</v>
      </c>
      <c r="D487" s="1">
        <v>527859</v>
      </c>
      <c r="E487">
        <v>0.59199999999999997</v>
      </c>
      <c r="F487">
        <v>0.60499999999999998</v>
      </c>
      <c r="G487">
        <f t="shared" si="14"/>
        <v>0.60499999999999998</v>
      </c>
      <c r="H487">
        <f t="shared" si="15"/>
        <v>0.60499999999999998</v>
      </c>
      <c r="I487" s="1">
        <v>460293919</v>
      </c>
      <c r="J487" s="1">
        <v>450548</v>
      </c>
      <c r="K487" s="1">
        <v>494883</v>
      </c>
    </row>
    <row r="488" spans="1:11" x14ac:dyDescent="0.35">
      <c r="A488">
        <v>541102</v>
      </c>
      <c r="B488" t="s">
        <v>487</v>
      </c>
      <c r="C488" s="1">
        <v>1885</v>
      </c>
      <c r="D488" s="1">
        <v>413154</v>
      </c>
      <c r="E488">
        <v>0.57699999999999996</v>
      </c>
      <c r="F488">
        <v>0.69099999999999995</v>
      </c>
      <c r="G488">
        <f t="shared" si="14"/>
        <v>0.69099999999999995</v>
      </c>
      <c r="H488">
        <f t="shared" si="15"/>
        <v>0.69099999999999995</v>
      </c>
      <c r="I488" s="1">
        <v>778795649</v>
      </c>
      <c r="J488" s="1">
        <v>1048664</v>
      </c>
      <c r="K488" s="1">
        <v>911517</v>
      </c>
    </row>
    <row r="489" spans="1:11" x14ac:dyDescent="0.35">
      <c r="A489">
        <v>541201</v>
      </c>
      <c r="B489" t="s">
        <v>488</v>
      </c>
      <c r="C489" s="1">
        <v>882</v>
      </c>
      <c r="D489" s="1">
        <v>491568</v>
      </c>
      <c r="E489">
        <v>0.625</v>
      </c>
      <c r="F489">
        <v>0.63300000000000001</v>
      </c>
      <c r="G489">
        <f t="shared" si="14"/>
        <v>0.63300000000000001</v>
      </c>
      <c r="H489">
        <f t="shared" si="15"/>
        <v>0.63300000000000001</v>
      </c>
      <c r="I489" s="1">
        <v>433563684</v>
      </c>
      <c r="J489" s="1">
        <v>484896</v>
      </c>
      <c r="K489" s="1">
        <v>474798</v>
      </c>
    </row>
    <row r="490" spans="1:11" x14ac:dyDescent="0.35">
      <c r="A490">
        <v>541401</v>
      </c>
      <c r="B490" t="s">
        <v>489</v>
      </c>
      <c r="C490" s="1">
        <v>291</v>
      </c>
      <c r="D490" s="1">
        <v>417075</v>
      </c>
      <c r="E490">
        <v>0.61599999999999999</v>
      </c>
      <c r="F490">
        <v>0.68799999999999994</v>
      </c>
      <c r="G490">
        <f t="shared" si="14"/>
        <v>0.68799999999999994</v>
      </c>
      <c r="H490">
        <f t="shared" si="15"/>
        <v>0.68799999999999994</v>
      </c>
      <c r="I490" s="1">
        <v>121369108</v>
      </c>
      <c r="J490" s="1">
        <v>417763</v>
      </c>
      <c r="K490" s="1">
        <v>483076</v>
      </c>
    </row>
    <row r="491" spans="1:11" x14ac:dyDescent="0.35">
      <c r="A491">
        <v>550101</v>
      </c>
      <c r="B491" t="s">
        <v>490</v>
      </c>
      <c r="C491" s="1">
        <v>811</v>
      </c>
      <c r="D491" s="1">
        <v>337984</v>
      </c>
      <c r="E491">
        <v>0.55100000000000005</v>
      </c>
      <c r="F491">
        <v>0.748</v>
      </c>
      <c r="G491">
        <f t="shared" si="14"/>
        <v>0.748</v>
      </c>
      <c r="H491">
        <f t="shared" si="15"/>
        <v>0.748</v>
      </c>
      <c r="I491" s="1">
        <v>274105402</v>
      </c>
      <c r="J491" s="1">
        <v>935182</v>
      </c>
      <c r="K491" s="1">
        <v>944200</v>
      </c>
    </row>
    <row r="492" spans="1:11" x14ac:dyDescent="0.35">
      <c r="A492">
        <v>550301</v>
      </c>
      <c r="B492" t="s">
        <v>491</v>
      </c>
      <c r="C492" s="1">
        <v>1193</v>
      </c>
      <c r="D492" s="1">
        <v>552386</v>
      </c>
      <c r="E492">
        <v>0.38500000000000001</v>
      </c>
      <c r="F492">
        <v>0.58699999999999997</v>
      </c>
      <c r="G492">
        <f t="shared" si="14"/>
        <v>0.58699999999999997</v>
      </c>
      <c r="H492">
        <f t="shared" si="15"/>
        <v>0.58699999999999997</v>
      </c>
      <c r="I492" s="1">
        <v>658996796</v>
      </c>
      <c r="J492" s="1">
        <v>1387060</v>
      </c>
      <c r="K492" s="1">
        <v>1210767</v>
      </c>
    </row>
    <row r="493" spans="1:11" x14ac:dyDescent="0.35">
      <c r="A493">
        <v>560501</v>
      </c>
      <c r="B493" t="s">
        <v>492</v>
      </c>
      <c r="C493" s="1">
        <v>811</v>
      </c>
      <c r="D493" s="1">
        <v>537497</v>
      </c>
      <c r="E493">
        <v>0.52100000000000002</v>
      </c>
      <c r="F493">
        <v>0.59799999999999998</v>
      </c>
      <c r="G493">
        <f t="shared" si="14"/>
        <v>0.59799999999999998</v>
      </c>
      <c r="H493">
        <f t="shared" si="15"/>
        <v>0.59799999999999998</v>
      </c>
      <c r="I493" s="1">
        <v>435910094</v>
      </c>
      <c r="J493" s="1">
        <v>939255</v>
      </c>
      <c r="K493" s="1">
        <v>820538</v>
      </c>
    </row>
    <row r="494" spans="1:11" x14ac:dyDescent="0.35">
      <c r="A494">
        <v>560603</v>
      </c>
      <c r="B494" t="s">
        <v>493</v>
      </c>
      <c r="C494" s="1">
        <v>393</v>
      </c>
      <c r="D494" s="1">
        <v>705077</v>
      </c>
      <c r="E494">
        <v>0.59399999999999997</v>
      </c>
      <c r="F494">
        <v>0.47299999999999998</v>
      </c>
      <c r="G494">
        <f t="shared" si="14"/>
        <v>0.47299999999999998</v>
      </c>
      <c r="H494">
        <f t="shared" si="15"/>
        <v>0.59399999999999997</v>
      </c>
      <c r="I494" s="1">
        <v>277095498</v>
      </c>
      <c r="J494" s="1">
        <v>452367</v>
      </c>
      <c r="K494" s="1">
        <v>556395</v>
      </c>
    </row>
    <row r="495" spans="1:11" x14ac:dyDescent="0.35">
      <c r="A495">
        <v>560701</v>
      </c>
      <c r="B495" t="s">
        <v>494</v>
      </c>
      <c r="C495" s="1">
        <v>1422</v>
      </c>
      <c r="D495" s="1">
        <v>340409</v>
      </c>
      <c r="E495">
        <v>0.67</v>
      </c>
      <c r="F495">
        <v>0.746</v>
      </c>
      <c r="G495">
        <f t="shared" si="14"/>
        <v>0.746</v>
      </c>
      <c r="H495">
        <f t="shared" si="15"/>
        <v>0.746</v>
      </c>
      <c r="I495" s="1">
        <v>484061957</v>
      </c>
      <c r="J495" s="1">
        <v>1185323</v>
      </c>
      <c r="K495" s="1">
        <v>1323314</v>
      </c>
    </row>
    <row r="496" spans="1:11" x14ac:dyDescent="0.35">
      <c r="A496">
        <v>561006</v>
      </c>
      <c r="B496" t="s">
        <v>495</v>
      </c>
      <c r="C496" s="1">
        <v>1880</v>
      </c>
      <c r="D496" s="1">
        <v>289160</v>
      </c>
      <c r="E496">
        <v>0.628</v>
      </c>
      <c r="F496">
        <v>0.78400000000000003</v>
      </c>
      <c r="G496">
        <f t="shared" si="14"/>
        <v>0.78400000000000003</v>
      </c>
      <c r="H496">
        <f t="shared" si="15"/>
        <v>0.78400000000000003</v>
      </c>
      <c r="I496" s="1">
        <v>543622535</v>
      </c>
      <c r="J496" s="1">
        <v>1275830</v>
      </c>
      <c r="K496" s="1">
        <v>1324808</v>
      </c>
    </row>
    <row r="497" spans="1:11" x14ac:dyDescent="0.35">
      <c r="A497">
        <v>570101</v>
      </c>
      <c r="B497" t="s">
        <v>496</v>
      </c>
      <c r="C497" s="1">
        <v>1211</v>
      </c>
      <c r="D497" s="1">
        <v>262961</v>
      </c>
      <c r="E497">
        <v>0.63</v>
      </c>
      <c r="F497">
        <v>0.80400000000000005</v>
      </c>
      <c r="G497">
        <f t="shared" si="14"/>
        <v>0.80400000000000005</v>
      </c>
      <c r="H497">
        <f t="shared" si="15"/>
        <v>0.80400000000000005</v>
      </c>
      <c r="I497" s="1">
        <v>318446192</v>
      </c>
      <c r="J497" s="1">
        <v>1891125</v>
      </c>
      <c r="K497" s="1">
        <v>1837540</v>
      </c>
    </row>
    <row r="498" spans="1:11" x14ac:dyDescent="0.35">
      <c r="A498">
        <v>570201</v>
      </c>
      <c r="B498" t="s">
        <v>497</v>
      </c>
      <c r="C498" s="1">
        <v>483</v>
      </c>
      <c r="D498" s="1">
        <v>370016</v>
      </c>
      <c r="E498">
        <v>0.42899999999999999</v>
      </c>
      <c r="F498">
        <v>0.72399999999999998</v>
      </c>
      <c r="G498">
        <f t="shared" si="14"/>
        <v>0.72399999999999998</v>
      </c>
      <c r="H498">
        <f t="shared" si="15"/>
        <v>0.72399999999999998</v>
      </c>
      <c r="I498" s="1">
        <v>178717820</v>
      </c>
      <c r="J498" s="1">
        <v>695531</v>
      </c>
      <c r="K498" s="1">
        <v>699176</v>
      </c>
    </row>
    <row r="499" spans="1:11" x14ac:dyDescent="0.35">
      <c r="A499">
        <v>570302</v>
      </c>
      <c r="B499" t="s">
        <v>498</v>
      </c>
      <c r="C499" s="1">
        <v>1660</v>
      </c>
      <c r="D499" s="1">
        <v>285821</v>
      </c>
      <c r="E499">
        <v>0.54600000000000004</v>
      </c>
      <c r="F499">
        <v>0.78700000000000003</v>
      </c>
      <c r="G499">
        <f t="shared" si="14"/>
        <v>0.78700000000000003</v>
      </c>
      <c r="H499">
        <f t="shared" si="15"/>
        <v>0.78700000000000003</v>
      </c>
      <c r="I499" s="1">
        <v>474463185</v>
      </c>
      <c r="J499" s="1">
        <v>1962489</v>
      </c>
      <c r="K499" s="1">
        <v>1910666</v>
      </c>
    </row>
    <row r="500" spans="1:11" x14ac:dyDescent="0.35">
      <c r="A500">
        <v>570401</v>
      </c>
      <c r="B500" t="s">
        <v>499</v>
      </c>
      <c r="C500" s="1">
        <v>315</v>
      </c>
      <c r="D500" s="1">
        <v>397367</v>
      </c>
      <c r="E500">
        <v>0.55400000000000005</v>
      </c>
      <c r="F500">
        <v>0.70299999999999996</v>
      </c>
      <c r="G500">
        <f t="shared" si="14"/>
        <v>0.70299999999999996</v>
      </c>
      <c r="H500">
        <f t="shared" si="15"/>
        <v>0.70299999999999996</v>
      </c>
      <c r="I500" s="1">
        <v>125170826</v>
      </c>
      <c r="J500" s="1">
        <v>803979</v>
      </c>
      <c r="K500" s="1">
        <v>743563</v>
      </c>
    </row>
    <row r="501" spans="1:11" x14ac:dyDescent="0.35">
      <c r="A501">
        <v>570603</v>
      </c>
      <c r="B501" t="s">
        <v>500</v>
      </c>
      <c r="C501" s="1">
        <v>925</v>
      </c>
      <c r="D501" s="1">
        <v>266738</v>
      </c>
      <c r="E501">
        <v>0.57899999999999996</v>
      </c>
      <c r="F501">
        <v>0.80100000000000005</v>
      </c>
      <c r="G501">
        <f t="shared" si="14"/>
        <v>0.80100000000000005</v>
      </c>
      <c r="H501">
        <f t="shared" si="15"/>
        <v>0.80100000000000005</v>
      </c>
      <c r="I501" s="1">
        <v>246733250</v>
      </c>
      <c r="J501" s="1">
        <v>1747453</v>
      </c>
      <c r="K501" s="1">
        <v>1719537</v>
      </c>
    </row>
    <row r="502" spans="1:11" x14ac:dyDescent="0.35">
      <c r="A502">
        <v>571000</v>
      </c>
      <c r="B502" t="s">
        <v>501</v>
      </c>
      <c r="C502" s="1">
        <v>5252</v>
      </c>
      <c r="D502" s="1">
        <v>364826</v>
      </c>
      <c r="E502">
        <v>0.69</v>
      </c>
      <c r="F502">
        <v>0.72799999999999998</v>
      </c>
      <c r="G502">
        <f t="shared" si="14"/>
        <v>0.72799999999999998</v>
      </c>
      <c r="H502">
        <f t="shared" si="15"/>
        <v>0.72799999999999998</v>
      </c>
      <c r="I502" s="1">
        <v>1916066369</v>
      </c>
      <c r="J502" s="1">
        <v>4055034</v>
      </c>
      <c r="K502" s="1">
        <v>4335725</v>
      </c>
    </row>
    <row r="503" spans="1:11" x14ac:dyDescent="0.35">
      <c r="A503">
        <v>571502</v>
      </c>
      <c r="B503" t="s">
        <v>502</v>
      </c>
      <c r="C503" s="1">
        <v>1063</v>
      </c>
      <c r="D503" s="1">
        <v>288499</v>
      </c>
      <c r="E503">
        <v>0.53500000000000003</v>
      </c>
      <c r="F503">
        <v>0.78500000000000003</v>
      </c>
      <c r="G503">
        <f t="shared" si="14"/>
        <v>0.78500000000000003</v>
      </c>
      <c r="H503">
        <f t="shared" si="15"/>
        <v>0.78500000000000003</v>
      </c>
      <c r="I503" s="1">
        <v>306674596</v>
      </c>
      <c r="J503" s="1">
        <v>1249389</v>
      </c>
      <c r="K503" s="1">
        <v>1334638</v>
      </c>
    </row>
    <row r="504" spans="1:11" x14ac:dyDescent="0.35">
      <c r="A504">
        <v>571800</v>
      </c>
      <c r="B504" t="s">
        <v>503</v>
      </c>
      <c r="C504" s="1">
        <v>1905</v>
      </c>
      <c r="D504" s="1">
        <v>186816</v>
      </c>
      <c r="E504">
        <v>0.59</v>
      </c>
      <c r="F504">
        <v>0.86099999999999999</v>
      </c>
      <c r="G504">
        <f t="shared" si="14"/>
        <v>0.86099999999999999</v>
      </c>
      <c r="H504">
        <f t="shared" si="15"/>
        <v>0.86099999999999999</v>
      </c>
      <c r="I504" s="1">
        <v>355885342</v>
      </c>
      <c r="J504" s="1">
        <v>3360477</v>
      </c>
      <c r="K504" s="1">
        <v>3025248</v>
      </c>
    </row>
    <row r="505" spans="1:11" x14ac:dyDescent="0.35">
      <c r="A505">
        <v>571901</v>
      </c>
      <c r="B505" t="s">
        <v>504</v>
      </c>
      <c r="C505" s="1">
        <v>520</v>
      </c>
      <c r="D505" s="1">
        <v>302139</v>
      </c>
      <c r="E505">
        <v>0.623</v>
      </c>
      <c r="F505">
        <v>0.77500000000000002</v>
      </c>
      <c r="G505">
        <f t="shared" si="14"/>
        <v>0.77500000000000002</v>
      </c>
      <c r="H505">
        <f t="shared" si="15"/>
        <v>0.77500000000000002</v>
      </c>
      <c r="I505" s="1">
        <v>157112435</v>
      </c>
      <c r="J505" s="1">
        <v>754546</v>
      </c>
      <c r="K505" s="1">
        <v>691920</v>
      </c>
    </row>
    <row r="506" spans="1:11" x14ac:dyDescent="0.35">
      <c r="A506">
        <v>572301</v>
      </c>
      <c r="B506" t="s">
        <v>505</v>
      </c>
      <c r="C506" s="1">
        <v>427</v>
      </c>
      <c r="D506" s="1">
        <v>413829</v>
      </c>
      <c r="E506">
        <v>0.46400000000000002</v>
      </c>
      <c r="F506">
        <v>0.69099999999999995</v>
      </c>
      <c r="G506">
        <f t="shared" si="14"/>
        <v>0.69099999999999995</v>
      </c>
      <c r="H506">
        <f t="shared" si="15"/>
        <v>0.69099999999999995</v>
      </c>
      <c r="I506" s="1">
        <v>176705272</v>
      </c>
      <c r="J506" s="1">
        <v>515996</v>
      </c>
      <c r="K506" s="1">
        <v>458864</v>
      </c>
    </row>
    <row r="507" spans="1:11" x14ac:dyDescent="0.35">
      <c r="A507">
        <v>572702</v>
      </c>
      <c r="B507" t="s">
        <v>506</v>
      </c>
      <c r="C507" s="1">
        <v>516</v>
      </c>
      <c r="D507" s="1">
        <v>329823</v>
      </c>
      <c r="E507">
        <v>0.40799999999999997</v>
      </c>
      <c r="F507">
        <v>0.754</v>
      </c>
      <c r="G507">
        <f t="shared" si="14"/>
        <v>0.754</v>
      </c>
      <c r="H507">
        <f t="shared" si="15"/>
        <v>0.754</v>
      </c>
      <c r="I507" s="1">
        <v>170188885</v>
      </c>
      <c r="J507" s="1">
        <v>621134</v>
      </c>
      <c r="K507" s="1">
        <v>605386</v>
      </c>
    </row>
    <row r="508" spans="1:11" x14ac:dyDescent="0.35">
      <c r="A508">
        <v>572901</v>
      </c>
      <c r="B508" t="s">
        <v>507</v>
      </c>
      <c r="C508" s="1">
        <v>518</v>
      </c>
      <c r="D508" s="1">
        <v>1582913</v>
      </c>
      <c r="E508">
        <v>0.192</v>
      </c>
      <c r="F508">
        <v>0</v>
      </c>
      <c r="G508">
        <f t="shared" si="14"/>
        <v>0</v>
      </c>
      <c r="H508">
        <f t="shared" si="15"/>
        <v>0.36</v>
      </c>
      <c r="I508" s="1">
        <v>819949209</v>
      </c>
      <c r="J508" s="1">
        <v>248061</v>
      </c>
      <c r="K508" s="1">
        <v>256614</v>
      </c>
    </row>
    <row r="509" spans="1:11" x14ac:dyDescent="0.35">
      <c r="A509">
        <v>573002</v>
      </c>
      <c r="B509" t="s">
        <v>508</v>
      </c>
      <c r="C509" s="1">
        <v>1516</v>
      </c>
      <c r="D509" s="1">
        <v>288404</v>
      </c>
      <c r="E509">
        <v>0.51</v>
      </c>
      <c r="F509">
        <v>0.78500000000000003</v>
      </c>
      <c r="G509">
        <f t="shared" si="14"/>
        <v>0.78500000000000003</v>
      </c>
      <c r="H509">
        <f t="shared" si="15"/>
        <v>0.78500000000000003</v>
      </c>
      <c r="I509" s="1">
        <v>437221973</v>
      </c>
      <c r="J509" s="1">
        <v>1308201</v>
      </c>
      <c r="K509" s="1">
        <v>1213420</v>
      </c>
    </row>
    <row r="510" spans="1:11" x14ac:dyDescent="0.35">
      <c r="A510">
        <v>580101</v>
      </c>
      <c r="B510" t="s">
        <v>509</v>
      </c>
      <c r="C510" s="1">
        <v>1803</v>
      </c>
      <c r="D510" s="1">
        <v>888418</v>
      </c>
      <c r="E510">
        <v>0.65300000000000002</v>
      </c>
      <c r="F510">
        <v>0.33500000000000002</v>
      </c>
      <c r="G510">
        <f t="shared" si="14"/>
        <v>0.33500000000000002</v>
      </c>
      <c r="H510">
        <f t="shared" si="15"/>
        <v>0.65300000000000002</v>
      </c>
      <c r="I510" s="1">
        <v>1601818608</v>
      </c>
      <c r="J510" s="1">
        <v>796412</v>
      </c>
      <c r="K510" s="1">
        <v>733570</v>
      </c>
    </row>
    <row r="511" spans="1:11" x14ac:dyDescent="0.35">
      <c r="A511">
        <v>580102</v>
      </c>
      <c r="B511" t="s">
        <v>510</v>
      </c>
      <c r="C511" s="1">
        <v>4584</v>
      </c>
      <c r="D511" s="1">
        <v>646186</v>
      </c>
      <c r="E511">
        <v>0.64200000000000002</v>
      </c>
      <c r="F511">
        <v>0.51700000000000002</v>
      </c>
      <c r="G511">
        <f t="shared" si="14"/>
        <v>0.51700000000000002</v>
      </c>
      <c r="H511">
        <f t="shared" si="15"/>
        <v>0.64200000000000002</v>
      </c>
      <c r="I511" s="1">
        <v>2962119391</v>
      </c>
      <c r="J511" s="1">
        <v>1878225</v>
      </c>
      <c r="K511" s="1">
        <v>1862797</v>
      </c>
    </row>
    <row r="512" spans="1:11" x14ac:dyDescent="0.35">
      <c r="A512">
        <v>580103</v>
      </c>
      <c r="B512" t="s">
        <v>511</v>
      </c>
      <c r="C512" s="1">
        <v>5044</v>
      </c>
      <c r="D512" s="1">
        <v>570787</v>
      </c>
      <c r="E512">
        <v>0.61799999999999999</v>
      </c>
      <c r="F512">
        <v>0.57299999999999995</v>
      </c>
      <c r="G512">
        <f t="shared" si="14"/>
        <v>0.57299999999999995</v>
      </c>
      <c r="H512">
        <f t="shared" si="15"/>
        <v>0.61799999999999999</v>
      </c>
      <c r="I512" s="1">
        <v>2879051130</v>
      </c>
      <c r="J512" s="1">
        <v>1139955</v>
      </c>
      <c r="K512" s="1">
        <v>1116067</v>
      </c>
    </row>
    <row r="513" spans="1:11" x14ac:dyDescent="0.35">
      <c r="A513">
        <v>580104</v>
      </c>
      <c r="B513" t="s">
        <v>512</v>
      </c>
      <c r="C513" s="1">
        <v>6956</v>
      </c>
      <c r="D513" s="1">
        <v>555494</v>
      </c>
      <c r="E513">
        <v>0.66</v>
      </c>
      <c r="F513">
        <v>0.58499999999999996</v>
      </c>
      <c r="G513">
        <f t="shared" si="14"/>
        <v>0.58499999999999996</v>
      </c>
      <c r="H513">
        <f t="shared" si="15"/>
        <v>0.66</v>
      </c>
      <c r="I513" s="1">
        <v>3864020260</v>
      </c>
      <c r="J513" s="1">
        <v>1881935</v>
      </c>
      <c r="K513" s="1">
        <v>2057734</v>
      </c>
    </row>
    <row r="514" spans="1:11" x14ac:dyDescent="0.35">
      <c r="A514">
        <v>580105</v>
      </c>
      <c r="B514" t="s">
        <v>513</v>
      </c>
      <c r="C514" s="1">
        <v>5315</v>
      </c>
      <c r="D514" s="1">
        <v>507403</v>
      </c>
      <c r="E514">
        <v>0.62</v>
      </c>
      <c r="F514">
        <v>0.621</v>
      </c>
      <c r="G514">
        <f t="shared" si="14"/>
        <v>0.621</v>
      </c>
      <c r="H514">
        <f t="shared" si="15"/>
        <v>0.621</v>
      </c>
      <c r="I514" s="1">
        <v>2696850347</v>
      </c>
      <c r="J514" s="1">
        <v>3075325</v>
      </c>
      <c r="K514" s="1">
        <v>2742698</v>
      </c>
    </row>
    <row r="515" spans="1:11" x14ac:dyDescent="0.35">
      <c r="A515">
        <v>580106</v>
      </c>
      <c r="B515" t="s">
        <v>514</v>
      </c>
      <c r="C515" s="1">
        <v>3182</v>
      </c>
      <c r="D515" s="1">
        <v>803618</v>
      </c>
      <c r="E515">
        <v>0.625</v>
      </c>
      <c r="F515">
        <v>0.39900000000000002</v>
      </c>
      <c r="G515">
        <f t="shared" si="14"/>
        <v>0.39900000000000002</v>
      </c>
      <c r="H515">
        <f t="shared" si="15"/>
        <v>0.625</v>
      </c>
      <c r="I515" s="1">
        <v>2557114326</v>
      </c>
      <c r="J515" s="1">
        <v>1495834</v>
      </c>
      <c r="K515" s="1">
        <v>1256210</v>
      </c>
    </row>
    <row r="516" spans="1:11" x14ac:dyDescent="0.35">
      <c r="A516">
        <v>580107</v>
      </c>
      <c r="B516" t="s">
        <v>515</v>
      </c>
      <c r="C516" s="1">
        <v>4477</v>
      </c>
      <c r="D516" s="1">
        <v>677480</v>
      </c>
      <c r="E516">
        <v>0.63</v>
      </c>
      <c r="F516">
        <v>0.49399999999999999</v>
      </c>
      <c r="G516">
        <f t="shared" ref="G516:G579" si="16">F516</f>
        <v>0.49399999999999999</v>
      </c>
      <c r="H516">
        <f t="shared" ref="H516:H579" si="17">MAX(IF(E516&gt;F516,E516,F516),0.36)</f>
        <v>0.63</v>
      </c>
      <c r="I516" s="1">
        <v>3033079652</v>
      </c>
      <c r="J516" s="1">
        <v>1270754</v>
      </c>
      <c r="K516" s="1">
        <v>1120465</v>
      </c>
    </row>
    <row r="517" spans="1:11" x14ac:dyDescent="0.35">
      <c r="A517">
        <v>580109</v>
      </c>
      <c r="B517" t="s">
        <v>516</v>
      </c>
      <c r="C517" s="1">
        <v>2184</v>
      </c>
      <c r="D517" s="1">
        <v>378407</v>
      </c>
      <c r="E517">
        <v>0.68200000000000005</v>
      </c>
      <c r="F517">
        <v>0.71699999999999997</v>
      </c>
      <c r="G517">
        <f t="shared" si="16"/>
        <v>0.71699999999999997</v>
      </c>
      <c r="H517">
        <f t="shared" si="17"/>
        <v>0.71699999999999997</v>
      </c>
      <c r="I517" s="1">
        <v>826441031</v>
      </c>
      <c r="J517" s="1">
        <v>1635113</v>
      </c>
      <c r="K517" s="1">
        <v>1472744</v>
      </c>
    </row>
    <row r="518" spans="1:11" x14ac:dyDescent="0.35">
      <c r="A518">
        <v>580201</v>
      </c>
      <c r="B518" t="s">
        <v>517</v>
      </c>
      <c r="C518" s="1">
        <v>8038</v>
      </c>
      <c r="D518" s="1">
        <v>779016</v>
      </c>
      <c r="E518">
        <v>0.63700000000000001</v>
      </c>
      <c r="F518">
        <v>0.41699999999999998</v>
      </c>
      <c r="G518">
        <f t="shared" si="16"/>
        <v>0.41699999999999998</v>
      </c>
      <c r="H518">
        <f t="shared" si="17"/>
        <v>0.63700000000000001</v>
      </c>
      <c r="I518" s="1">
        <v>6261735505</v>
      </c>
      <c r="J518" s="1">
        <v>1390310</v>
      </c>
      <c r="K518" s="1">
        <v>1412210</v>
      </c>
    </row>
    <row r="519" spans="1:11" x14ac:dyDescent="0.35">
      <c r="A519">
        <v>580203</v>
      </c>
      <c r="B519" t="s">
        <v>518</v>
      </c>
      <c r="C519" s="1">
        <v>4020</v>
      </c>
      <c r="D519" s="1">
        <v>597150</v>
      </c>
      <c r="E519">
        <v>0.621</v>
      </c>
      <c r="F519">
        <v>0.55300000000000005</v>
      </c>
      <c r="G519">
        <f t="shared" si="16"/>
        <v>0.55300000000000005</v>
      </c>
      <c r="H519">
        <f t="shared" si="17"/>
        <v>0.621</v>
      </c>
      <c r="I519" s="1">
        <v>2400543846</v>
      </c>
      <c r="J519" s="1">
        <v>842773</v>
      </c>
      <c r="K519" s="1">
        <v>875899</v>
      </c>
    </row>
    <row r="520" spans="1:11" x14ac:dyDescent="0.35">
      <c r="A520">
        <v>580205</v>
      </c>
      <c r="B520" t="s">
        <v>519</v>
      </c>
      <c r="C520" s="1">
        <v>15320</v>
      </c>
      <c r="D520" s="1">
        <v>623061</v>
      </c>
      <c r="E520">
        <v>0.53300000000000003</v>
      </c>
      <c r="F520">
        <v>0.53400000000000003</v>
      </c>
      <c r="G520">
        <f t="shared" si="16"/>
        <v>0.53400000000000003</v>
      </c>
      <c r="H520">
        <f t="shared" si="17"/>
        <v>0.53400000000000003</v>
      </c>
      <c r="I520" s="1">
        <v>9545308738</v>
      </c>
      <c r="J520" s="1">
        <v>4151005</v>
      </c>
      <c r="K520" s="1">
        <v>3785350</v>
      </c>
    </row>
    <row r="521" spans="1:11" x14ac:dyDescent="0.35">
      <c r="A521">
        <v>580206</v>
      </c>
      <c r="B521" t="s">
        <v>520</v>
      </c>
      <c r="C521" s="1">
        <v>1261</v>
      </c>
      <c r="D521" s="1">
        <v>2115881</v>
      </c>
      <c r="E521">
        <v>0.36599999999999999</v>
      </c>
      <c r="F521">
        <v>0</v>
      </c>
      <c r="G521">
        <f t="shared" si="16"/>
        <v>0</v>
      </c>
      <c r="H521">
        <f t="shared" si="17"/>
        <v>0.36599999999999999</v>
      </c>
      <c r="I521" s="1">
        <v>2668126813</v>
      </c>
      <c r="J521" s="1">
        <v>195905</v>
      </c>
      <c r="K521" s="1">
        <v>195295</v>
      </c>
    </row>
    <row r="522" spans="1:11" x14ac:dyDescent="0.35">
      <c r="A522">
        <v>580207</v>
      </c>
      <c r="B522" t="s">
        <v>521</v>
      </c>
      <c r="C522" s="1">
        <v>2674</v>
      </c>
      <c r="D522" s="1">
        <v>639100</v>
      </c>
      <c r="E522">
        <v>0.63900000000000001</v>
      </c>
      <c r="F522">
        <v>0.52200000000000002</v>
      </c>
      <c r="G522">
        <f t="shared" si="16"/>
        <v>0.52200000000000002</v>
      </c>
      <c r="H522">
        <f t="shared" si="17"/>
        <v>0.63900000000000001</v>
      </c>
      <c r="I522" s="1">
        <v>1708955494</v>
      </c>
      <c r="J522" s="1">
        <v>496684</v>
      </c>
      <c r="K522" s="1">
        <v>443586</v>
      </c>
    </row>
    <row r="523" spans="1:11" x14ac:dyDescent="0.35">
      <c r="A523">
        <v>580208</v>
      </c>
      <c r="B523" t="s">
        <v>522</v>
      </c>
      <c r="C523" s="1">
        <v>3059</v>
      </c>
      <c r="D523" s="1">
        <v>625566</v>
      </c>
      <c r="E523">
        <v>0.64300000000000002</v>
      </c>
      <c r="F523">
        <v>0.53200000000000003</v>
      </c>
      <c r="G523">
        <f t="shared" si="16"/>
        <v>0.53200000000000003</v>
      </c>
      <c r="H523">
        <f t="shared" si="17"/>
        <v>0.64300000000000002</v>
      </c>
      <c r="I523" s="1">
        <v>1913608901</v>
      </c>
      <c r="J523" s="1">
        <v>961291</v>
      </c>
      <c r="K523" s="1">
        <v>1111382</v>
      </c>
    </row>
    <row r="524" spans="1:11" x14ac:dyDescent="0.35">
      <c r="A524">
        <v>580209</v>
      </c>
      <c r="B524" t="s">
        <v>523</v>
      </c>
      <c r="C524" s="1">
        <v>3558</v>
      </c>
      <c r="D524" s="1">
        <v>537574</v>
      </c>
      <c r="E524">
        <v>0.67100000000000004</v>
      </c>
      <c r="F524">
        <v>0.59799999999999998</v>
      </c>
      <c r="G524">
        <f t="shared" si="16"/>
        <v>0.59799999999999998</v>
      </c>
      <c r="H524">
        <f t="shared" si="17"/>
        <v>0.67100000000000004</v>
      </c>
      <c r="I524" s="1">
        <v>1912689120</v>
      </c>
      <c r="J524" s="1">
        <v>1267340</v>
      </c>
      <c r="K524" s="1">
        <v>1546715</v>
      </c>
    </row>
    <row r="525" spans="1:11" x14ac:dyDescent="0.35">
      <c r="A525">
        <v>580211</v>
      </c>
      <c r="B525" t="s">
        <v>524</v>
      </c>
      <c r="C525" s="1">
        <v>10876</v>
      </c>
      <c r="D525" s="1">
        <v>541122</v>
      </c>
      <c r="E525">
        <v>0.63500000000000001</v>
      </c>
      <c r="F525">
        <v>0.59599999999999997</v>
      </c>
      <c r="G525">
        <f t="shared" si="16"/>
        <v>0.59599999999999997</v>
      </c>
      <c r="H525">
        <f t="shared" si="17"/>
        <v>0.63500000000000001</v>
      </c>
      <c r="I525" s="1">
        <v>5885243186</v>
      </c>
      <c r="J525" s="1">
        <v>2284620</v>
      </c>
      <c r="K525" s="1">
        <v>1969262</v>
      </c>
    </row>
    <row r="526" spans="1:11" x14ac:dyDescent="0.35">
      <c r="A526">
        <v>580212</v>
      </c>
      <c r="B526" t="s">
        <v>525</v>
      </c>
      <c r="C526" s="1">
        <v>9514</v>
      </c>
      <c r="D526" s="1">
        <v>602493</v>
      </c>
      <c r="E526">
        <v>0.63200000000000001</v>
      </c>
      <c r="F526">
        <v>0.55000000000000004</v>
      </c>
      <c r="G526">
        <f t="shared" si="16"/>
        <v>0.55000000000000004</v>
      </c>
      <c r="H526">
        <f t="shared" si="17"/>
        <v>0.63200000000000001</v>
      </c>
      <c r="I526" s="1">
        <v>5732125714</v>
      </c>
      <c r="J526" s="1">
        <v>1339591</v>
      </c>
      <c r="K526" s="1">
        <v>1296825</v>
      </c>
    </row>
    <row r="527" spans="1:11" x14ac:dyDescent="0.35">
      <c r="A527">
        <v>580224</v>
      </c>
      <c r="B527" t="s">
        <v>526</v>
      </c>
      <c r="C527" s="1">
        <v>8494</v>
      </c>
      <c r="D527" s="1">
        <v>569402</v>
      </c>
      <c r="E527">
        <v>0.61599999999999999</v>
      </c>
      <c r="F527">
        <v>0.57399999999999995</v>
      </c>
      <c r="G527">
        <f t="shared" si="16"/>
        <v>0.57399999999999995</v>
      </c>
      <c r="H527">
        <f t="shared" si="17"/>
        <v>0.61599999999999999</v>
      </c>
      <c r="I527" s="1">
        <v>4836505274</v>
      </c>
      <c r="J527" s="1">
        <v>1641428</v>
      </c>
      <c r="K527" s="1">
        <v>1612646</v>
      </c>
    </row>
    <row r="528" spans="1:11" x14ac:dyDescent="0.35">
      <c r="A528">
        <v>580232</v>
      </c>
      <c r="B528" t="s">
        <v>527</v>
      </c>
      <c r="C528" s="1">
        <v>9326</v>
      </c>
      <c r="D528" s="1">
        <v>406845</v>
      </c>
      <c r="E528">
        <v>0.67400000000000004</v>
      </c>
      <c r="F528">
        <v>0.69599999999999995</v>
      </c>
      <c r="G528">
        <f t="shared" si="16"/>
        <v>0.69599999999999995</v>
      </c>
      <c r="H528">
        <f t="shared" si="17"/>
        <v>0.69599999999999995</v>
      </c>
      <c r="I528" s="1">
        <v>3794239890</v>
      </c>
      <c r="J528" s="1">
        <v>2437754</v>
      </c>
      <c r="K528" s="1">
        <v>2391914</v>
      </c>
    </row>
    <row r="529" spans="1:11" x14ac:dyDescent="0.35">
      <c r="A529">
        <v>580233</v>
      </c>
      <c r="B529" t="s">
        <v>528</v>
      </c>
      <c r="C529" s="1">
        <v>1616</v>
      </c>
      <c r="D529" s="1">
        <v>552040</v>
      </c>
      <c r="E529">
        <v>0.66300000000000003</v>
      </c>
      <c r="F529">
        <v>0.58699999999999997</v>
      </c>
      <c r="G529">
        <f t="shared" si="16"/>
        <v>0.58699999999999997</v>
      </c>
      <c r="H529">
        <f t="shared" si="17"/>
        <v>0.66300000000000003</v>
      </c>
      <c r="I529" s="1">
        <v>892097252</v>
      </c>
      <c r="J529" s="1">
        <v>363682</v>
      </c>
      <c r="K529" s="1">
        <v>363297</v>
      </c>
    </row>
    <row r="530" spans="1:11" x14ac:dyDescent="0.35">
      <c r="A530">
        <v>580234</v>
      </c>
      <c r="B530" t="s">
        <v>529</v>
      </c>
      <c r="C530" s="1">
        <v>1179</v>
      </c>
      <c r="D530" s="1">
        <v>698015</v>
      </c>
      <c r="E530">
        <v>0.64200000000000002</v>
      </c>
      <c r="F530">
        <v>0.47799999999999998</v>
      </c>
      <c r="G530">
        <f t="shared" si="16"/>
        <v>0.47799999999999998</v>
      </c>
      <c r="H530">
        <f t="shared" si="17"/>
        <v>0.64200000000000002</v>
      </c>
      <c r="I530" s="1">
        <v>822960329</v>
      </c>
      <c r="J530" s="1">
        <v>156636</v>
      </c>
      <c r="K530" s="1">
        <v>184087</v>
      </c>
    </row>
    <row r="531" spans="1:11" x14ac:dyDescent="0.35">
      <c r="A531">
        <v>580235</v>
      </c>
      <c r="B531" t="s">
        <v>530</v>
      </c>
      <c r="C531" s="1">
        <v>4640</v>
      </c>
      <c r="D531" s="1">
        <v>631761</v>
      </c>
      <c r="E531">
        <v>0.57499999999999996</v>
      </c>
      <c r="F531">
        <v>0.52800000000000002</v>
      </c>
      <c r="G531">
        <f t="shared" si="16"/>
        <v>0.52800000000000002</v>
      </c>
      <c r="H531">
        <f t="shared" si="17"/>
        <v>0.57499999999999996</v>
      </c>
      <c r="I531" s="1">
        <v>2931372527</v>
      </c>
      <c r="J531" s="1">
        <v>904707</v>
      </c>
      <c r="K531" s="1">
        <v>831912</v>
      </c>
    </row>
    <row r="532" spans="1:11" x14ac:dyDescent="0.35">
      <c r="A532">
        <v>580301</v>
      </c>
      <c r="B532" t="s">
        <v>531</v>
      </c>
      <c r="C532" s="1">
        <v>1474</v>
      </c>
      <c r="D532" s="1">
        <v>8125389</v>
      </c>
      <c r="E532">
        <v>0</v>
      </c>
      <c r="F532">
        <v>0</v>
      </c>
      <c r="G532">
        <f t="shared" si="16"/>
        <v>0</v>
      </c>
      <c r="H532">
        <f t="shared" si="17"/>
        <v>0.36</v>
      </c>
      <c r="I532" s="1">
        <v>11976824615</v>
      </c>
      <c r="J532" s="1">
        <v>247105</v>
      </c>
      <c r="K532" s="1">
        <v>255245</v>
      </c>
    </row>
    <row r="533" spans="1:11" x14ac:dyDescent="0.35">
      <c r="A533">
        <v>580303</v>
      </c>
      <c r="B533" t="s">
        <v>532</v>
      </c>
      <c r="C533" s="1">
        <v>182</v>
      </c>
      <c r="D533" s="1">
        <v>20976451</v>
      </c>
      <c r="E533">
        <v>0</v>
      </c>
      <c r="F533">
        <v>0</v>
      </c>
      <c r="G533">
        <f t="shared" si="16"/>
        <v>0</v>
      </c>
      <c r="H533">
        <f t="shared" si="17"/>
        <v>0.36</v>
      </c>
      <c r="I533" s="1">
        <v>3817714230</v>
      </c>
      <c r="J533" s="1">
        <v>42868</v>
      </c>
      <c r="K533" s="1">
        <v>42957</v>
      </c>
    </row>
    <row r="534" spans="1:11" x14ac:dyDescent="0.35">
      <c r="A534">
        <v>580304</v>
      </c>
      <c r="B534" t="s">
        <v>533</v>
      </c>
      <c r="C534" s="1">
        <v>1016</v>
      </c>
      <c r="D534" s="1">
        <v>3188884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3239906794</v>
      </c>
      <c r="J534" s="1">
        <v>80574</v>
      </c>
      <c r="K534" s="1">
        <v>67950</v>
      </c>
    </row>
    <row r="535" spans="1:11" x14ac:dyDescent="0.35">
      <c r="A535">
        <v>580305</v>
      </c>
      <c r="B535" t="s">
        <v>534</v>
      </c>
      <c r="C535" s="1">
        <v>1057</v>
      </c>
      <c r="D535" s="1">
        <v>5927046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6264888604</v>
      </c>
      <c r="J535" s="1">
        <v>110034</v>
      </c>
      <c r="K535" s="1">
        <v>85787</v>
      </c>
    </row>
    <row r="536" spans="1:11" x14ac:dyDescent="0.35">
      <c r="A536">
        <v>580306</v>
      </c>
      <c r="B536" t="s">
        <v>535</v>
      </c>
      <c r="C536" s="1">
        <v>484</v>
      </c>
      <c r="D536" s="1">
        <v>8365190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4048752179</v>
      </c>
      <c r="J536" s="1">
        <v>58319</v>
      </c>
      <c r="K536" s="1">
        <v>49216</v>
      </c>
    </row>
    <row r="537" spans="1:11" x14ac:dyDescent="0.35">
      <c r="A537">
        <v>580401</v>
      </c>
      <c r="B537" t="s">
        <v>536</v>
      </c>
      <c r="C537" s="1">
        <v>2629</v>
      </c>
      <c r="D537" s="1">
        <v>750945</v>
      </c>
      <c r="E537">
        <v>0.625</v>
      </c>
      <c r="F537">
        <v>0.438</v>
      </c>
      <c r="G537">
        <f t="shared" si="16"/>
        <v>0.438</v>
      </c>
      <c r="H537">
        <f t="shared" si="17"/>
        <v>0.625</v>
      </c>
      <c r="I537" s="1">
        <v>1974234545</v>
      </c>
      <c r="J537" s="1">
        <v>1008263</v>
      </c>
      <c r="K537" s="1">
        <v>870984</v>
      </c>
    </row>
    <row r="538" spans="1:11" x14ac:dyDescent="0.35">
      <c r="A538">
        <v>580402</v>
      </c>
      <c r="B538" t="s">
        <v>537</v>
      </c>
      <c r="C538" s="1">
        <v>2065</v>
      </c>
      <c r="D538" s="1">
        <v>1578366</v>
      </c>
      <c r="E538">
        <v>0.54300000000000004</v>
      </c>
      <c r="F538">
        <v>0</v>
      </c>
      <c r="G538">
        <f t="shared" si="16"/>
        <v>0</v>
      </c>
      <c r="H538">
        <f t="shared" si="17"/>
        <v>0.54300000000000004</v>
      </c>
      <c r="I538" s="1">
        <v>3259326363</v>
      </c>
      <c r="J538" s="1">
        <v>627474</v>
      </c>
      <c r="K538" s="1">
        <v>580376</v>
      </c>
    </row>
    <row r="539" spans="1:11" x14ac:dyDescent="0.35">
      <c r="A539">
        <v>580403</v>
      </c>
      <c r="B539" t="s">
        <v>538</v>
      </c>
      <c r="C539" s="1">
        <v>4451</v>
      </c>
      <c r="D539" s="1">
        <v>1157986</v>
      </c>
      <c r="E539">
        <v>0.58399999999999996</v>
      </c>
      <c r="F539">
        <v>0.13300000000000001</v>
      </c>
      <c r="G539">
        <f t="shared" si="16"/>
        <v>0.13300000000000001</v>
      </c>
      <c r="H539">
        <f t="shared" si="17"/>
        <v>0.58399999999999996</v>
      </c>
      <c r="I539" s="1">
        <v>5154197840</v>
      </c>
      <c r="J539" s="1">
        <v>1266903</v>
      </c>
      <c r="K539" s="1">
        <v>1014691</v>
      </c>
    </row>
    <row r="540" spans="1:11" x14ac:dyDescent="0.35">
      <c r="A540">
        <v>580404</v>
      </c>
      <c r="B540" t="s">
        <v>539</v>
      </c>
      <c r="C540" s="1">
        <v>6422</v>
      </c>
      <c r="D540" s="1">
        <v>1431194</v>
      </c>
      <c r="E540">
        <v>0.46</v>
      </c>
      <c r="F540">
        <v>0</v>
      </c>
      <c r="G540">
        <f t="shared" si="16"/>
        <v>0</v>
      </c>
      <c r="H540">
        <f t="shared" si="17"/>
        <v>0.46</v>
      </c>
      <c r="I540" s="1">
        <v>9191130681</v>
      </c>
      <c r="J540" s="1">
        <v>1510433</v>
      </c>
      <c r="K540" s="1">
        <v>1442097</v>
      </c>
    </row>
    <row r="541" spans="1:11" x14ac:dyDescent="0.35">
      <c r="A541">
        <v>580405</v>
      </c>
      <c r="B541" t="s">
        <v>540</v>
      </c>
      <c r="C541" s="1">
        <v>10137</v>
      </c>
      <c r="D541" s="1">
        <v>1114697</v>
      </c>
      <c r="E541">
        <v>0.51900000000000002</v>
      </c>
      <c r="F541">
        <v>0.16600000000000001</v>
      </c>
      <c r="G541">
        <f t="shared" si="16"/>
        <v>0.16600000000000001</v>
      </c>
      <c r="H541">
        <f t="shared" si="17"/>
        <v>0.51900000000000002</v>
      </c>
      <c r="I541" s="1">
        <v>11299689934</v>
      </c>
      <c r="J541" s="1">
        <v>1368429</v>
      </c>
      <c r="K541" s="1">
        <v>1272548</v>
      </c>
    </row>
    <row r="542" spans="1:11" x14ac:dyDescent="0.35">
      <c r="A542">
        <v>580406</v>
      </c>
      <c r="B542" t="s">
        <v>541</v>
      </c>
      <c r="C542" s="1">
        <v>3665</v>
      </c>
      <c r="D542" s="1">
        <v>801096</v>
      </c>
      <c r="E542">
        <v>0.60399999999999998</v>
      </c>
      <c r="F542">
        <v>0.40100000000000002</v>
      </c>
      <c r="G542">
        <f t="shared" si="16"/>
        <v>0.40100000000000002</v>
      </c>
      <c r="H542">
        <f t="shared" si="17"/>
        <v>0.60399999999999998</v>
      </c>
      <c r="I542" s="1">
        <v>2936018636</v>
      </c>
      <c r="J542" s="1">
        <v>715769</v>
      </c>
      <c r="K542" s="1">
        <v>713430</v>
      </c>
    </row>
    <row r="543" spans="1:11" x14ac:dyDescent="0.35">
      <c r="A543">
        <v>580410</v>
      </c>
      <c r="B543" t="s">
        <v>542</v>
      </c>
      <c r="C543" s="1">
        <v>7823</v>
      </c>
      <c r="D543" s="1">
        <v>766076</v>
      </c>
      <c r="E543">
        <v>0.63200000000000001</v>
      </c>
      <c r="F543">
        <v>0.42699999999999999</v>
      </c>
      <c r="G543">
        <f t="shared" si="16"/>
        <v>0.42699999999999999</v>
      </c>
      <c r="H543">
        <f t="shared" si="17"/>
        <v>0.63200000000000001</v>
      </c>
      <c r="I543" s="1">
        <v>5993016353</v>
      </c>
      <c r="J543" s="1">
        <v>1743223</v>
      </c>
      <c r="K543" s="1">
        <v>1676096</v>
      </c>
    </row>
    <row r="544" spans="1:11" x14ac:dyDescent="0.35">
      <c r="A544">
        <v>580413</v>
      </c>
      <c r="B544" t="s">
        <v>543</v>
      </c>
      <c r="C544" s="1">
        <v>6438</v>
      </c>
      <c r="D544" s="1">
        <v>798958</v>
      </c>
      <c r="E544">
        <v>0.61599999999999999</v>
      </c>
      <c r="F544">
        <v>0.40200000000000002</v>
      </c>
      <c r="G544">
        <f t="shared" si="16"/>
        <v>0.40200000000000002</v>
      </c>
      <c r="H544">
        <f t="shared" si="17"/>
        <v>0.61599999999999999</v>
      </c>
      <c r="I544" s="1">
        <v>5143691818</v>
      </c>
      <c r="J544" s="1">
        <v>1500017</v>
      </c>
      <c r="K544" s="1">
        <v>1414600</v>
      </c>
    </row>
    <row r="545" spans="1:11" x14ac:dyDescent="0.35">
      <c r="A545">
        <v>580501</v>
      </c>
      <c r="B545" t="s">
        <v>544</v>
      </c>
      <c r="C545" s="1">
        <v>6482</v>
      </c>
      <c r="D545" s="1">
        <v>626291</v>
      </c>
      <c r="E545">
        <v>0.67500000000000004</v>
      </c>
      <c r="F545">
        <v>0.53200000000000003</v>
      </c>
      <c r="G545">
        <f t="shared" si="16"/>
        <v>0.53200000000000003</v>
      </c>
      <c r="H545">
        <f t="shared" si="17"/>
        <v>0.67500000000000004</v>
      </c>
      <c r="I545" s="1">
        <v>4059620333</v>
      </c>
      <c r="J545" s="1">
        <v>1418542</v>
      </c>
      <c r="K545" s="1">
        <v>1722112</v>
      </c>
    </row>
    <row r="546" spans="1:11" x14ac:dyDescent="0.35">
      <c r="A546">
        <v>580502</v>
      </c>
      <c r="B546" t="s">
        <v>545</v>
      </c>
      <c r="C546" s="1">
        <v>3417</v>
      </c>
      <c r="D546" s="1">
        <v>651472</v>
      </c>
      <c r="E546">
        <v>0.66600000000000004</v>
      </c>
      <c r="F546">
        <v>0.51300000000000001</v>
      </c>
      <c r="G546">
        <f t="shared" si="16"/>
        <v>0.51300000000000001</v>
      </c>
      <c r="H546">
        <f t="shared" si="17"/>
        <v>0.66600000000000004</v>
      </c>
      <c r="I546" s="1">
        <v>2226081016</v>
      </c>
      <c r="J546" s="1">
        <v>700466</v>
      </c>
      <c r="K546" s="1">
        <v>649364</v>
      </c>
    </row>
    <row r="547" spans="1:11" x14ac:dyDescent="0.35">
      <c r="A547">
        <v>580503</v>
      </c>
      <c r="B547" t="s">
        <v>546</v>
      </c>
      <c r="C547" s="1">
        <v>4648</v>
      </c>
      <c r="D547" s="1">
        <v>634209</v>
      </c>
      <c r="E547">
        <v>0.65900000000000003</v>
      </c>
      <c r="F547">
        <v>0.52600000000000002</v>
      </c>
      <c r="G547">
        <f t="shared" si="16"/>
        <v>0.52600000000000002</v>
      </c>
      <c r="H547">
        <f t="shared" si="17"/>
        <v>0.65900000000000003</v>
      </c>
      <c r="I547" s="1">
        <v>2947805833</v>
      </c>
      <c r="J547" s="1">
        <v>1164344</v>
      </c>
      <c r="K547" s="1">
        <v>1093713</v>
      </c>
    </row>
    <row r="548" spans="1:11" x14ac:dyDescent="0.35">
      <c r="A548">
        <v>580504</v>
      </c>
      <c r="B548" t="s">
        <v>547</v>
      </c>
      <c r="C548" s="1">
        <v>3434</v>
      </c>
      <c r="D548" s="1">
        <v>676264</v>
      </c>
      <c r="E548">
        <v>0.67500000000000004</v>
      </c>
      <c r="F548">
        <v>0.49399999999999999</v>
      </c>
      <c r="G548">
        <f t="shared" si="16"/>
        <v>0.49399999999999999</v>
      </c>
      <c r="H548">
        <f t="shared" si="17"/>
        <v>0.67500000000000004</v>
      </c>
      <c r="I548" s="1">
        <v>2322291650</v>
      </c>
      <c r="J548" s="1">
        <v>1383008</v>
      </c>
      <c r="K548" s="1">
        <v>1408873</v>
      </c>
    </row>
    <row r="549" spans="1:11" x14ac:dyDescent="0.35">
      <c r="A549">
        <v>580505</v>
      </c>
      <c r="B549" t="s">
        <v>548</v>
      </c>
      <c r="C549" s="1">
        <v>2632</v>
      </c>
      <c r="D549" s="1">
        <v>678108</v>
      </c>
      <c r="E549">
        <v>0.68899999999999995</v>
      </c>
      <c r="F549">
        <v>0.49299999999999999</v>
      </c>
      <c r="G549">
        <f t="shared" si="16"/>
        <v>0.49299999999999999</v>
      </c>
      <c r="H549">
        <f t="shared" si="17"/>
        <v>0.68899999999999995</v>
      </c>
      <c r="I549" s="1">
        <v>1784782811</v>
      </c>
      <c r="J549" s="1">
        <v>807465</v>
      </c>
      <c r="K549" s="1">
        <v>898169</v>
      </c>
    </row>
    <row r="550" spans="1:11" x14ac:dyDescent="0.35">
      <c r="A550">
        <v>580506</v>
      </c>
      <c r="B550" t="s">
        <v>549</v>
      </c>
      <c r="C550" s="1">
        <v>4341</v>
      </c>
      <c r="D550" s="1">
        <v>1228122</v>
      </c>
      <c r="E550">
        <v>0.46400000000000002</v>
      </c>
      <c r="F550">
        <v>8.1000000000000003E-2</v>
      </c>
      <c r="G550">
        <f t="shared" si="16"/>
        <v>8.1000000000000003E-2</v>
      </c>
      <c r="H550">
        <f t="shared" si="17"/>
        <v>0.46400000000000002</v>
      </c>
      <c r="I550" s="1">
        <v>5331280705</v>
      </c>
      <c r="J550" s="1">
        <v>499496</v>
      </c>
      <c r="K550" s="1">
        <v>558764</v>
      </c>
    </row>
    <row r="551" spans="1:11" x14ac:dyDescent="0.35">
      <c r="A551">
        <v>580507</v>
      </c>
      <c r="B551" t="s">
        <v>550</v>
      </c>
      <c r="C551" s="1">
        <v>6900</v>
      </c>
      <c r="D551" s="1">
        <v>839292</v>
      </c>
      <c r="E551">
        <v>0.60399999999999998</v>
      </c>
      <c r="F551">
        <v>0.372</v>
      </c>
      <c r="G551">
        <f t="shared" si="16"/>
        <v>0.372</v>
      </c>
      <c r="H551">
        <f t="shared" si="17"/>
        <v>0.60399999999999998</v>
      </c>
      <c r="I551" s="1">
        <v>5791119366</v>
      </c>
      <c r="J551" s="1">
        <v>2110216</v>
      </c>
      <c r="K551" s="1">
        <v>2060693</v>
      </c>
    </row>
    <row r="552" spans="1:11" x14ac:dyDescent="0.35">
      <c r="A552">
        <v>580509</v>
      </c>
      <c r="B552" t="s">
        <v>551</v>
      </c>
      <c r="C552" s="1">
        <v>5438</v>
      </c>
      <c r="D552" s="1">
        <v>657567</v>
      </c>
      <c r="E552">
        <v>0.63200000000000001</v>
      </c>
      <c r="F552">
        <v>0.50800000000000001</v>
      </c>
      <c r="G552">
        <f t="shared" si="16"/>
        <v>0.50800000000000001</v>
      </c>
      <c r="H552">
        <f t="shared" si="17"/>
        <v>0.63200000000000001</v>
      </c>
      <c r="I552" s="1">
        <v>3575854516</v>
      </c>
      <c r="J552" s="1">
        <v>1027312</v>
      </c>
      <c r="K552" s="1">
        <v>1021932</v>
      </c>
    </row>
    <row r="553" spans="1:11" x14ac:dyDescent="0.35">
      <c r="A553">
        <v>580512</v>
      </c>
      <c r="B553" t="s">
        <v>552</v>
      </c>
      <c r="C553" s="1">
        <v>17896</v>
      </c>
      <c r="D553" s="1">
        <v>278828</v>
      </c>
      <c r="E553">
        <v>0.59399999999999997</v>
      </c>
      <c r="F553">
        <v>0.79200000000000004</v>
      </c>
      <c r="G553">
        <f t="shared" si="16"/>
        <v>0.79200000000000004</v>
      </c>
      <c r="H553">
        <f t="shared" si="17"/>
        <v>0.79200000000000004</v>
      </c>
      <c r="I553" s="1">
        <v>4989908486</v>
      </c>
      <c r="J553" s="1">
        <v>3330938</v>
      </c>
      <c r="K553" s="1">
        <v>3402878</v>
      </c>
    </row>
    <row r="554" spans="1:11" x14ac:dyDescent="0.35">
      <c r="A554">
        <v>580513</v>
      </c>
      <c r="B554" t="s">
        <v>553</v>
      </c>
      <c r="C554" s="1">
        <v>6536</v>
      </c>
      <c r="D554" s="1">
        <v>393120</v>
      </c>
      <c r="E554">
        <v>0.76900000000000002</v>
      </c>
      <c r="F554">
        <v>0.70599999999999996</v>
      </c>
      <c r="G554">
        <f t="shared" si="16"/>
        <v>0.70599999999999996</v>
      </c>
      <c r="H554">
        <f t="shared" si="17"/>
        <v>0.76900000000000002</v>
      </c>
      <c r="I554" s="1">
        <v>2569434319</v>
      </c>
      <c r="J554" s="1">
        <v>2290082</v>
      </c>
      <c r="K554" s="1">
        <v>2464488</v>
      </c>
    </row>
    <row r="555" spans="1:11" x14ac:dyDescent="0.35">
      <c r="A555">
        <v>580514</v>
      </c>
      <c r="B555" t="s">
        <v>554</v>
      </c>
      <c r="C555" s="1">
        <v>43</v>
      </c>
      <c r="D555" s="1">
        <v>56811792</v>
      </c>
      <c r="E555">
        <v>0</v>
      </c>
      <c r="F555">
        <v>0</v>
      </c>
      <c r="G555">
        <f t="shared" si="16"/>
        <v>0</v>
      </c>
      <c r="H555">
        <f t="shared" si="17"/>
        <v>0.36</v>
      </c>
      <c r="I555" s="1">
        <v>2442907088</v>
      </c>
      <c r="J555" s="1">
        <v>58048</v>
      </c>
      <c r="K555" s="1">
        <v>54667</v>
      </c>
    </row>
    <row r="556" spans="1:11" x14ac:dyDescent="0.35">
      <c r="A556">
        <v>580601</v>
      </c>
      <c r="B556" t="s">
        <v>555</v>
      </c>
      <c r="C556" s="1">
        <v>2721</v>
      </c>
      <c r="D556" s="1">
        <v>932665</v>
      </c>
      <c r="E556">
        <v>0.59</v>
      </c>
      <c r="F556">
        <v>0.30199999999999999</v>
      </c>
      <c r="G556">
        <f t="shared" si="16"/>
        <v>0.30199999999999999</v>
      </c>
      <c r="H556">
        <f t="shared" si="17"/>
        <v>0.59</v>
      </c>
      <c r="I556" s="1">
        <v>2537783444</v>
      </c>
      <c r="J556" s="1">
        <v>890387</v>
      </c>
      <c r="K556" s="1">
        <v>780013</v>
      </c>
    </row>
    <row r="557" spans="1:11" x14ac:dyDescent="0.35">
      <c r="A557">
        <v>580602</v>
      </c>
      <c r="B557" t="s">
        <v>556</v>
      </c>
      <c r="C557" s="1">
        <v>5229</v>
      </c>
      <c r="D557" s="1">
        <v>1138638</v>
      </c>
      <c r="E557">
        <v>0.48099999999999998</v>
      </c>
      <c r="F557">
        <v>0.14799999999999999</v>
      </c>
      <c r="G557">
        <f t="shared" si="16"/>
        <v>0.14799999999999999</v>
      </c>
      <c r="H557">
        <f t="shared" si="17"/>
        <v>0.48099999999999998</v>
      </c>
      <c r="I557" s="1">
        <v>5953942853</v>
      </c>
      <c r="J557" s="1">
        <v>1308105</v>
      </c>
      <c r="K557" s="1">
        <v>1196589</v>
      </c>
    </row>
    <row r="558" spans="1:11" x14ac:dyDescent="0.35">
      <c r="A558">
        <v>580701</v>
      </c>
      <c r="B558" t="s">
        <v>557</v>
      </c>
      <c r="C558" s="1">
        <v>267</v>
      </c>
      <c r="D558" s="1">
        <v>11433633</v>
      </c>
      <c r="E558">
        <v>0</v>
      </c>
      <c r="F558">
        <v>0</v>
      </c>
      <c r="G558">
        <f t="shared" si="16"/>
        <v>0</v>
      </c>
      <c r="H558">
        <f t="shared" si="17"/>
        <v>0.36</v>
      </c>
      <c r="I558" s="1">
        <v>3052780216</v>
      </c>
      <c r="J558" s="1">
        <v>43898</v>
      </c>
      <c r="K558" s="1">
        <v>66616</v>
      </c>
    </row>
    <row r="559" spans="1:11" x14ac:dyDescent="0.35">
      <c r="A559">
        <v>580801</v>
      </c>
      <c r="B559" t="s">
        <v>558</v>
      </c>
      <c r="C559" s="1">
        <v>11148</v>
      </c>
      <c r="D559" s="1">
        <v>805578</v>
      </c>
      <c r="E559">
        <v>0.59199999999999997</v>
      </c>
      <c r="F559">
        <v>0.39700000000000002</v>
      </c>
      <c r="G559">
        <f t="shared" si="16"/>
        <v>0.39700000000000002</v>
      </c>
      <c r="H559">
        <f t="shared" si="17"/>
        <v>0.59199999999999997</v>
      </c>
      <c r="I559" s="1">
        <v>8980586015</v>
      </c>
      <c r="J559" s="1">
        <v>1909933</v>
      </c>
      <c r="K559" s="1">
        <v>1968703</v>
      </c>
    </row>
    <row r="560" spans="1:11" x14ac:dyDescent="0.35">
      <c r="A560">
        <v>580805</v>
      </c>
      <c r="B560" t="s">
        <v>559</v>
      </c>
      <c r="C560" s="1">
        <v>4063</v>
      </c>
      <c r="D560" s="1">
        <v>887767</v>
      </c>
      <c r="E560">
        <v>0.54300000000000004</v>
      </c>
      <c r="F560">
        <v>0.33600000000000002</v>
      </c>
      <c r="G560">
        <f t="shared" si="16"/>
        <v>0.33600000000000002</v>
      </c>
      <c r="H560">
        <f t="shared" si="17"/>
        <v>0.54300000000000004</v>
      </c>
      <c r="I560" s="1">
        <v>3606998496</v>
      </c>
      <c r="J560" s="1">
        <v>809206</v>
      </c>
      <c r="K560" s="1">
        <v>742884</v>
      </c>
    </row>
    <row r="561" spans="1:11" x14ac:dyDescent="0.35">
      <c r="A561">
        <v>580901</v>
      </c>
      <c r="B561" t="s">
        <v>560</v>
      </c>
      <c r="C561" s="1">
        <v>401</v>
      </c>
      <c r="D561" s="1">
        <v>5457582</v>
      </c>
      <c r="E561">
        <v>0</v>
      </c>
      <c r="F561">
        <v>0</v>
      </c>
      <c r="G561">
        <f t="shared" si="16"/>
        <v>0</v>
      </c>
      <c r="H561">
        <f t="shared" si="17"/>
        <v>0.36</v>
      </c>
      <c r="I561" s="1">
        <v>2188490614</v>
      </c>
      <c r="J561" s="1">
        <v>39123</v>
      </c>
      <c r="K561" s="1">
        <v>57723</v>
      </c>
    </row>
    <row r="562" spans="1:11" x14ac:dyDescent="0.35">
      <c r="A562">
        <v>580902</v>
      </c>
      <c r="B562" t="s">
        <v>561</v>
      </c>
      <c r="C562" s="1">
        <v>1008</v>
      </c>
      <c r="D562" s="1">
        <v>4590751</v>
      </c>
      <c r="E562">
        <v>0</v>
      </c>
      <c r="F562">
        <v>0</v>
      </c>
      <c r="G562">
        <f t="shared" si="16"/>
        <v>0</v>
      </c>
      <c r="H562">
        <f t="shared" si="17"/>
        <v>0.36</v>
      </c>
      <c r="I562" s="1">
        <v>4627477581</v>
      </c>
      <c r="J562" s="1">
        <v>162273</v>
      </c>
      <c r="K562" s="1">
        <v>188723</v>
      </c>
    </row>
    <row r="563" spans="1:11" x14ac:dyDescent="0.35">
      <c r="A563">
        <v>580903</v>
      </c>
      <c r="B563" t="s">
        <v>562</v>
      </c>
      <c r="C563" s="1">
        <v>146</v>
      </c>
      <c r="D563" s="1">
        <v>24393381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3561433719</v>
      </c>
      <c r="J563" s="1">
        <v>27366</v>
      </c>
      <c r="K563" s="1">
        <v>30144</v>
      </c>
    </row>
    <row r="564" spans="1:11" x14ac:dyDescent="0.35">
      <c r="A564">
        <v>580905</v>
      </c>
      <c r="B564" t="s">
        <v>563</v>
      </c>
      <c r="C564" s="1">
        <v>2100</v>
      </c>
      <c r="D564" s="1">
        <v>1654750</v>
      </c>
      <c r="E564">
        <v>0.34499999999999997</v>
      </c>
      <c r="F564">
        <v>0</v>
      </c>
      <c r="G564">
        <f t="shared" si="16"/>
        <v>0</v>
      </c>
      <c r="H564">
        <f t="shared" si="17"/>
        <v>0.36</v>
      </c>
      <c r="I564" s="1">
        <v>3474976685</v>
      </c>
      <c r="J564" s="1">
        <v>282739</v>
      </c>
      <c r="K564" s="1">
        <v>296260</v>
      </c>
    </row>
    <row r="565" spans="1:11" x14ac:dyDescent="0.35">
      <c r="A565">
        <v>580906</v>
      </c>
      <c r="B565" t="s">
        <v>564</v>
      </c>
      <c r="C565" s="1">
        <v>1534</v>
      </c>
      <c r="D565" s="1">
        <v>13575489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20824800724</v>
      </c>
      <c r="J565" s="1">
        <v>302752</v>
      </c>
      <c r="K565" s="1">
        <v>273572</v>
      </c>
    </row>
    <row r="566" spans="1:11" x14ac:dyDescent="0.35">
      <c r="A566">
        <v>580909</v>
      </c>
      <c r="B566" t="s">
        <v>565</v>
      </c>
      <c r="C566" s="1">
        <v>152</v>
      </c>
      <c r="D566" s="1">
        <v>39555347</v>
      </c>
      <c r="E566">
        <v>0</v>
      </c>
      <c r="F566">
        <v>0</v>
      </c>
      <c r="G566">
        <f t="shared" si="16"/>
        <v>0</v>
      </c>
      <c r="H566">
        <f t="shared" si="17"/>
        <v>0.36</v>
      </c>
      <c r="I566" s="1">
        <v>6012412889</v>
      </c>
      <c r="J566" s="1">
        <v>108709</v>
      </c>
      <c r="K566" s="1">
        <v>109181</v>
      </c>
    </row>
    <row r="567" spans="1:11" x14ac:dyDescent="0.35">
      <c r="A567">
        <v>580912</v>
      </c>
      <c r="B567" t="s">
        <v>566</v>
      </c>
      <c r="C567" s="1">
        <v>3905</v>
      </c>
      <c r="D567" s="1">
        <v>565599</v>
      </c>
      <c r="E567">
        <v>0.63900000000000001</v>
      </c>
      <c r="F567">
        <v>0.57699999999999996</v>
      </c>
      <c r="G567">
        <f t="shared" si="16"/>
        <v>0.57699999999999996</v>
      </c>
      <c r="H567">
        <f t="shared" si="17"/>
        <v>0.63900000000000001</v>
      </c>
      <c r="I567" s="1">
        <v>2208667877</v>
      </c>
      <c r="J567" s="1">
        <v>1044463</v>
      </c>
      <c r="K567" s="1">
        <v>1090203</v>
      </c>
    </row>
    <row r="568" spans="1:11" x14ac:dyDescent="0.35">
      <c r="A568">
        <v>580913</v>
      </c>
      <c r="B568" t="s">
        <v>567</v>
      </c>
      <c r="C568" s="1">
        <v>533</v>
      </c>
      <c r="D568" s="1">
        <v>4491713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2394083345</v>
      </c>
      <c r="J568" s="1">
        <v>57731</v>
      </c>
      <c r="K568" s="1">
        <v>66573</v>
      </c>
    </row>
    <row r="569" spans="1:11" x14ac:dyDescent="0.35">
      <c r="A569">
        <v>580917</v>
      </c>
      <c r="B569" t="s">
        <v>568</v>
      </c>
      <c r="C569" s="1">
        <v>875</v>
      </c>
      <c r="D569" s="1">
        <v>2206528</v>
      </c>
      <c r="E569">
        <v>0.23100000000000001</v>
      </c>
      <c r="F569">
        <v>0</v>
      </c>
      <c r="G569">
        <f t="shared" si="16"/>
        <v>0</v>
      </c>
      <c r="H569">
        <f t="shared" si="17"/>
        <v>0.36</v>
      </c>
      <c r="I569" s="1">
        <v>1930712828</v>
      </c>
      <c r="J569" s="1">
        <v>111308</v>
      </c>
      <c r="K569" s="1">
        <v>124411</v>
      </c>
    </row>
    <row r="570" spans="1:11" x14ac:dyDescent="0.35">
      <c r="A570">
        <v>581002</v>
      </c>
      <c r="B570" t="s">
        <v>569</v>
      </c>
      <c r="C570" s="1">
        <v>178</v>
      </c>
      <c r="D570" s="1">
        <v>6877235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1224147927</v>
      </c>
      <c r="J570" s="1">
        <v>30076</v>
      </c>
      <c r="K570" s="1">
        <v>28877</v>
      </c>
    </row>
    <row r="571" spans="1:11" x14ac:dyDescent="0.35">
      <c r="A571">
        <v>581004</v>
      </c>
      <c r="B571" t="s">
        <v>570</v>
      </c>
      <c r="C571" s="1">
        <v>40</v>
      </c>
      <c r="D571" s="1">
        <v>19015799</v>
      </c>
      <c r="E571">
        <v>0</v>
      </c>
      <c r="F571">
        <v>0</v>
      </c>
      <c r="G571">
        <f t="shared" si="16"/>
        <v>0</v>
      </c>
      <c r="H571">
        <f t="shared" si="17"/>
        <v>0.36</v>
      </c>
      <c r="I571" s="1">
        <v>760631981</v>
      </c>
      <c r="J571" s="1">
        <v>10551</v>
      </c>
      <c r="K571" s="1">
        <v>8670</v>
      </c>
    </row>
    <row r="572" spans="1:11" x14ac:dyDescent="0.35">
      <c r="A572">
        <v>581005</v>
      </c>
      <c r="B572" t="s">
        <v>571</v>
      </c>
      <c r="C572" s="1">
        <v>939</v>
      </c>
      <c r="D572" s="1">
        <v>2936319</v>
      </c>
      <c r="E572">
        <v>0.10199999999999999</v>
      </c>
      <c r="F572">
        <v>0</v>
      </c>
      <c r="G572">
        <f t="shared" si="16"/>
        <v>0</v>
      </c>
      <c r="H572">
        <f t="shared" si="17"/>
        <v>0.36</v>
      </c>
      <c r="I572" s="1">
        <v>2757204324</v>
      </c>
      <c r="J572" s="1">
        <v>206731</v>
      </c>
      <c r="K572" s="1">
        <v>139739</v>
      </c>
    </row>
    <row r="573" spans="1:11" x14ac:dyDescent="0.35">
      <c r="A573">
        <v>581010</v>
      </c>
      <c r="B573" t="s">
        <v>572</v>
      </c>
      <c r="C573" s="1">
        <v>627</v>
      </c>
      <c r="D573" s="1">
        <v>2264719</v>
      </c>
      <c r="E573">
        <v>5.8999999999999997E-2</v>
      </c>
      <c r="F573">
        <v>0</v>
      </c>
      <c r="G573">
        <f t="shared" si="16"/>
        <v>0</v>
      </c>
      <c r="H573">
        <f t="shared" si="17"/>
        <v>0.36</v>
      </c>
      <c r="I573" s="1">
        <v>1419979099</v>
      </c>
      <c r="J573" s="1">
        <v>66119</v>
      </c>
      <c r="K573" s="1">
        <v>86699</v>
      </c>
    </row>
    <row r="574" spans="1:11" x14ac:dyDescent="0.35">
      <c r="A574">
        <v>581012</v>
      </c>
      <c r="B574" t="s">
        <v>573</v>
      </c>
      <c r="C574" s="1">
        <v>1522</v>
      </c>
      <c r="D574" s="1">
        <v>2406397</v>
      </c>
      <c r="E574">
        <v>0.158</v>
      </c>
      <c r="F574">
        <v>0</v>
      </c>
      <c r="G574">
        <f t="shared" si="16"/>
        <v>0</v>
      </c>
      <c r="H574">
        <f t="shared" si="17"/>
        <v>0.36</v>
      </c>
      <c r="I574" s="1">
        <v>3662536356</v>
      </c>
      <c r="J574" s="1">
        <v>207003</v>
      </c>
      <c r="K574" s="1">
        <v>203888</v>
      </c>
    </row>
    <row r="575" spans="1:11" x14ac:dyDescent="0.35">
      <c r="A575">
        <v>590501</v>
      </c>
      <c r="B575" t="s">
        <v>574</v>
      </c>
      <c r="C575" s="1">
        <v>1420</v>
      </c>
      <c r="D575" s="1">
        <v>563811</v>
      </c>
      <c r="E575">
        <v>0.65</v>
      </c>
      <c r="F575">
        <v>0.57799999999999996</v>
      </c>
      <c r="G575">
        <f t="shared" si="16"/>
        <v>0.57799999999999996</v>
      </c>
      <c r="H575">
        <f t="shared" si="17"/>
        <v>0.65</v>
      </c>
      <c r="I575" s="1">
        <v>800612225</v>
      </c>
      <c r="J575" s="1">
        <v>1284237</v>
      </c>
      <c r="K575" s="1">
        <v>1351961</v>
      </c>
    </row>
    <row r="576" spans="1:11" x14ac:dyDescent="0.35">
      <c r="A576">
        <v>590801</v>
      </c>
      <c r="B576" t="s">
        <v>575</v>
      </c>
      <c r="C576" s="1">
        <v>812</v>
      </c>
      <c r="D576" s="1">
        <v>873592</v>
      </c>
      <c r="E576">
        <v>0.39900000000000002</v>
      </c>
      <c r="F576">
        <v>0.34699999999999998</v>
      </c>
      <c r="G576">
        <f t="shared" si="16"/>
        <v>0.34699999999999998</v>
      </c>
      <c r="H576">
        <f t="shared" si="17"/>
        <v>0.39900000000000002</v>
      </c>
      <c r="I576" s="1">
        <v>709357187</v>
      </c>
      <c r="J576" s="1">
        <v>321975</v>
      </c>
      <c r="K576" s="1">
        <v>314564</v>
      </c>
    </row>
    <row r="577" spans="1:11" x14ac:dyDescent="0.35">
      <c r="A577">
        <v>590901</v>
      </c>
      <c r="B577" t="s">
        <v>576</v>
      </c>
      <c r="C577" s="1">
        <v>1596</v>
      </c>
      <c r="D577" s="1">
        <v>464539</v>
      </c>
      <c r="E577">
        <v>0.69299999999999995</v>
      </c>
      <c r="F577">
        <v>0.65300000000000002</v>
      </c>
      <c r="G577">
        <f t="shared" si="16"/>
        <v>0.65300000000000002</v>
      </c>
      <c r="H577">
        <f t="shared" si="17"/>
        <v>0.69299999999999995</v>
      </c>
      <c r="I577" s="1">
        <v>741404869</v>
      </c>
      <c r="J577" s="1">
        <v>1620196</v>
      </c>
      <c r="K577" s="1">
        <v>1661892</v>
      </c>
    </row>
    <row r="578" spans="1:11" x14ac:dyDescent="0.35">
      <c r="A578">
        <v>591201</v>
      </c>
      <c r="B578" t="s">
        <v>577</v>
      </c>
      <c r="C578" s="1">
        <v>1131</v>
      </c>
      <c r="D578" s="1">
        <v>1001041</v>
      </c>
      <c r="E578">
        <v>0.55400000000000005</v>
      </c>
      <c r="F578">
        <v>0.251</v>
      </c>
      <c r="G578">
        <f t="shared" si="16"/>
        <v>0.251</v>
      </c>
      <c r="H578">
        <f t="shared" si="17"/>
        <v>0.55400000000000005</v>
      </c>
      <c r="I578" s="1">
        <v>1132178098</v>
      </c>
      <c r="J578" s="1">
        <v>775361</v>
      </c>
      <c r="K578" s="1">
        <v>841424</v>
      </c>
    </row>
    <row r="579" spans="1:11" x14ac:dyDescent="0.35">
      <c r="A579">
        <v>591301</v>
      </c>
      <c r="B579" t="s">
        <v>578</v>
      </c>
      <c r="C579" s="1">
        <v>258</v>
      </c>
      <c r="D579" s="1">
        <v>1262961</v>
      </c>
      <c r="E579">
        <v>0.45300000000000001</v>
      </c>
      <c r="F579">
        <v>5.5E-2</v>
      </c>
      <c r="G579">
        <f t="shared" si="16"/>
        <v>5.5E-2</v>
      </c>
      <c r="H579">
        <f t="shared" si="17"/>
        <v>0.45300000000000001</v>
      </c>
      <c r="I579" s="1">
        <v>325844188</v>
      </c>
      <c r="J579" s="1">
        <v>170321</v>
      </c>
      <c r="K579" s="1">
        <v>173304</v>
      </c>
    </row>
    <row r="580" spans="1:11" x14ac:dyDescent="0.35">
      <c r="A580">
        <v>591302</v>
      </c>
      <c r="B580" t="s">
        <v>579</v>
      </c>
      <c r="C580" s="1">
        <v>536</v>
      </c>
      <c r="D580" s="1">
        <v>996540</v>
      </c>
      <c r="E580">
        <v>0.45300000000000001</v>
      </c>
      <c r="F580">
        <v>0.254</v>
      </c>
      <c r="G580">
        <f t="shared" ref="G580:G643" si="18">F580</f>
        <v>0.254</v>
      </c>
      <c r="H580">
        <f t="shared" ref="H580:H643" si="19">MAX(IF(E580&gt;F580,E580,F580),0.36)</f>
        <v>0.45300000000000001</v>
      </c>
      <c r="I580" s="1">
        <v>534145756</v>
      </c>
      <c r="J580" s="1">
        <v>299546</v>
      </c>
      <c r="K580" s="1">
        <v>275626</v>
      </c>
    </row>
    <row r="581" spans="1:11" x14ac:dyDescent="0.35">
      <c r="A581">
        <v>591401</v>
      </c>
      <c r="B581" t="s">
        <v>580</v>
      </c>
      <c r="C581" s="1">
        <v>3198</v>
      </c>
      <c r="D581" s="1">
        <v>814049</v>
      </c>
      <c r="E581">
        <v>0.53</v>
      </c>
      <c r="F581">
        <v>0.39100000000000001</v>
      </c>
      <c r="G581">
        <f t="shared" si="18"/>
        <v>0.39100000000000001</v>
      </c>
      <c r="H581">
        <f t="shared" si="19"/>
        <v>0.53</v>
      </c>
      <c r="I581" s="1">
        <v>2603328721</v>
      </c>
      <c r="J581" s="1">
        <v>1599011</v>
      </c>
      <c r="K581" s="1">
        <v>1758331</v>
      </c>
    </row>
    <row r="582" spans="1:11" x14ac:dyDescent="0.35">
      <c r="A582">
        <v>591502</v>
      </c>
      <c r="B582" t="s">
        <v>581</v>
      </c>
      <c r="C582" s="1">
        <v>1244</v>
      </c>
      <c r="D582" s="1">
        <v>1003341</v>
      </c>
      <c r="E582">
        <v>0.41699999999999998</v>
      </c>
      <c r="F582">
        <v>0.249</v>
      </c>
      <c r="G582">
        <f t="shared" si="18"/>
        <v>0.249</v>
      </c>
      <c r="H582">
        <f t="shared" si="19"/>
        <v>0.41699999999999998</v>
      </c>
      <c r="I582" s="1">
        <v>1248156421</v>
      </c>
      <c r="J582" s="1">
        <v>646239</v>
      </c>
      <c r="K582" s="1">
        <v>623297</v>
      </c>
    </row>
    <row r="583" spans="1:11" x14ac:dyDescent="0.35">
      <c r="A583">
        <v>600101</v>
      </c>
      <c r="B583" t="s">
        <v>582</v>
      </c>
      <c r="C583" s="1">
        <v>1657</v>
      </c>
      <c r="D583" s="1">
        <v>247490</v>
      </c>
      <c r="E583">
        <v>0.47799999999999998</v>
      </c>
      <c r="F583">
        <v>0.81499999999999995</v>
      </c>
      <c r="G583">
        <f t="shared" si="18"/>
        <v>0.81499999999999995</v>
      </c>
      <c r="H583">
        <f t="shared" si="19"/>
        <v>0.81499999999999995</v>
      </c>
      <c r="I583" s="1">
        <v>410091174</v>
      </c>
      <c r="J583" s="1">
        <v>1575302</v>
      </c>
      <c r="K583" s="1">
        <v>1594105</v>
      </c>
    </row>
    <row r="584" spans="1:11" x14ac:dyDescent="0.35">
      <c r="A584">
        <v>600301</v>
      </c>
      <c r="B584" t="s">
        <v>583</v>
      </c>
      <c r="C584" s="1">
        <v>884</v>
      </c>
      <c r="D584" s="1">
        <v>280924</v>
      </c>
      <c r="E584">
        <v>0.61399999999999999</v>
      </c>
      <c r="F584">
        <v>0.79</v>
      </c>
      <c r="G584">
        <f t="shared" si="18"/>
        <v>0.79</v>
      </c>
      <c r="H584">
        <f t="shared" si="19"/>
        <v>0.79</v>
      </c>
      <c r="I584" s="1">
        <v>248337545</v>
      </c>
      <c r="J584" s="1">
        <v>730265</v>
      </c>
      <c r="K584" s="1">
        <v>624779</v>
      </c>
    </row>
    <row r="585" spans="1:11" x14ac:dyDescent="0.35">
      <c r="A585">
        <v>600402</v>
      </c>
      <c r="B585" t="s">
        <v>584</v>
      </c>
      <c r="C585" s="1">
        <v>1324</v>
      </c>
      <c r="D585" s="1">
        <v>284252</v>
      </c>
      <c r="E585">
        <v>0.58799999999999997</v>
      </c>
      <c r="F585">
        <v>0.78800000000000003</v>
      </c>
      <c r="G585">
        <f t="shared" si="18"/>
        <v>0.78800000000000003</v>
      </c>
      <c r="H585">
        <f t="shared" si="19"/>
        <v>0.78800000000000003</v>
      </c>
      <c r="I585" s="1">
        <v>376350805</v>
      </c>
      <c r="J585" s="1">
        <v>1072326</v>
      </c>
      <c r="K585" s="1">
        <v>1042333</v>
      </c>
    </row>
    <row r="586" spans="1:11" x14ac:dyDescent="0.35">
      <c r="A586">
        <v>600601</v>
      </c>
      <c r="B586" t="s">
        <v>585</v>
      </c>
      <c r="C586" s="1">
        <v>2276</v>
      </c>
      <c r="D586" s="1">
        <v>335162</v>
      </c>
      <c r="E586">
        <v>0.61599999999999999</v>
      </c>
      <c r="F586">
        <v>0.75</v>
      </c>
      <c r="G586">
        <f t="shared" si="18"/>
        <v>0.75</v>
      </c>
      <c r="H586">
        <f t="shared" si="19"/>
        <v>0.75</v>
      </c>
      <c r="I586" s="1">
        <v>762828962</v>
      </c>
      <c r="J586" s="1">
        <v>1826291</v>
      </c>
      <c r="K586" s="1">
        <v>2232454</v>
      </c>
    </row>
    <row r="587" spans="1:11" x14ac:dyDescent="0.35">
      <c r="A587">
        <v>600801</v>
      </c>
      <c r="B587" t="s">
        <v>586</v>
      </c>
      <c r="C587" s="1">
        <v>1042</v>
      </c>
      <c r="D587" s="1">
        <v>350959</v>
      </c>
      <c r="E587">
        <v>0.54900000000000004</v>
      </c>
      <c r="F587">
        <v>0.73799999999999999</v>
      </c>
      <c r="G587">
        <f t="shared" si="18"/>
        <v>0.73799999999999999</v>
      </c>
      <c r="H587">
        <f t="shared" si="19"/>
        <v>0.73799999999999999</v>
      </c>
      <c r="I587" s="1">
        <v>365700015</v>
      </c>
      <c r="J587" s="1">
        <v>1003672</v>
      </c>
      <c r="K587" s="1">
        <v>1030576</v>
      </c>
    </row>
    <row r="588" spans="1:11" x14ac:dyDescent="0.35">
      <c r="A588">
        <v>600903</v>
      </c>
      <c r="B588" t="s">
        <v>587</v>
      </c>
      <c r="C588" s="1">
        <v>1005</v>
      </c>
      <c r="D588" s="1">
        <v>262273</v>
      </c>
      <c r="E588">
        <v>0.26700000000000002</v>
      </c>
      <c r="F588">
        <v>0.80400000000000005</v>
      </c>
      <c r="G588">
        <f t="shared" si="18"/>
        <v>0.80400000000000005</v>
      </c>
      <c r="H588">
        <f t="shared" si="19"/>
        <v>0.80400000000000005</v>
      </c>
      <c r="I588" s="1">
        <v>263584625</v>
      </c>
      <c r="J588" s="1">
        <v>516134</v>
      </c>
      <c r="K588" s="1">
        <v>492849</v>
      </c>
    </row>
    <row r="589" spans="1:11" x14ac:dyDescent="0.35">
      <c r="A589">
        <v>610301</v>
      </c>
      <c r="B589" t="s">
        <v>588</v>
      </c>
      <c r="C589" s="1">
        <v>1846</v>
      </c>
      <c r="D589" s="1">
        <v>373742</v>
      </c>
      <c r="E589">
        <v>0.66200000000000003</v>
      </c>
      <c r="F589">
        <v>0.72099999999999997</v>
      </c>
      <c r="G589">
        <f t="shared" si="18"/>
        <v>0.72099999999999997</v>
      </c>
      <c r="H589">
        <f t="shared" si="19"/>
        <v>0.72099999999999997</v>
      </c>
      <c r="I589" s="1">
        <v>689927851</v>
      </c>
      <c r="J589" s="1">
        <v>1880940</v>
      </c>
      <c r="K589" s="1">
        <v>1537202</v>
      </c>
    </row>
    <row r="590" spans="1:11" x14ac:dyDescent="0.35">
      <c r="A590">
        <v>610501</v>
      </c>
      <c r="B590" t="s">
        <v>589</v>
      </c>
      <c r="C590" s="1">
        <v>903</v>
      </c>
      <c r="D590" s="1">
        <v>294262</v>
      </c>
      <c r="E590">
        <v>0.63900000000000001</v>
      </c>
      <c r="F590">
        <v>0.78</v>
      </c>
      <c r="G590">
        <f t="shared" si="18"/>
        <v>0.78</v>
      </c>
      <c r="H590">
        <f t="shared" si="19"/>
        <v>0.78</v>
      </c>
      <c r="I590" s="1">
        <v>265718823</v>
      </c>
      <c r="J590" s="1">
        <v>1177167</v>
      </c>
      <c r="K590" s="1">
        <v>1106602</v>
      </c>
    </row>
    <row r="591" spans="1:11" x14ac:dyDescent="0.35">
      <c r="A591">
        <v>610600</v>
      </c>
      <c r="B591" t="s">
        <v>590</v>
      </c>
      <c r="C591" s="1">
        <v>5415</v>
      </c>
      <c r="D591" s="1">
        <v>762196</v>
      </c>
      <c r="E591">
        <v>0.55100000000000005</v>
      </c>
      <c r="F591">
        <v>0.43</v>
      </c>
      <c r="G591">
        <f t="shared" si="18"/>
        <v>0.43</v>
      </c>
      <c r="H591">
        <f t="shared" si="19"/>
        <v>0.55100000000000005</v>
      </c>
      <c r="I591" s="1">
        <v>4127294487</v>
      </c>
      <c r="J591" s="1">
        <v>3257520</v>
      </c>
      <c r="K591" s="1">
        <v>3409430</v>
      </c>
    </row>
    <row r="592" spans="1:11" x14ac:dyDescent="0.35">
      <c r="A592">
        <v>610801</v>
      </c>
      <c r="B592" t="s">
        <v>591</v>
      </c>
      <c r="C592" s="1">
        <v>1242</v>
      </c>
      <c r="D592" s="1">
        <v>588329</v>
      </c>
      <c r="E592">
        <v>0.628</v>
      </c>
      <c r="F592">
        <v>0.56000000000000005</v>
      </c>
      <c r="G592">
        <f t="shared" si="18"/>
        <v>0.56000000000000005</v>
      </c>
      <c r="H592">
        <f t="shared" si="19"/>
        <v>0.628</v>
      </c>
      <c r="I592" s="1">
        <v>730704784</v>
      </c>
      <c r="J592" s="1">
        <v>1081349</v>
      </c>
      <c r="K592" s="1">
        <v>1082891</v>
      </c>
    </row>
    <row r="593" spans="1:11" x14ac:dyDescent="0.35">
      <c r="A593">
        <v>610901</v>
      </c>
      <c r="B593" t="s">
        <v>592</v>
      </c>
      <c r="C593" s="1">
        <v>873</v>
      </c>
      <c r="D593" s="1">
        <v>304028</v>
      </c>
      <c r="E593">
        <v>0.58799999999999997</v>
      </c>
      <c r="F593">
        <v>0.77300000000000002</v>
      </c>
      <c r="G593">
        <f t="shared" si="18"/>
        <v>0.77300000000000002</v>
      </c>
      <c r="H593">
        <f t="shared" si="19"/>
        <v>0.77300000000000002</v>
      </c>
      <c r="I593" s="1">
        <v>265416895</v>
      </c>
      <c r="J593" s="1">
        <v>968477</v>
      </c>
      <c r="K593" s="1">
        <v>846720</v>
      </c>
    </row>
    <row r="594" spans="1:11" x14ac:dyDescent="0.35">
      <c r="A594">
        <v>611001</v>
      </c>
      <c r="B594" t="s">
        <v>593</v>
      </c>
      <c r="C594" s="1">
        <v>1192</v>
      </c>
      <c r="D594" s="1">
        <v>417925</v>
      </c>
      <c r="E594">
        <v>0.60399999999999998</v>
      </c>
      <c r="F594">
        <v>0.68799999999999994</v>
      </c>
      <c r="G594">
        <f t="shared" si="18"/>
        <v>0.68799999999999994</v>
      </c>
      <c r="H594">
        <f t="shared" si="19"/>
        <v>0.68799999999999994</v>
      </c>
      <c r="I594" s="1">
        <v>498167143</v>
      </c>
      <c r="J594" s="1">
        <v>1392456</v>
      </c>
      <c r="K594" s="1">
        <v>1261741</v>
      </c>
    </row>
    <row r="595" spans="1:11" x14ac:dyDescent="0.35">
      <c r="A595">
        <v>620600</v>
      </c>
      <c r="B595" t="s">
        <v>594</v>
      </c>
      <c r="C595" s="1">
        <v>6618</v>
      </c>
      <c r="D595" s="1">
        <v>666814</v>
      </c>
      <c r="E595">
        <v>0.63200000000000001</v>
      </c>
      <c r="F595">
        <v>0.501</v>
      </c>
      <c r="G595">
        <f t="shared" si="18"/>
        <v>0.501</v>
      </c>
      <c r="H595">
        <f t="shared" si="19"/>
        <v>0.63200000000000001</v>
      </c>
      <c r="I595" s="1">
        <v>4412976489</v>
      </c>
      <c r="J595" s="1">
        <v>3429076</v>
      </c>
      <c r="K595" s="1">
        <v>2878483</v>
      </c>
    </row>
    <row r="596" spans="1:11" x14ac:dyDescent="0.35">
      <c r="A596">
        <v>620803</v>
      </c>
      <c r="B596" t="s">
        <v>595</v>
      </c>
      <c r="C596" s="1">
        <v>2010</v>
      </c>
      <c r="D596" s="1">
        <v>606907</v>
      </c>
      <c r="E596">
        <v>0.60399999999999998</v>
      </c>
      <c r="F596">
        <v>0.54600000000000004</v>
      </c>
      <c r="G596">
        <f t="shared" si="18"/>
        <v>0.54600000000000004</v>
      </c>
      <c r="H596">
        <f t="shared" si="19"/>
        <v>0.60399999999999998</v>
      </c>
      <c r="I596" s="1">
        <v>1219884176</v>
      </c>
      <c r="J596" s="1">
        <v>1106670</v>
      </c>
      <c r="K596" s="1">
        <v>892411</v>
      </c>
    </row>
    <row r="597" spans="1:11" x14ac:dyDescent="0.35">
      <c r="A597">
        <v>620901</v>
      </c>
      <c r="B597" t="s">
        <v>596</v>
      </c>
      <c r="C597" s="1">
        <v>2137</v>
      </c>
      <c r="D597" s="1">
        <v>911071</v>
      </c>
      <c r="E597">
        <v>0.54900000000000004</v>
      </c>
      <c r="F597">
        <v>0.318</v>
      </c>
      <c r="G597">
        <f t="shared" si="18"/>
        <v>0.318</v>
      </c>
      <c r="H597">
        <f t="shared" si="19"/>
        <v>0.54900000000000004</v>
      </c>
      <c r="I597" s="1">
        <v>1946959231</v>
      </c>
      <c r="J597" s="1">
        <v>1103055</v>
      </c>
      <c r="K597" s="1">
        <v>1051093</v>
      </c>
    </row>
    <row r="598" spans="1:11" x14ac:dyDescent="0.35">
      <c r="A598">
        <v>621001</v>
      </c>
      <c r="B598" t="s">
        <v>597</v>
      </c>
      <c r="C598" s="1">
        <v>2142</v>
      </c>
      <c r="D598" s="1">
        <v>891992</v>
      </c>
      <c r="E598">
        <v>0.56299999999999994</v>
      </c>
      <c r="F598">
        <v>0.33200000000000002</v>
      </c>
      <c r="G598">
        <f t="shared" si="18"/>
        <v>0.33200000000000002</v>
      </c>
      <c r="H598">
        <f t="shared" si="19"/>
        <v>0.56299999999999994</v>
      </c>
      <c r="I598" s="1">
        <v>1910646900</v>
      </c>
      <c r="J598" s="1">
        <v>1034270</v>
      </c>
      <c r="K598" s="1">
        <v>889555</v>
      </c>
    </row>
    <row r="599" spans="1:11" x14ac:dyDescent="0.35">
      <c r="A599">
        <v>621101</v>
      </c>
      <c r="B599" t="s">
        <v>598</v>
      </c>
      <c r="C599" s="1">
        <v>2378</v>
      </c>
      <c r="D599" s="1">
        <v>829058</v>
      </c>
      <c r="E599">
        <v>0.57499999999999996</v>
      </c>
      <c r="F599">
        <v>0.38</v>
      </c>
      <c r="G599">
        <f t="shared" si="18"/>
        <v>0.38</v>
      </c>
      <c r="H599">
        <f t="shared" si="19"/>
        <v>0.57499999999999996</v>
      </c>
      <c r="I599" s="1">
        <v>1971500288</v>
      </c>
      <c r="J599" s="1">
        <v>1248356</v>
      </c>
      <c r="K599" s="1">
        <v>1043117</v>
      </c>
    </row>
    <row r="600" spans="1:11" x14ac:dyDescent="0.35">
      <c r="A600">
        <v>621201</v>
      </c>
      <c r="B600" t="s">
        <v>599</v>
      </c>
      <c r="C600" s="1">
        <v>1485</v>
      </c>
      <c r="D600" s="1">
        <v>2386214</v>
      </c>
      <c r="E600">
        <v>0.29899999999999999</v>
      </c>
      <c r="F600">
        <v>0</v>
      </c>
      <c r="G600">
        <f t="shared" si="18"/>
        <v>0</v>
      </c>
      <c r="H600">
        <f t="shared" si="19"/>
        <v>0.36</v>
      </c>
      <c r="I600" s="1">
        <v>3543528705</v>
      </c>
      <c r="J600" s="1">
        <v>633029</v>
      </c>
      <c r="K600" s="1">
        <v>541187</v>
      </c>
    </row>
    <row r="601" spans="1:11" x14ac:dyDescent="0.35">
      <c r="A601">
        <v>621601</v>
      </c>
      <c r="B601" t="s">
        <v>600</v>
      </c>
      <c r="C601" s="1">
        <v>3078</v>
      </c>
      <c r="D601" s="1">
        <v>647594</v>
      </c>
      <c r="E601">
        <v>0.55600000000000005</v>
      </c>
      <c r="F601">
        <v>0.51500000000000001</v>
      </c>
      <c r="G601">
        <f t="shared" si="18"/>
        <v>0.51500000000000001</v>
      </c>
      <c r="H601">
        <f t="shared" si="19"/>
        <v>0.55600000000000005</v>
      </c>
      <c r="I601" s="1">
        <v>1993296377</v>
      </c>
      <c r="J601" s="1">
        <v>1277736</v>
      </c>
      <c r="K601" s="1">
        <v>1158872</v>
      </c>
    </row>
    <row r="602" spans="1:11" x14ac:dyDescent="0.35">
      <c r="A602">
        <v>621801</v>
      </c>
      <c r="B602" t="s">
        <v>601</v>
      </c>
      <c r="C602" s="1">
        <v>3443</v>
      </c>
      <c r="D602" s="1">
        <v>455760</v>
      </c>
      <c r="E602">
        <v>0.67100000000000004</v>
      </c>
      <c r="F602">
        <v>0.65900000000000003</v>
      </c>
      <c r="G602">
        <f t="shared" si="18"/>
        <v>0.65900000000000003</v>
      </c>
      <c r="H602">
        <f t="shared" si="19"/>
        <v>0.67100000000000004</v>
      </c>
      <c r="I602" s="1">
        <v>1569183305</v>
      </c>
      <c r="J602" s="1">
        <v>1722163</v>
      </c>
      <c r="K602" s="1">
        <v>1585565</v>
      </c>
    </row>
    <row r="603" spans="1:11" x14ac:dyDescent="0.35">
      <c r="A603">
        <v>622002</v>
      </c>
      <c r="B603" t="s">
        <v>602</v>
      </c>
      <c r="C603" s="1">
        <v>1757</v>
      </c>
      <c r="D603" s="1">
        <v>642875</v>
      </c>
      <c r="E603">
        <v>0.59</v>
      </c>
      <c r="F603">
        <v>0.51900000000000002</v>
      </c>
      <c r="G603">
        <f t="shared" si="18"/>
        <v>0.51900000000000002</v>
      </c>
      <c r="H603">
        <f t="shared" si="19"/>
        <v>0.59</v>
      </c>
      <c r="I603" s="1">
        <v>1129532317</v>
      </c>
      <c r="J603" s="1">
        <v>882357</v>
      </c>
      <c r="K603" s="1">
        <v>739438</v>
      </c>
    </row>
    <row r="604" spans="1:11" x14ac:dyDescent="0.35">
      <c r="A604">
        <v>630101</v>
      </c>
      <c r="B604" t="s">
        <v>603</v>
      </c>
      <c r="C604" s="1">
        <v>203</v>
      </c>
      <c r="D604" s="1">
        <v>7076767</v>
      </c>
      <c r="E604">
        <v>0</v>
      </c>
      <c r="F604">
        <v>0</v>
      </c>
      <c r="G604">
        <f t="shared" si="18"/>
        <v>0</v>
      </c>
      <c r="H604">
        <f t="shared" si="19"/>
        <v>0.36</v>
      </c>
      <c r="I604" s="1">
        <v>1436583826</v>
      </c>
      <c r="J604" s="1">
        <v>131014</v>
      </c>
      <c r="K604" s="1">
        <v>125729</v>
      </c>
    </row>
    <row r="605" spans="1:11" x14ac:dyDescent="0.35">
      <c r="A605">
        <v>630202</v>
      </c>
      <c r="B605" t="s">
        <v>604</v>
      </c>
      <c r="C605" s="1">
        <v>574</v>
      </c>
      <c r="D605" s="1">
        <v>2419739</v>
      </c>
      <c r="E605">
        <v>0</v>
      </c>
      <c r="F605">
        <v>0</v>
      </c>
      <c r="G605">
        <f t="shared" si="18"/>
        <v>0</v>
      </c>
      <c r="H605">
        <f t="shared" si="19"/>
        <v>0.36</v>
      </c>
      <c r="I605" s="1">
        <v>1388930369</v>
      </c>
      <c r="J605" s="1">
        <v>89497</v>
      </c>
      <c r="K605" s="1">
        <v>87433</v>
      </c>
    </row>
    <row r="606" spans="1:11" x14ac:dyDescent="0.35">
      <c r="A606">
        <v>630300</v>
      </c>
      <c r="B606" t="s">
        <v>605</v>
      </c>
      <c r="C606" s="1">
        <v>1962</v>
      </c>
      <c r="D606" s="1">
        <v>573483</v>
      </c>
      <c r="E606">
        <v>0.53500000000000003</v>
      </c>
      <c r="F606">
        <v>0.57099999999999995</v>
      </c>
      <c r="G606">
        <f t="shared" si="18"/>
        <v>0.57099999999999995</v>
      </c>
      <c r="H606">
        <f t="shared" si="19"/>
        <v>0.57099999999999995</v>
      </c>
      <c r="I606" s="1">
        <v>1125174584</v>
      </c>
      <c r="J606" s="1">
        <v>884886</v>
      </c>
      <c r="K606" s="1">
        <v>917287</v>
      </c>
    </row>
    <row r="607" spans="1:11" x14ac:dyDescent="0.35">
      <c r="A607">
        <v>630601</v>
      </c>
      <c r="B607" t="s">
        <v>606</v>
      </c>
      <c r="C607" s="1">
        <v>330</v>
      </c>
      <c r="D607" s="1">
        <v>1616718</v>
      </c>
      <c r="E607">
        <v>0.20799999999999999</v>
      </c>
      <c r="F607">
        <v>0</v>
      </c>
      <c r="G607">
        <f t="shared" si="18"/>
        <v>0</v>
      </c>
      <c r="H607">
        <f t="shared" si="19"/>
        <v>0.36</v>
      </c>
      <c r="I607" s="1">
        <v>533517102</v>
      </c>
      <c r="J607" s="1">
        <v>158951</v>
      </c>
      <c r="K607" s="1">
        <v>194304</v>
      </c>
    </row>
    <row r="608" spans="1:11" x14ac:dyDescent="0.35">
      <c r="A608">
        <v>630701</v>
      </c>
      <c r="B608" t="s">
        <v>607</v>
      </c>
      <c r="C608" s="1">
        <v>998</v>
      </c>
      <c r="D608" s="1">
        <v>2915199</v>
      </c>
      <c r="E608">
        <v>0</v>
      </c>
      <c r="F608">
        <v>0</v>
      </c>
      <c r="G608">
        <f t="shared" si="18"/>
        <v>0</v>
      </c>
      <c r="H608">
        <f t="shared" si="19"/>
        <v>0.36</v>
      </c>
      <c r="I608" s="1">
        <v>2909368923</v>
      </c>
      <c r="J608" s="1">
        <v>284406</v>
      </c>
      <c r="K608" s="1">
        <v>403391</v>
      </c>
    </row>
    <row r="609" spans="1:11" x14ac:dyDescent="0.35">
      <c r="A609">
        <v>630801</v>
      </c>
      <c r="B609" t="s">
        <v>608</v>
      </c>
      <c r="C609" s="1">
        <v>906</v>
      </c>
      <c r="D609" s="1">
        <v>1052639</v>
      </c>
      <c r="E609">
        <v>0.253</v>
      </c>
      <c r="F609">
        <v>0.21299999999999999</v>
      </c>
      <c r="G609">
        <f t="shared" si="18"/>
        <v>0.21299999999999999</v>
      </c>
      <c r="H609">
        <f t="shared" si="19"/>
        <v>0.36</v>
      </c>
      <c r="I609" s="1">
        <v>953691434</v>
      </c>
      <c r="J609" s="1">
        <v>260680</v>
      </c>
      <c r="K609" s="1">
        <v>248303</v>
      </c>
    </row>
    <row r="610" spans="1:11" x14ac:dyDescent="0.35">
      <c r="A610">
        <v>630902</v>
      </c>
      <c r="B610" t="s">
        <v>609</v>
      </c>
      <c r="C610" s="1">
        <v>3767</v>
      </c>
      <c r="D610" s="1">
        <v>533655</v>
      </c>
      <c r="E610">
        <v>0.46400000000000002</v>
      </c>
      <c r="F610">
        <v>0.60099999999999998</v>
      </c>
      <c r="G610">
        <f t="shared" si="18"/>
        <v>0.60099999999999998</v>
      </c>
      <c r="H610">
        <f t="shared" si="19"/>
        <v>0.60099999999999998</v>
      </c>
      <c r="I610" s="1">
        <v>2010281575</v>
      </c>
      <c r="J610" s="1">
        <v>1000608</v>
      </c>
      <c r="K610" s="1">
        <v>1021179</v>
      </c>
    </row>
    <row r="611" spans="1:11" x14ac:dyDescent="0.35">
      <c r="A611">
        <v>630918</v>
      </c>
      <c r="B611" t="s">
        <v>610</v>
      </c>
      <c r="C611" s="1">
        <v>328</v>
      </c>
      <c r="D611" s="1">
        <v>615361</v>
      </c>
      <c r="E611">
        <v>0.38500000000000001</v>
      </c>
      <c r="F611">
        <v>0.54</v>
      </c>
      <c r="G611">
        <f t="shared" si="18"/>
        <v>0.54</v>
      </c>
      <c r="H611">
        <f t="shared" si="19"/>
        <v>0.54</v>
      </c>
      <c r="I611" s="1">
        <v>201838593</v>
      </c>
      <c r="J611" s="1">
        <v>85336</v>
      </c>
      <c r="K611" s="1">
        <v>101113</v>
      </c>
    </row>
    <row r="612" spans="1:11" x14ac:dyDescent="0.35">
      <c r="A612">
        <v>631201</v>
      </c>
      <c r="B612" t="s">
        <v>611</v>
      </c>
      <c r="C612" s="1">
        <v>838</v>
      </c>
      <c r="D612" s="1">
        <v>662317</v>
      </c>
      <c r="E612">
        <v>0.45600000000000002</v>
      </c>
      <c r="F612">
        <v>0.505</v>
      </c>
      <c r="G612">
        <f t="shared" si="18"/>
        <v>0.505</v>
      </c>
      <c r="H612">
        <f t="shared" si="19"/>
        <v>0.505</v>
      </c>
      <c r="I612" s="1">
        <v>555022229</v>
      </c>
      <c r="J612" s="1">
        <v>432901</v>
      </c>
      <c r="K612" s="1">
        <v>444911</v>
      </c>
    </row>
    <row r="613" spans="1:11" x14ac:dyDescent="0.35">
      <c r="A613">
        <v>640101</v>
      </c>
      <c r="B613" t="s">
        <v>612</v>
      </c>
      <c r="C613" s="1">
        <v>618</v>
      </c>
      <c r="D613" s="1">
        <v>447508</v>
      </c>
      <c r="E613">
        <v>0.497</v>
      </c>
      <c r="F613">
        <v>0.66500000000000004</v>
      </c>
      <c r="G613">
        <f t="shared" si="18"/>
        <v>0.66500000000000004</v>
      </c>
      <c r="H613">
        <f t="shared" si="19"/>
        <v>0.66500000000000004</v>
      </c>
      <c r="I613" s="1">
        <v>276560114</v>
      </c>
      <c r="J613" s="1">
        <v>412068</v>
      </c>
      <c r="K613" s="1">
        <v>455973</v>
      </c>
    </row>
    <row r="614" spans="1:11" x14ac:dyDescent="0.35">
      <c r="A614">
        <v>640502</v>
      </c>
      <c r="B614" t="s">
        <v>613</v>
      </c>
      <c r="C614" s="1">
        <v>508</v>
      </c>
      <c r="D614" s="1">
        <v>748837</v>
      </c>
      <c r="E614">
        <v>0.35</v>
      </c>
      <c r="F614">
        <v>0.44</v>
      </c>
      <c r="G614">
        <f t="shared" si="18"/>
        <v>0.44</v>
      </c>
      <c r="H614">
        <f t="shared" si="19"/>
        <v>0.44</v>
      </c>
      <c r="I614" s="1">
        <v>380409625</v>
      </c>
      <c r="J614" s="1">
        <v>257600</v>
      </c>
      <c r="K614" s="1">
        <v>262187</v>
      </c>
    </row>
    <row r="615" spans="1:11" x14ac:dyDescent="0.35">
      <c r="A615">
        <v>640601</v>
      </c>
      <c r="B615" t="s">
        <v>614</v>
      </c>
      <c r="C615" s="1">
        <v>536</v>
      </c>
      <c r="D615" s="1">
        <v>388742</v>
      </c>
      <c r="E615">
        <v>0.58599999999999997</v>
      </c>
      <c r="F615">
        <v>0.71</v>
      </c>
      <c r="G615">
        <f t="shared" si="18"/>
        <v>0.71</v>
      </c>
      <c r="H615">
        <f t="shared" si="19"/>
        <v>0.71</v>
      </c>
      <c r="I615" s="1">
        <v>208365969</v>
      </c>
      <c r="J615" s="1">
        <v>430090</v>
      </c>
      <c r="K615" s="1">
        <v>402597</v>
      </c>
    </row>
    <row r="616" spans="1:11" x14ac:dyDescent="0.35">
      <c r="A616">
        <v>640701</v>
      </c>
      <c r="B616" t="s">
        <v>615</v>
      </c>
      <c r="C616" s="1">
        <v>1171</v>
      </c>
      <c r="D616" s="1">
        <v>386661</v>
      </c>
      <c r="E616">
        <v>0.47099999999999997</v>
      </c>
      <c r="F616">
        <v>0.71099999999999997</v>
      </c>
      <c r="G616">
        <f t="shared" si="18"/>
        <v>0.71099999999999997</v>
      </c>
      <c r="H616">
        <f t="shared" si="19"/>
        <v>0.71099999999999997</v>
      </c>
      <c r="I616" s="1">
        <v>452780665</v>
      </c>
      <c r="J616" s="1">
        <v>886657</v>
      </c>
      <c r="K616" s="1">
        <v>839150</v>
      </c>
    </row>
    <row r="617" spans="1:11" x14ac:dyDescent="0.35">
      <c r="A617">
        <v>640801</v>
      </c>
      <c r="B617" t="s">
        <v>616</v>
      </c>
      <c r="C617" s="1">
        <v>1120</v>
      </c>
      <c r="D617" s="1">
        <v>543678</v>
      </c>
      <c r="E617">
        <v>0.51</v>
      </c>
      <c r="F617">
        <v>0.59399999999999997</v>
      </c>
      <c r="G617">
        <f t="shared" si="18"/>
        <v>0.59399999999999997</v>
      </c>
      <c r="H617">
        <f t="shared" si="19"/>
        <v>0.59399999999999997</v>
      </c>
      <c r="I617" s="1">
        <v>608919425</v>
      </c>
      <c r="J617" s="1">
        <v>372681</v>
      </c>
      <c r="K617" s="1">
        <v>418700</v>
      </c>
    </row>
    <row r="618" spans="1:11" x14ac:dyDescent="0.35">
      <c r="A618">
        <v>641001</v>
      </c>
      <c r="B618" t="s">
        <v>617</v>
      </c>
      <c r="C618" s="1">
        <v>475</v>
      </c>
      <c r="D618" s="1">
        <v>417001</v>
      </c>
      <c r="E618">
        <v>0.52700000000000002</v>
      </c>
      <c r="F618">
        <v>0.68799999999999994</v>
      </c>
      <c r="G618">
        <f t="shared" si="18"/>
        <v>0.68799999999999994</v>
      </c>
      <c r="H618">
        <f t="shared" si="19"/>
        <v>0.68799999999999994</v>
      </c>
      <c r="I618" s="1">
        <v>198075861</v>
      </c>
      <c r="J618" s="1">
        <v>266429</v>
      </c>
      <c r="K618" s="1">
        <v>307724</v>
      </c>
    </row>
    <row r="619" spans="1:11" x14ac:dyDescent="0.35">
      <c r="A619">
        <v>641301</v>
      </c>
      <c r="B619" t="s">
        <v>618</v>
      </c>
      <c r="C619" s="1">
        <v>2397</v>
      </c>
      <c r="D619" s="1">
        <v>348187</v>
      </c>
      <c r="E619">
        <v>0.41199999999999998</v>
      </c>
      <c r="F619">
        <v>0.74</v>
      </c>
      <c r="G619">
        <f t="shared" si="18"/>
        <v>0.74</v>
      </c>
      <c r="H619">
        <f t="shared" si="19"/>
        <v>0.74</v>
      </c>
      <c r="I619" s="1">
        <v>834605539</v>
      </c>
      <c r="J619" s="1">
        <v>1253713</v>
      </c>
      <c r="K619" s="1">
        <v>1310553</v>
      </c>
    </row>
    <row r="620" spans="1:11" x14ac:dyDescent="0.35">
      <c r="A620">
        <v>641401</v>
      </c>
      <c r="B620" t="s">
        <v>619</v>
      </c>
      <c r="C620" s="1">
        <v>77</v>
      </c>
      <c r="D620" s="1">
        <v>4146919</v>
      </c>
      <c r="E620">
        <v>0</v>
      </c>
      <c r="F620">
        <v>0</v>
      </c>
      <c r="G620">
        <f t="shared" si="18"/>
        <v>0</v>
      </c>
      <c r="H620">
        <f t="shared" si="19"/>
        <v>0.36</v>
      </c>
      <c r="I620" s="1">
        <v>319312839</v>
      </c>
      <c r="J620" s="1">
        <v>19961</v>
      </c>
      <c r="K620" s="1">
        <v>22035</v>
      </c>
    </row>
    <row r="621" spans="1:11" x14ac:dyDescent="0.35">
      <c r="A621">
        <v>641501</v>
      </c>
      <c r="B621" t="s">
        <v>620</v>
      </c>
      <c r="C621" s="1">
        <v>553</v>
      </c>
      <c r="D621" s="1">
        <v>644606</v>
      </c>
      <c r="E621">
        <v>0.41699999999999998</v>
      </c>
      <c r="F621">
        <v>0.51800000000000002</v>
      </c>
      <c r="G621">
        <f t="shared" si="18"/>
        <v>0.51800000000000002</v>
      </c>
      <c r="H621">
        <f t="shared" si="19"/>
        <v>0.51800000000000002</v>
      </c>
      <c r="I621" s="1">
        <v>356467566</v>
      </c>
      <c r="J621" s="1">
        <v>204409</v>
      </c>
      <c r="K621" s="1">
        <v>201050</v>
      </c>
    </row>
    <row r="622" spans="1:11" x14ac:dyDescent="0.35">
      <c r="A622">
        <v>641610</v>
      </c>
      <c r="B622" t="s">
        <v>621</v>
      </c>
      <c r="C622" s="1">
        <v>928</v>
      </c>
      <c r="D622" s="1">
        <v>596593</v>
      </c>
      <c r="E622">
        <v>0.44500000000000001</v>
      </c>
      <c r="F622">
        <v>0.55400000000000005</v>
      </c>
      <c r="G622">
        <f t="shared" si="18"/>
        <v>0.55400000000000005</v>
      </c>
      <c r="H622">
        <f t="shared" si="19"/>
        <v>0.55400000000000005</v>
      </c>
      <c r="I622" s="1">
        <v>553638988</v>
      </c>
      <c r="J622" s="1">
        <v>328830</v>
      </c>
      <c r="K622" s="1">
        <v>369763</v>
      </c>
    </row>
    <row r="623" spans="1:11" x14ac:dyDescent="0.35">
      <c r="A623">
        <v>641701</v>
      </c>
      <c r="B623" t="s">
        <v>622</v>
      </c>
      <c r="C623" s="1">
        <v>803</v>
      </c>
      <c r="D623" s="1">
        <v>641309</v>
      </c>
      <c r="E623">
        <v>0.2</v>
      </c>
      <c r="F623">
        <v>0.52100000000000002</v>
      </c>
      <c r="G623">
        <f t="shared" si="18"/>
        <v>0.52100000000000002</v>
      </c>
      <c r="H623">
        <f t="shared" si="19"/>
        <v>0.52100000000000002</v>
      </c>
      <c r="I623" s="1">
        <v>514971615</v>
      </c>
      <c r="J623" s="1">
        <v>267528</v>
      </c>
      <c r="K623" s="1">
        <v>259115</v>
      </c>
    </row>
    <row r="624" spans="1:11" x14ac:dyDescent="0.35">
      <c r="A624">
        <v>650101</v>
      </c>
      <c r="B624" t="s">
        <v>623</v>
      </c>
      <c r="C624" s="1">
        <v>2254</v>
      </c>
      <c r="D624" s="1">
        <v>255494</v>
      </c>
      <c r="E624">
        <v>0.63900000000000001</v>
      </c>
      <c r="F624">
        <v>0.80900000000000005</v>
      </c>
      <c r="G624">
        <f t="shared" si="18"/>
        <v>0.80900000000000005</v>
      </c>
      <c r="H624">
        <f t="shared" si="19"/>
        <v>0.80900000000000005</v>
      </c>
      <c r="I624" s="1">
        <v>575885527</v>
      </c>
      <c r="J624" s="1">
        <v>1557326</v>
      </c>
      <c r="K624" s="1">
        <v>1976580</v>
      </c>
    </row>
    <row r="625" spans="1:11" x14ac:dyDescent="0.35">
      <c r="A625">
        <v>650301</v>
      </c>
      <c r="B625" t="s">
        <v>624</v>
      </c>
      <c r="C625" s="1">
        <v>917</v>
      </c>
      <c r="D625" s="1">
        <v>222704</v>
      </c>
      <c r="E625">
        <v>0.69699999999999995</v>
      </c>
      <c r="F625">
        <v>0.83399999999999996</v>
      </c>
      <c r="G625">
        <f t="shared" si="18"/>
        <v>0.83399999999999996</v>
      </c>
      <c r="H625">
        <f t="shared" si="19"/>
        <v>0.83399999999999996</v>
      </c>
      <c r="I625" s="1">
        <v>204220054</v>
      </c>
      <c r="J625" s="1">
        <v>1062737</v>
      </c>
      <c r="K625" s="1">
        <v>1282648</v>
      </c>
    </row>
    <row r="626" spans="1:11" x14ac:dyDescent="0.35">
      <c r="A626">
        <v>650501</v>
      </c>
      <c r="B626" t="s">
        <v>625</v>
      </c>
      <c r="C626" s="1">
        <v>983</v>
      </c>
      <c r="D626" s="1">
        <v>222983</v>
      </c>
      <c r="E626">
        <v>0.64500000000000002</v>
      </c>
      <c r="F626">
        <v>0.83399999999999996</v>
      </c>
      <c r="G626">
        <f t="shared" si="18"/>
        <v>0.83399999999999996</v>
      </c>
      <c r="H626">
        <f t="shared" si="19"/>
        <v>0.83399999999999996</v>
      </c>
      <c r="I626" s="1">
        <v>219192642</v>
      </c>
      <c r="J626" s="1">
        <v>725301</v>
      </c>
      <c r="K626" s="1">
        <v>916868</v>
      </c>
    </row>
    <row r="627" spans="1:11" x14ac:dyDescent="0.35">
      <c r="A627">
        <v>650701</v>
      </c>
      <c r="B627" t="s">
        <v>626</v>
      </c>
      <c r="C627" s="1">
        <v>931</v>
      </c>
      <c r="D627" s="1">
        <v>279063</v>
      </c>
      <c r="E627">
        <v>0.67800000000000005</v>
      </c>
      <c r="F627">
        <v>0.79200000000000004</v>
      </c>
      <c r="G627">
        <f t="shared" si="18"/>
        <v>0.79200000000000004</v>
      </c>
      <c r="H627">
        <f t="shared" si="19"/>
        <v>0.79200000000000004</v>
      </c>
      <c r="I627" s="1">
        <v>259808240</v>
      </c>
      <c r="J627" s="1">
        <v>598667</v>
      </c>
      <c r="K627" s="1">
        <v>857770</v>
      </c>
    </row>
    <row r="628" spans="1:11" x14ac:dyDescent="0.35">
      <c r="A628">
        <v>650801</v>
      </c>
      <c r="B628" t="s">
        <v>627</v>
      </c>
      <c r="C628" s="1">
        <v>2525</v>
      </c>
      <c r="D628" s="1">
        <v>473702</v>
      </c>
      <c r="E628">
        <v>0.53300000000000003</v>
      </c>
      <c r="F628">
        <v>0.64600000000000002</v>
      </c>
      <c r="G628">
        <f t="shared" si="18"/>
        <v>0.64600000000000002</v>
      </c>
      <c r="H628">
        <f t="shared" si="19"/>
        <v>0.64600000000000002</v>
      </c>
      <c r="I628" s="1">
        <v>1196099857</v>
      </c>
      <c r="J628" s="1">
        <v>870750</v>
      </c>
      <c r="K628" s="1">
        <v>1352658</v>
      </c>
    </row>
    <row r="629" spans="1:11" x14ac:dyDescent="0.35">
      <c r="A629">
        <v>650901</v>
      </c>
      <c r="B629" t="s">
        <v>628</v>
      </c>
      <c r="C629" s="1">
        <v>2066</v>
      </c>
      <c r="D629" s="1">
        <v>319883</v>
      </c>
      <c r="E629">
        <v>0.70499999999999996</v>
      </c>
      <c r="F629">
        <v>0.76100000000000001</v>
      </c>
      <c r="G629">
        <f t="shared" si="18"/>
        <v>0.76100000000000001</v>
      </c>
      <c r="H629">
        <f t="shared" si="19"/>
        <v>0.76100000000000001</v>
      </c>
      <c r="I629" s="1">
        <v>660879394</v>
      </c>
      <c r="J629" s="1">
        <v>1033864</v>
      </c>
      <c r="K629" s="1">
        <v>1603179</v>
      </c>
    </row>
    <row r="630" spans="1:11" x14ac:dyDescent="0.35">
      <c r="A630">
        <v>650902</v>
      </c>
      <c r="B630" t="s">
        <v>629</v>
      </c>
      <c r="C630" s="1">
        <v>1178</v>
      </c>
      <c r="D630" s="1">
        <v>254544</v>
      </c>
      <c r="E630">
        <v>0.75</v>
      </c>
      <c r="F630">
        <v>0.81</v>
      </c>
      <c r="G630">
        <f t="shared" si="18"/>
        <v>0.81</v>
      </c>
      <c r="H630">
        <f t="shared" si="19"/>
        <v>0.81</v>
      </c>
      <c r="I630" s="1">
        <v>299853059</v>
      </c>
      <c r="J630" s="1">
        <v>977170</v>
      </c>
      <c r="K630" s="1">
        <v>1166354</v>
      </c>
    </row>
    <row r="631" spans="1:11" x14ac:dyDescent="0.35">
      <c r="A631">
        <v>651201</v>
      </c>
      <c r="B631" t="s">
        <v>630</v>
      </c>
      <c r="C631" s="1">
        <v>1192</v>
      </c>
      <c r="D631" s="1">
        <v>344931</v>
      </c>
      <c r="E631">
        <v>0.627</v>
      </c>
      <c r="F631">
        <v>0.74199999999999999</v>
      </c>
      <c r="G631">
        <f t="shared" si="18"/>
        <v>0.74199999999999999</v>
      </c>
      <c r="H631">
        <f t="shared" si="19"/>
        <v>0.74199999999999999</v>
      </c>
      <c r="I631" s="1">
        <v>411158937</v>
      </c>
      <c r="J631" s="1">
        <v>894986</v>
      </c>
      <c r="K631" s="1">
        <v>1047190</v>
      </c>
    </row>
    <row r="632" spans="1:11" x14ac:dyDescent="0.35">
      <c r="A632">
        <v>651402</v>
      </c>
      <c r="B632" t="s">
        <v>631</v>
      </c>
      <c r="C632" s="1">
        <v>1131</v>
      </c>
      <c r="D632" s="1">
        <v>354094</v>
      </c>
      <c r="E632">
        <v>0.67900000000000005</v>
      </c>
      <c r="F632">
        <v>0.73499999999999999</v>
      </c>
      <c r="G632">
        <f t="shared" si="18"/>
        <v>0.73499999999999999</v>
      </c>
      <c r="H632">
        <f t="shared" si="19"/>
        <v>0.73499999999999999</v>
      </c>
      <c r="I632" s="1">
        <v>400481166</v>
      </c>
      <c r="J632" s="1">
        <v>682601</v>
      </c>
      <c r="K632" s="1">
        <v>926082</v>
      </c>
    </row>
    <row r="633" spans="1:11" x14ac:dyDescent="0.35">
      <c r="A633">
        <v>651501</v>
      </c>
      <c r="B633" t="s">
        <v>632</v>
      </c>
      <c r="C633" s="1">
        <v>1308</v>
      </c>
      <c r="D633" s="1">
        <v>453818</v>
      </c>
      <c r="E633">
        <v>0.5</v>
      </c>
      <c r="F633">
        <v>0.66100000000000003</v>
      </c>
      <c r="G633">
        <f t="shared" si="18"/>
        <v>0.66100000000000003</v>
      </c>
      <c r="H633">
        <f t="shared" si="19"/>
        <v>0.66100000000000003</v>
      </c>
      <c r="I633" s="1">
        <v>593594938</v>
      </c>
      <c r="J633" s="1">
        <v>1001447</v>
      </c>
      <c r="K633" s="1">
        <v>1176630</v>
      </c>
    </row>
    <row r="634" spans="1:11" x14ac:dyDescent="0.35">
      <c r="A634">
        <v>651503</v>
      </c>
      <c r="B634" t="s">
        <v>633</v>
      </c>
      <c r="C634" s="1">
        <v>992</v>
      </c>
      <c r="D634" s="1">
        <v>288640</v>
      </c>
      <c r="E634">
        <v>0.47399999999999998</v>
      </c>
      <c r="F634">
        <v>0.78500000000000003</v>
      </c>
      <c r="G634">
        <f t="shared" si="18"/>
        <v>0.78500000000000003</v>
      </c>
      <c r="H634">
        <f t="shared" si="19"/>
        <v>0.78500000000000003</v>
      </c>
      <c r="I634" s="1">
        <v>286331176</v>
      </c>
      <c r="J634" s="1">
        <v>1266627</v>
      </c>
      <c r="K634" s="1">
        <v>1053719</v>
      </c>
    </row>
    <row r="635" spans="1:11" x14ac:dyDescent="0.35">
      <c r="A635">
        <v>660101</v>
      </c>
      <c r="B635" t="s">
        <v>634</v>
      </c>
      <c r="C635" s="1">
        <v>3675</v>
      </c>
      <c r="D635" s="1">
        <v>1361305</v>
      </c>
      <c r="E635">
        <v>0.61399999999999999</v>
      </c>
      <c r="F635">
        <v>0</v>
      </c>
      <c r="G635">
        <f t="shared" si="18"/>
        <v>0</v>
      </c>
      <c r="H635">
        <f t="shared" si="19"/>
        <v>0.61399999999999999</v>
      </c>
      <c r="I635" s="1">
        <v>5002798741</v>
      </c>
      <c r="J635" s="1">
        <v>1791126</v>
      </c>
      <c r="K635" s="1">
        <v>1580244</v>
      </c>
    </row>
    <row r="636" spans="1:11" x14ac:dyDescent="0.35">
      <c r="A636">
        <v>660102</v>
      </c>
      <c r="B636" t="s">
        <v>635</v>
      </c>
      <c r="C636" s="1">
        <v>4747</v>
      </c>
      <c r="D636" s="1">
        <v>1732926</v>
      </c>
      <c r="E636">
        <v>0.41699999999999998</v>
      </c>
      <c r="F636">
        <v>0</v>
      </c>
      <c r="G636">
        <f t="shared" si="18"/>
        <v>0</v>
      </c>
      <c r="H636">
        <f t="shared" si="19"/>
        <v>0.41699999999999998</v>
      </c>
      <c r="I636" s="1">
        <v>8226204429</v>
      </c>
      <c r="J636" s="1">
        <v>639853</v>
      </c>
      <c r="K636" s="1">
        <v>620897</v>
      </c>
    </row>
    <row r="637" spans="1:11" x14ac:dyDescent="0.35">
      <c r="A637">
        <v>660202</v>
      </c>
      <c r="B637" t="s">
        <v>636</v>
      </c>
      <c r="C637" s="1">
        <v>1863</v>
      </c>
      <c r="D637" s="1">
        <v>951495</v>
      </c>
      <c r="E637">
        <v>0.63200000000000001</v>
      </c>
      <c r="F637">
        <v>0.28799999999999998</v>
      </c>
      <c r="G637">
        <f t="shared" si="18"/>
        <v>0.28799999999999998</v>
      </c>
      <c r="H637">
        <f t="shared" si="19"/>
        <v>0.63200000000000001</v>
      </c>
      <c r="I637" s="1">
        <v>1772636164</v>
      </c>
      <c r="J637" s="1">
        <v>500125</v>
      </c>
      <c r="K637" s="1">
        <v>489255</v>
      </c>
    </row>
    <row r="638" spans="1:11" x14ac:dyDescent="0.35">
      <c r="A638">
        <v>660203</v>
      </c>
      <c r="B638" t="s">
        <v>637</v>
      </c>
      <c r="C638" s="1">
        <v>2689</v>
      </c>
      <c r="D638" s="1">
        <v>1261100</v>
      </c>
      <c r="E638">
        <v>0.56999999999999995</v>
      </c>
      <c r="F638">
        <v>5.6000000000000001E-2</v>
      </c>
      <c r="G638">
        <f t="shared" si="18"/>
        <v>5.6000000000000001E-2</v>
      </c>
      <c r="H638">
        <f t="shared" si="19"/>
        <v>0.56999999999999995</v>
      </c>
      <c r="I638" s="1">
        <v>3391098241</v>
      </c>
      <c r="J638" s="1">
        <v>784144</v>
      </c>
      <c r="K638" s="1">
        <v>640246</v>
      </c>
    </row>
    <row r="639" spans="1:11" x14ac:dyDescent="0.35">
      <c r="A639">
        <v>660301</v>
      </c>
      <c r="B639" t="s">
        <v>638</v>
      </c>
      <c r="C639" s="1">
        <v>3303</v>
      </c>
      <c r="D639" s="1">
        <v>1123666</v>
      </c>
      <c r="E639">
        <v>0.56100000000000005</v>
      </c>
      <c r="F639">
        <v>0.159</v>
      </c>
      <c r="G639">
        <f t="shared" si="18"/>
        <v>0.159</v>
      </c>
      <c r="H639">
        <f t="shared" si="19"/>
        <v>0.56100000000000005</v>
      </c>
      <c r="I639" s="1">
        <v>3711470202</v>
      </c>
      <c r="J639" s="1">
        <v>814356</v>
      </c>
      <c r="K639" s="1">
        <v>807873</v>
      </c>
    </row>
    <row r="640" spans="1:11" x14ac:dyDescent="0.35">
      <c r="A640">
        <v>660302</v>
      </c>
      <c r="B640" t="s">
        <v>639</v>
      </c>
      <c r="C640" s="1">
        <v>1154</v>
      </c>
      <c r="D640" s="1">
        <v>1244716</v>
      </c>
      <c r="E640">
        <v>0.56299999999999994</v>
      </c>
      <c r="F640">
        <v>6.8000000000000005E-2</v>
      </c>
      <c r="G640">
        <f t="shared" si="18"/>
        <v>6.8000000000000005E-2</v>
      </c>
      <c r="H640">
        <f t="shared" si="19"/>
        <v>0.56299999999999994</v>
      </c>
      <c r="I640" s="1">
        <v>1436402662</v>
      </c>
      <c r="J640" s="1">
        <v>369589</v>
      </c>
      <c r="K640" s="1">
        <v>412834</v>
      </c>
    </row>
    <row r="641" spans="1:11" x14ac:dyDescent="0.35">
      <c r="A641">
        <v>660303</v>
      </c>
      <c r="B641" t="s">
        <v>640</v>
      </c>
      <c r="C641" s="1">
        <v>1676</v>
      </c>
      <c r="D641" s="1">
        <v>1579122</v>
      </c>
      <c r="E641">
        <v>0.47099999999999997</v>
      </c>
      <c r="F641">
        <v>0</v>
      </c>
      <c r="G641">
        <f t="shared" si="18"/>
        <v>0</v>
      </c>
      <c r="H641">
        <f t="shared" si="19"/>
        <v>0.47099999999999997</v>
      </c>
      <c r="I641" s="1">
        <v>2646609486</v>
      </c>
      <c r="J641" s="1">
        <v>395530</v>
      </c>
      <c r="K641" s="1">
        <v>381761</v>
      </c>
    </row>
    <row r="642" spans="1:11" x14ac:dyDescent="0.35">
      <c r="A642">
        <v>660401</v>
      </c>
      <c r="B642" t="s">
        <v>641</v>
      </c>
      <c r="C642" s="1">
        <v>3156</v>
      </c>
      <c r="D642" s="1">
        <v>710943</v>
      </c>
      <c r="E642">
        <v>0.67300000000000004</v>
      </c>
      <c r="F642">
        <v>0.46800000000000003</v>
      </c>
      <c r="G642">
        <f t="shared" si="18"/>
        <v>0.46800000000000003</v>
      </c>
      <c r="H642">
        <f t="shared" si="19"/>
        <v>0.67300000000000004</v>
      </c>
      <c r="I642" s="1">
        <v>2243736615</v>
      </c>
      <c r="J642" s="1">
        <v>570932</v>
      </c>
      <c r="K642" s="1">
        <v>721338</v>
      </c>
    </row>
    <row r="643" spans="1:11" x14ac:dyDescent="0.35">
      <c r="A643">
        <v>660402</v>
      </c>
      <c r="B643" t="s">
        <v>642</v>
      </c>
      <c r="C643" s="1">
        <v>1914</v>
      </c>
      <c r="D643" s="1">
        <v>1146338</v>
      </c>
      <c r="E643">
        <v>0.64200000000000002</v>
      </c>
      <c r="F643">
        <v>0.14199999999999999</v>
      </c>
      <c r="G643">
        <f t="shared" si="18"/>
        <v>0.14199999999999999</v>
      </c>
      <c r="H643">
        <f t="shared" si="19"/>
        <v>0.64200000000000002</v>
      </c>
      <c r="I643" s="1">
        <v>2194092756</v>
      </c>
      <c r="J643" s="1">
        <v>309401</v>
      </c>
      <c r="K643" s="1">
        <v>366770</v>
      </c>
    </row>
    <row r="644" spans="1:11" x14ac:dyDescent="0.35">
      <c r="A644">
        <v>660403</v>
      </c>
      <c r="B644" t="s">
        <v>643</v>
      </c>
      <c r="C644" s="1">
        <v>1570</v>
      </c>
      <c r="D644" s="1">
        <v>841492</v>
      </c>
      <c r="E644">
        <v>0.7</v>
      </c>
      <c r="F644">
        <v>0.371</v>
      </c>
      <c r="G644">
        <f t="shared" ref="G644:G682" si="20">F644</f>
        <v>0.371</v>
      </c>
      <c r="H644">
        <f t="shared" ref="H644:H682" si="21">MAX(IF(E644&gt;F644,E644,F644),0.36)</f>
        <v>0.7</v>
      </c>
      <c r="I644" s="1">
        <v>1321143020</v>
      </c>
      <c r="J644" s="1">
        <v>446406</v>
      </c>
      <c r="K644" s="1">
        <v>580273</v>
      </c>
    </row>
    <row r="645" spans="1:11" x14ac:dyDescent="0.35">
      <c r="A645">
        <v>660404</v>
      </c>
      <c r="B645" t="s">
        <v>644</v>
      </c>
      <c r="C645" s="1">
        <v>1688</v>
      </c>
      <c r="D645" s="1">
        <v>815227</v>
      </c>
      <c r="E645">
        <v>0.70099999999999996</v>
      </c>
      <c r="F645">
        <v>0.39</v>
      </c>
      <c r="G645">
        <f t="shared" si="20"/>
        <v>0.39</v>
      </c>
      <c r="H645">
        <f t="shared" si="21"/>
        <v>0.70099999999999996</v>
      </c>
      <c r="I645" s="1">
        <v>1376104838</v>
      </c>
      <c r="J645" s="1">
        <v>571449</v>
      </c>
      <c r="K645" s="1">
        <v>758960</v>
      </c>
    </row>
    <row r="646" spans="1:11" x14ac:dyDescent="0.35">
      <c r="A646">
        <v>660405</v>
      </c>
      <c r="B646" t="s">
        <v>645</v>
      </c>
      <c r="C646" s="1">
        <v>2106</v>
      </c>
      <c r="D646" s="1">
        <v>966966</v>
      </c>
      <c r="E646">
        <v>0.66900000000000004</v>
      </c>
      <c r="F646">
        <v>0.27600000000000002</v>
      </c>
      <c r="G646">
        <f t="shared" si="20"/>
        <v>0.27600000000000002</v>
      </c>
      <c r="H646">
        <f t="shared" si="21"/>
        <v>0.66900000000000004</v>
      </c>
      <c r="I646" s="1">
        <v>2036431290</v>
      </c>
      <c r="J646" s="1">
        <v>753786</v>
      </c>
      <c r="K646" s="1">
        <v>921532</v>
      </c>
    </row>
    <row r="647" spans="1:11" x14ac:dyDescent="0.35">
      <c r="A647">
        <v>660406</v>
      </c>
      <c r="B647" t="s">
        <v>646</v>
      </c>
      <c r="C647" s="1">
        <v>2123</v>
      </c>
      <c r="D647" s="1">
        <v>970558</v>
      </c>
      <c r="E647">
        <v>0.64200000000000002</v>
      </c>
      <c r="F647">
        <v>0.27400000000000002</v>
      </c>
      <c r="G647">
        <f t="shared" si="20"/>
        <v>0.27400000000000002</v>
      </c>
      <c r="H647">
        <f t="shared" si="21"/>
        <v>0.64200000000000002</v>
      </c>
      <c r="I647" s="1">
        <v>2060495102</v>
      </c>
      <c r="J647" s="1">
        <v>420280</v>
      </c>
      <c r="K647" s="1">
        <v>533989</v>
      </c>
    </row>
    <row r="648" spans="1:11" x14ac:dyDescent="0.35">
      <c r="A648">
        <v>660407</v>
      </c>
      <c r="B648" t="s">
        <v>647</v>
      </c>
      <c r="C648" s="1">
        <v>2030</v>
      </c>
      <c r="D648" s="1">
        <v>1651673</v>
      </c>
      <c r="E648">
        <v>0.51600000000000001</v>
      </c>
      <c r="F648">
        <v>0</v>
      </c>
      <c r="G648">
        <f t="shared" si="20"/>
        <v>0</v>
      </c>
      <c r="H648">
        <f t="shared" si="21"/>
        <v>0.51600000000000001</v>
      </c>
      <c r="I648" s="1">
        <v>3352897536</v>
      </c>
      <c r="J648" s="1">
        <v>402754</v>
      </c>
      <c r="K648" s="1">
        <v>469710</v>
      </c>
    </row>
    <row r="649" spans="1:11" x14ac:dyDescent="0.35">
      <c r="A649">
        <v>660409</v>
      </c>
      <c r="B649" t="s">
        <v>648</v>
      </c>
      <c r="C649" s="1">
        <v>1030</v>
      </c>
      <c r="D649" s="1">
        <v>1356952</v>
      </c>
      <c r="E649">
        <v>0.6</v>
      </c>
      <c r="F649">
        <v>0</v>
      </c>
      <c r="G649">
        <f t="shared" si="20"/>
        <v>0</v>
      </c>
      <c r="H649">
        <f t="shared" si="21"/>
        <v>0.6</v>
      </c>
      <c r="I649" s="1">
        <v>1397661231</v>
      </c>
      <c r="J649" s="1">
        <v>215024</v>
      </c>
      <c r="K649" s="1">
        <v>193380</v>
      </c>
    </row>
    <row r="650" spans="1:11" x14ac:dyDescent="0.35">
      <c r="A650">
        <v>660501</v>
      </c>
      <c r="B650" t="s">
        <v>649</v>
      </c>
      <c r="C650" s="1">
        <v>3732</v>
      </c>
      <c r="D650" s="1">
        <v>2003465</v>
      </c>
      <c r="E650">
        <v>0.38500000000000001</v>
      </c>
      <c r="F650">
        <v>0</v>
      </c>
      <c r="G650">
        <f t="shared" si="20"/>
        <v>0</v>
      </c>
      <c r="H650">
        <f t="shared" si="21"/>
        <v>0.38500000000000001</v>
      </c>
      <c r="I650" s="1">
        <v>7476933256</v>
      </c>
      <c r="J650" s="1">
        <v>246110</v>
      </c>
      <c r="K650" s="1">
        <v>248668</v>
      </c>
    </row>
    <row r="651" spans="1:11" x14ac:dyDescent="0.35">
      <c r="A651">
        <v>660701</v>
      </c>
      <c r="B651" t="s">
        <v>650</v>
      </c>
      <c r="C651" s="1">
        <v>5310</v>
      </c>
      <c r="D651" s="1">
        <v>1438901</v>
      </c>
      <c r="E651">
        <v>0.46700000000000003</v>
      </c>
      <c r="F651">
        <v>0</v>
      </c>
      <c r="G651">
        <f t="shared" si="20"/>
        <v>0</v>
      </c>
      <c r="H651">
        <f t="shared" si="21"/>
        <v>0.46700000000000003</v>
      </c>
      <c r="I651" s="1">
        <v>7640566358</v>
      </c>
      <c r="J651" s="1">
        <v>0</v>
      </c>
      <c r="K651" s="1">
        <v>0</v>
      </c>
    </row>
    <row r="652" spans="1:11" x14ac:dyDescent="0.35">
      <c r="A652">
        <v>660801</v>
      </c>
      <c r="B652" t="s">
        <v>651</v>
      </c>
      <c r="C652" s="1">
        <v>2084</v>
      </c>
      <c r="D652" s="1">
        <v>1295691</v>
      </c>
      <c r="E652">
        <v>0.54100000000000004</v>
      </c>
      <c r="F652">
        <v>0.03</v>
      </c>
      <c r="G652">
        <f t="shared" si="20"/>
        <v>0.03</v>
      </c>
      <c r="H652">
        <f t="shared" si="21"/>
        <v>0.54100000000000004</v>
      </c>
      <c r="I652" s="1">
        <v>2700220952</v>
      </c>
      <c r="J652" s="1">
        <v>492670</v>
      </c>
      <c r="K652" s="1">
        <v>585246</v>
      </c>
    </row>
    <row r="653" spans="1:11" x14ac:dyDescent="0.35">
      <c r="A653">
        <v>660802</v>
      </c>
      <c r="B653" t="s">
        <v>652</v>
      </c>
      <c r="C653" s="1">
        <v>501</v>
      </c>
      <c r="D653" s="1">
        <v>5118432</v>
      </c>
      <c r="E653">
        <v>0.13100000000000001</v>
      </c>
      <c r="F653">
        <v>0</v>
      </c>
      <c r="G653">
        <f t="shared" si="20"/>
        <v>0</v>
      </c>
      <c r="H653">
        <f t="shared" si="21"/>
        <v>0.36</v>
      </c>
      <c r="I653" s="1">
        <v>2564334705</v>
      </c>
      <c r="J653" s="1">
        <v>191166</v>
      </c>
      <c r="K653" s="1">
        <v>209760</v>
      </c>
    </row>
    <row r="654" spans="1:11" x14ac:dyDescent="0.35">
      <c r="A654">
        <v>660805</v>
      </c>
      <c r="B654" t="s">
        <v>653</v>
      </c>
      <c r="C654" s="1">
        <v>1685</v>
      </c>
      <c r="D654" s="1">
        <v>1198862</v>
      </c>
      <c r="E654">
        <v>0.59199999999999997</v>
      </c>
      <c r="F654">
        <v>0.10299999999999999</v>
      </c>
      <c r="G654">
        <f t="shared" si="20"/>
        <v>0.10299999999999999</v>
      </c>
      <c r="H654">
        <f t="shared" si="21"/>
        <v>0.59199999999999997</v>
      </c>
      <c r="I654" s="1">
        <v>2020083182</v>
      </c>
      <c r="J654" s="1">
        <v>469285</v>
      </c>
      <c r="K654" s="1">
        <v>663219</v>
      </c>
    </row>
    <row r="655" spans="1:11" x14ac:dyDescent="0.35">
      <c r="A655">
        <v>660809</v>
      </c>
      <c r="B655" t="s">
        <v>654</v>
      </c>
      <c r="C655" s="1">
        <v>1770</v>
      </c>
      <c r="D655" s="1">
        <v>886004</v>
      </c>
      <c r="E655">
        <v>0.63400000000000001</v>
      </c>
      <c r="F655">
        <v>0.33700000000000002</v>
      </c>
      <c r="G655">
        <f t="shared" si="20"/>
        <v>0.33700000000000002</v>
      </c>
      <c r="H655">
        <f t="shared" si="21"/>
        <v>0.63400000000000001</v>
      </c>
      <c r="I655" s="1">
        <v>1568228562</v>
      </c>
      <c r="J655" s="1">
        <v>500123</v>
      </c>
      <c r="K655" s="1">
        <v>559372</v>
      </c>
    </row>
    <row r="656" spans="1:11" x14ac:dyDescent="0.35">
      <c r="A656">
        <v>660900</v>
      </c>
      <c r="B656" t="s">
        <v>655</v>
      </c>
      <c r="C656" s="1">
        <v>8466</v>
      </c>
      <c r="D656" s="1">
        <v>552499</v>
      </c>
      <c r="E656">
        <v>0.72499999999999998</v>
      </c>
      <c r="F656">
        <v>0.58699999999999997</v>
      </c>
      <c r="G656">
        <f t="shared" si="20"/>
        <v>0.58699999999999997</v>
      </c>
      <c r="H656">
        <f t="shared" si="21"/>
        <v>0.72499999999999998</v>
      </c>
      <c r="I656" s="1">
        <v>4677460815</v>
      </c>
      <c r="J656" s="1">
        <v>1198039</v>
      </c>
      <c r="K656" s="1">
        <v>1566325</v>
      </c>
    </row>
    <row r="657" spans="1:11" x14ac:dyDescent="0.35">
      <c r="A657">
        <v>661004</v>
      </c>
      <c r="B657" t="s">
        <v>656</v>
      </c>
      <c r="C657" s="1">
        <v>4280</v>
      </c>
      <c r="D657" s="1">
        <v>1173290</v>
      </c>
      <c r="E657">
        <v>0.61399999999999999</v>
      </c>
      <c r="F657">
        <v>0.122</v>
      </c>
      <c r="G657">
        <f t="shared" si="20"/>
        <v>0.122</v>
      </c>
      <c r="H657">
        <f t="shared" si="21"/>
        <v>0.61399999999999999</v>
      </c>
      <c r="I657" s="1">
        <v>5021681411</v>
      </c>
      <c r="J657" s="1">
        <v>1142476</v>
      </c>
      <c r="K657" s="1">
        <v>898158</v>
      </c>
    </row>
    <row r="658" spans="1:11" x14ac:dyDescent="0.35">
      <c r="A658">
        <v>661100</v>
      </c>
      <c r="B658" t="s">
        <v>657</v>
      </c>
      <c r="C658" s="1">
        <v>10955</v>
      </c>
      <c r="D658" s="1">
        <v>868653</v>
      </c>
      <c r="E658">
        <v>0.61</v>
      </c>
      <c r="F658">
        <v>0.35</v>
      </c>
      <c r="G658">
        <f t="shared" si="20"/>
        <v>0.35</v>
      </c>
      <c r="H658">
        <f t="shared" si="21"/>
        <v>0.61</v>
      </c>
      <c r="I658" s="1">
        <v>9516096000</v>
      </c>
      <c r="J658" s="1">
        <v>3447896</v>
      </c>
      <c r="K658" s="1">
        <v>3376328</v>
      </c>
    </row>
    <row r="659" spans="1:11" x14ac:dyDescent="0.35">
      <c r="A659">
        <v>661201</v>
      </c>
      <c r="B659" t="s">
        <v>658</v>
      </c>
      <c r="C659" s="1">
        <v>2892</v>
      </c>
      <c r="D659" s="1">
        <v>1699703</v>
      </c>
      <c r="E659">
        <v>0.46700000000000003</v>
      </c>
      <c r="F659">
        <v>0</v>
      </c>
      <c r="G659">
        <f t="shared" si="20"/>
        <v>0</v>
      </c>
      <c r="H659">
        <f t="shared" si="21"/>
        <v>0.46700000000000003</v>
      </c>
      <c r="I659" s="1">
        <v>4915543425</v>
      </c>
      <c r="J659" s="1">
        <v>599172</v>
      </c>
      <c r="K659" s="1">
        <v>649517</v>
      </c>
    </row>
    <row r="660" spans="1:11" x14ac:dyDescent="0.35">
      <c r="A660">
        <v>661301</v>
      </c>
      <c r="B660" t="s">
        <v>659</v>
      </c>
      <c r="C660" s="1">
        <v>1355</v>
      </c>
      <c r="D660" s="1">
        <v>1434401</v>
      </c>
      <c r="E660">
        <v>0.57699999999999996</v>
      </c>
      <c r="F660">
        <v>0</v>
      </c>
      <c r="G660">
        <f t="shared" si="20"/>
        <v>0</v>
      </c>
      <c r="H660">
        <f t="shared" si="21"/>
        <v>0.57699999999999996</v>
      </c>
      <c r="I660" s="1">
        <v>1943613379</v>
      </c>
      <c r="J660" s="1">
        <v>468373</v>
      </c>
      <c r="K660" s="1">
        <v>386413</v>
      </c>
    </row>
    <row r="661" spans="1:11" x14ac:dyDescent="0.35">
      <c r="A661">
        <v>661401</v>
      </c>
      <c r="B661" t="s">
        <v>660</v>
      </c>
      <c r="C661" s="1">
        <v>4737</v>
      </c>
      <c r="D661" s="1">
        <v>798430</v>
      </c>
      <c r="E661">
        <v>0.67500000000000004</v>
      </c>
      <c r="F661">
        <v>0.40300000000000002</v>
      </c>
      <c r="G661">
        <f t="shared" si="20"/>
        <v>0.40300000000000002</v>
      </c>
      <c r="H661">
        <f t="shared" si="21"/>
        <v>0.67500000000000004</v>
      </c>
      <c r="I661" s="1">
        <v>3782165426</v>
      </c>
      <c r="J661" s="1">
        <v>2183664</v>
      </c>
      <c r="K661" s="1">
        <v>2217877</v>
      </c>
    </row>
    <row r="662" spans="1:11" x14ac:dyDescent="0.35">
      <c r="A662">
        <v>661402</v>
      </c>
      <c r="B662" t="s">
        <v>661</v>
      </c>
      <c r="C662" s="1">
        <v>1602</v>
      </c>
      <c r="D662" s="1">
        <v>1075525</v>
      </c>
      <c r="E662">
        <v>0.65</v>
      </c>
      <c r="F662">
        <v>0.19500000000000001</v>
      </c>
      <c r="G662">
        <f t="shared" si="20"/>
        <v>0.19500000000000001</v>
      </c>
      <c r="H662">
        <f t="shared" si="21"/>
        <v>0.65</v>
      </c>
      <c r="I662" s="1">
        <v>1722991573</v>
      </c>
      <c r="J662" s="1">
        <v>980837</v>
      </c>
      <c r="K662" s="1">
        <v>931968</v>
      </c>
    </row>
    <row r="663" spans="1:11" x14ac:dyDescent="0.35">
      <c r="A663">
        <v>661500</v>
      </c>
      <c r="B663" t="s">
        <v>662</v>
      </c>
      <c r="C663" s="1">
        <v>3239</v>
      </c>
      <c r="D663" s="1">
        <v>471491</v>
      </c>
      <c r="E663">
        <v>0.68799999999999994</v>
      </c>
      <c r="F663">
        <v>0.64800000000000002</v>
      </c>
      <c r="G663">
        <f t="shared" si="20"/>
        <v>0.64800000000000002</v>
      </c>
      <c r="H663">
        <f t="shared" si="21"/>
        <v>0.68799999999999994</v>
      </c>
      <c r="I663" s="1">
        <v>1527160053</v>
      </c>
      <c r="J663" s="1">
        <v>1038801</v>
      </c>
      <c r="K663" s="1">
        <v>926737</v>
      </c>
    </row>
    <row r="664" spans="1:11" x14ac:dyDescent="0.35">
      <c r="A664">
        <v>661601</v>
      </c>
      <c r="B664" t="s">
        <v>663</v>
      </c>
      <c r="C664" s="1">
        <v>2953</v>
      </c>
      <c r="D664" s="1">
        <v>975706</v>
      </c>
      <c r="E664">
        <v>0.6</v>
      </c>
      <c r="F664">
        <v>0.27</v>
      </c>
      <c r="G664">
        <f t="shared" si="20"/>
        <v>0.27</v>
      </c>
      <c r="H664">
        <f t="shared" si="21"/>
        <v>0.6</v>
      </c>
      <c r="I664" s="1">
        <v>2881261115</v>
      </c>
      <c r="J664" s="1">
        <v>820762</v>
      </c>
      <c r="K664" s="1">
        <v>953277</v>
      </c>
    </row>
    <row r="665" spans="1:11" x14ac:dyDescent="0.35">
      <c r="A665">
        <v>661800</v>
      </c>
      <c r="B665" t="s">
        <v>664</v>
      </c>
      <c r="C665" s="1">
        <v>3381</v>
      </c>
      <c r="D665" s="1">
        <v>1677725</v>
      </c>
      <c r="E665">
        <v>0.35</v>
      </c>
      <c r="F665">
        <v>0</v>
      </c>
      <c r="G665">
        <f t="shared" si="20"/>
        <v>0</v>
      </c>
      <c r="H665">
        <f t="shared" si="21"/>
        <v>0.36</v>
      </c>
      <c r="I665" s="1">
        <v>5672390045</v>
      </c>
      <c r="J665" s="1">
        <v>213345</v>
      </c>
      <c r="K665" s="1">
        <v>230281</v>
      </c>
    </row>
    <row r="666" spans="1:11" x14ac:dyDescent="0.35">
      <c r="A666">
        <v>661901</v>
      </c>
      <c r="B666" t="s">
        <v>665</v>
      </c>
      <c r="C666" s="1">
        <v>1660</v>
      </c>
      <c r="D666" s="1">
        <v>1199722</v>
      </c>
      <c r="E666">
        <v>0.54300000000000004</v>
      </c>
      <c r="F666">
        <v>0.10199999999999999</v>
      </c>
      <c r="G666">
        <f t="shared" si="20"/>
        <v>0.10199999999999999</v>
      </c>
      <c r="H666">
        <f t="shared" si="21"/>
        <v>0.54300000000000004</v>
      </c>
      <c r="I666" s="1">
        <v>1991540137</v>
      </c>
      <c r="J666" s="1">
        <v>216472</v>
      </c>
      <c r="K666" s="1">
        <v>195632</v>
      </c>
    </row>
    <row r="667" spans="1:11" x14ac:dyDescent="0.35">
      <c r="A667">
        <v>661904</v>
      </c>
      <c r="B667" t="s">
        <v>666</v>
      </c>
      <c r="C667" s="1">
        <v>4246</v>
      </c>
      <c r="D667" s="1">
        <v>751074</v>
      </c>
      <c r="E667">
        <v>0.57499999999999996</v>
      </c>
      <c r="F667">
        <v>0.438</v>
      </c>
      <c r="G667">
        <f t="shared" si="20"/>
        <v>0.438</v>
      </c>
      <c r="H667">
        <f t="shared" si="21"/>
        <v>0.57499999999999996</v>
      </c>
      <c r="I667" s="1">
        <v>3189062097</v>
      </c>
      <c r="J667" s="1">
        <v>954528</v>
      </c>
      <c r="K667" s="1">
        <v>1225465</v>
      </c>
    </row>
    <row r="668" spans="1:11" x14ac:dyDescent="0.35">
      <c r="A668">
        <v>661905</v>
      </c>
      <c r="B668" t="s">
        <v>667</v>
      </c>
      <c r="C668" s="1">
        <v>1607</v>
      </c>
      <c r="D668" s="1">
        <v>1212591</v>
      </c>
      <c r="E668">
        <v>0.56100000000000005</v>
      </c>
      <c r="F668">
        <v>9.2999999999999999E-2</v>
      </c>
      <c r="G668">
        <f t="shared" si="20"/>
        <v>9.2999999999999999E-2</v>
      </c>
      <c r="H668">
        <f t="shared" si="21"/>
        <v>0.56100000000000005</v>
      </c>
      <c r="I668" s="1">
        <v>1948633813</v>
      </c>
      <c r="J668" s="1">
        <v>130651</v>
      </c>
      <c r="K668" s="1">
        <v>129596</v>
      </c>
    </row>
    <row r="669" spans="1:11" x14ac:dyDescent="0.35">
      <c r="A669">
        <v>662001</v>
      </c>
      <c r="B669" t="s">
        <v>668</v>
      </c>
      <c r="C669" s="1">
        <v>5143</v>
      </c>
      <c r="D669" s="1">
        <v>1520263</v>
      </c>
      <c r="E669">
        <v>0.52400000000000002</v>
      </c>
      <c r="F669">
        <v>0</v>
      </c>
      <c r="G669">
        <f t="shared" si="20"/>
        <v>0</v>
      </c>
      <c r="H669">
        <f t="shared" si="21"/>
        <v>0.52400000000000002</v>
      </c>
      <c r="I669" s="1">
        <v>7818713554</v>
      </c>
      <c r="J669" s="1">
        <v>177429</v>
      </c>
      <c r="K669" s="1">
        <v>172714</v>
      </c>
    </row>
    <row r="670" spans="1:11" x14ac:dyDescent="0.35">
      <c r="A670">
        <v>662101</v>
      </c>
      <c r="B670" t="s">
        <v>669</v>
      </c>
      <c r="C670" s="1">
        <v>3661</v>
      </c>
      <c r="D670" s="1">
        <v>1041303</v>
      </c>
      <c r="E670">
        <v>0.58599999999999997</v>
      </c>
      <c r="F670">
        <v>0.221</v>
      </c>
      <c r="G670">
        <f t="shared" si="20"/>
        <v>0.221</v>
      </c>
      <c r="H670">
        <f t="shared" si="21"/>
        <v>0.58599999999999997</v>
      </c>
      <c r="I670" s="1">
        <v>3812211286</v>
      </c>
      <c r="J670" s="1">
        <v>750039</v>
      </c>
      <c r="K670" s="1">
        <v>634809</v>
      </c>
    </row>
    <row r="671" spans="1:11" x14ac:dyDescent="0.35">
      <c r="A671">
        <v>662200</v>
      </c>
      <c r="B671" t="s">
        <v>670</v>
      </c>
      <c r="C671" s="1">
        <v>7535</v>
      </c>
      <c r="D671" s="1">
        <v>1067018</v>
      </c>
      <c r="E671">
        <v>0.61199999999999999</v>
      </c>
      <c r="F671">
        <v>0.20100000000000001</v>
      </c>
      <c r="G671">
        <f t="shared" si="20"/>
        <v>0.20100000000000001</v>
      </c>
      <c r="H671">
        <f t="shared" si="21"/>
        <v>0.61199999999999999</v>
      </c>
      <c r="I671" s="1">
        <v>8039983678</v>
      </c>
      <c r="J671" s="1">
        <v>2185649</v>
      </c>
      <c r="K671" s="1">
        <v>2345945</v>
      </c>
    </row>
    <row r="672" spans="1:11" x14ac:dyDescent="0.35">
      <c r="A672">
        <v>662300</v>
      </c>
      <c r="B672" t="s">
        <v>671</v>
      </c>
      <c r="C672" s="1">
        <v>25861</v>
      </c>
      <c r="D672" s="1">
        <v>610288</v>
      </c>
      <c r="E672">
        <v>0.45600000000000002</v>
      </c>
      <c r="F672">
        <v>0.54400000000000004</v>
      </c>
      <c r="G672">
        <f t="shared" si="20"/>
        <v>0.54400000000000004</v>
      </c>
      <c r="H672">
        <f t="shared" si="21"/>
        <v>0.54400000000000004</v>
      </c>
      <c r="I672" s="1">
        <v>15782682312</v>
      </c>
      <c r="J672" s="1">
        <v>0</v>
      </c>
      <c r="K672" s="1">
        <v>0</v>
      </c>
    </row>
    <row r="673" spans="1:11" x14ac:dyDescent="0.35">
      <c r="A673">
        <v>662401</v>
      </c>
      <c r="B673" t="s">
        <v>672</v>
      </c>
      <c r="C673" s="1">
        <v>6626</v>
      </c>
      <c r="D673" s="1">
        <v>646295</v>
      </c>
      <c r="E673">
        <v>0.69599999999999995</v>
      </c>
      <c r="F673">
        <v>0.51700000000000002</v>
      </c>
      <c r="G673">
        <f t="shared" si="20"/>
        <v>0.51700000000000002</v>
      </c>
      <c r="H673">
        <f t="shared" si="21"/>
        <v>0.69599999999999995</v>
      </c>
      <c r="I673" s="1">
        <v>4282351372</v>
      </c>
      <c r="J673" s="1">
        <v>3113784</v>
      </c>
      <c r="K673" s="1">
        <v>2779401</v>
      </c>
    </row>
    <row r="674" spans="1:11" x14ac:dyDescent="0.35">
      <c r="A674">
        <v>662402</v>
      </c>
      <c r="B674" t="s">
        <v>673</v>
      </c>
      <c r="C674" s="1">
        <v>3879</v>
      </c>
      <c r="D674" s="1">
        <v>787643</v>
      </c>
      <c r="E674">
        <v>0.68400000000000005</v>
      </c>
      <c r="F674">
        <v>0.41099999999999998</v>
      </c>
      <c r="G674">
        <f t="shared" si="20"/>
        <v>0.41099999999999998</v>
      </c>
      <c r="H674">
        <f t="shared" si="21"/>
        <v>0.68400000000000005</v>
      </c>
      <c r="I674" s="1">
        <v>3055268303</v>
      </c>
      <c r="J674" s="1">
        <v>981844</v>
      </c>
      <c r="K674" s="1">
        <v>1018059</v>
      </c>
    </row>
    <row r="675" spans="1:11" x14ac:dyDescent="0.35">
      <c r="A675">
        <v>670201</v>
      </c>
      <c r="B675" t="s">
        <v>674</v>
      </c>
      <c r="C675" s="1">
        <v>1530</v>
      </c>
      <c r="D675" s="1">
        <v>368350</v>
      </c>
      <c r="E675">
        <v>0.54100000000000004</v>
      </c>
      <c r="F675">
        <v>0.72499999999999998</v>
      </c>
      <c r="G675">
        <f t="shared" si="20"/>
        <v>0.72499999999999998</v>
      </c>
      <c r="H675">
        <f t="shared" si="21"/>
        <v>0.72499999999999998</v>
      </c>
      <c r="I675" s="1">
        <v>563576655</v>
      </c>
      <c r="J675" s="1">
        <v>1278717</v>
      </c>
      <c r="K675" s="1">
        <v>1212484</v>
      </c>
    </row>
    <row r="676" spans="1:11" x14ac:dyDescent="0.35">
      <c r="A676">
        <v>670401</v>
      </c>
      <c r="B676" t="s">
        <v>675</v>
      </c>
      <c r="C676" s="1">
        <v>945</v>
      </c>
      <c r="D676" s="1">
        <v>302082</v>
      </c>
      <c r="E676">
        <v>0.46</v>
      </c>
      <c r="F676">
        <v>0.77500000000000002</v>
      </c>
      <c r="G676">
        <f t="shared" si="20"/>
        <v>0.77500000000000002</v>
      </c>
      <c r="H676">
        <f t="shared" si="21"/>
        <v>0.77500000000000002</v>
      </c>
      <c r="I676" s="1">
        <v>285467899</v>
      </c>
      <c r="J676" s="1">
        <v>698695</v>
      </c>
      <c r="K676" s="1">
        <v>645842</v>
      </c>
    </row>
    <row r="677" spans="1:11" x14ac:dyDescent="0.35">
      <c r="A677">
        <v>671002</v>
      </c>
      <c r="B677" t="s">
        <v>676</v>
      </c>
      <c r="C677" s="1">
        <v>257</v>
      </c>
      <c r="D677" s="1">
        <v>403396</v>
      </c>
      <c r="E677">
        <v>0.57699999999999996</v>
      </c>
      <c r="F677">
        <v>0.69899999999999995</v>
      </c>
      <c r="G677">
        <f t="shared" si="20"/>
        <v>0.69899999999999995</v>
      </c>
      <c r="H677">
        <f t="shared" si="21"/>
        <v>0.69899999999999995</v>
      </c>
      <c r="I677" s="1">
        <v>103673027</v>
      </c>
      <c r="J677" s="1">
        <v>366291</v>
      </c>
      <c r="K677" s="1">
        <v>391239</v>
      </c>
    </row>
    <row r="678" spans="1:11" x14ac:dyDescent="0.35">
      <c r="A678">
        <v>671201</v>
      </c>
      <c r="B678" t="s">
        <v>677</v>
      </c>
      <c r="C678" s="1">
        <v>923</v>
      </c>
      <c r="D678" s="1">
        <v>379465</v>
      </c>
      <c r="E678">
        <v>0.53300000000000003</v>
      </c>
      <c r="F678">
        <v>0.71599999999999997</v>
      </c>
      <c r="G678">
        <f t="shared" si="20"/>
        <v>0.71599999999999997</v>
      </c>
      <c r="H678">
        <f t="shared" si="21"/>
        <v>0.71599999999999997</v>
      </c>
      <c r="I678" s="1">
        <v>350246889</v>
      </c>
      <c r="J678" s="1">
        <v>847292</v>
      </c>
      <c r="K678" s="1">
        <v>797658</v>
      </c>
    </row>
    <row r="679" spans="1:11" x14ac:dyDescent="0.35">
      <c r="A679">
        <v>671501</v>
      </c>
      <c r="B679" t="s">
        <v>678</v>
      </c>
      <c r="C679" s="1">
        <v>1052</v>
      </c>
      <c r="D679" s="1">
        <v>294420</v>
      </c>
      <c r="E679">
        <v>0.64500000000000002</v>
      </c>
      <c r="F679">
        <v>0.78</v>
      </c>
      <c r="G679">
        <f t="shared" si="20"/>
        <v>0.78</v>
      </c>
      <c r="H679">
        <f t="shared" si="21"/>
        <v>0.78</v>
      </c>
      <c r="I679" s="1">
        <v>309730328</v>
      </c>
      <c r="J679" s="1">
        <v>1303843</v>
      </c>
      <c r="K679" s="1">
        <v>1436393</v>
      </c>
    </row>
    <row r="680" spans="1:11" x14ac:dyDescent="0.35">
      <c r="A680">
        <v>680601</v>
      </c>
      <c r="B680" t="s">
        <v>679</v>
      </c>
      <c r="C680" s="1">
        <v>1718</v>
      </c>
      <c r="D680" s="1">
        <v>922294</v>
      </c>
      <c r="E680">
        <v>0.246</v>
      </c>
      <c r="F680">
        <v>0.31</v>
      </c>
      <c r="G680">
        <f t="shared" si="20"/>
        <v>0.31</v>
      </c>
      <c r="H680">
        <f t="shared" si="21"/>
        <v>0.36</v>
      </c>
      <c r="I680" s="1">
        <v>1584501857</v>
      </c>
      <c r="J680" s="1">
        <v>349661</v>
      </c>
      <c r="K680" s="1">
        <v>503788</v>
      </c>
    </row>
    <row r="681" spans="1:11" x14ac:dyDescent="0.35">
      <c r="A681">
        <v>680801</v>
      </c>
      <c r="B681" t="s">
        <v>680</v>
      </c>
      <c r="C681" s="1">
        <v>820</v>
      </c>
      <c r="D681" s="1">
        <v>502078</v>
      </c>
      <c r="E681">
        <v>0.29299999999999998</v>
      </c>
      <c r="F681">
        <v>0.625</v>
      </c>
      <c r="G681">
        <f t="shared" si="20"/>
        <v>0.625</v>
      </c>
      <c r="H681">
        <f t="shared" si="21"/>
        <v>0.625</v>
      </c>
      <c r="I681" s="1">
        <v>411704236</v>
      </c>
      <c r="J681" s="1">
        <v>349262</v>
      </c>
      <c r="K681" s="1">
        <v>439372</v>
      </c>
    </row>
    <row r="682" spans="1:11" x14ac:dyDescent="0.35">
      <c r="A682">
        <v>999999</v>
      </c>
      <c r="B682" t="s">
        <v>681</v>
      </c>
      <c r="C682" s="1">
        <v>2822742</v>
      </c>
      <c r="D682" s="1">
        <v>720690025</v>
      </c>
      <c r="E682">
        <v>356.58199999999999</v>
      </c>
      <c r="F682">
        <v>355.94</v>
      </c>
      <c r="G682">
        <f t="shared" si="20"/>
        <v>355.94</v>
      </c>
      <c r="H682">
        <f t="shared" si="21"/>
        <v>356.58199999999999</v>
      </c>
      <c r="I682" s="1">
        <v>999999999999</v>
      </c>
      <c r="J682" s="1">
        <v>728543146</v>
      </c>
      <c r="K682" s="1">
        <v>734263419</v>
      </c>
    </row>
    <row r="683" spans="1:11" x14ac:dyDescent="0.35">
      <c r="A683">
        <v>210501</v>
      </c>
      <c r="B683" t="s">
        <v>693</v>
      </c>
    </row>
    <row r="684" spans="1:11" x14ac:dyDescent="0.35">
      <c r="A684">
        <v>210502</v>
      </c>
      <c r="B684" t="s">
        <v>694</v>
      </c>
    </row>
    <row r="685" spans="1:11" x14ac:dyDescent="0.35">
      <c r="A685">
        <v>271102</v>
      </c>
      <c r="B685" t="s">
        <v>695</v>
      </c>
    </row>
    <row r="686" spans="1:11" x14ac:dyDescent="0.35">
      <c r="A686">
        <v>171001</v>
      </c>
      <c r="B686" t="s">
        <v>692</v>
      </c>
    </row>
  </sheetData>
  <autoFilter ref="A2:I686" xr:uid="{00000000-0009-0000-0000-000008000000}"/>
  <pageMargins left="0.7" right="0.7" top="0.75" bottom="0.75" header="0.3" footer="0.3"/>
  <pageSetup orientation="portrait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Q682"/>
  <sheetViews>
    <sheetView workbookViewId="0">
      <selection activeCell="B9" sqref="B9"/>
    </sheetView>
  </sheetViews>
  <sheetFormatPr defaultColWidth="9.1796875" defaultRowHeight="14.5" x14ac:dyDescent="0.35"/>
  <cols>
    <col min="2" max="2" width="19.453125" bestFit="1" customWidth="1"/>
    <col min="3" max="3" width="13.26953125" style="1" bestFit="1" customWidth="1"/>
    <col min="4" max="4" width="16.453125" style="1" customWidth="1"/>
    <col min="5" max="5" width="12.7265625" style="22" customWidth="1"/>
    <col min="6" max="6" width="17.81640625" style="22" customWidth="1"/>
    <col min="7" max="7" width="10.1796875" style="22" bestFit="1" customWidth="1"/>
    <col min="8" max="8" width="16.26953125" style="1" bestFit="1" customWidth="1"/>
    <col min="9" max="9" width="12.7265625" style="1" customWidth="1"/>
    <col min="10" max="10" width="10.453125" bestFit="1" customWidth="1"/>
    <col min="11" max="11" width="11" bestFit="1" customWidth="1"/>
    <col min="12" max="12" width="10.7265625" bestFit="1" customWidth="1"/>
    <col min="13" max="13" width="15.26953125" style="1" customWidth="1"/>
  </cols>
  <sheetData>
    <row r="1" spans="1:17" x14ac:dyDescent="0.35">
      <c r="A1">
        <v>0</v>
      </c>
      <c r="B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</row>
    <row r="2" spans="1:17" ht="116" x14ac:dyDescent="0.35">
      <c r="A2" t="s">
        <v>736</v>
      </c>
      <c r="B2" t="s">
        <v>737</v>
      </c>
      <c r="C2" s="2" t="s">
        <v>738</v>
      </c>
      <c r="D2" s="2" t="s">
        <v>739</v>
      </c>
      <c r="E2" s="23" t="s">
        <v>740</v>
      </c>
      <c r="F2" s="23" t="s">
        <v>741</v>
      </c>
      <c r="G2" s="24" t="s">
        <v>688</v>
      </c>
      <c r="H2" s="2" t="s">
        <v>742</v>
      </c>
      <c r="I2" s="25" t="s">
        <v>749</v>
      </c>
      <c r="J2" s="26" t="s">
        <v>745</v>
      </c>
      <c r="K2" s="26" t="s">
        <v>746</v>
      </c>
      <c r="L2" s="26" t="s">
        <v>747</v>
      </c>
      <c r="M2" s="1" t="s">
        <v>748</v>
      </c>
      <c r="P2" s="27"/>
      <c r="Q2" s="26"/>
    </row>
    <row r="3" spans="1:17" x14ac:dyDescent="0.35">
      <c r="A3">
        <v>10100</v>
      </c>
      <c r="B3" t="s">
        <v>2</v>
      </c>
      <c r="C3" s="1">
        <v>10801</v>
      </c>
      <c r="D3" s="1">
        <v>421220</v>
      </c>
      <c r="E3" s="22">
        <v>0.68799999999999994</v>
      </c>
      <c r="F3" s="22">
        <v>0.68500000000000005</v>
      </c>
      <c r="G3" s="22">
        <f>MAX(IF(E3&gt;F3,E3,F3),0.36)</f>
        <v>0.68799999999999994</v>
      </c>
      <c r="H3" s="1">
        <v>4549606021</v>
      </c>
      <c r="I3" s="1">
        <v>0</v>
      </c>
      <c r="J3">
        <v>0</v>
      </c>
      <c r="K3">
        <v>0</v>
      </c>
      <c r="L3">
        <v>0</v>
      </c>
      <c r="M3" s="1">
        <f>SUM(J3:L3)</f>
        <v>0</v>
      </c>
    </row>
    <row r="4" spans="1:17" x14ac:dyDescent="0.35">
      <c r="A4">
        <v>10201</v>
      </c>
      <c r="B4" t="s">
        <v>3</v>
      </c>
      <c r="C4" s="1">
        <v>919</v>
      </c>
      <c r="D4" s="1">
        <v>600382</v>
      </c>
      <c r="E4" s="22">
        <v>0.59399999999999997</v>
      </c>
      <c r="F4" s="22">
        <v>0.55100000000000005</v>
      </c>
      <c r="G4" s="22">
        <f t="shared" ref="G4:G67" si="0">MAX(IF(E4&gt;F4,E4,F4),0.36)</f>
        <v>0.59399999999999997</v>
      </c>
      <c r="H4" s="1">
        <v>551751918</v>
      </c>
      <c r="I4" s="1">
        <v>723636</v>
      </c>
      <c r="J4">
        <v>643057</v>
      </c>
      <c r="K4">
        <v>0</v>
      </c>
      <c r="L4">
        <v>20370</v>
      </c>
      <c r="M4" s="1">
        <f>SUM(J4:L4)</f>
        <v>663427</v>
      </c>
    </row>
    <row r="5" spans="1:17" x14ac:dyDescent="0.35">
      <c r="A5">
        <v>10306</v>
      </c>
      <c r="B5" t="s">
        <v>4</v>
      </c>
      <c r="C5" s="1">
        <v>5120</v>
      </c>
      <c r="D5" s="1">
        <v>564722</v>
      </c>
      <c r="E5" s="22">
        <v>0.63500000000000001</v>
      </c>
      <c r="F5" s="22">
        <v>0.57799999999999996</v>
      </c>
      <c r="G5" s="22">
        <f t="shared" si="0"/>
        <v>0.63500000000000001</v>
      </c>
      <c r="H5" s="1">
        <v>2891378480</v>
      </c>
      <c r="I5" s="1">
        <v>1473676</v>
      </c>
      <c r="J5">
        <v>1067530</v>
      </c>
      <c r="K5">
        <v>0</v>
      </c>
      <c r="L5">
        <v>107791</v>
      </c>
      <c r="M5" s="1">
        <f t="shared" ref="M5:M68" si="1">SUM(J5:L5)</f>
        <v>1175321</v>
      </c>
    </row>
    <row r="6" spans="1:17" x14ac:dyDescent="0.35">
      <c r="A6">
        <v>10402</v>
      </c>
      <c r="B6" t="s">
        <v>5</v>
      </c>
      <c r="C6" s="1">
        <v>2029</v>
      </c>
      <c r="D6" s="1">
        <v>585091</v>
      </c>
      <c r="E6" s="22">
        <v>0.59799999999999998</v>
      </c>
      <c r="F6" s="22">
        <v>0.56200000000000006</v>
      </c>
      <c r="G6" s="22">
        <f t="shared" si="0"/>
        <v>0.59799999999999998</v>
      </c>
      <c r="H6" s="1">
        <v>1187150894</v>
      </c>
      <c r="I6" s="1">
        <v>792141</v>
      </c>
      <c r="J6">
        <v>723877</v>
      </c>
      <c r="K6">
        <v>0</v>
      </c>
      <c r="L6">
        <v>42461</v>
      </c>
      <c r="M6" s="1">
        <f t="shared" si="1"/>
        <v>766338</v>
      </c>
    </row>
    <row r="7" spans="1:17" x14ac:dyDescent="0.35">
      <c r="A7">
        <v>10500</v>
      </c>
      <c r="B7" t="s">
        <v>6</v>
      </c>
      <c r="C7" s="1">
        <v>1975</v>
      </c>
      <c r="D7" s="1">
        <v>364825</v>
      </c>
      <c r="E7" s="22">
        <v>0.62</v>
      </c>
      <c r="F7" s="22">
        <v>0.72699999999999998</v>
      </c>
      <c r="G7" s="22">
        <f t="shared" si="0"/>
        <v>0.72699999999999998</v>
      </c>
      <c r="H7" s="1">
        <v>720530303</v>
      </c>
      <c r="I7" s="1">
        <v>1316249</v>
      </c>
      <c r="J7">
        <v>1132550</v>
      </c>
      <c r="K7">
        <v>0</v>
      </c>
      <c r="L7">
        <v>53806</v>
      </c>
      <c r="M7" s="1">
        <f t="shared" si="1"/>
        <v>1186356</v>
      </c>
    </row>
    <row r="8" spans="1:17" x14ac:dyDescent="0.35">
      <c r="A8">
        <v>10601</v>
      </c>
      <c r="B8" t="s">
        <v>7</v>
      </c>
      <c r="C8" s="1">
        <v>5263</v>
      </c>
      <c r="D8" s="1">
        <v>690415</v>
      </c>
      <c r="E8" s="22">
        <v>0.58199999999999996</v>
      </c>
      <c r="F8" s="22">
        <v>0.48299999999999998</v>
      </c>
      <c r="G8" s="22">
        <f t="shared" si="0"/>
        <v>0.58199999999999996</v>
      </c>
      <c r="H8" s="1">
        <v>3633659203</v>
      </c>
      <c r="I8" s="1">
        <v>930979</v>
      </c>
      <c r="J8">
        <v>786058</v>
      </c>
      <c r="K8">
        <v>0</v>
      </c>
      <c r="L8">
        <v>93169</v>
      </c>
      <c r="M8" s="1">
        <f t="shared" si="1"/>
        <v>879227</v>
      </c>
    </row>
    <row r="9" spans="1:17" x14ac:dyDescent="0.35">
      <c r="A9">
        <v>10615</v>
      </c>
      <c r="B9" t="s">
        <v>8</v>
      </c>
      <c r="C9" s="1">
        <v>417</v>
      </c>
      <c r="D9" s="1">
        <v>849693</v>
      </c>
      <c r="E9" s="22">
        <v>0.55400000000000005</v>
      </c>
      <c r="F9" s="22">
        <v>0.36399999999999999</v>
      </c>
      <c r="G9" s="22">
        <f t="shared" si="0"/>
        <v>0.55400000000000005</v>
      </c>
      <c r="H9" s="1">
        <v>354322302</v>
      </c>
      <c r="I9" s="1">
        <v>115782</v>
      </c>
      <c r="J9">
        <v>139951</v>
      </c>
      <c r="K9">
        <v>0</v>
      </c>
      <c r="L9">
        <v>4237</v>
      </c>
      <c r="M9" s="1">
        <f t="shared" si="1"/>
        <v>144188</v>
      </c>
    </row>
    <row r="10" spans="1:17" x14ac:dyDescent="0.35">
      <c r="A10">
        <v>10623</v>
      </c>
      <c r="B10" t="s">
        <v>9</v>
      </c>
      <c r="C10" s="1">
        <v>5657</v>
      </c>
      <c r="D10" s="1">
        <v>768635</v>
      </c>
      <c r="E10" s="22">
        <v>0.54300000000000004</v>
      </c>
      <c r="F10" s="22">
        <v>0.42499999999999999</v>
      </c>
      <c r="G10" s="22">
        <f t="shared" si="0"/>
        <v>0.54300000000000004</v>
      </c>
      <c r="H10" s="1">
        <v>4348169574</v>
      </c>
      <c r="I10" s="1">
        <v>684495</v>
      </c>
      <c r="J10">
        <v>530882</v>
      </c>
      <c r="K10">
        <v>0</v>
      </c>
      <c r="L10">
        <v>89940</v>
      </c>
      <c r="M10" s="1">
        <f t="shared" si="1"/>
        <v>620822</v>
      </c>
    </row>
    <row r="11" spans="1:17" x14ac:dyDescent="0.35">
      <c r="A11">
        <v>10701</v>
      </c>
      <c r="B11" t="s">
        <v>10</v>
      </c>
      <c r="C11" s="1">
        <v>328</v>
      </c>
      <c r="D11" s="1">
        <v>387919</v>
      </c>
      <c r="E11" s="22">
        <v>0.70199999999999996</v>
      </c>
      <c r="F11" s="22">
        <v>0.71</v>
      </c>
      <c r="G11" s="22">
        <f t="shared" si="0"/>
        <v>0.71</v>
      </c>
      <c r="H11" s="1">
        <v>127237688</v>
      </c>
      <c r="I11" s="1">
        <v>189840</v>
      </c>
      <c r="J11">
        <v>182380</v>
      </c>
      <c r="K11">
        <v>0</v>
      </c>
      <c r="L11">
        <v>8521</v>
      </c>
      <c r="M11" s="1">
        <f t="shared" si="1"/>
        <v>190901</v>
      </c>
    </row>
    <row r="12" spans="1:17" x14ac:dyDescent="0.35">
      <c r="A12">
        <v>10802</v>
      </c>
      <c r="B12" t="s">
        <v>11</v>
      </c>
      <c r="C12" s="1">
        <v>5432</v>
      </c>
      <c r="D12" s="1">
        <v>628022</v>
      </c>
      <c r="E12" s="22">
        <v>0.59199999999999997</v>
      </c>
      <c r="F12" s="22">
        <v>0.53</v>
      </c>
      <c r="G12" s="22">
        <f t="shared" si="0"/>
        <v>0.59199999999999997</v>
      </c>
      <c r="H12" s="1">
        <v>3411418313</v>
      </c>
      <c r="I12" s="1">
        <v>1300983</v>
      </c>
      <c r="J12">
        <v>1195502</v>
      </c>
      <c r="K12">
        <v>0</v>
      </c>
      <c r="L12">
        <v>101944</v>
      </c>
      <c r="M12" s="1">
        <f t="shared" si="1"/>
        <v>1297446</v>
      </c>
    </row>
    <row r="13" spans="1:17" x14ac:dyDescent="0.35">
      <c r="A13">
        <v>11003</v>
      </c>
      <c r="B13" t="s">
        <v>12</v>
      </c>
      <c r="C13" s="1">
        <v>1291</v>
      </c>
      <c r="D13" s="1">
        <v>662748</v>
      </c>
      <c r="E13" s="22">
        <v>0.58399999999999996</v>
      </c>
      <c r="F13" s="22">
        <v>0.504</v>
      </c>
      <c r="G13" s="22">
        <f t="shared" si="0"/>
        <v>0.58399999999999996</v>
      </c>
      <c r="H13" s="1">
        <v>855608624</v>
      </c>
      <c r="I13" s="1">
        <v>355943</v>
      </c>
      <c r="J13">
        <v>326497</v>
      </c>
      <c r="K13">
        <v>0</v>
      </c>
      <c r="L13">
        <v>21113</v>
      </c>
      <c r="M13" s="1">
        <f t="shared" si="1"/>
        <v>347610</v>
      </c>
    </row>
    <row r="14" spans="1:17" x14ac:dyDescent="0.35">
      <c r="A14">
        <v>11200</v>
      </c>
      <c r="B14" t="s">
        <v>13</v>
      </c>
      <c r="C14" s="1">
        <v>1449</v>
      </c>
      <c r="D14" s="1">
        <v>323173</v>
      </c>
      <c r="E14" s="22">
        <v>0.46700000000000003</v>
      </c>
      <c r="F14" s="22">
        <v>0.75900000000000001</v>
      </c>
      <c r="G14" s="22">
        <f t="shared" si="0"/>
        <v>0.75900000000000001</v>
      </c>
      <c r="H14" s="1">
        <v>468278176</v>
      </c>
      <c r="I14" s="1">
        <v>882793</v>
      </c>
      <c r="J14">
        <v>893366</v>
      </c>
      <c r="K14">
        <v>0</v>
      </c>
      <c r="L14">
        <v>40557</v>
      </c>
      <c r="M14" s="1">
        <f t="shared" si="1"/>
        <v>933923</v>
      </c>
    </row>
    <row r="15" spans="1:17" x14ac:dyDescent="0.35">
      <c r="A15">
        <v>20101</v>
      </c>
      <c r="B15" t="s">
        <v>14</v>
      </c>
      <c r="C15" s="1">
        <v>673</v>
      </c>
      <c r="D15" s="1">
        <v>292873</v>
      </c>
      <c r="E15" s="22">
        <v>0.67500000000000004</v>
      </c>
      <c r="F15" s="22">
        <v>0.78100000000000003</v>
      </c>
      <c r="G15" s="22">
        <f t="shared" si="0"/>
        <v>0.78100000000000003</v>
      </c>
      <c r="H15" s="1">
        <v>197103792</v>
      </c>
      <c r="I15" s="1">
        <v>695053</v>
      </c>
      <c r="J15">
        <v>653529</v>
      </c>
      <c r="K15">
        <v>20315</v>
      </c>
      <c r="L15">
        <v>20068</v>
      </c>
      <c r="M15" s="1">
        <f t="shared" si="1"/>
        <v>693912</v>
      </c>
    </row>
    <row r="16" spans="1:17" x14ac:dyDescent="0.35">
      <c r="A16">
        <v>20601</v>
      </c>
      <c r="B16" t="s">
        <v>15</v>
      </c>
      <c r="C16" s="1">
        <v>361</v>
      </c>
      <c r="D16" s="1">
        <v>260309</v>
      </c>
      <c r="E16" s="22">
        <v>0.70699999999999996</v>
      </c>
      <c r="F16" s="22">
        <v>0.80600000000000005</v>
      </c>
      <c r="G16" s="22">
        <f t="shared" si="0"/>
        <v>0.80600000000000005</v>
      </c>
      <c r="H16" s="1">
        <v>93971805</v>
      </c>
      <c r="I16" s="1">
        <v>444254</v>
      </c>
      <c r="J16">
        <v>436288</v>
      </c>
      <c r="K16">
        <v>30966</v>
      </c>
      <c r="L16">
        <v>10957</v>
      </c>
      <c r="M16" s="1">
        <f t="shared" si="1"/>
        <v>478211</v>
      </c>
    </row>
    <row r="17" spans="1:13" x14ac:dyDescent="0.35">
      <c r="A17">
        <v>20702</v>
      </c>
      <c r="B17" t="s">
        <v>16</v>
      </c>
      <c r="C17" s="1">
        <v>627</v>
      </c>
      <c r="D17" s="1">
        <v>282881</v>
      </c>
      <c r="E17" s="22">
        <v>0.5</v>
      </c>
      <c r="F17" s="22">
        <v>0.78900000000000003</v>
      </c>
      <c r="G17" s="22">
        <f t="shared" si="0"/>
        <v>0.78900000000000003</v>
      </c>
      <c r="H17" s="1">
        <v>177366523</v>
      </c>
      <c r="I17" s="1">
        <v>758880</v>
      </c>
      <c r="J17">
        <v>666747</v>
      </c>
      <c r="K17">
        <v>55630</v>
      </c>
      <c r="L17">
        <v>20024</v>
      </c>
      <c r="M17" s="1">
        <f t="shared" si="1"/>
        <v>742401</v>
      </c>
    </row>
    <row r="18" spans="1:13" x14ac:dyDescent="0.35">
      <c r="A18">
        <v>20801</v>
      </c>
      <c r="B18" t="s">
        <v>17</v>
      </c>
      <c r="C18" s="1">
        <v>367</v>
      </c>
      <c r="D18" s="1">
        <v>243305</v>
      </c>
      <c r="E18" s="22">
        <v>0.58399999999999996</v>
      </c>
      <c r="F18" s="22">
        <v>0.81799999999999995</v>
      </c>
      <c r="G18" s="22">
        <f t="shared" si="0"/>
        <v>0.81799999999999995</v>
      </c>
      <c r="H18" s="1">
        <v>89293289</v>
      </c>
      <c r="I18" s="1">
        <v>839150</v>
      </c>
      <c r="J18">
        <v>851280</v>
      </c>
      <c r="K18">
        <v>36198</v>
      </c>
      <c r="L18">
        <v>11514</v>
      </c>
      <c r="M18" s="1">
        <f t="shared" si="1"/>
        <v>898992</v>
      </c>
    </row>
    <row r="19" spans="1:13" x14ac:dyDescent="0.35">
      <c r="A19">
        <v>21102</v>
      </c>
      <c r="B19" t="s">
        <v>18</v>
      </c>
      <c r="C19" s="1">
        <v>249</v>
      </c>
      <c r="D19" s="1">
        <v>371760</v>
      </c>
      <c r="E19" s="22">
        <v>0.60799999999999998</v>
      </c>
      <c r="F19" s="22">
        <v>0.72199999999999998</v>
      </c>
      <c r="G19" s="22">
        <f t="shared" si="0"/>
        <v>0.72199999999999998</v>
      </c>
      <c r="H19" s="1">
        <v>92568320</v>
      </c>
      <c r="I19" s="1">
        <v>508223</v>
      </c>
      <c r="J19">
        <v>547153</v>
      </c>
      <c r="K19">
        <v>8897</v>
      </c>
      <c r="L19">
        <v>8789</v>
      </c>
      <c r="M19" s="1">
        <f t="shared" si="1"/>
        <v>564839</v>
      </c>
    </row>
    <row r="20" spans="1:13" x14ac:dyDescent="0.35">
      <c r="A20">
        <v>21601</v>
      </c>
      <c r="B20" t="s">
        <v>19</v>
      </c>
      <c r="C20" s="1">
        <v>410</v>
      </c>
      <c r="D20" s="1">
        <v>160092</v>
      </c>
      <c r="E20" s="22">
        <v>0.67300000000000004</v>
      </c>
      <c r="F20" s="22">
        <v>0.88100000000000001</v>
      </c>
      <c r="G20" s="22">
        <f t="shared" si="0"/>
        <v>0.88100000000000001</v>
      </c>
      <c r="H20" s="1">
        <v>65637919</v>
      </c>
      <c r="I20" s="1">
        <v>913802</v>
      </c>
      <c r="J20">
        <v>938793</v>
      </c>
      <c r="K20">
        <v>32347</v>
      </c>
      <c r="L20">
        <v>12987</v>
      </c>
      <c r="M20" s="1">
        <f t="shared" si="1"/>
        <v>984127</v>
      </c>
    </row>
    <row r="21" spans="1:13" x14ac:dyDescent="0.35">
      <c r="A21">
        <v>22001</v>
      </c>
      <c r="B21" t="s">
        <v>20</v>
      </c>
      <c r="C21" s="1">
        <v>726</v>
      </c>
      <c r="D21" s="1">
        <v>228899</v>
      </c>
      <c r="E21" s="22">
        <v>0.42899999999999999</v>
      </c>
      <c r="F21" s="22">
        <v>0.82899999999999996</v>
      </c>
      <c r="G21" s="22">
        <f t="shared" si="0"/>
        <v>0.82899999999999996</v>
      </c>
      <c r="H21" s="1">
        <v>166181379</v>
      </c>
      <c r="I21" s="1">
        <v>1301444</v>
      </c>
      <c r="J21">
        <v>1311818</v>
      </c>
      <c r="K21">
        <v>61088</v>
      </c>
      <c r="L21">
        <v>24090</v>
      </c>
      <c r="M21" s="1">
        <f t="shared" si="1"/>
        <v>1396996</v>
      </c>
    </row>
    <row r="22" spans="1:13" x14ac:dyDescent="0.35">
      <c r="A22">
        <v>22101</v>
      </c>
      <c r="B22" t="s">
        <v>21</v>
      </c>
      <c r="C22" s="1">
        <v>241</v>
      </c>
      <c r="D22" s="1">
        <v>291503</v>
      </c>
      <c r="E22" s="22">
        <v>0.58399999999999996</v>
      </c>
      <c r="F22" s="22">
        <v>0.78200000000000003</v>
      </c>
      <c r="G22" s="22">
        <f t="shared" si="0"/>
        <v>0.78200000000000003</v>
      </c>
      <c r="H22" s="1">
        <v>70252381</v>
      </c>
      <c r="I22" s="1">
        <v>508335</v>
      </c>
      <c r="J22">
        <v>561513</v>
      </c>
      <c r="K22">
        <v>22737</v>
      </c>
      <c r="L22">
        <v>8049</v>
      </c>
      <c r="M22" s="1">
        <f t="shared" si="1"/>
        <v>592299</v>
      </c>
    </row>
    <row r="23" spans="1:13" x14ac:dyDescent="0.35">
      <c r="A23">
        <v>22302</v>
      </c>
      <c r="B23" t="s">
        <v>22</v>
      </c>
      <c r="C23" s="1">
        <v>907</v>
      </c>
      <c r="D23" s="1">
        <v>428702</v>
      </c>
      <c r="E23" s="22">
        <v>0.48099999999999998</v>
      </c>
      <c r="F23" s="22">
        <v>0.67900000000000005</v>
      </c>
      <c r="G23" s="22">
        <f t="shared" si="0"/>
        <v>0.67900000000000005</v>
      </c>
      <c r="H23" s="1">
        <v>388833564</v>
      </c>
      <c r="I23" s="1">
        <v>1489104</v>
      </c>
      <c r="J23">
        <v>1297885</v>
      </c>
      <c r="K23">
        <v>70518</v>
      </c>
      <c r="L23">
        <v>26858</v>
      </c>
      <c r="M23" s="1">
        <f t="shared" si="1"/>
        <v>1395261</v>
      </c>
    </row>
    <row r="24" spans="1:13" x14ac:dyDescent="0.35">
      <c r="A24">
        <v>22401</v>
      </c>
      <c r="B24" t="s">
        <v>23</v>
      </c>
      <c r="C24" s="1">
        <v>344</v>
      </c>
      <c r="D24" s="1">
        <v>243255</v>
      </c>
      <c r="E24" s="22">
        <v>0.65900000000000003</v>
      </c>
      <c r="F24" s="22">
        <v>0.81799999999999995</v>
      </c>
      <c r="G24" s="22">
        <f t="shared" si="0"/>
        <v>0.81799999999999995</v>
      </c>
      <c r="H24" s="1">
        <v>83679852</v>
      </c>
      <c r="I24" s="1">
        <v>876922</v>
      </c>
      <c r="J24">
        <v>921085</v>
      </c>
      <c r="K24">
        <v>40455</v>
      </c>
      <c r="L24">
        <v>11751</v>
      </c>
      <c r="M24" s="1">
        <f t="shared" si="1"/>
        <v>973291</v>
      </c>
    </row>
    <row r="25" spans="1:13" x14ac:dyDescent="0.35">
      <c r="A25">
        <v>22601</v>
      </c>
      <c r="B25" t="s">
        <v>24</v>
      </c>
      <c r="C25" s="1">
        <v>1332</v>
      </c>
      <c r="D25" s="1">
        <v>276469</v>
      </c>
      <c r="E25" s="22">
        <v>0.65</v>
      </c>
      <c r="F25" s="22">
        <v>0.79300000000000004</v>
      </c>
      <c r="G25" s="22">
        <f t="shared" si="0"/>
        <v>0.79300000000000004</v>
      </c>
      <c r="H25" s="1">
        <v>368257702</v>
      </c>
      <c r="I25" s="1">
        <v>1898108</v>
      </c>
      <c r="J25">
        <v>1705824</v>
      </c>
      <c r="K25">
        <v>112752</v>
      </c>
      <c r="L25">
        <v>43071</v>
      </c>
      <c r="M25" s="1">
        <f t="shared" si="1"/>
        <v>1861647</v>
      </c>
    </row>
    <row r="26" spans="1:13" x14ac:dyDescent="0.35">
      <c r="A26">
        <v>22902</v>
      </c>
      <c r="B26" t="s">
        <v>25</v>
      </c>
      <c r="C26" s="1">
        <v>850</v>
      </c>
      <c r="D26" s="1">
        <v>176035</v>
      </c>
      <c r="E26" s="22">
        <v>0.57499999999999996</v>
      </c>
      <c r="F26" s="22">
        <v>0.86899999999999999</v>
      </c>
      <c r="G26" s="22">
        <f t="shared" si="0"/>
        <v>0.86899999999999999</v>
      </c>
      <c r="H26" s="1">
        <v>149629902</v>
      </c>
      <c r="I26" s="1">
        <v>1234192</v>
      </c>
      <c r="J26">
        <v>1153431</v>
      </c>
      <c r="K26">
        <v>75683</v>
      </c>
      <c r="L26">
        <v>27217</v>
      </c>
      <c r="M26" s="1">
        <f t="shared" si="1"/>
        <v>1256331</v>
      </c>
    </row>
    <row r="27" spans="1:13" x14ac:dyDescent="0.35">
      <c r="A27">
        <v>30101</v>
      </c>
      <c r="B27" t="s">
        <v>26</v>
      </c>
      <c r="C27" s="1">
        <v>1668</v>
      </c>
      <c r="D27" s="1">
        <v>302139</v>
      </c>
      <c r="E27" s="22">
        <v>0.64300000000000002</v>
      </c>
      <c r="F27" s="22">
        <v>0.77400000000000002</v>
      </c>
      <c r="G27" s="22">
        <f t="shared" si="0"/>
        <v>0.77400000000000002</v>
      </c>
      <c r="H27" s="1">
        <v>503969418</v>
      </c>
      <c r="I27" s="1">
        <v>1604473</v>
      </c>
      <c r="J27">
        <v>1430447</v>
      </c>
      <c r="K27">
        <v>32839</v>
      </c>
      <c r="L27">
        <v>0</v>
      </c>
      <c r="M27" s="1">
        <f t="shared" si="1"/>
        <v>1463286</v>
      </c>
    </row>
    <row r="28" spans="1:13" x14ac:dyDescent="0.35">
      <c r="A28">
        <v>30200</v>
      </c>
      <c r="B28" t="s">
        <v>27</v>
      </c>
      <c r="C28" s="1">
        <v>5695</v>
      </c>
      <c r="D28" s="1">
        <v>263630</v>
      </c>
      <c r="E28" s="22">
        <v>0.70499999999999996</v>
      </c>
      <c r="F28" s="22">
        <v>0.80300000000000005</v>
      </c>
      <c r="G28" s="22">
        <f t="shared" si="0"/>
        <v>0.80300000000000005</v>
      </c>
      <c r="H28" s="1">
        <v>1501377472</v>
      </c>
      <c r="I28" s="1">
        <v>5576105</v>
      </c>
      <c r="J28">
        <v>5393771</v>
      </c>
      <c r="K28">
        <v>385395</v>
      </c>
      <c r="L28">
        <v>0</v>
      </c>
      <c r="M28" s="1">
        <f t="shared" si="1"/>
        <v>5779166</v>
      </c>
    </row>
    <row r="29" spans="1:13" x14ac:dyDescent="0.35">
      <c r="A29">
        <v>30501</v>
      </c>
      <c r="B29" t="s">
        <v>28</v>
      </c>
      <c r="C29" s="1">
        <v>891</v>
      </c>
      <c r="D29" s="1">
        <v>293271</v>
      </c>
      <c r="E29" s="22">
        <v>0.433</v>
      </c>
      <c r="F29" s="22">
        <v>0.78100000000000003</v>
      </c>
      <c r="G29" s="22">
        <f t="shared" si="0"/>
        <v>0.78100000000000003</v>
      </c>
      <c r="H29" s="1">
        <v>261305231</v>
      </c>
      <c r="I29" s="1">
        <v>1349098</v>
      </c>
      <c r="J29">
        <v>1118372</v>
      </c>
      <c r="K29">
        <v>17163</v>
      </c>
      <c r="L29">
        <v>0</v>
      </c>
      <c r="M29" s="1">
        <f t="shared" si="1"/>
        <v>1135535</v>
      </c>
    </row>
    <row r="30" spans="1:13" x14ac:dyDescent="0.35">
      <c r="A30">
        <v>30601</v>
      </c>
      <c r="B30" t="s">
        <v>29</v>
      </c>
      <c r="C30" s="1">
        <v>1684</v>
      </c>
      <c r="D30" s="1">
        <v>346720</v>
      </c>
      <c r="E30" s="22">
        <v>0.70899999999999996</v>
      </c>
      <c r="F30" s="22">
        <v>0.74099999999999999</v>
      </c>
      <c r="G30" s="22">
        <f t="shared" si="0"/>
        <v>0.74099999999999999</v>
      </c>
      <c r="H30" s="1">
        <v>583877963</v>
      </c>
      <c r="I30" s="1">
        <v>1581779</v>
      </c>
      <c r="J30">
        <v>1484283</v>
      </c>
      <c r="K30">
        <v>0</v>
      </c>
      <c r="L30">
        <v>0</v>
      </c>
      <c r="M30" s="1">
        <f t="shared" si="1"/>
        <v>1484283</v>
      </c>
    </row>
    <row r="31" spans="1:13" x14ac:dyDescent="0.35">
      <c r="A31">
        <v>30701</v>
      </c>
      <c r="B31" t="s">
        <v>30</v>
      </c>
      <c r="C31" s="1">
        <v>1784</v>
      </c>
      <c r="D31" s="1">
        <v>398672</v>
      </c>
      <c r="E31" s="22">
        <v>0.69299999999999995</v>
      </c>
      <c r="F31" s="22">
        <v>0.70199999999999996</v>
      </c>
      <c r="G31" s="22">
        <f t="shared" si="0"/>
        <v>0.70199999999999996</v>
      </c>
      <c r="H31" s="1">
        <v>711231143</v>
      </c>
      <c r="I31" s="1">
        <v>1635954</v>
      </c>
      <c r="J31">
        <v>1484137</v>
      </c>
      <c r="K31">
        <v>30932</v>
      </c>
      <c r="L31">
        <v>0</v>
      </c>
      <c r="M31" s="1">
        <f t="shared" si="1"/>
        <v>1515069</v>
      </c>
    </row>
    <row r="32" spans="1:13" x14ac:dyDescent="0.35">
      <c r="A32">
        <v>31101</v>
      </c>
      <c r="B32" t="s">
        <v>31</v>
      </c>
      <c r="C32" s="1">
        <v>2591</v>
      </c>
      <c r="D32" s="1">
        <v>287321</v>
      </c>
      <c r="E32" s="22">
        <v>0.73599999999999999</v>
      </c>
      <c r="F32" s="22">
        <v>0.78500000000000003</v>
      </c>
      <c r="G32" s="22">
        <f t="shared" si="0"/>
        <v>0.78500000000000003</v>
      </c>
      <c r="H32" s="1">
        <v>744451016</v>
      </c>
      <c r="I32" s="1">
        <v>2513553</v>
      </c>
      <c r="J32">
        <v>2318380</v>
      </c>
      <c r="K32">
        <v>50397</v>
      </c>
      <c r="L32">
        <v>0</v>
      </c>
      <c r="M32" s="1">
        <f t="shared" si="1"/>
        <v>2368777</v>
      </c>
    </row>
    <row r="33" spans="1:13" x14ac:dyDescent="0.35">
      <c r="A33">
        <v>31301</v>
      </c>
      <c r="B33" t="s">
        <v>32</v>
      </c>
      <c r="C33" s="1">
        <v>585</v>
      </c>
      <c r="D33" s="1">
        <v>869301</v>
      </c>
      <c r="E33" s="22">
        <v>0.46</v>
      </c>
      <c r="F33" s="22">
        <v>0.34899999999999998</v>
      </c>
      <c r="G33" s="22">
        <f t="shared" si="0"/>
        <v>0.46</v>
      </c>
      <c r="H33" s="1">
        <v>508541360</v>
      </c>
      <c r="I33" s="1">
        <v>566712</v>
      </c>
      <c r="J33">
        <v>538815</v>
      </c>
      <c r="K33">
        <v>5374</v>
      </c>
      <c r="L33">
        <v>0</v>
      </c>
      <c r="M33" s="1">
        <f t="shared" si="1"/>
        <v>544189</v>
      </c>
    </row>
    <row r="34" spans="1:13" x14ac:dyDescent="0.35">
      <c r="A34">
        <v>31401</v>
      </c>
      <c r="B34" t="s">
        <v>33</v>
      </c>
      <c r="C34" s="1">
        <v>1497</v>
      </c>
      <c r="D34" s="1">
        <v>277454</v>
      </c>
      <c r="E34" s="22">
        <v>0.56100000000000005</v>
      </c>
      <c r="F34" s="22">
        <v>0.79300000000000004</v>
      </c>
      <c r="G34" s="22">
        <f t="shared" si="0"/>
        <v>0.79300000000000004</v>
      </c>
      <c r="H34" s="1">
        <v>415348699</v>
      </c>
      <c r="I34" s="1">
        <v>1608288</v>
      </c>
      <c r="J34">
        <v>1398986</v>
      </c>
      <c r="K34">
        <v>0</v>
      </c>
      <c r="L34">
        <v>0</v>
      </c>
      <c r="M34" s="1">
        <f t="shared" si="1"/>
        <v>1398986</v>
      </c>
    </row>
    <row r="35" spans="1:13" x14ac:dyDescent="0.35">
      <c r="A35">
        <v>31501</v>
      </c>
      <c r="B35" t="s">
        <v>34</v>
      </c>
      <c r="C35" s="1">
        <v>4387</v>
      </c>
      <c r="D35" s="1">
        <v>306058</v>
      </c>
      <c r="E35" s="22">
        <v>0.72599999999999998</v>
      </c>
      <c r="F35" s="22">
        <v>0.77200000000000002</v>
      </c>
      <c r="G35" s="22">
        <f t="shared" si="0"/>
        <v>0.77200000000000002</v>
      </c>
      <c r="H35" s="1">
        <v>1342676620</v>
      </c>
      <c r="I35" s="1">
        <v>4018574</v>
      </c>
      <c r="J35">
        <v>3767541</v>
      </c>
      <c r="K35">
        <v>0</v>
      </c>
      <c r="L35">
        <v>0</v>
      </c>
      <c r="M35" s="1">
        <f t="shared" si="1"/>
        <v>3767541</v>
      </c>
    </row>
    <row r="36" spans="1:13" x14ac:dyDescent="0.35">
      <c r="A36">
        <v>31502</v>
      </c>
      <c r="B36" t="s">
        <v>35</v>
      </c>
      <c r="C36" s="1">
        <v>2734</v>
      </c>
      <c r="D36" s="1">
        <v>339285</v>
      </c>
      <c r="E36" s="22">
        <v>0.69699999999999995</v>
      </c>
      <c r="F36" s="22">
        <v>0.747</v>
      </c>
      <c r="G36" s="22">
        <f t="shared" si="0"/>
        <v>0.747</v>
      </c>
      <c r="H36" s="1">
        <v>927606497</v>
      </c>
      <c r="I36" s="1">
        <v>1535202</v>
      </c>
      <c r="J36">
        <v>1204103</v>
      </c>
      <c r="K36">
        <v>48246</v>
      </c>
      <c r="L36">
        <v>0</v>
      </c>
      <c r="M36" s="1">
        <f t="shared" si="1"/>
        <v>1252349</v>
      </c>
    </row>
    <row r="37" spans="1:13" x14ac:dyDescent="0.35">
      <c r="A37">
        <v>31601</v>
      </c>
      <c r="B37" t="s">
        <v>36</v>
      </c>
      <c r="C37" s="1">
        <v>3763</v>
      </c>
      <c r="D37" s="1">
        <v>548586</v>
      </c>
      <c r="E37" s="22">
        <v>0.64500000000000002</v>
      </c>
      <c r="F37" s="22">
        <v>0.58899999999999997</v>
      </c>
      <c r="G37" s="22">
        <f t="shared" si="0"/>
        <v>0.64500000000000002</v>
      </c>
      <c r="H37" s="1">
        <v>2064330244</v>
      </c>
      <c r="I37" s="1">
        <v>2848398</v>
      </c>
      <c r="J37">
        <v>2667631</v>
      </c>
      <c r="K37">
        <v>0</v>
      </c>
      <c r="L37">
        <v>0</v>
      </c>
      <c r="M37" s="1">
        <f t="shared" si="1"/>
        <v>2667631</v>
      </c>
    </row>
    <row r="38" spans="1:13" x14ac:dyDescent="0.35">
      <c r="A38">
        <v>31701</v>
      </c>
      <c r="B38" t="s">
        <v>37</v>
      </c>
      <c r="C38" s="1">
        <v>1842</v>
      </c>
      <c r="D38" s="1">
        <v>347669</v>
      </c>
      <c r="E38" s="22">
        <v>0.61</v>
      </c>
      <c r="F38" s="22">
        <v>0.74</v>
      </c>
      <c r="G38" s="22">
        <f t="shared" si="0"/>
        <v>0.74</v>
      </c>
      <c r="H38" s="1">
        <v>640407033</v>
      </c>
      <c r="I38" s="1">
        <v>1843127</v>
      </c>
      <c r="J38">
        <v>1604456</v>
      </c>
      <c r="K38">
        <v>0</v>
      </c>
      <c r="L38">
        <v>0</v>
      </c>
      <c r="M38" s="1">
        <f t="shared" si="1"/>
        <v>1604456</v>
      </c>
    </row>
    <row r="39" spans="1:13" x14ac:dyDescent="0.35">
      <c r="A39">
        <v>40204</v>
      </c>
      <c r="B39" t="s">
        <v>38</v>
      </c>
      <c r="C39" s="1">
        <v>309</v>
      </c>
      <c r="D39" s="1">
        <v>442639</v>
      </c>
      <c r="E39" s="22">
        <v>0.66400000000000003</v>
      </c>
      <c r="F39" s="22">
        <v>0.66900000000000004</v>
      </c>
      <c r="G39" s="22">
        <f t="shared" si="0"/>
        <v>0.66900000000000004</v>
      </c>
      <c r="H39" s="1">
        <v>136775581</v>
      </c>
      <c r="I39" s="1">
        <v>480914</v>
      </c>
      <c r="J39">
        <v>435537</v>
      </c>
      <c r="K39">
        <v>27324</v>
      </c>
      <c r="L39">
        <v>9470</v>
      </c>
      <c r="M39" s="1">
        <f t="shared" si="1"/>
        <v>472331</v>
      </c>
    </row>
    <row r="40" spans="1:13" x14ac:dyDescent="0.35">
      <c r="A40">
        <v>40302</v>
      </c>
      <c r="B40" t="s">
        <v>39</v>
      </c>
      <c r="C40" s="1">
        <v>1235</v>
      </c>
      <c r="D40" s="1">
        <v>334693</v>
      </c>
      <c r="E40" s="22">
        <v>0.58399999999999996</v>
      </c>
      <c r="F40" s="22">
        <v>0.75</v>
      </c>
      <c r="G40" s="22">
        <f t="shared" si="0"/>
        <v>0.75</v>
      </c>
      <c r="H40" s="1">
        <v>413346465</v>
      </c>
      <c r="I40" s="1">
        <v>1552563</v>
      </c>
      <c r="J40">
        <v>1388905</v>
      </c>
      <c r="K40">
        <v>106680</v>
      </c>
      <c r="L40">
        <v>40062</v>
      </c>
      <c r="M40" s="1">
        <f t="shared" si="1"/>
        <v>1535647</v>
      </c>
    </row>
    <row r="41" spans="1:13" x14ac:dyDescent="0.35">
      <c r="A41">
        <v>40901</v>
      </c>
      <c r="B41" t="s">
        <v>40</v>
      </c>
      <c r="C41" s="1">
        <v>496</v>
      </c>
      <c r="D41" s="1">
        <v>1601354</v>
      </c>
      <c r="E41" s="22">
        <v>3.6999999999999998E-2</v>
      </c>
      <c r="F41" s="22">
        <v>0</v>
      </c>
      <c r="G41" s="22">
        <f t="shared" si="0"/>
        <v>0.36</v>
      </c>
      <c r="H41" s="1">
        <v>794271895</v>
      </c>
      <c r="I41" s="1">
        <v>309370</v>
      </c>
      <c r="J41">
        <v>326246</v>
      </c>
      <c r="K41">
        <v>0</v>
      </c>
      <c r="L41">
        <v>0</v>
      </c>
      <c r="M41" s="1">
        <f t="shared" si="1"/>
        <v>326246</v>
      </c>
    </row>
    <row r="42" spans="1:13" x14ac:dyDescent="0.35">
      <c r="A42">
        <v>41101</v>
      </c>
      <c r="B42" t="s">
        <v>41</v>
      </c>
      <c r="C42" s="1">
        <v>751</v>
      </c>
      <c r="D42" s="1">
        <v>304178</v>
      </c>
      <c r="E42" s="22">
        <v>0.56999999999999995</v>
      </c>
      <c r="F42" s="22">
        <v>0.77300000000000002</v>
      </c>
      <c r="G42" s="22">
        <f t="shared" si="0"/>
        <v>0.77300000000000002</v>
      </c>
      <c r="H42" s="1">
        <v>228438418</v>
      </c>
      <c r="I42" s="1">
        <v>1396982</v>
      </c>
      <c r="J42">
        <v>1328849</v>
      </c>
      <c r="K42">
        <v>69325</v>
      </c>
      <c r="L42">
        <v>23167</v>
      </c>
      <c r="M42" s="1">
        <f t="shared" si="1"/>
        <v>1421341</v>
      </c>
    </row>
    <row r="43" spans="1:13" x14ac:dyDescent="0.35">
      <c r="A43">
        <v>41401</v>
      </c>
      <c r="B43" t="s">
        <v>42</v>
      </c>
      <c r="C43" s="1">
        <v>470</v>
      </c>
      <c r="D43" s="1">
        <v>235960</v>
      </c>
      <c r="E43" s="22">
        <v>0.52700000000000002</v>
      </c>
      <c r="F43" s="22">
        <v>0.82399999999999995</v>
      </c>
      <c r="G43" s="22">
        <f t="shared" si="0"/>
        <v>0.82399999999999995</v>
      </c>
      <c r="H43" s="1">
        <v>110901384</v>
      </c>
      <c r="I43" s="1">
        <v>875155</v>
      </c>
      <c r="J43">
        <v>854055</v>
      </c>
      <c r="K43">
        <v>37582</v>
      </c>
      <c r="L43">
        <v>13725</v>
      </c>
      <c r="M43" s="1">
        <f t="shared" si="1"/>
        <v>905362</v>
      </c>
    </row>
    <row r="44" spans="1:13" x14ac:dyDescent="0.35">
      <c r="A44">
        <v>42302</v>
      </c>
      <c r="B44" t="s">
        <v>43</v>
      </c>
      <c r="C44" s="1">
        <v>969</v>
      </c>
      <c r="D44" s="1">
        <v>354567</v>
      </c>
      <c r="E44" s="22">
        <v>0.504</v>
      </c>
      <c r="F44" s="22">
        <v>0.73499999999999999</v>
      </c>
      <c r="G44" s="22">
        <f t="shared" si="0"/>
        <v>0.73499999999999999</v>
      </c>
      <c r="H44" s="1">
        <v>343575670</v>
      </c>
      <c r="I44" s="1">
        <v>1486475</v>
      </c>
      <c r="J44">
        <v>1449601</v>
      </c>
      <c r="K44">
        <v>81124</v>
      </c>
      <c r="L44">
        <v>30309</v>
      </c>
      <c r="M44" s="1">
        <f t="shared" si="1"/>
        <v>1561034</v>
      </c>
    </row>
    <row r="45" spans="1:13" x14ac:dyDescent="0.35">
      <c r="A45">
        <v>42400</v>
      </c>
      <c r="B45" t="s">
        <v>44</v>
      </c>
      <c r="C45" s="1">
        <v>2186</v>
      </c>
      <c r="D45" s="1">
        <v>268278</v>
      </c>
      <c r="E45" s="22">
        <v>0.65900000000000003</v>
      </c>
      <c r="F45" s="22">
        <v>0.8</v>
      </c>
      <c r="G45" s="22">
        <f t="shared" si="0"/>
        <v>0.8</v>
      </c>
      <c r="H45" s="1">
        <v>586457377</v>
      </c>
      <c r="I45" s="1">
        <v>2025658</v>
      </c>
      <c r="J45">
        <v>2067178</v>
      </c>
      <c r="K45">
        <v>184437</v>
      </c>
      <c r="L45">
        <v>73143</v>
      </c>
      <c r="M45" s="1">
        <f t="shared" si="1"/>
        <v>2324758</v>
      </c>
    </row>
    <row r="46" spans="1:13" x14ac:dyDescent="0.35">
      <c r="A46">
        <v>42801</v>
      </c>
      <c r="B46" t="s">
        <v>45</v>
      </c>
      <c r="C46" s="1">
        <v>1276</v>
      </c>
      <c r="D46" s="1">
        <v>250983</v>
      </c>
      <c r="E46" s="22">
        <v>0.54300000000000004</v>
      </c>
      <c r="F46" s="22">
        <v>0.81299999999999994</v>
      </c>
      <c r="G46" s="22">
        <f t="shared" si="0"/>
        <v>0.81299999999999994</v>
      </c>
      <c r="H46" s="1">
        <v>320254797</v>
      </c>
      <c r="I46" s="1">
        <v>1121775</v>
      </c>
      <c r="J46">
        <v>993086</v>
      </c>
      <c r="K46">
        <v>43677</v>
      </c>
      <c r="L46">
        <v>24973</v>
      </c>
      <c r="M46" s="1">
        <f t="shared" si="1"/>
        <v>1061736</v>
      </c>
    </row>
    <row r="47" spans="1:13" x14ac:dyDescent="0.35">
      <c r="A47">
        <v>42901</v>
      </c>
      <c r="B47" t="s">
        <v>46</v>
      </c>
      <c r="C47" s="1">
        <v>886</v>
      </c>
      <c r="D47" s="1">
        <v>222440</v>
      </c>
      <c r="E47" s="22">
        <v>0.64</v>
      </c>
      <c r="F47" s="22">
        <v>0.83399999999999996</v>
      </c>
      <c r="G47" s="22">
        <f t="shared" si="0"/>
        <v>0.83399999999999996</v>
      </c>
      <c r="H47" s="1">
        <v>197082641</v>
      </c>
      <c r="I47" s="1">
        <v>1310911</v>
      </c>
      <c r="J47">
        <v>1169449</v>
      </c>
      <c r="K47">
        <v>78824</v>
      </c>
      <c r="L47">
        <v>28682</v>
      </c>
      <c r="M47" s="1">
        <f t="shared" si="1"/>
        <v>1276955</v>
      </c>
    </row>
    <row r="48" spans="1:13" x14ac:dyDescent="0.35">
      <c r="A48">
        <v>43001</v>
      </c>
      <c r="B48" t="s">
        <v>47</v>
      </c>
      <c r="C48" s="1">
        <v>948</v>
      </c>
      <c r="D48" s="1">
        <v>428857</v>
      </c>
      <c r="E48" s="22">
        <v>0.317</v>
      </c>
      <c r="F48" s="22">
        <v>0.67900000000000005</v>
      </c>
      <c r="G48" s="22">
        <f t="shared" si="0"/>
        <v>0.67900000000000005</v>
      </c>
      <c r="H48" s="1">
        <v>406557263</v>
      </c>
      <c r="I48" s="1">
        <v>1138323</v>
      </c>
      <c r="J48">
        <v>1107689</v>
      </c>
      <c r="K48">
        <v>66154</v>
      </c>
      <c r="L48">
        <v>26393</v>
      </c>
      <c r="M48" s="1">
        <f t="shared" si="1"/>
        <v>1200236</v>
      </c>
    </row>
    <row r="49" spans="1:13" x14ac:dyDescent="0.35">
      <c r="A49">
        <v>43200</v>
      </c>
      <c r="B49" t="s">
        <v>48</v>
      </c>
      <c r="C49" s="1">
        <v>1310</v>
      </c>
      <c r="D49" s="1">
        <v>151535</v>
      </c>
      <c r="E49" s="22">
        <v>0.34499999999999997</v>
      </c>
      <c r="F49" s="22">
        <v>0.88700000000000001</v>
      </c>
      <c r="G49" s="22">
        <f t="shared" si="0"/>
        <v>0.88700000000000001</v>
      </c>
      <c r="H49" s="1">
        <v>198511018</v>
      </c>
      <c r="I49" s="1">
        <v>1574389</v>
      </c>
      <c r="J49">
        <v>1375435</v>
      </c>
      <c r="K49">
        <v>122976</v>
      </c>
      <c r="L49">
        <v>49372</v>
      </c>
      <c r="M49" s="1">
        <f t="shared" si="1"/>
        <v>1547783</v>
      </c>
    </row>
    <row r="50" spans="1:13" x14ac:dyDescent="0.35">
      <c r="A50">
        <v>43501</v>
      </c>
      <c r="B50" t="s">
        <v>49</v>
      </c>
      <c r="C50" s="1">
        <v>2523</v>
      </c>
      <c r="D50" s="1">
        <v>349129</v>
      </c>
      <c r="E50" s="22">
        <v>0.41699999999999998</v>
      </c>
      <c r="F50" s="22">
        <v>0.73899999999999999</v>
      </c>
      <c r="G50" s="22">
        <f t="shared" si="0"/>
        <v>0.73899999999999999</v>
      </c>
      <c r="H50" s="1">
        <v>880854783</v>
      </c>
      <c r="I50" s="1">
        <v>2763568</v>
      </c>
      <c r="J50">
        <v>2521350</v>
      </c>
      <c r="K50">
        <v>206274</v>
      </c>
      <c r="L50">
        <v>79712</v>
      </c>
      <c r="M50" s="1">
        <f t="shared" si="1"/>
        <v>2807336</v>
      </c>
    </row>
    <row r="51" spans="1:13" x14ac:dyDescent="0.35">
      <c r="A51">
        <v>50100</v>
      </c>
      <c r="B51" t="s">
        <v>50</v>
      </c>
      <c r="C51" s="1">
        <v>4537</v>
      </c>
      <c r="D51" s="1">
        <v>339785</v>
      </c>
      <c r="E51" s="22">
        <v>0.57499999999999996</v>
      </c>
      <c r="F51" s="22">
        <v>0.746</v>
      </c>
      <c r="G51" s="22">
        <f t="shared" si="0"/>
        <v>0.746</v>
      </c>
      <c r="H51" s="1">
        <v>1541607808</v>
      </c>
      <c r="I51" s="1">
        <v>4078386</v>
      </c>
      <c r="J51">
        <v>3233667</v>
      </c>
      <c r="K51">
        <v>717605</v>
      </c>
      <c r="L51">
        <v>62484</v>
      </c>
      <c r="M51" s="1">
        <f t="shared" si="1"/>
        <v>4013756</v>
      </c>
    </row>
    <row r="52" spans="1:13" x14ac:dyDescent="0.35">
      <c r="A52">
        <v>50301</v>
      </c>
      <c r="B52" t="s">
        <v>51</v>
      </c>
      <c r="C52" s="1">
        <v>897</v>
      </c>
      <c r="D52" s="1">
        <v>372189</v>
      </c>
      <c r="E52" s="22">
        <v>0.63700000000000001</v>
      </c>
      <c r="F52" s="22">
        <v>0.72199999999999998</v>
      </c>
      <c r="G52" s="22">
        <f t="shared" si="0"/>
        <v>0.72199999999999998</v>
      </c>
      <c r="H52" s="1">
        <v>333853637</v>
      </c>
      <c r="I52" s="1">
        <v>869277</v>
      </c>
      <c r="J52">
        <v>764830</v>
      </c>
      <c r="K52">
        <v>157391</v>
      </c>
      <c r="L52">
        <v>13704</v>
      </c>
      <c r="M52" s="1">
        <f t="shared" si="1"/>
        <v>935925</v>
      </c>
    </row>
    <row r="53" spans="1:13" x14ac:dyDescent="0.35">
      <c r="A53">
        <v>50401</v>
      </c>
      <c r="B53" t="s">
        <v>52</v>
      </c>
      <c r="C53" s="1">
        <v>1030</v>
      </c>
      <c r="D53" s="1">
        <v>297302</v>
      </c>
      <c r="E53" s="22">
        <v>0.56999999999999995</v>
      </c>
      <c r="F53" s="22">
        <v>0.77800000000000002</v>
      </c>
      <c r="G53" s="22">
        <f t="shared" si="0"/>
        <v>0.77800000000000002</v>
      </c>
      <c r="H53" s="1">
        <v>306221620</v>
      </c>
      <c r="I53" s="1">
        <v>1261002</v>
      </c>
      <c r="J53">
        <v>1049493</v>
      </c>
      <c r="K53">
        <v>208480</v>
      </c>
      <c r="L53">
        <v>18153</v>
      </c>
      <c r="M53" s="1">
        <f t="shared" si="1"/>
        <v>1276126</v>
      </c>
    </row>
    <row r="54" spans="1:13" x14ac:dyDescent="0.35">
      <c r="A54">
        <v>50701</v>
      </c>
      <c r="B54" t="s">
        <v>53</v>
      </c>
      <c r="C54" s="1">
        <v>788</v>
      </c>
      <c r="D54" s="1">
        <v>656471</v>
      </c>
      <c r="E54" s="22">
        <v>0.45600000000000002</v>
      </c>
      <c r="F54" s="22">
        <v>0.50900000000000001</v>
      </c>
      <c r="G54" s="22">
        <f t="shared" si="0"/>
        <v>0.50900000000000001</v>
      </c>
      <c r="H54" s="1">
        <v>517299219</v>
      </c>
      <c r="I54" s="1">
        <v>621572</v>
      </c>
      <c r="J54">
        <v>605369</v>
      </c>
      <c r="K54">
        <v>110325</v>
      </c>
      <c r="L54">
        <v>9606</v>
      </c>
      <c r="M54" s="1">
        <f t="shared" si="1"/>
        <v>725300</v>
      </c>
    </row>
    <row r="55" spans="1:13" x14ac:dyDescent="0.35">
      <c r="A55">
        <v>51101</v>
      </c>
      <c r="B55" t="s">
        <v>54</v>
      </c>
      <c r="C55" s="1">
        <v>1069</v>
      </c>
      <c r="D55" s="1">
        <v>255332</v>
      </c>
      <c r="E55" s="22">
        <v>0.63</v>
      </c>
      <c r="F55" s="22">
        <v>0.80900000000000005</v>
      </c>
      <c r="G55" s="22">
        <f t="shared" si="0"/>
        <v>0.80900000000000005</v>
      </c>
      <c r="H55" s="1">
        <v>272950686</v>
      </c>
      <c r="I55" s="1">
        <v>1341828</v>
      </c>
      <c r="J55">
        <v>1139851</v>
      </c>
      <c r="K55">
        <v>193203</v>
      </c>
      <c r="L55">
        <v>16823</v>
      </c>
      <c r="M55" s="1">
        <f t="shared" si="1"/>
        <v>1349877</v>
      </c>
    </row>
    <row r="56" spans="1:13" x14ac:dyDescent="0.35">
      <c r="A56">
        <v>51301</v>
      </c>
      <c r="B56" t="s">
        <v>55</v>
      </c>
      <c r="C56" s="1">
        <v>1026</v>
      </c>
      <c r="D56" s="1">
        <v>481662</v>
      </c>
      <c r="E56" s="22">
        <v>0.47799999999999998</v>
      </c>
      <c r="F56" s="22">
        <v>0.64</v>
      </c>
      <c r="G56" s="22">
        <f t="shared" si="0"/>
        <v>0.64</v>
      </c>
      <c r="H56" s="1">
        <v>494185254</v>
      </c>
      <c r="I56" s="1">
        <v>1039106</v>
      </c>
      <c r="J56">
        <v>911532</v>
      </c>
      <c r="K56">
        <v>142725</v>
      </c>
      <c r="L56">
        <v>12427</v>
      </c>
      <c r="M56" s="1">
        <f t="shared" si="1"/>
        <v>1066684</v>
      </c>
    </row>
    <row r="57" spans="1:13" x14ac:dyDescent="0.35">
      <c r="A57">
        <v>51901</v>
      </c>
      <c r="B57" t="s">
        <v>56</v>
      </c>
      <c r="C57" s="1">
        <v>925</v>
      </c>
      <c r="D57" s="1">
        <v>520294</v>
      </c>
      <c r="E57" s="22">
        <v>0.48099999999999998</v>
      </c>
      <c r="F57" s="22">
        <v>0.61099999999999999</v>
      </c>
      <c r="G57" s="22">
        <f t="shared" si="0"/>
        <v>0.61099999999999999</v>
      </c>
      <c r="H57" s="1">
        <v>481272010</v>
      </c>
      <c r="I57" s="1">
        <v>950135</v>
      </c>
      <c r="J57">
        <v>678180</v>
      </c>
      <c r="K57">
        <v>142235</v>
      </c>
      <c r="L57">
        <v>12385</v>
      </c>
      <c r="M57" s="1">
        <f t="shared" si="1"/>
        <v>832800</v>
      </c>
    </row>
    <row r="58" spans="1:13" x14ac:dyDescent="0.35">
      <c r="A58">
        <v>60201</v>
      </c>
      <c r="B58" t="s">
        <v>57</v>
      </c>
      <c r="C58" s="1">
        <v>1543</v>
      </c>
      <c r="D58" s="1">
        <v>385720</v>
      </c>
      <c r="E58" s="22">
        <v>0.627</v>
      </c>
      <c r="F58" s="22">
        <v>0.71199999999999997</v>
      </c>
      <c r="G58" s="22">
        <f t="shared" si="0"/>
        <v>0.71199999999999997</v>
      </c>
      <c r="H58" s="1">
        <v>595166977</v>
      </c>
      <c r="I58" s="1">
        <v>1004279</v>
      </c>
      <c r="J58">
        <v>869635</v>
      </c>
      <c r="K58">
        <v>26840</v>
      </c>
      <c r="L58">
        <v>25200</v>
      </c>
      <c r="M58" s="1">
        <f t="shared" si="1"/>
        <v>921675</v>
      </c>
    </row>
    <row r="59" spans="1:13" x14ac:dyDescent="0.35">
      <c r="A59">
        <v>60301</v>
      </c>
      <c r="B59" t="s">
        <v>58</v>
      </c>
      <c r="C59" s="1">
        <v>834</v>
      </c>
      <c r="D59" s="1">
        <v>244224</v>
      </c>
      <c r="E59" s="22">
        <v>0.68</v>
      </c>
      <c r="F59" s="22">
        <v>0.81799999999999995</v>
      </c>
      <c r="G59" s="22">
        <f t="shared" si="0"/>
        <v>0.81799999999999995</v>
      </c>
      <c r="H59" s="1">
        <v>203683518</v>
      </c>
      <c r="I59" s="1">
        <v>727431</v>
      </c>
      <c r="J59">
        <v>585464</v>
      </c>
      <c r="K59">
        <v>17658</v>
      </c>
      <c r="L59">
        <v>16608</v>
      </c>
      <c r="M59" s="1">
        <f t="shared" si="1"/>
        <v>619730</v>
      </c>
    </row>
    <row r="60" spans="1:13" x14ac:dyDescent="0.35">
      <c r="A60">
        <v>60401</v>
      </c>
      <c r="B60" t="s">
        <v>59</v>
      </c>
      <c r="C60" s="1">
        <v>1048</v>
      </c>
      <c r="D60" s="1">
        <v>291017</v>
      </c>
      <c r="E60" s="22">
        <v>0.51900000000000002</v>
      </c>
      <c r="F60" s="22">
        <v>0.78300000000000003</v>
      </c>
      <c r="G60" s="22">
        <f t="shared" si="0"/>
        <v>0.78300000000000003</v>
      </c>
      <c r="H60" s="1">
        <v>304986129</v>
      </c>
      <c r="I60" s="1">
        <v>790436</v>
      </c>
      <c r="J60">
        <v>605103</v>
      </c>
      <c r="K60">
        <v>21942</v>
      </c>
      <c r="L60">
        <v>20625</v>
      </c>
      <c r="M60" s="1">
        <f t="shared" si="1"/>
        <v>647670</v>
      </c>
    </row>
    <row r="61" spans="1:13" x14ac:dyDescent="0.35">
      <c r="A61">
        <v>60503</v>
      </c>
      <c r="B61" t="s">
        <v>60</v>
      </c>
      <c r="C61" s="1">
        <v>796</v>
      </c>
      <c r="D61" s="1">
        <v>1514592</v>
      </c>
      <c r="E61" s="22">
        <v>0.121</v>
      </c>
      <c r="F61" s="22">
        <v>0</v>
      </c>
      <c r="G61" s="22">
        <f t="shared" si="0"/>
        <v>0.36</v>
      </c>
      <c r="H61" s="1">
        <v>1205615332</v>
      </c>
      <c r="I61" s="1">
        <v>297230</v>
      </c>
      <c r="J61">
        <v>300976</v>
      </c>
      <c r="K61">
        <v>0</v>
      </c>
      <c r="L61">
        <v>0</v>
      </c>
      <c r="M61" s="1">
        <f t="shared" si="1"/>
        <v>300976</v>
      </c>
    </row>
    <row r="62" spans="1:13" x14ac:dyDescent="0.35">
      <c r="A62">
        <v>60601</v>
      </c>
      <c r="B62" t="s">
        <v>61</v>
      </c>
      <c r="C62" s="1">
        <v>654</v>
      </c>
      <c r="D62" s="1">
        <v>276921</v>
      </c>
      <c r="E62" s="22">
        <v>0.56100000000000005</v>
      </c>
      <c r="F62" s="22">
        <v>0.79300000000000004</v>
      </c>
      <c r="G62" s="22">
        <f t="shared" si="0"/>
        <v>0.79300000000000004</v>
      </c>
      <c r="H62" s="1">
        <v>181106947</v>
      </c>
      <c r="I62" s="1">
        <v>648759</v>
      </c>
      <c r="J62">
        <v>587021</v>
      </c>
      <c r="K62">
        <v>12645</v>
      </c>
      <c r="L62">
        <v>11911</v>
      </c>
      <c r="M62" s="1">
        <f t="shared" si="1"/>
        <v>611577</v>
      </c>
    </row>
    <row r="63" spans="1:13" x14ac:dyDescent="0.35">
      <c r="A63">
        <v>60701</v>
      </c>
      <c r="B63" t="s">
        <v>62</v>
      </c>
      <c r="C63" s="1">
        <v>455</v>
      </c>
      <c r="D63" s="1">
        <v>616329</v>
      </c>
      <c r="E63" s="22">
        <v>0.44500000000000001</v>
      </c>
      <c r="F63" s="22">
        <v>0.53900000000000003</v>
      </c>
      <c r="G63" s="22">
        <f t="shared" si="0"/>
        <v>0.53900000000000003</v>
      </c>
      <c r="H63" s="1">
        <v>280429951</v>
      </c>
      <c r="I63" s="1">
        <v>228494</v>
      </c>
      <c r="J63">
        <v>221706</v>
      </c>
      <c r="K63">
        <v>6254</v>
      </c>
      <c r="L63">
        <v>5869</v>
      </c>
      <c r="M63" s="1">
        <f t="shared" si="1"/>
        <v>233829</v>
      </c>
    </row>
    <row r="64" spans="1:13" x14ac:dyDescent="0.35">
      <c r="A64">
        <v>60800</v>
      </c>
      <c r="B64" t="s">
        <v>63</v>
      </c>
      <c r="C64" s="1">
        <v>2131</v>
      </c>
      <c r="D64" s="1">
        <v>238766</v>
      </c>
      <c r="E64" s="22">
        <v>0.56999999999999995</v>
      </c>
      <c r="F64" s="22">
        <v>0.82199999999999995</v>
      </c>
      <c r="G64" s="22">
        <f t="shared" si="0"/>
        <v>0.82199999999999995</v>
      </c>
      <c r="H64" s="1">
        <v>508811424</v>
      </c>
      <c r="I64" s="1">
        <v>1346314</v>
      </c>
      <c r="J64">
        <v>1252159</v>
      </c>
      <c r="K64">
        <v>42837</v>
      </c>
      <c r="L64">
        <v>40287</v>
      </c>
      <c r="M64" s="1">
        <f t="shared" si="1"/>
        <v>1335283</v>
      </c>
    </row>
    <row r="65" spans="1:13" x14ac:dyDescent="0.35">
      <c r="A65">
        <v>61001</v>
      </c>
      <c r="B65" t="s">
        <v>64</v>
      </c>
      <c r="C65" s="1">
        <v>750</v>
      </c>
      <c r="D65" s="1">
        <v>728223</v>
      </c>
      <c r="E65" s="22">
        <v>0.45600000000000002</v>
      </c>
      <c r="F65" s="22">
        <v>0.45500000000000002</v>
      </c>
      <c r="G65" s="22">
        <f t="shared" si="0"/>
        <v>0.45600000000000002</v>
      </c>
      <c r="H65" s="1">
        <v>546167815</v>
      </c>
      <c r="I65" s="1">
        <v>229139</v>
      </c>
      <c r="J65">
        <v>208217</v>
      </c>
      <c r="K65">
        <v>9105</v>
      </c>
      <c r="L65">
        <v>8563</v>
      </c>
      <c r="M65" s="1">
        <f t="shared" si="1"/>
        <v>225885</v>
      </c>
    </row>
    <row r="66" spans="1:13" x14ac:dyDescent="0.35">
      <c r="A66">
        <v>61101</v>
      </c>
      <c r="B66" t="s">
        <v>65</v>
      </c>
      <c r="C66" s="1">
        <v>1243</v>
      </c>
      <c r="D66" s="1">
        <v>282448</v>
      </c>
      <c r="E66" s="22">
        <v>0.59599999999999997</v>
      </c>
      <c r="F66" s="22">
        <v>0.78900000000000003</v>
      </c>
      <c r="G66" s="22">
        <f t="shared" si="0"/>
        <v>0.78900000000000003</v>
      </c>
      <c r="H66" s="1">
        <v>351083117</v>
      </c>
      <c r="I66" s="1">
        <v>744684</v>
      </c>
      <c r="J66">
        <v>728470</v>
      </c>
      <c r="K66">
        <v>24651</v>
      </c>
      <c r="L66">
        <v>23137</v>
      </c>
      <c r="M66" s="1">
        <f t="shared" si="1"/>
        <v>776258</v>
      </c>
    </row>
    <row r="67" spans="1:13" x14ac:dyDescent="0.35">
      <c r="A67">
        <v>61501</v>
      </c>
      <c r="B67" t="s">
        <v>66</v>
      </c>
      <c r="C67" s="1">
        <v>1098</v>
      </c>
      <c r="D67" s="1">
        <v>290297</v>
      </c>
      <c r="E67" s="22">
        <v>0.55900000000000005</v>
      </c>
      <c r="F67" s="22">
        <v>0.78300000000000003</v>
      </c>
      <c r="G67" s="22">
        <f t="shared" si="0"/>
        <v>0.78300000000000003</v>
      </c>
      <c r="H67" s="1">
        <v>318746410</v>
      </c>
      <c r="I67" s="1">
        <v>1212250</v>
      </c>
      <c r="J67">
        <v>918700</v>
      </c>
      <c r="K67">
        <v>21533</v>
      </c>
      <c r="L67">
        <v>20272</v>
      </c>
      <c r="M67" s="1">
        <f t="shared" si="1"/>
        <v>960505</v>
      </c>
    </row>
    <row r="68" spans="1:13" x14ac:dyDescent="0.35">
      <c r="A68">
        <v>61503</v>
      </c>
      <c r="B68" t="s">
        <v>67</v>
      </c>
      <c r="C68" s="1">
        <v>548</v>
      </c>
      <c r="D68" s="1">
        <v>366991</v>
      </c>
      <c r="E68" s="22">
        <v>0.56299999999999994</v>
      </c>
      <c r="F68" s="22">
        <v>0.72599999999999998</v>
      </c>
      <c r="G68" s="22">
        <f t="shared" ref="G68:G131" si="2">MAX(IF(E68&gt;F68,E68,F68),0.36)</f>
        <v>0.72599999999999998</v>
      </c>
      <c r="H68" s="1">
        <v>201111271</v>
      </c>
      <c r="I68" s="1">
        <v>502640</v>
      </c>
      <c r="J68">
        <v>453449</v>
      </c>
      <c r="K68">
        <v>10679</v>
      </c>
      <c r="L68">
        <v>10000</v>
      </c>
      <c r="M68" s="1">
        <f t="shared" si="1"/>
        <v>474128</v>
      </c>
    </row>
    <row r="69" spans="1:13" x14ac:dyDescent="0.35">
      <c r="A69">
        <v>61601</v>
      </c>
      <c r="B69" t="s">
        <v>68</v>
      </c>
      <c r="C69" s="1">
        <v>561</v>
      </c>
      <c r="D69" s="1">
        <v>318016</v>
      </c>
      <c r="E69" s="22">
        <v>0.59599999999999997</v>
      </c>
      <c r="F69" s="22">
        <v>0.76200000000000001</v>
      </c>
      <c r="G69" s="22">
        <f t="shared" si="2"/>
        <v>0.76200000000000001</v>
      </c>
      <c r="H69" s="1">
        <v>178407117</v>
      </c>
      <c r="I69" s="1">
        <v>449893</v>
      </c>
      <c r="J69">
        <v>472200</v>
      </c>
      <c r="K69">
        <v>10967</v>
      </c>
      <c r="L69">
        <v>10304</v>
      </c>
      <c r="M69" s="1">
        <f t="shared" ref="M69:M132" si="3">SUM(J69:L69)</f>
        <v>493471</v>
      </c>
    </row>
    <row r="70" spans="1:13" x14ac:dyDescent="0.35">
      <c r="A70">
        <v>61700</v>
      </c>
      <c r="B70" t="s">
        <v>69</v>
      </c>
      <c r="C70" s="1">
        <v>5065</v>
      </c>
      <c r="D70" s="1">
        <v>146408</v>
      </c>
      <c r="E70" s="22">
        <v>0.59399999999999997</v>
      </c>
      <c r="F70" s="22">
        <v>0.89100000000000001</v>
      </c>
      <c r="G70" s="22">
        <f t="shared" si="2"/>
        <v>0.89100000000000001</v>
      </c>
      <c r="H70" s="1">
        <v>741558221</v>
      </c>
      <c r="I70" s="1">
        <v>2621463</v>
      </c>
      <c r="J70">
        <v>2374570</v>
      </c>
      <c r="K70">
        <v>110317</v>
      </c>
      <c r="L70">
        <v>103719</v>
      </c>
      <c r="M70" s="1">
        <f t="shared" si="3"/>
        <v>2588606</v>
      </c>
    </row>
    <row r="71" spans="1:13" x14ac:dyDescent="0.35">
      <c r="A71">
        <v>62201</v>
      </c>
      <c r="B71" t="s">
        <v>70</v>
      </c>
      <c r="C71" s="1">
        <v>1575</v>
      </c>
      <c r="D71" s="1">
        <v>417507</v>
      </c>
      <c r="E71" s="22">
        <v>0.65400000000000003</v>
      </c>
      <c r="F71" s="22">
        <v>0.68799999999999994</v>
      </c>
      <c r="G71" s="22">
        <f t="shared" si="2"/>
        <v>0.68799999999999994</v>
      </c>
      <c r="H71" s="1">
        <v>657574359</v>
      </c>
      <c r="I71" s="1">
        <v>690354</v>
      </c>
      <c r="J71">
        <v>684288</v>
      </c>
      <c r="K71">
        <v>26240</v>
      </c>
      <c r="L71">
        <v>24688</v>
      </c>
      <c r="M71" s="1">
        <f t="shared" si="3"/>
        <v>735216</v>
      </c>
    </row>
    <row r="72" spans="1:13" x14ac:dyDescent="0.35">
      <c r="A72">
        <v>62301</v>
      </c>
      <c r="B72" t="s">
        <v>71</v>
      </c>
      <c r="C72" s="1">
        <v>615</v>
      </c>
      <c r="D72" s="1">
        <v>309005</v>
      </c>
      <c r="E72" s="22">
        <v>0.66700000000000004</v>
      </c>
      <c r="F72" s="22">
        <v>0.76900000000000002</v>
      </c>
      <c r="G72" s="22">
        <f t="shared" si="2"/>
        <v>0.76900000000000002</v>
      </c>
      <c r="H72" s="1">
        <v>190038676</v>
      </c>
      <c r="I72" s="1">
        <v>867421</v>
      </c>
      <c r="J72">
        <v>844441</v>
      </c>
      <c r="K72">
        <v>11669</v>
      </c>
      <c r="L72">
        <v>10951</v>
      </c>
      <c r="M72" s="1">
        <f t="shared" si="3"/>
        <v>867061</v>
      </c>
    </row>
    <row r="73" spans="1:13" x14ac:dyDescent="0.35">
      <c r="A73">
        <v>62401</v>
      </c>
      <c r="B73" t="s">
        <v>72</v>
      </c>
      <c r="C73" s="1">
        <v>324</v>
      </c>
      <c r="D73" s="1">
        <v>233109</v>
      </c>
      <c r="E73" s="22">
        <v>0.70399999999999996</v>
      </c>
      <c r="F73" s="22">
        <v>0.82599999999999996</v>
      </c>
      <c r="G73" s="22">
        <f t="shared" si="2"/>
        <v>0.82599999999999996</v>
      </c>
      <c r="H73" s="1">
        <v>75527340</v>
      </c>
      <c r="I73" s="1">
        <v>545219</v>
      </c>
      <c r="J73">
        <v>665073</v>
      </c>
      <c r="K73">
        <v>6930</v>
      </c>
      <c r="L73">
        <v>6522</v>
      </c>
      <c r="M73" s="1">
        <f t="shared" si="3"/>
        <v>678525</v>
      </c>
    </row>
    <row r="74" spans="1:13" x14ac:dyDescent="0.35">
      <c r="A74">
        <v>62601</v>
      </c>
      <c r="B74" t="s">
        <v>73</v>
      </c>
      <c r="C74" s="1">
        <v>449</v>
      </c>
      <c r="D74" s="1">
        <v>292402</v>
      </c>
      <c r="E74" s="22">
        <v>0.57899999999999996</v>
      </c>
      <c r="F74" s="22">
        <v>0.78200000000000003</v>
      </c>
      <c r="G74" s="22">
        <f t="shared" si="2"/>
        <v>0.78200000000000003</v>
      </c>
      <c r="H74" s="1">
        <v>131288594</v>
      </c>
      <c r="I74" s="1">
        <v>481863</v>
      </c>
      <c r="J74">
        <v>523931</v>
      </c>
      <c r="K74">
        <v>8908</v>
      </c>
      <c r="L74">
        <v>8338</v>
      </c>
      <c r="M74" s="1">
        <f t="shared" si="3"/>
        <v>541177</v>
      </c>
    </row>
    <row r="75" spans="1:13" x14ac:dyDescent="0.35">
      <c r="A75">
        <v>62901</v>
      </c>
      <c r="B75" t="s">
        <v>74</v>
      </c>
      <c r="C75" s="1">
        <v>727</v>
      </c>
      <c r="D75" s="1">
        <v>417232</v>
      </c>
      <c r="E75" s="22">
        <v>0.58199999999999996</v>
      </c>
      <c r="F75" s="22">
        <v>0.68799999999999994</v>
      </c>
      <c r="G75" s="22">
        <f t="shared" si="2"/>
        <v>0.68799999999999994</v>
      </c>
      <c r="H75" s="1">
        <v>303327692</v>
      </c>
      <c r="I75" s="1">
        <v>524992</v>
      </c>
      <c r="J75">
        <v>563382</v>
      </c>
      <c r="K75">
        <v>14230</v>
      </c>
      <c r="L75">
        <v>13388</v>
      </c>
      <c r="M75" s="1">
        <f t="shared" si="3"/>
        <v>591000</v>
      </c>
    </row>
    <row r="76" spans="1:13" x14ac:dyDescent="0.35">
      <c r="A76">
        <v>70600</v>
      </c>
      <c r="B76" t="s">
        <v>75</v>
      </c>
      <c r="C76" s="1">
        <v>6562</v>
      </c>
      <c r="D76" s="1">
        <v>232867</v>
      </c>
      <c r="E76" s="22">
        <v>0.625</v>
      </c>
      <c r="F76" s="22">
        <v>0.82599999999999996</v>
      </c>
      <c r="G76" s="22">
        <f t="shared" si="2"/>
        <v>0.82599999999999996</v>
      </c>
      <c r="H76" s="1">
        <v>1528077364</v>
      </c>
      <c r="I76" s="1">
        <v>7743240</v>
      </c>
      <c r="J76">
        <v>7866939</v>
      </c>
      <c r="K76">
        <v>234076</v>
      </c>
      <c r="L76">
        <v>231348</v>
      </c>
      <c r="M76" s="1">
        <f t="shared" si="3"/>
        <v>8332363</v>
      </c>
    </row>
    <row r="77" spans="1:13" x14ac:dyDescent="0.35">
      <c r="A77">
        <v>70901</v>
      </c>
      <c r="B77" t="s">
        <v>76</v>
      </c>
      <c r="C77" s="1">
        <v>4326</v>
      </c>
      <c r="D77" s="1">
        <v>424248</v>
      </c>
      <c r="E77" s="22">
        <v>0.58199999999999996</v>
      </c>
      <c r="F77" s="22">
        <v>0.68300000000000005</v>
      </c>
      <c r="G77" s="22">
        <f t="shared" si="2"/>
        <v>0.68300000000000005</v>
      </c>
      <c r="H77" s="1">
        <v>1835297088</v>
      </c>
      <c r="I77" s="1">
        <v>4101404</v>
      </c>
      <c r="J77">
        <v>3922958</v>
      </c>
      <c r="K77">
        <v>127852</v>
      </c>
      <c r="L77">
        <v>126299</v>
      </c>
      <c r="M77" s="1">
        <f t="shared" si="3"/>
        <v>4177109</v>
      </c>
    </row>
    <row r="78" spans="1:13" x14ac:dyDescent="0.35">
      <c r="A78">
        <v>70902</v>
      </c>
      <c r="B78" t="s">
        <v>77</v>
      </c>
      <c r="C78" s="1">
        <v>1114</v>
      </c>
      <c r="D78" s="1">
        <v>282485</v>
      </c>
      <c r="E78" s="22">
        <v>0.66200000000000003</v>
      </c>
      <c r="F78" s="22">
        <v>0.78900000000000003</v>
      </c>
      <c r="G78" s="22">
        <f t="shared" si="2"/>
        <v>0.78900000000000003</v>
      </c>
      <c r="H78" s="1">
        <v>314688606</v>
      </c>
      <c r="I78" s="1">
        <v>1465361</v>
      </c>
      <c r="J78">
        <v>1527573</v>
      </c>
      <c r="K78">
        <v>36400</v>
      </c>
      <c r="L78">
        <v>35958</v>
      </c>
      <c r="M78" s="1">
        <f t="shared" si="3"/>
        <v>1599931</v>
      </c>
    </row>
    <row r="79" spans="1:13" x14ac:dyDescent="0.35">
      <c r="A79">
        <v>80101</v>
      </c>
      <c r="B79" t="s">
        <v>78</v>
      </c>
      <c r="C79" s="1">
        <v>609</v>
      </c>
      <c r="D79" s="1">
        <v>380570</v>
      </c>
      <c r="E79" s="22">
        <v>0.57299999999999995</v>
      </c>
      <c r="F79" s="22">
        <v>0.71499999999999997</v>
      </c>
      <c r="G79" s="22">
        <f t="shared" si="2"/>
        <v>0.71499999999999997</v>
      </c>
      <c r="H79" s="1">
        <v>231767485</v>
      </c>
      <c r="I79" s="1">
        <v>925557</v>
      </c>
      <c r="J79">
        <v>765790</v>
      </c>
      <c r="K79">
        <v>138959</v>
      </c>
      <c r="L79">
        <v>4629</v>
      </c>
      <c r="M79" s="1">
        <f t="shared" si="3"/>
        <v>909378</v>
      </c>
    </row>
    <row r="80" spans="1:13" x14ac:dyDescent="0.35">
      <c r="A80">
        <v>80201</v>
      </c>
      <c r="B80" t="s">
        <v>79</v>
      </c>
      <c r="C80" s="1">
        <v>864</v>
      </c>
      <c r="D80" s="1">
        <v>366147</v>
      </c>
      <c r="E80" s="22">
        <v>0.57699999999999996</v>
      </c>
      <c r="F80" s="22">
        <v>0.72599999999999998</v>
      </c>
      <c r="G80" s="22">
        <f t="shared" si="2"/>
        <v>0.72599999999999998</v>
      </c>
      <c r="H80" s="1">
        <v>316351405</v>
      </c>
      <c r="I80" s="1">
        <v>1148501</v>
      </c>
      <c r="J80">
        <v>1009675</v>
      </c>
      <c r="K80">
        <v>186448</v>
      </c>
      <c r="L80">
        <v>6198</v>
      </c>
      <c r="M80" s="1">
        <f t="shared" si="3"/>
        <v>1202321</v>
      </c>
    </row>
    <row r="81" spans="1:13" x14ac:dyDescent="0.35">
      <c r="A81">
        <v>80601</v>
      </c>
      <c r="B81" t="s">
        <v>80</v>
      </c>
      <c r="C81" s="1">
        <v>1108</v>
      </c>
      <c r="D81" s="1">
        <v>353402</v>
      </c>
      <c r="E81" s="22">
        <v>0.52100000000000002</v>
      </c>
      <c r="F81" s="22">
        <v>0.73599999999999999</v>
      </c>
      <c r="G81" s="22">
        <f t="shared" si="2"/>
        <v>0.73599999999999999</v>
      </c>
      <c r="H81" s="1">
        <v>391570465</v>
      </c>
      <c r="I81" s="1">
        <v>1748453</v>
      </c>
      <c r="J81">
        <v>1618957</v>
      </c>
      <c r="K81">
        <v>275207</v>
      </c>
      <c r="L81">
        <v>9149</v>
      </c>
      <c r="M81" s="1">
        <f t="shared" si="3"/>
        <v>1903313</v>
      </c>
    </row>
    <row r="82" spans="1:13" x14ac:dyDescent="0.35">
      <c r="A82">
        <v>81003</v>
      </c>
      <c r="B82" t="s">
        <v>81</v>
      </c>
      <c r="C82" s="1">
        <v>841</v>
      </c>
      <c r="D82" s="1">
        <v>339378</v>
      </c>
      <c r="E82" s="22">
        <v>0.46</v>
      </c>
      <c r="F82" s="22">
        <v>0.747</v>
      </c>
      <c r="G82" s="22">
        <f t="shared" si="2"/>
        <v>0.747</v>
      </c>
      <c r="H82" s="1">
        <v>285417624</v>
      </c>
      <c r="I82" s="1">
        <v>1247587</v>
      </c>
      <c r="J82">
        <v>1045409</v>
      </c>
      <c r="K82">
        <v>201670</v>
      </c>
      <c r="L82">
        <v>6704</v>
      </c>
      <c r="M82" s="1">
        <f t="shared" si="3"/>
        <v>1253783</v>
      </c>
    </row>
    <row r="83" spans="1:13" x14ac:dyDescent="0.35">
      <c r="A83">
        <v>81200</v>
      </c>
      <c r="B83" t="s">
        <v>82</v>
      </c>
      <c r="C83" s="1">
        <v>1956</v>
      </c>
      <c r="D83" s="1">
        <v>281501</v>
      </c>
      <c r="E83" s="22">
        <v>0.58399999999999996</v>
      </c>
      <c r="F83" s="22">
        <v>0.79</v>
      </c>
      <c r="G83" s="22">
        <f t="shared" si="2"/>
        <v>0.79</v>
      </c>
      <c r="H83" s="1">
        <v>550617071</v>
      </c>
      <c r="I83" s="1">
        <v>2798584</v>
      </c>
      <c r="J83">
        <v>2306945</v>
      </c>
      <c r="K83">
        <v>445545</v>
      </c>
      <c r="L83">
        <v>14800</v>
      </c>
      <c r="M83" s="1">
        <f t="shared" si="3"/>
        <v>2767290</v>
      </c>
    </row>
    <row r="84" spans="1:13" x14ac:dyDescent="0.35">
      <c r="A84">
        <v>81401</v>
      </c>
      <c r="B84" t="s">
        <v>83</v>
      </c>
      <c r="C84" s="1">
        <v>371</v>
      </c>
      <c r="D84" s="1">
        <v>451124</v>
      </c>
      <c r="E84" s="22">
        <v>0.56999999999999995</v>
      </c>
      <c r="F84" s="22">
        <v>0.66200000000000003</v>
      </c>
      <c r="G84" s="22">
        <f t="shared" si="2"/>
        <v>0.66200000000000003</v>
      </c>
      <c r="H84" s="1">
        <v>167367362</v>
      </c>
      <c r="I84" s="1">
        <v>692463</v>
      </c>
      <c r="J84">
        <v>620410</v>
      </c>
      <c r="K84">
        <v>87001</v>
      </c>
      <c r="L84">
        <v>2892</v>
      </c>
      <c r="M84" s="1">
        <f t="shared" si="3"/>
        <v>710303</v>
      </c>
    </row>
    <row r="85" spans="1:13" x14ac:dyDescent="0.35">
      <c r="A85">
        <v>81501</v>
      </c>
      <c r="B85" t="s">
        <v>84</v>
      </c>
      <c r="C85" s="1">
        <v>766</v>
      </c>
      <c r="D85" s="1">
        <v>319772</v>
      </c>
      <c r="E85" s="22">
        <v>0.58599999999999997</v>
      </c>
      <c r="F85" s="22">
        <v>0.76100000000000001</v>
      </c>
      <c r="G85" s="22">
        <f t="shared" si="2"/>
        <v>0.76100000000000001</v>
      </c>
      <c r="H85" s="1">
        <v>244945854</v>
      </c>
      <c r="I85" s="1">
        <v>1269127</v>
      </c>
      <c r="J85">
        <v>1086479</v>
      </c>
      <c r="K85">
        <v>197029</v>
      </c>
      <c r="L85">
        <v>6549</v>
      </c>
      <c r="M85" s="1">
        <f t="shared" si="3"/>
        <v>1290057</v>
      </c>
    </row>
    <row r="86" spans="1:13" x14ac:dyDescent="0.35">
      <c r="A86">
        <v>82001</v>
      </c>
      <c r="B86" t="s">
        <v>85</v>
      </c>
      <c r="C86" s="1">
        <v>1451</v>
      </c>
      <c r="D86" s="1">
        <v>285522</v>
      </c>
      <c r="E86" s="22">
        <v>0.51600000000000001</v>
      </c>
      <c r="F86" s="22">
        <v>0.78700000000000003</v>
      </c>
      <c r="G86" s="22">
        <f t="shared" si="2"/>
        <v>0.78700000000000003</v>
      </c>
      <c r="H86" s="1">
        <v>414292947</v>
      </c>
      <c r="I86" s="1">
        <v>2050515</v>
      </c>
      <c r="J86">
        <v>1641846</v>
      </c>
      <c r="K86">
        <v>362359</v>
      </c>
      <c r="L86">
        <v>12046</v>
      </c>
      <c r="M86" s="1">
        <f t="shared" si="3"/>
        <v>2016251</v>
      </c>
    </row>
    <row r="87" spans="1:13" x14ac:dyDescent="0.35">
      <c r="A87">
        <v>90201</v>
      </c>
      <c r="B87" t="s">
        <v>86</v>
      </c>
      <c r="C87" s="1">
        <v>1261</v>
      </c>
      <c r="D87" s="1">
        <v>596819</v>
      </c>
      <c r="E87" s="22">
        <v>0.53</v>
      </c>
      <c r="F87" s="22">
        <v>0.55300000000000005</v>
      </c>
      <c r="G87" s="22">
        <f t="shared" si="2"/>
        <v>0.55300000000000005</v>
      </c>
      <c r="H87" s="1">
        <v>752589629</v>
      </c>
      <c r="I87" s="1">
        <v>554541</v>
      </c>
      <c r="J87">
        <v>549341</v>
      </c>
      <c r="K87">
        <v>9316</v>
      </c>
      <c r="L87">
        <v>9110</v>
      </c>
      <c r="M87" s="1">
        <f t="shared" si="3"/>
        <v>567767</v>
      </c>
    </row>
    <row r="88" spans="1:13" x14ac:dyDescent="0.35">
      <c r="A88">
        <v>90301</v>
      </c>
      <c r="B88" t="s">
        <v>87</v>
      </c>
      <c r="C88" s="1">
        <v>1968</v>
      </c>
      <c r="D88" s="1">
        <v>547419</v>
      </c>
      <c r="E88" s="22">
        <v>0.54900000000000004</v>
      </c>
      <c r="F88" s="22">
        <v>0.59</v>
      </c>
      <c r="G88" s="22">
        <f t="shared" si="2"/>
        <v>0.59</v>
      </c>
      <c r="H88" s="1">
        <v>1077321596</v>
      </c>
      <c r="I88" s="1">
        <v>1134752</v>
      </c>
      <c r="J88">
        <v>1149913</v>
      </c>
      <c r="K88">
        <v>17137</v>
      </c>
      <c r="L88">
        <v>16761</v>
      </c>
      <c r="M88" s="1">
        <f t="shared" si="3"/>
        <v>1183811</v>
      </c>
    </row>
    <row r="89" spans="1:13" x14ac:dyDescent="0.35">
      <c r="A89">
        <v>90501</v>
      </c>
      <c r="B89" t="s">
        <v>88</v>
      </c>
      <c r="C89" s="1">
        <v>1412</v>
      </c>
      <c r="D89" s="1">
        <v>371600</v>
      </c>
      <c r="E89" s="22">
        <v>0.59799999999999998</v>
      </c>
      <c r="F89" s="22">
        <v>0.72199999999999998</v>
      </c>
      <c r="G89" s="22">
        <f t="shared" si="2"/>
        <v>0.72199999999999998</v>
      </c>
      <c r="H89" s="1">
        <v>524700199</v>
      </c>
      <c r="I89" s="1">
        <v>1076320</v>
      </c>
      <c r="J89">
        <v>1092840</v>
      </c>
      <c r="K89">
        <v>13759</v>
      </c>
      <c r="L89">
        <v>13456</v>
      </c>
      <c r="M89" s="1">
        <f t="shared" si="3"/>
        <v>1120055</v>
      </c>
    </row>
    <row r="90" spans="1:13" x14ac:dyDescent="0.35">
      <c r="A90">
        <v>90601</v>
      </c>
      <c r="B90" t="s">
        <v>89</v>
      </c>
      <c r="C90" s="1">
        <v>496</v>
      </c>
      <c r="D90" s="1">
        <v>456131</v>
      </c>
      <c r="E90" s="22">
        <v>0.57699999999999996</v>
      </c>
      <c r="F90" s="22">
        <v>0.65900000000000003</v>
      </c>
      <c r="G90" s="22">
        <f t="shared" si="2"/>
        <v>0.65900000000000003</v>
      </c>
      <c r="H90" s="1">
        <v>226241413</v>
      </c>
      <c r="I90" s="1">
        <v>302643</v>
      </c>
      <c r="J90">
        <v>321907</v>
      </c>
      <c r="K90">
        <v>4737</v>
      </c>
      <c r="L90">
        <v>4632</v>
      </c>
      <c r="M90" s="1">
        <f t="shared" si="3"/>
        <v>331276</v>
      </c>
    </row>
    <row r="91" spans="1:13" x14ac:dyDescent="0.35">
      <c r="A91">
        <v>90901</v>
      </c>
      <c r="B91" t="s">
        <v>90</v>
      </c>
      <c r="C91" s="1">
        <v>872</v>
      </c>
      <c r="D91" s="1">
        <v>430515</v>
      </c>
      <c r="E91" s="22">
        <v>0.311</v>
      </c>
      <c r="F91" s="22">
        <v>0.67800000000000005</v>
      </c>
      <c r="G91" s="22">
        <f t="shared" si="2"/>
        <v>0.67800000000000005</v>
      </c>
      <c r="H91" s="1">
        <v>375409466</v>
      </c>
      <c r="I91" s="1">
        <v>751033</v>
      </c>
      <c r="J91">
        <v>768743</v>
      </c>
      <c r="K91">
        <v>9077</v>
      </c>
      <c r="L91">
        <v>8877</v>
      </c>
      <c r="M91" s="1">
        <f t="shared" si="3"/>
        <v>786697</v>
      </c>
    </row>
    <row r="92" spans="1:13" x14ac:dyDescent="0.35">
      <c r="A92">
        <v>91101</v>
      </c>
      <c r="B92" t="s">
        <v>91</v>
      </c>
      <c r="C92" s="1">
        <v>2076</v>
      </c>
      <c r="D92" s="1">
        <v>395493</v>
      </c>
      <c r="E92" s="22">
        <v>0.59799999999999998</v>
      </c>
      <c r="F92" s="22">
        <v>0.70399999999999996</v>
      </c>
      <c r="G92" s="22">
        <f t="shared" si="2"/>
        <v>0.70399999999999996</v>
      </c>
      <c r="H92" s="1">
        <v>821045209</v>
      </c>
      <c r="I92" s="1">
        <v>1444698</v>
      </c>
      <c r="J92">
        <v>1328664</v>
      </c>
      <c r="K92">
        <v>21377</v>
      </c>
      <c r="L92">
        <v>20907</v>
      </c>
      <c r="M92" s="1">
        <f t="shared" si="3"/>
        <v>1370948</v>
      </c>
    </row>
    <row r="93" spans="1:13" x14ac:dyDescent="0.35">
      <c r="A93">
        <v>91200</v>
      </c>
      <c r="B93" t="s">
        <v>92</v>
      </c>
      <c r="C93" s="1">
        <v>1903</v>
      </c>
      <c r="D93" s="1">
        <v>483361</v>
      </c>
      <c r="E93" s="22">
        <v>0.63900000000000001</v>
      </c>
      <c r="F93" s="22">
        <v>0.63800000000000001</v>
      </c>
      <c r="G93" s="22">
        <f t="shared" si="2"/>
        <v>0.63900000000000001</v>
      </c>
      <c r="H93" s="1">
        <v>919836593</v>
      </c>
      <c r="I93" s="1">
        <v>1029033</v>
      </c>
      <c r="J93">
        <v>986115</v>
      </c>
      <c r="K93">
        <v>17325</v>
      </c>
      <c r="L93">
        <v>16944</v>
      </c>
      <c r="M93" s="1">
        <f t="shared" si="3"/>
        <v>1020384</v>
      </c>
    </row>
    <row r="94" spans="1:13" x14ac:dyDescent="0.35">
      <c r="A94">
        <v>91402</v>
      </c>
      <c r="B94" t="s">
        <v>93</v>
      </c>
      <c r="C94" s="1">
        <v>1541</v>
      </c>
      <c r="D94" s="1">
        <v>400413</v>
      </c>
      <c r="E94" s="22">
        <v>0.60599999999999998</v>
      </c>
      <c r="F94" s="22">
        <v>0.70099999999999996</v>
      </c>
      <c r="G94" s="22">
        <f t="shared" si="2"/>
        <v>0.70099999999999996</v>
      </c>
      <c r="H94" s="1">
        <v>617036687</v>
      </c>
      <c r="I94" s="1">
        <v>1030435</v>
      </c>
      <c r="J94">
        <v>1050302</v>
      </c>
      <c r="K94">
        <v>16412</v>
      </c>
      <c r="L94">
        <v>16051</v>
      </c>
      <c r="M94" s="1">
        <f t="shared" si="3"/>
        <v>1082765</v>
      </c>
    </row>
    <row r="95" spans="1:13" x14ac:dyDescent="0.35">
      <c r="A95">
        <v>100501</v>
      </c>
      <c r="B95" t="s">
        <v>94</v>
      </c>
      <c r="C95" s="1">
        <v>1442</v>
      </c>
      <c r="D95" s="1">
        <v>1366625</v>
      </c>
      <c r="E95" s="22">
        <v>0.29899999999999999</v>
      </c>
      <c r="F95" s="22">
        <v>0</v>
      </c>
      <c r="G95" s="22">
        <f t="shared" si="2"/>
        <v>0.36</v>
      </c>
      <c r="H95" s="1">
        <v>1970673970</v>
      </c>
      <c r="I95" s="1">
        <v>396490</v>
      </c>
      <c r="J95">
        <v>388799</v>
      </c>
      <c r="K95">
        <v>0</v>
      </c>
      <c r="L95">
        <v>0</v>
      </c>
      <c r="M95" s="1">
        <f t="shared" si="3"/>
        <v>388799</v>
      </c>
    </row>
    <row r="96" spans="1:13" x14ac:dyDescent="0.35">
      <c r="A96">
        <v>100902</v>
      </c>
      <c r="B96" t="s">
        <v>95</v>
      </c>
      <c r="C96" s="1">
        <v>577</v>
      </c>
      <c r="D96" s="1">
        <v>1071247</v>
      </c>
      <c r="E96" s="22">
        <v>0.40300000000000002</v>
      </c>
      <c r="F96" s="22">
        <v>0.19800000000000001</v>
      </c>
      <c r="G96" s="22">
        <f t="shared" si="2"/>
        <v>0.40300000000000002</v>
      </c>
      <c r="H96" s="1">
        <v>618109759</v>
      </c>
      <c r="I96" s="1">
        <v>186919</v>
      </c>
      <c r="J96">
        <v>213728</v>
      </c>
      <c r="K96">
        <v>2741</v>
      </c>
      <c r="L96">
        <v>3541</v>
      </c>
      <c r="M96" s="1">
        <f t="shared" si="3"/>
        <v>220010</v>
      </c>
    </row>
    <row r="97" spans="1:13" x14ac:dyDescent="0.35">
      <c r="A97">
        <v>101001</v>
      </c>
      <c r="B97" t="s">
        <v>96</v>
      </c>
      <c r="C97" s="1">
        <v>1212</v>
      </c>
      <c r="D97" s="1">
        <v>1170000</v>
      </c>
      <c r="E97" s="22">
        <v>0.45600000000000002</v>
      </c>
      <c r="F97" s="22">
        <v>0.124</v>
      </c>
      <c r="G97" s="22">
        <f t="shared" si="2"/>
        <v>0.45600000000000002</v>
      </c>
      <c r="H97" s="1">
        <v>1418041163</v>
      </c>
      <c r="I97" s="1">
        <v>333381</v>
      </c>
      <c r="J97">
        <v>379782</v>
      </c>
      <c r="K97">
        <v>4309</v>
      </c>
      <c r="L97">
        <v>5567</v>
      </c>
      <c r="M97" s="1">
        <f t="shared" si="3"/>
        <v>389658</v>
      </c>
    </row>
    <row r="98" spans="1:13" x14ac:dyDescent="0.35">
      <c r="A98">
        <v>101300</v>
      </c>
      <c r="B98" t="s">
        <v>97</v>
      </c>
      <c r="C98" s="1">
        <v>1896</v>
      </c>
      <c r="D98" s="1">
        <v>665155</v>
      </c>
      <c r="E98" s="22">
        <v>0.53300000000000003</v>
      </c>
      <c r="F98" s="22">
        <v>0.502</v>
      </c>
      <c r="G98" s="22">
        <f t="shared" si="2"/>
        <v>0.53300000000000003</v>
      </c>
      <c r="H98" s="1">
        <v>1261135038</v>
      </c>
      <c r="I98" s="1">
        <v>673628</v>
      </c>
      <c r="J98">
        <v>676588</v>
      </c>
      <c r="K98">
        <v>20142</v>
      </c>
      <c r="L98">
        <v>26024</v>
      </c>
      <c r="M98" s="1">
        <f t="shared" si="3"/>
        <v>722754</v>
      </c>
    </row>
    <row r="99" spans="1:13" x14ac:dyDescent="0.35">
      <c r="A99">
        <v>101401</v>
      </c>
      <c r="B99" t="s">
        <v>98</v>
      </c>
      <c r="C99" s="1">
        <v>2014</v>
      </c>
      <c r="D99" s="1">
        <v>649625</v>
      </c>
      <c r="E99" s="22">
        <v>0.51900000000000002</v>
      </c>
      <c r="F99" s="22">
        <v>0.51400000000000001</v>
      </c>
      <c r="G99" s="22">
        <f t="shared" si="2"/>
        <v>0.51900000000000002</v>
      </c>
      <c r="H99" s="1">
        <v>1308346397</v>
      </c>
      <c r="I99" s="1">
        <v>793422</v>
      </c>
      <c r="J99">
        <v>796487</v>
      </c>
      <c r="K99">
        <v>17345</v>
      </c>
      <c r="L99">
        <v>22411</v>
      </c>
      <c r="M99" s="1">
        <f t="shared" si="3"/>
        <v>836243</v>
      </c>
    </row>
    <row r="100" spans="1:13" x14ac:dyDescent="0.35">
      <c r="A100">
        <v>101601</v>
      </c>
      <c r="B100" t="s">
        <v>99</v>
      </c>
      <c r="C100" s="1">
        <v>445</v>
      </c>
      <c r="D100" s="1">
        <v>1437809</v>
      </c>
      <c r="E100" s="22">
        <v>0.39900000000000002</v>
      </c>
      <c r="F100" s="22">
        <v>0</v>
      </c>
      <c r="G100" s="22">
        <f t="shared" si="2"/>
        <v>0.39900000000000002</v>
      </c>
      <c r="H100" s="1">
        <v>639825101</v>
      </c>
      <c r="I100" s="1">
        <v>152473</v>
      </c>
      <c r="J100">
        <v>166341</v>
      </c>
      <c r="K100">
        <v>0</v>
      </c>
      <c r="L100">
        <v>0</v>
      </c>
      <c r="M100" s="1">
        <f t="shared" si="3"/>
        <v>166341</v>
      </c>
    </row>
    <row r="101" spans="1:13" x14ac:dyDescent="0.35">
      <c r="A101">
        <v>110101</v>
      </c>
      <c r="B101" t="s">
        <v>100</v>
      </c>
      <c r="C101" s="1">
        <v>607</v>
      </c>
      <c r="D101" s="1">
        <v>333607</v>
      </c>
      <c r="E101" s="22">
        <v>0.54900000000000004</v>
      </c>
      <c r="F101" s="22">
        <v>0.751</v>
      </c>
      <c r="G101" s="22">
        <f t="shared" si="2"/>
        <v>0.751</v>
      </c>
      <c r="H101" s="1">
        <v>202499652</v>
      </c>
      <c r="I101" s="1">
        <v>944565</v>
      </c>
      <c r="J101">
        <v>973966</v>
      </c>
      <c r="K101">
        <v>3537</v>
      </c>
      <c r="L101">
        <v>13956</v>
      </c>
      <c r="M101" s="1">
        <f t="shared" si="3"/>
        <v>991459</v>
      </c>
    </row>
    <row r="102" spans="1:13" x14ac:dyDescent="0.35">
      <c r="A102">
        <v>110200</v>
      </c>
      <c r="B102" t="s">
        <v>101</v>
      </c>
      <c r="C102" s="1">
        <v>2730</v>
      </c>
      <c r="D102" s="1">
        <v>336492</v>
      </c>
      <c r="E102" s="22">
        <v>0.55900000000000005</v>
      </c>
      <c r="F102" s="22">
        <v>0.749</v>
      </c>
      <c r="G102" s="22">
        <f t="shared" si="2"/>
        <v>0.749</v>
      </c>
      <c r="H102" s="1">
        <v>918623236</v>
      </c>
      <c r="I102" s="1">
        <v>1497577</v>
      </c>
      <c r="J102">
        <v>1662431</v>
      </c>
      <c r="K102">
        <v>16100</v>
      </c>
      <c r="L102">
        <v>63519</v>
      </c>
      <c r="M102" s="1">
        <f t="shared" si="3"/>
        <v>1742050</v>
      </c>
    </row>
    <row r="103" spans="1:13" x14ac:dyDescent="0.35">
      <c r="A103">
        <v>110304</v>
      </c>
      <c r="B103" t="s">
        <v>102</v>
      </c>
      <c r="C103" s="1">
        <v>554</v>
      </c>
      <c r="D103" s="1">
        <v>291750</v>
      </c>
      <c r="E103" s="22">
        <v>0.56599999999999995</v>
      </c>
      <c r="F103" s="22">
        <v>0.78200000000000003</v>
      </c>
      <c r="G103" s="22">
        <f t="shared" si="2"/>
        <v>0.78200000000000003</v>
      </c>
      <c r="H103" s="1">
        <v>161629536</v>
      </c>
      <c r="I103" s="1">
        <v>908952</v>
      </c>
      <c r="J103">
        <v>930066</v>
      </c>
      <c r="K103">
        <v>3361</v>
      </c>
      <c r="L103">
        <v>13260</v>
      </c>
      <c r="M103" s="1">
        <f t="shared" si="3"/>
        <v>946687</v>
      </c>
    </row>
    <row r="104" spans="1:13" x14ac:dyDescent="0.35">
      <c r="A104">
        <v>110701</v>
      </c>
      <c r="B104" t="s">
        <v>103</v>
      </c>
      <c r="C104" s="1">
        <v>2217</v>
      </c>
      <c r="D104" s="1">
        <v>357155</v>
      </c>
      <c r="E104" s="22">
        <v>0.60199999999999998</v>
      </c>
      <c r="F104" s="22">
        <v>0.73299999999999998</v>
      </c>
      <c r="G104" s="22">
        <f t="shared" si="2"/>
        <v>0.73299999999999998</v>
      </c>
      <c r="H104" s="1">
        <v>791812991</v>
      </c>
      <c r="I104" s="1">
        <v>1467798</v>
      </c>
      <c r="J104">
        <v>1495961</v>
      </c>
      <c r="K104">
        <v>12070</v>
      </c>
      <c r="L104">
        <v>47622</v>
      </c>
      <c r="M104" s="1">
        <f t="shared" si="3"/>
        <v>1555653</v>
      </c>
    </row>
    <row r="105" spans="1:13" x14ac:dyDescent="0.35">
      <c r="A105">
        <v>110901</v>
      </c>
      <c r="B105" t="s">
        <v>104</v>
      </c>
      <c r="C105" s="1">
        <v>780</v>
      </c>
      <c r="D105" s="1">
        <v>299042</v>
      </c>
      <c r="E105" s="22">
        <v>0.51600000000000001</v>
      </c>
      <c r="F105" s="22">
        <v>0.77700000000000002</v>
      </c>
      <c r="G105" s="22">
        <f t="shared" si="2"/>
        <v>0.77700000000000002</v>
      </c>
      <c r="H105" s="1">
        <v>233253042</v>
      </c>
      <c r="I105" s="1">
        <v>778612</v>
      </c>
      <c r="J105">
        <v>770628</v>
      </c>
      <c r="K105">
        <v>4498</v>
      </c>
      <c r="L105">
        <v>17747</v>
      </c>
      <c r="M105" s="1">
        <f t="shared" si="3"/>
        <v>792873</v>
      </c>
    </row>
    <row r="106" spans="1:13" x14ac:dyDescent="0.35">
      <c r="A106">
        <v>120102</v>
      </c>
      <c r="B106" t="s">
        <v>105</v>
      </c>
      <c r="C106" s="1">
        <v>101</v>
      </c>
      <c r="D106" s="1">
        <v>3912911</v>
      </c>
      <c r="E106" s="22">
        <v>0</v>
      </c>
      <c r="F106" s="22">
        <v>0</v>
      </c>
      <c r="G106" s="22">
        <f t="shared" si="2"/>
        <v>0.36</v>
      </c>
      <c r="H106" s="1">
        <v>395204105</v>
      </c>
      <c r="I106" s="1">
        <v>90989</v>
      </c>
      <c r="J106">
        <v>103706</v>
      </c>
      <c r="K106">
        <v>0</v>
      </c>
      <c r="L106">
        <v>0</v>
      </c>
      <c r="M106" s="1">
        <f t="shared" si="3"/>
        <v>103706</v>
      </c>
    </row>
    <row r="107" spans="1:13" x14ac:dyDescent="0.35">
      <c r="A107">
        <v>120301</v>
      </c>
      <c r="B107" t="s">
        <v>106</v>
      </c>
      <c r="C107" s="1">
        <v>296</v>
      </c>
      <c r="D107" s="1">
        <v>2676965</v>
      </c>
      <c r="E107" s="22">
        <v>0.158</v>
      </c>
      <c r="F107" s="22">
        <v>0</v>
      </c>
      <c r="G107" s="22">
        <f t="shared" si="2"/>
        <v>0.36</v>
      </c>
      <c r="H107" s="1">
        <v>792381752</v>
      </c>
      <c r="I107" s="1">
        <v>235839</v>
      </c>
      <c r="J107">
        <v>226129</v>
      </c>
      <c r="K107">
        <v>0</v>
      </c>
      <c r="L107">
        <v>0</v>
      </c>
      <c r="M107" s="1">
        <f t="shared" si="3"/>
        <v>226129</v>
      </c>
    </row>
    <row r="108" spans="1:13" x14ac:dyDescent="0.35">
      <c r="A108">
        <v>120401</v>
      </c>
      <c r="B108" t="s">
        <v>107</v>
      </c>
      <c r="C108" s="1">
        <v>406</v>
      </c>
      <c r="D108" s="1">
        <v>580249</v>
      </c>
      <c r="E108" s="22">
        <v>0.375</v>
      </c>
      <c r="F108" s="22">
        <v>0.56599999999999995</v>
      </c>
      <c r="G108" s="22">
        <f t="shared" si="2"/>
        <v>0.56599999999999995</v>
      </c>
      <c r="H108" s="1">
        <v>235581482</v>
      </c>
      <c r="I108" s="1">
        <v>706686</v>
      </c>
      <c r="J108">
        <v>729189</v>
      </c>
      <c r="K108">
        <v>4859</v>
      </c>
      <c r="L108">
        <v>561</v>
      </c>
      <c r="M108" s="1">
        <f t="shared" si="3"/>
        <v>734609</v>
      </c>
    </row>
    <row r="109" spans="1:13" x14ac:dyDescent="0.35">
      <c r="A109">
        <v>120501</v>
      </c>
      <c r="B109" t="s">
        <v>108</v>
      </c>
      <c r="C109" s="1">
        <v>822</v>
      </c>
      <c r="D109" s="1">
        <v>827173</v>
      </c>
      <c r="E109" s="22">
        <v>0.39400000000000002</v>
      </c>
      <c r="F109" s="22">
        <v>0.38100000000000001</v>
      </c>
      <c r="G109" s="22">
        <f t="shared" si="2"/>
        <v>0.39400000000000002</v>
      </c>
      <c r="H109" s="1">
        <v>679936356</v>
      </c>
      <c r="I109" s="1">
        <v>395754</v>
      </c>
      <c r="J109">
        <v>330995</v>
      </c>
      <c r="K109">
        <v>103235</v>
      </c>
      <c r="L109">
        <v>3431</v>
      </c>
      <c r="M109" s="1">
        <f t="shared" si="3"/>
        <v>437661</v>
      </c>
    </row>
    <row r="110" spans="1:13" x14ac:dyDescent="0.35">
      <c r="A110">
        <v>120701</v>
      </c>
      <c r="B110" t="s">
        <v>109</v>
      </c>
      <c r="C110" s="1">
        <v>268</v>
      </c>
      <c r="D110" s="1">
        <v>632424</v>
      </c>
      <c r="E110" s="22">
        <v>0.45600000000000002</v>
      </c>
      <c r="F110" s="22">
        <v>0.52700000000000002</v>
      </c>
      <c r="G110" s="22">
        <f t="shared" si="2"/>
        <v>0.52700000000000002</v>
      </c>
      <c r="H110" s="1">
        <v>169489811</v>
      </c>
      <c r="I110" s="1">
        <v>267169</v>
      </c>
      <c r="J110">
        <v>255705</v>
      </c>
      <c r="K110">
        <v>51868</v>
      </c>
      <c r="L110">
        <v>1724</v>
      </c>
      <c r="M110" s="1">
        <f t="shared" si="3"/>
        <v>309297</v>
      </c>
    </row>
    <row r="111" spans="1:13" x14ac:dyDescent="0.35">
      <c r="A111">
        <v>120906</v>
      </c>
      <c r="B111" t="s">
        <v>110</v>
      </c>
      <c r="C111" s="1">
        <v>391</v>
      </c>
      <c r="D111" s="1">
        <v>709853</v>
      </c>
      <c r="E111" s="22">
        <v>0.42499999999999999</v>
      </c>
      <c r="F111" s="22">
        <v>0.46899999999999997</v>
      </c>
      <c r="G111" s="22">
        <f t="shared" si="2"/>
        <v>0.46899999999999997</v>
      </c>
      <c r="H111" s="1">
        <v>277552693</v>
      </c>
      <c r="I111" s="1">
        <v>355611</v>
      </c>
      <c r="J111">
        <v>314857</v>
      </c>
      <c r="K111">
        <v>55558</v>
      </c>
      <c r="L111">
        <v>1846</v>
      </c>
      <c r="M111" s="1">
        <f t="shared" si="3"/>
        <v>372261</v>
      </c>
    </row>
    <row r="112" spans="1:13" x14ac:dyDescent="0.35">
      <c r="A112">
        <v>121401</v>
      </c>
      <c r="B112" t="s">
        <v>111</v>
      </c>
      <c r="C112" s="1">
        <v>386</v>
      </c>
      <c r="D112" s="1">
        <v>2166777</v>
      </c>
      <c r="E112" s="22">
        <v>5.8999999999999997E-2</v>
      </c>
      <c r="F112" s="22">
        <v>0</v>
      </c>
      <c r="G112" s="22">
        <f t="shared" si="2"/>
        <v>0.36</v>
      </c>
      <c r="H112" s="1">
        <v>836375941</v>
      </c>
      <c r="I112" s="1">
        <v>184316</v>
      </c>
      <c r="J112">
        <v>226781</v>
      </c>
      <c r="K112">
        <v>0</v>
      </c>
      <c r="L112">
        <v>0</v>
      </c>
      <c r="M112" s="1">
        <f t="shared" si="3"/>
        <v>226781</v>
      </c>
    </row>
    <row r="113" spans="1:13" x14ac:dyDescent="0.35">
      <c r="A113">
        <v>121502</v>
      </c>
      <c r="B113" t="s">
        <v>112</v>
      </c>
      <c r="C113" s="1">
        <v>350</v>
      </c>
      <c r="D113" s="1">
        <v>1249805</v>
      </c>
      <c r="E113" s="22">
        <v>0.437</v>
      </c>
      <c r="F113" s="22">
        <v>6.4000000000000001E-2</v>
      </c>
      <c r="G113" s="22">
        <f t="shared" si="2"/>
        <v>0.437</v>
      </c>
      <c r="H113" s="1">
        <v>437431793</v>
      </c>
      <c r="I113" s="1">
        <v>229391</v>
      </c>
      <c r="J113">
        <v>228042</v>
      </c>
      <c r="K113">
        <v>5237</v>
      </c>
      <c r="L113">
        <v>121</v>
      </c>
      <c r="M113" s="1">
        <f t="shared" si="3"/>
        <v>233400</v>
      </c>
    </row>
    <row r="114" spans="1:13" x14ac:dyDescent="0.35">
      <c r="A114">
        <v>121601</v>
      </c>
      <c r="B114" t="s">
        <v>113</v>
      </c>
      <c r="C114" s="1">
        <v>1136</v>
      </c>
      <c r="D114" s="1">
        <v>361808</v>
      </c>
      <c r="E114" s="22">
        <v>0.46400000000000002</v>
      </c>
      <c r="F114" s="22">
        <v>0.73</v>
      </c>
      <c r="G114" s="22">
        <f t="shared" si="2"/>
        <v>0.73</v>
      </c>
      <c r="H114" s="1">
        <v>411014020</v>
      </c>
      <c r="I114" s="1">
        <v>2360964</v>
      </c>
      <c r="J114">
        <v>1895815</v>
      </c>
      <c r="K114">
        <v>271558</v>
      </c>
      <c r="L114">
        <v>9027</v>
      </c>
      <c r="M114" s="1">
        <f t="shared" si="3"/>
        <v>2176400</v>
      </c>
    </row>
    <row r="115" spans="1:13" x14ac:dyDescent="0.35">
      <c r="A115">
        <v>121701</v>
      </c>
      <c r="B115" t="s">
        <v>114</v>
      </c>
      <c r="C115" s="1">
        <v>416</v>
      </c>
      <c r="D115" s="1">
        <v>504116</v>
      </c>
      <c r="E115" s="22">
        <v>0.51300000000000001</v>
      </c>
      <c r="F115" s="22">
        <v>0.623</v>
      </c>
      <c r="G115" s="22">
        <f t="shared" si="2"/>
        <v>0.623</v>
      </c>
      <c r="H115" s="1">
        <v>209712285</v>
      </c>
      <c r="I115" s="1">
        <v>415824</v>
      </c>
      <c r="J115">
        <v>424602</v>
      </c>
      <c r="K115">
        <v>5452</v>
      </c>
      <c r="L115">
        <v>626</v>
      </c>
      <c r="M115" s="1">
        <f t="shared" si="3"/>
        <v>430680</v>
      </c>
    </row>
    <row r="116" spans="1:13" x14ac:dyDescent="0.35">
      <c r="A116">
        <v>121702</v>
      </c>
      <c r="B116" t="s">
        <v>115</v>
      </c>
      <c r="C116" s="1">
        <v>362</v>
      </c>
      <c r="D116" s="1">
        <v>792895</v>
      </c>
      <c r="E116" s="22">
        <v>0.46400000000000002</v>
      </c>
      <c r="F116" s="22">
        <v>0.40600000000000003</v>
      </c>
      <c r="G116" s="22">
        <f t="shared" si="2"/>
        <v>0.46400000000000002</v>
      </c>
      <c r="H116" s="1">
        <v>287028168</v>
      </c>
      <c r="I116" s="1">
        <v>288180</v>
      </c>
      <c r="J116">
        <v>269822</v>
      </c>
      <c r="K116">
        <v>19292</v>
      </c>
      <c r="L116">
        <v>395</v>
      </c>
      <c r="M116" s="1">
        <f t="shared" si="3"/>
        <v>289509</v>
      </c>
    </row>
    <row r="117" spans="1:13" x14ac:dyDescent="0.35">
      <c r="A117">
        <v>121901</v>
      </c>
      <c r="B117" t="s">
        <v>116</v>
      </c>
      <c r="C117" s="1">
        <v>1018</v>
      </c>
      <c r="D117" s="1">
        <v>490470</v>
      </c>
      <c r="E117" s="22">
        <v>0.40300000000000002</v>
      </c>
      <c r="F117" s="22">
        <v>0.63300000000000001</v>
      </c>
      <c r="G117" s="22">
        <f t="shared" si="2"/>
        <v>0.63300000000000001</v>
      </c>
      <c r="H117" s="1">
        <v>499298738</v>
      </c>
      <c r="I117" s="1">
        <v>1102480</v>
      </c>
      <c r="J117">
        <v>918742</v>
      </c>
      <c r="K117">
        <v>193253</v>
      </c>
      <c r="L117">
        <v>6424</v>
      </c>
      <c r="M117" s="1">
        <f t="shared" si="3"/>
        <v>1118419</v>
      </c>
    </row>
    <row r="118" spans="1:13" x14ac:dyDescent="0.35">
      <c r="A118">
        <v>130200</v>
      </c>
      <c r="B118" t="s">
        <v>117</v>
      </c>
      <c r="C118" s="1">
        <v>3282</v>
      </c>
      <c r="D118" s="1">
        <v>620844</v>
      </c>
      <c r="E118" s="22">
        <v>0.54100000000000004</v>
      </c>
      <c r="F118" s="22">
        <v>0.53500000000000003</v>
      </c>
      <c r="G118" s="22">
        <f t="shared" si="2"/>
        <v>0.54100000000000004</v>
      </c>
      <c r="H118" s="1">
        <v>2037610638</v>
      </c>
      <c r="I118" s="1">
        <v>832151</v>
      </c>
      <c r="J118">
        <v>671167</v>
      </c>
      <c r="K118">
        <v>22133</v>
      </c>
      <c r="L118">
        <v>33661</v>
      </c>
      <c r="M118" s="1">
        <f t="shared" si="3"/>
        <v>726961</v>
      </c>
    </row>
    <row r="119" spans="1:13" x14ac:dyDescent="0.35">
      <c r="A119">
        <v>130502</v>
      </c>
      <c r="B119" t="s">
        <v>118</v>
      </c>
      <c r="C119" s="1">
        <v>1531</v>
      </c>
      <c r="D119" s="1">
        <v>566276</v>
      </c>
      <c r="E119" s="22">
        <v>0.61599999999999999</v>
      </c>
      <c r="F119" s="22">
        <v>0.57599999999999996</v>
      </c>
      <c r="G119" s="22">
        <f t="shared" si="2"/>
        <v>0.61599999999999999</v>
      </c>
      <c r="H119" s="1">
        <v>866968677</v>
      </c>
      <c r="I119" s="1">
        <v>551899</v>
      </c>
      <c r="J119">
        <v>521555</v>
      </c>
      <c r="K119">
        <v>12030</v>
      </c>
      <c r="L119">
        <v>17144</v>
      </c>
      <c r="M119" s="1">
        <f t="shared" si="3"/>
        <v>550729</v>
      </c>
    </row>
    <row r="120" spans="1:13" x14ac:dyDescent="0.35">
      <c r="A120">
        <v>130801</v>
      </c>
      <c r="B120" t="s">
        <v>119</v>
      </c>
      <c r="C120" s="1">
        <v>3799</v>
      </c>
      <c r="D120" s="1">
        <v>698912</v>
      </c>
      <c r="E120" s="22">
        <v>0.627</v>
      </c>
      <c r="F120" s="22">
        <v>0.47699999999999998</v>
      </c>
      <c r="G120" s="22">
        <f t="shared" si="2"/>
        <v>0.627</v>
      </c>
      <c r="H120" s="1">
        <v>2655168017</v>
      </c>
      <c r="I120" s="1">
        <v>1420462</v>
      </c>
      <c r="J120">
        <v>1391529</v>
      </c>
      <c r="K120">
        <v>27545</v>
      </c>
      <c r="L120">
        <v>38455</v>
      </c>
      <c r="M120" s="1">
        <f t="shared" si="3"/>
        <v>1457529</v>
      </c>
    </row>
    <row r="121" spans="1:13" x14ac:dyDescent="0.35">
      <c r="A121">
        <v>131101</v>
      </c>
      <c r="B121" t="s">
        <v>120</v>
      </c>
      <c r="C121" s="1">
        <v>798</v>
      </c>
      <c r="D121" s="1">
        <v>1296261</v>
      </c>
      <c r="E121" s="22">
        <v>0.35</v>
      </c>
      <c r="F121" s="22">
        <v>2.9000000000000001E-2</v>
      </c>
      <c r="G121" s="22">
        <f t="shared" si="2"/>
        <v>0.36</v>
      </c>
      <c r="H121" s="1">
        <v>1034416463</v>
      </c>
      <c r="I121" s="1">
        <v>209761</v>
      </c>
      <c r="J121">
        <v>196817</v>
      </c>
      <c r="K121">
        <v>290</v>
      </c>
      <c r="L121">
        <v>404</v>
      </c>
      <c r="M121" s="1">
        <f t="shared" si="3"/>
        <v>197511</v>
      </c>
    </row>
    <row r="122" spans="1:13" x14ac:dyDescent="0.35">
      <c r="A122">
        <v>131201</v>
      </c>
      <c r="B122" t="s">
        <v>121</v>
      </c>
      <c r="C122" s="1">
        <v>1374</v>
      </c>
      <c r="D122" s="1">
        <v>999803</v>
      </c>
      <c r="E122" s="22">
        <v>0.63</v>
      </c>
      <c r="F122" s="22">
        <v>0.251</v>
      </c>
      <c r="G122" s="22">
        <f t="shared" si="2"/>
        <v>0.63</v>
      </c>
      <c r="H122" s="1">
        <v>1373729511</v>
      </c>
      <c r="I122" s="1">
        <v>735368</v>
      </c>
      <c r="J122">
        <v>658904</v>
      </c>
      <c r="K122">
        <v>4895</v>
      </c>
      <c r="L122">
        <v>7111</v>
      </c>
      <c r="M122" s="1">
        <f t="shared" si="3"/>
        <v>670910</v>
      </c>
    </row>
    <row r="123" spans="1:13" x14ac:dyDescent="0.35">
      <c r="A123">
        <v>131301</v>
      </c>
      <c r="B123" t="s">
        <v>122</v>
      </c>
      <c r="C123" s="1">
        <v>1088</v>
      </c>
      <c r="D123" s="1">
        <v>1516277</v>
      </c>
      <c r="E123" s="22">
        <v>0.38</v>
      </c>
      <c r="F123" s="22">
        <v>0</v>
      </c>
      <c r="G123" s="22">
        <f t="shared" si="2"/>
        <v>0.38</v>
      </c>
      <c r="H123" s="1">
        <v>1649709607</v>
      </c>
      <c r="I123" s="1">
        <v>460293</v>
      </c>
      <c r="J123">
        <v>361437</v>
      </c>
      <c r="K123">
        <v>0</v>
      </c>
      <c r="L123">
        <v>0</v>
      </c>
      <c r="M123" s="1">
        <f t="shared" si="3"/>
        <v>361437</v>
      </c>
    </row>
    <row r="124" spans="1:13" x14ac:dyDescent="0.35">
      <c r="A124">
        <v>131500</v>
      </c>
      <c r="B124" t="s">
        <v>123</v>
      </c>
      <c r="C124" s="1">
        <v>4197</v>
      </c>
      <c r="D124" s="1">
        <v>423300</v>
      </c>
      <c r="E124" s="22">
        <v>0.48099999999999998</v>
      </c>
      <c r="F124" s="22">
        <v>0.68300000000000005</v>
      </c>
      <c r="G124" s="22">
        <f t="shared" si="2"/>
        <v>0.68300000000000005</v>
      </c>
      <c r="H124" s="1">
        <v>1776590381</v>
      </c>
      <c r="I124" s="1">
        <v>1406518</v>
      </c>
      <c r="J124">
        <v>1135725</v>
      </c>
      <c r="K124">
        <v>38965</v>
      </c>
      <c r="L124">
        <v>55867</v>
      </c>
      <c r="M124" s="1">
        <f t="shared" si="3"/>
        <v>1230557</v>
      </c>
    </row>
    <row r="125" spans="1:13" x14ac:dyDescent="0.35">
      <c r="A125">
        <v>131601</v>
      </c>
      <c r="B125" t="s">
        <v>124</v>
      </c>
      <c r="C125" s="1">
        <v>9806</v>
      </c>
      <c r="D125" s="1">
        <v>580172</v>
      </c>
      <c r="E125" s="22">
        <v>0.66</v>
      </c>
      <c r="F125" s="22">
        <v>0.56599999999999995</v>
      </c>
      <c r="G125" s="22">
        <f t="shared" si="2"/>
        <v>0.66</v>
      </c>
      <c r="H125" s="1">
        <v>5689173016</v>
      </c>
      <c r="I125" s="1">
        <v>3300927</v>
      </c>
      <c r="J125">
        <v>2886100</v>
      </c>
      <c r="K125">
        <v>71643</v>
      </c>
      <c r="L125">
        <v>103595</v>
      </c>
      <c r="M125" s="1">
        <f t="shared" si="3"/>
        <v>3061338</v>
      </c>
    </row>
    <row r="126" spans="1:13" x14ac:dyDescent="0.35">
      <c r="A126">
        <v>131602</v>
      </c>
      <c r="B126" t="s">
        <v>125</v>
      </c>
      <c r="C126" s="1">
        <v>1635</v>
      </c>
      <c r="D126" s="1">
        <v>576211</v>
      </c>
      <c r="E126" s="22">
        <v>0.73</v>
      </c>
      <c r="F126" s="22">
        <v>0.56899999999999995</v>
      </c>
      <c r="G126" s="22">
        <f t="shared" si="2"/>
        <v>0.73</v>
      </c>
      <c r="H126" s="1">
        <v>942105852</v>
      </c>
      <c r="I126" s="1">
        <v>977666</v>
      </c>
      <c r="J126">
        <v>1029991</v>
      </c>
      <c r="K126">
        <v>11424</v>
      </c>
      <c r="L126">
        <v>16800</v>
      </c>
      <c r="M126" s="1">
        <f t="shared" si="3"/>
        <v>1058215</v>
      </c>
    </row>
    <row r="127" spans="1:13" x14ac:dyDescent="0.35">
      <c r="A127">
        <v>131701</v>
      </c>
      <c r="B127" t="s">
        <v>126</v>
      </c>
      <c r="C127" s="1">
        <v>2135</v>
      </c>
      <c r="D127" s="1">
        <v>711240</v>
      </c>
      <c r="E127" s="22">
        <v>0.61199999999999999</v>
      </c>
      <c r="F127" s="22">
        <v>0.46800000000000003</v>
      </c>
      <c r="G127" s="22">
        <f t="shared" si="2"/>
        <v>0.61199999999999999</v>
      </c>
      <c r="H127" s="1">
        <v>1518498915</v>
      </c>
      <c r="I127" s="1">
        <v>689317</v>
      </c>
      <c r="J127">
        <v>628642</v>
      </c>
      <c r="K127">
        <v>14124</v>
      </c>
      <c r="L127">
        <v>19603</v>
      </c>
      <c r="M127" s="1">
        <f t="shared" si="3"/>
        <v>662369</v>
      </c>
    </row>
    <row r="128" spans="1:13" x14ac:dyDescent="0.35">
      <c r="A128">
        <v>131801</v>
      </c>
      <c r="B128" t="s">
        <v>127</v>
      </c>
      <c r="C128" s="1">
        <v>1219</v>
      </c>
      <c r="D128" s="1">
        <v>1369968</v>
      </c>
      <c r="E128" s="22">
        <v>0.48799999999999999</v>
      </c>
      <c r="F128" s="22">
        <v>0</v>
      </c>
      <c r="G128" s="22">
        <f t="shared" si="2"/>
        <v>0.48799999999999999</v>
      </c>
      <c r="H128" s="1">
        <v>1669991965</v>
      </c>
      <c r="I128" s="1">
        <v>394300</v>
      </c>
      <c r="J128">
        <v>367745</v>
      </c>
      <c r="K128">
        <v>0</v>
      </c>
      <c r="L128">
        <v>0</v>
      </c>
      <c r="M128" s="1">
        <f t="shared" si="3"/>
        <v>367745</v>
      </c>
    </row>
    <row r="129" spans="1:13" x14ac:dyDescent="0.35">
      <c r="A129">
        <v>132101</v>
      </c>
      <c r="B129" t="s">
        <v>128</v>
      </c>
      <c r="C129" s="1">
        <v>12292</v>
      </c>
      <c r="D129" s="1">
        <v>708100</v>
      </c>
      <c r="E129" s="22">
        <v>0.53</v>
      </c>
      <c r="F129" s="22">
        <v>0.47</v>
      </c>
      <c r="G129" s="22">
        <f t="shared" si="2"/>
        <v>0.53</v>
      </c>
      <c r="H129" s="1">
        <v>8703968047</v>
      </c>
      <c r="I129" s="1">
        <v>2191095</v>
      </c>
      <c r="J129">
        <v>1992343</v>
      </c>
      <c r="K129">
        <v>74683</v>
      </c>
      <c r="L129">
        <v>115644</v>
      </c>
      <c r="M129" s="1">
        <f t="shared" si="3"/>
        <v>2182670</v>
      </c>
    </row>
    <row r="130" spans="1:13" x14ac:dyDescent="0.35">
      <c r="A130">
        <v>132201</v>
      </c>
      <c r="B130" t="s">
        <v>129</v>
      </c>
      <c r="C130" s="1">
        <v>1153</v>
      </c>
      <c r="D130" s="1">
        <v>1447882</v>
      </c>
      <c r="E130" s="22">
        <v>0.41199999999999998</v>
      </c>
      <c r="F130" s="22">
        <v>0</v>
      </c>
      <c r="G130" s="22">
        <f t="shared" si="2"/>
        <v>0.41199999999999998</v>
      </c>
      <c r="H130" s="1">
        <v>1669408211</v>
      </c>
      <c r="I130" s="1">
        <v>339307</v>
      </c>
      <c r="J130">
        <v>253550</v>
      </c>
      <c r="K130">
        <v>0</v>
      </c>
      <c r="L130">
        <v>0</v>
      </c>
      <c r="M130" s="1">
        <f t="shared" si="3"/>
        <v>253550</v>
      </c>
    </row>
    <row r="131" spans="1:13" x14ac:dyDescent="0.35">
      <c r="A131">
        <v>140101</v>
      </c>
      <c r="B131" t="s">
        <v>130</v>
      </c>
      <c r="C131" s="1">
        <v>1850</v>
      </c>
      <c r="D131" s="1">
        <v>401307</v>
      </c>
      <c r="E131" s="22">
        <v>0.63700000000000001</v>
      </c>
      <c r="F131" s="22">
        <v>0.7</v>
      </c>
      <c r="G131" s="22">
        <f t="shared" si="2"/>
        <v>0.7</v>
      </c>
      <c r="H131" s="1">
        <v>742419031</v>
      </c>
      <c r="I131" s="1">
        <v>980906</v>
      </c>
      <c r="J131">
        <v>984470</v>
      </c>
      <c r="K131">
        <v>14415</v>
      </c>
      <c r="L131">
        <v>0</v>
      </c>
      <c r="M131" s="1">
        <f t="shared" si="3"/>
        <v>998885</v>
      </c>
    </row>
    <row r="132" spans="1:13" x14ac:dyDescent="0.35">
      <c r="A132">
        <v>140201</v>
      </c>
      <c r="B132" t="s">
        <v>131</v>
      </c>
      <c r="C132" s="1">
        <v>3166</v>
      </c>
      <c r="D132" s="1">
        <v>471956</v>
      </c>
      <c r="E132" s="22">
        <v>0.67400000000000004</v>
      </c>
      <c r="F132" s="22">
        <v>0.64700000000000002</v>
      </c>
      <c r="G132" s="22">
        <f t="shared" ref="G132:G195" si="4">MAX(IF(E132&gt;F132,E132,F132),0.36)</f>
        <v>0.67400000000000004</v>
      </c>
      <c r="H132" s="1">
        <v>1494215066</v>
      </c>
      <c r="I132" s="1">
        <v>1156452</v>
      </c>
      <c r="J132">
        <v>705338</v>
      </c>
      <c r="K132">
        <v>21094</v>
      </c>
      <c r="L132">
        <v>0</v>
      </c>
      <c r="M132" s="1">
        <f t="shared" si="3"/>
        <v>726432</v>
      </c>
    </row>
    <row r="133" spans="1:13" x14ac:dyDescent="0.35">
      <c r="A133">
        <v>140203</v>
      </c>
      <c r="B133" t="s">
        <v>132</v>
      </c>
      <c r="C133" s="1">
        <v>11106</v>
      </c>
      <c r="D133" s="1">
        <v>521872</v>
      </c>
      <c r="E133" s="22">
        <v>0.625</v>
      </c>
      <c r="F133" s="22">
        <v>0.60899999999999999</v>
      </c>
      <c r="G133" s="22">
        <f t="shared" si="4"/>
        <v>0.625</v>
      </c>
      <c r="H133" s="1">
        <v>5795913455</v>
      </c>
      <c r="I133" s="1">
        <v>2688141</v>
      </c>
      <c r="J133">
        <v>2453838</v>
      </c>
      <c r="K133">
        <v>71380</v>
      </c>
      <c r="L133">
        <v>0</v>
      </c>
      <c r="M133" s="1">
        <f t="shared" ref="M133:M196" si="5">SUM(J133:L133)</f>
        <v>2525218</v>
      </c>
    </row>
    <row r="134" spans="1:13" x14ac:dyDescent="0.35">
      <c r="A134">
        <v>140207</v>
      </c>
      <c r="B134" t="s">
        <v>133</v>
      </c>
      <c r="C134" s="1">
        <v>3521</v>
      </c>
      <c r="D134" s="1">
        <v>595851</v>
      </c>
      <c r="E134" s="22">
        <v>0.623</v>
      </c>
      <c r="F134" s="22">
        <v>0.55400000000000005</v>
      </c>
      <c r="G134" s="22">
        <f t="shared" si="4"/>
        <v>0.623</v>
      </c>
      <c r="H134" s="1">
        <v>2097994864</v>
      </c>
      <c r="I134" s="1">
        <v>846113</v>
      </c>
      <c r="J134">
        <v>778927</v>
      </c>
      <c r="K134">
        <v>21963</v>
      </c>
      <c r="L134">
        <v>0</v>
      </c>
      <c r="M134" s="1">
        <f t="shared" si="5"/>
        <v>800890</v>
      </c>
    </row>
    <row r="135" spans="1:13" x14ac:dyDescent="0.35">
      <c r="A135">
        <v>140301</v>
      </c>
      <c r="B135" t="s">
        <v>134</v>
      </c>
      <c r="C135" s="1">
        <v>1962</v>
      </c>
      <c r="D135" s="1">
        <v>602786</v>
      </c>
      <c r="E135" s="22">
        <v>0.53800000000000003</v>
      </c>
      <c r="F135" s="22">
        <v>0.54900000000000004</v>
      </c>
      <c r="G135" s="22">
        <f t="shared" si="4"/>
        <v>0.54900000000000004</v>
      </c>
      <c r="H135" s="1">
        <v>1182666762</v>
      </c>
      <c r="I135" s="1">
        <v>744463</v>
      </c>
      <c r="J135">
        <v>646054</v>
      </c>
      <c r="K135">
        <v>28299</v>
      </c>
      <c r="L135">
        <v>26615</v>
      </c>
      <c r="M135" s="1">
        <f t="shared" si="5"/>
        <v>700968</v>
      </c>
    </row>
    <row r="136" spans="1:13" x14ac:dyDescent="0.35">
      <c r="A136">
        <v>140600</v>
      </c>
      <c r="B136" t="s">
        <v>135</v>
      </c>
      <c r="C136" s="1">
        <v>39334</v>
      </c>
      <c r="D136" s="1">
        <v>165331</v>
      </c>
      <c r="E136" s="22">
        <v>0.26</v>
      </c>
      <c r="F136" s="22">
        <v>0.877</v>
      </c>
      <c r="G136" s="22">
        <f t="shared" si="4"/>
        <v>0.877</v>
      </c>
      <c r="H136" s="1">
        <v>6503148226</v>
      </c>
      <c r="I136" s="1">
        <v>0</v>
      </c>
      <c r="J136">
        <v>0</v>
      </c>
      <c r="K136">
        <v>0</v>
      </c>
      <c r="L136">
        <v>0</v>
      </c>
      <c r="M136" s="1">
        <f t="shared" si="5"/>
        <v>0</v>
      </c>
    </row>
    <row r="137" spans="1:13" x14ac:dyDescent="0.35">
      <c r="A137">
        <v>140701</v>
      </c>
      <c r="B137" t="s">
        <v>136</v>
      </c>
      <c r="C137" s="1">
        <v>2290</v>
      </c>
      <c r="D137" s="1">
        <v>557363</v>
      </c>
      <c r="E137" s="22">
        <v>0.59399999999999997</v>
      </c>
      <c r="F137" s="22">
        <v>0.58299999999999996</v>
      </c>
      <c r="G137" s="22">
        <f t="shared" si="4"/>
        <v>0.59399999999999997</v>
      </c>
      <c r="H137" s="1">
        <v>1276361529</v>
      </c>
      <c r="I137" s="1">
        <v>962476</v>
      </c>
      <c r="J137">
        <v>935049</v>
      </c>
      <c r="K137">
        <v>15419</v>
      </c>
      <c r="L137">
        <v>0</v>
      </c>
      <c r="M137" s="1">
        <f t="shared" si="5"/>
        <v>950468</v>
      </c>
    </row>
    <row r="138" spans="1:13" x14ac:dyDescent="0.35">
      <c r="A138">
        <v>140702</v>
      </c>
      <c r="B138" t="s">
        <v>137</v>
      </c>
      <c r="C138" s="1">
        <v>2259</v>
      </c>
      <c r="D138" s="1">
        <v>446200</v>
      </c>
      <c r="E138" s="22">
        <v>0.625</v>
      </c>
      <c r="F138" s="22">
        <v>0.66600000000000004</v>
      </c>
      <c r="G138" s="22">
        <f t="shared" si="4"/>
        <v>0.66600000000000004</v>
      </c>
      <c r="H138" s="1">
        <v>1007967420</v>
      </c>
      <c r="I138" s="1">
        <v>1165666</v>
      </c>
      <c r="J138">
        <v>875637</v>
      </c>
      <c r="K138">
        <v>17066</v>
      </c>
      <c r="L138">
        <v>0</v>
      </c>
      <c r="M138" s="1">
        <f t="shared" si="5"/>
        <v>892703</v>
      </c>
    </row>
    <row r="139" spans="1:13" x14ac:dyDescent="0.35">
      <c r="A139">
        <v>140703</v>
      </c>
      <c r="B139" t="s">
        <v>138</v>
      </c>
      <c r="C139" s="1">
        <v>1462</v>
      </c>
      <c r="D139" s="1">
        <v>293396</v>
      </c>
      <c r="E139" s="22">
        <v>0.75</v>
      </c>
      <c r="F139" s="22">
        <v>0.78100000000000003</v>
      </c>
      <c r="G139" s="22">
        <f t="shared" si="4"/>
        <v>0.78100000000000003</v>
      </c>
      <c r="H139" s="1">
        <v>428946243</v>
      </c>
      <c r="I139" s="1">
        <v>1059462</v>
      </c>
      <c r="J139">
        <v>830126</v>
      </c>
      <c r="K139">
        <v>12762</v>
      </c>
      <c r="L139">
        <v>0</v>
      </c>
      <c r="M139" s="1">
        <f t="shared" si="5"/>
        <v>842888</v>
      </c>
    </row>
    <row r="140" spans="1:13" x14ac:dyDescent="0.35">
      <c r="A140">
        <v>140707</v>
      </c>
      <c r="B140" t="s">
        <v>139</v>
      </c>
      <c r="C140" s="1">
        <v>2003</v>
      </c>
      <c r="D140" s="1">
        <v>389352</v>
      </c>
      <c r="E140" s="22">
        <v>0.66600000000000004</v>
      </c>
      <c r="F140" s="22">
        <v>0.70899999999999996</v>
      </c>
      <c r="G140" s="22">
        <f t="shared" si="4"/>
        <v>0.70899999999999996</v>
      </c>
      <c r="H140" s="1">
        <v>779873272</v>
      </c>
      <c r="I140" s="1">
        <v>862725</v>
      </c>
      <c r="J140">
        <v>802574</v>
      </c>
      <c r="K140">
        <v>17268</v>
      </c>
      <c r="L140">
        <v>0</v>
      </c>
      <c r="M140" s="1">
        <f t="shared" si="5"/>
        <v>819842</v>
      </c>
    </row>
    <row r="141" spans="1:13" x14ac:dyDescent="0.35">
      <c r="A141">
        <v>140709</v>
      </c>
      <c r="B141" t="s">
        <v>140</v>
      </c>
      <c r="C141" s="1">
        <v>1489</v>
      </c>
      <c r="D141" s="1">
        <v>304936</v>
      </c>
      <c r="E141" s="22">
        <v>0.78100000000000003</v>
      </c>
      <c r="F141" s="22">
        <v>0.77200000000000002</v>
      </c>
      <c r="G141" s="22">
        <f t="shared" si="4"/>
        <v>0.78100000000000003</v>
      </c>
      <c r="H141" s="1">
        <v>454049892</v>
      </c>
      <c r="I141" s="1">
        <v>1130444</v>
      </c>
      <c r="J141">
        <v>1082908</v>
      </c>
      <c r="K141">
        <v>13450</v>
      </c>
      <c r="L141">
        <v>0</v>
      </c>
      <c r="M141" s="1">
        <f t="shared" si="5"/>
        <v>1096358</v>
      </c>
    </row>
    <row r="142" spans="1:13" x14ac:dyDescent="0.35">
      <c r="A142">
        <v>140801</v>
      </c>
      <c r="B142" t="s">
        <v>141</v>
      </c>
      <c r="C142" s="1">
        <v>5116</v>
      </c>
      <c r="D142" s="1">
        <v>543690</v>
      </c>
      <c r="E142" s="22">
        <v>0.53500000000000003</v>
      </c>
      <c r="F142" s="22">
        <v>0.59299999999999997</v>
      </c>
      <c r="G142" s="22">
        <f t="shared" si="4"/>
        <v>0.59299999999999997</v>
      </c>
      <c r="H142" s="1">
        <v>2781521379</v>
      </c>
      <c r="I142" s="1">
        <v>1103580</v>
      </c>
      <c r="J142">
        <v>1072550</v>
      </c>
      <c r="K142">
        <v>35016</v>
      </c>
      <c r="L142">
        <v>0</v>
      </c>
      <c r="M142" s="1">
        <f t="shared" si="5"/>
        <v>1107566</v>
      </c>
    </row>
    <row r="143" spans="1:13" x14ac:dyDescent="0.35">
      <c r="A143">
        <v>141101</v>
      </c>
      <c r="B143" t="s">
        <v>142</v>
      </c>
      <c r="C143" s="1">
        <v>2000</v>
      </c>
      <c r="D143" s="1">
        <v>427654</v>
      </c>
      <c r="E143" s="22">
        <v>0.59599999999999997</v>
      </c>
      <c r="F143" s="22">
        <v>0.68</v>
      </c>
      <c r="G143" s="22">
        <f t="shared" si="4"/>
        <v>0.68</v>
      </c>
      <c r="H143" s="1">
        <v>855309774</v>
      </c>
      <c r="I143" s="1">
        <v>1483821</v>
      </c>
      <c r="J143">
        <v>1461285</v>
      </c>
      <c r="K143">
        <v>36197</v>
      </c>
      <c r="L143">
        <v>34020</v>
      </c>
      <c r="M143" s="1">
        <f t="shared" si="5"/>
        <v>1531502</v>
      </c>
    </row>
    <row r="144" spans="1:13" x14ac:dyDescent="0.35">
      <c r="A144">
        <v>141201</v>
      </c>
      <c r="B144" t="s">
        <v>143</v>
      </c>
      <c r="C144" s="1">
        <v>1604</v>
      </c>
      <c r="D144" s="1">
        <v>419437</v>
      </c>
      <c r="E144" s="22">
        <v>0.63700000000000001</v>
      </c>
      <c r="F144" s="22">
        <v>0.68600000000000005</v>
      </c>
      <c r="G144" s="22">
        <f t="shared" si="4"/>
        <v>0.68600000000000005</v>
      </c>
      <c r="H144" s="1">
        <v>672778549</v>
      </c>
      <c r="I144" s="1">
        <v>856360</v>
      </c>
      <c r="J144">
        <v>804372</v>
      </c>
      <c r="K144">
        <v>29794</v>
      </c>
      <c r="L144">
        <v>27978</v>
      </c>
      <c r="M144" s="1">
        <f t="shared" si="5"/>
        <v>862144</v>
      </c>
    </row>
    <row r="145" spans="1:13" x14ac:dyDescent="0.35">
      <c r="A145">
        <v>141301</v>
      </c>
      <c r="B145" t="s">
        <v>144</v>
      </c>
      <c r="C145" s="1">
        <v>2616</v>
      </c>
      <c r="D145" s="1">
        <v>603520</v>
      </c>
      <c r="E145" s="22">
        <v>0.56999999999999995</v>
      </c>
      <c r="F145" s="22">
        <v>0.54800000000000004</v>
      </c>
      <c r="G145" s="22">
        <f t="shared" si="4"/>
        <v>0.56999999999999995</v>
      </c>
      <c r="H145" s="1">
        <v>1578809204</v>
      </c>
      <c r="I145" s="1">
        <v>1214522</v>
      </c>
      <c r="J145">
        <v>851168</v>
      </c>
      <c r="K145">
        <v>37955</v>
      </c>
      <c r="L145">
        <v>35675</v>
      </c>
      <c r="M145" s="1">
        <f t="shared" si="5"/>
        <v>924798</v>
      </c>
    </row>
    <row r="146" spans="1:13" x14ac:dyDescent="0.35">
      <c r="A146">
        <v>141401</v>
      </c>
      <c r="B146" t="s">
        <v>145</v>
      </c>
      <c r="C146" s="1">
        <v>2700</v>
      </c>
      <c r="D146" s="1">
        <v>351619</v>
      </c>
      <c r="E146" s="22">
        <v>0.60399999999999998</v>
      </c>
      <c r="F146" s="22">
        <v>0.73699999999999999</v>
      </c>
      <c r="G146" s="22">
        <f t="shared" si="4"/>
        <v>0.73699999999999999</v>
      </c>
      <c r="H146" s="1">
        <v>949372243</v>
      </c>
      <c r="I146" s="1">
        <v>1459404</v>
      </c>
      <c r="J146">
        <v>1413097</v>
      </c>
      <c r="K146">
        <v>50772</v>
      </c>
      <c r="L146">
        <v>47718</v>
      </c>
      <c r="M146" s="1">
        <f t="shared" si="5"/>
        <v>1511587</v>
      </c>
    </row>
    <row r="147" spans="1:13" x14ac:dyDescent="0.35">
      <c r="A147">
        <v>141501</v>
      </c>
      <c r="B147" t="s">
        <v>146</v>
      </c>
      <c r="C147" s="1">
        <v>3270</v>
      </c>
      <c r="D147" s="1">
        <v>466097</v>
      </c>
      <c r="E147" s="22">
        <v>0.64</v>
      </c>
      <c r="F147" s="22">
        <v>0.65100000000000002</v>
      </c>
      <c r="G147" s="22">
        <f t="shared" si="4"/>
        <v>0.65100000000000002</v>
      </c>
      <c r="H147" s="1">
        <v>1524137789</v>
      </c>
      <c r="I147" s="1">
        <v>1309352</v>
      </c>
      <c r="J147">
        <v>1303246</v>
      </c>
      <c r="K147">
        <v>23462</v>
      </c>
      <c r="L147">
        <v>0</v>
      </c>
      <c r="M147" s="1">
        <f t="shared" si="5"/>
        <v>1326708</v>
      </c>
    </row>
    <row r="148" spans="1:13" x14ac:dyDescent="0.35">
      <c r="A148">
        <v>141601</v>
      </c>
      <c r="B148" t="s">
        <v>147</v>
      </c>
      <c r="C148" s="1">
        <v>3883</v>
      </c>
      <c r="D148" s="1">
        <v>420433</v>
      </c>
      <c r="E148" s="22">
        <v>0.66200000000000003</v>
      </c>
      <c r="F148" s="22">
        <v>0.68600000000000005</v>
      </c>
      <c r="G148" s="22">
        <f t="shared" si="4"/>
        <v>0.68600000000000005</v>
      </c>
      <c r="H148" s="1">
        <v>1632543369</v>
      </c>
      <c r="I148" s="1">
        <v>1610436</v>
      </c>
      <c r="J148">
        <v>1613954</v>
      </c>
      <c r="K148">
        <v>29699</v>
      </c>
      <c r="L148">
        <v>0</v>
      </c>
      <c r="M148" s="1">
        <f t="shared" si="5"/>
        <v>1643653</v>
      </c>
    </row>
    <row r="149" spans="1:13" x14ac:dyDescent="0.35">
      <c r="A149">
        <v>141604</v>
      </c>
      <c r="B149" t="s">
        <v>148</v>
      </c>
      <c r="C149" s="1">
        <v>5378</v>
      </c>
      <c r="D149" s="1">
        <v>421901</v>
      </c>
      <c r="E149" s="22">
        <v>0.56299999999999994</v>
      </c>
      <c r="F149" s="22">
        <v>0.68400000000000005</v>
      </c>
      <c r="G149" s="22">
        <f t="shared" si="4"/>
        <v>0.68400000000000005</v>
      </c>
      <c r="H149" s="1">
        <v>2268985751</v>
      </c>
      <c r="I149" s="1">
        <v>1537779</v>
      </c>
      <c r="J149">
        <v>1535951</v>
      </c>
      <c r="K149">
        <v>41268</v>
      </c>
      <c r="L149">
        <v>0</v>
      </c>
      <c r="M149" s="1">
        <f t="shared" si="5"/>
        <v>1577219</v>
      </c>
    </row>
    <row r="150" spans="1:13" x14ac:dyDescent="0.35">
      <c r="A150">
        <v>141701</v>
      </c>
      <c r="B150" t="s">
        <v>149</v>
      </c>
      <c r="C150" s="1">
        <v>979</v>
      </c>
      <c r="D150" s="1">
        <v>499849</v>
      </c>
      <c r="E150" s="22">
        <v>0.51</v>
      </c>
      <c r="F150" s="22">
        <v>0.626</v>
      </c>
      <c r="G150" s="22">
        <f t="shared" si="4"/>
        <v>0.626</v>
      </c>
      <c r="H150" s="1">
        <v>489352858</v>
      </c>
      <c r="I150" s="1">
        <v>946127</v>
      </c>
      <c r="J150">
        <v>648776</v>
      </c>
      <c r="K150">
        <v>16448</v>
      </c>
      <c r="L150">
        <v>15449</v>
      </c>
      <c r="M150" s="1">
        <f t="shared" si="5"/>
        <v>680673</v>
      </c>
    </row>
    <row r="151" spans="1:13" x14ac:dyDescent="0.35">
      <c r="A151">
        <v>141800</v>
      </c>
      <c r="B151" t="s">
        <v>150</v>
      </c>
      <c r="C151" s="1">
        <v>2307</v>
      </c>
      <c r="D151" s="1">
        <v>209062</v>
      </c>
      <c r="E151" s="22">
        <v>0.67300000000000004</v>
      </c>
      <c r="F151" s="22">
        <v>0.84399999999999997</v>
      </c>
      <c r="G151" s="22">
        <f t="shared" si="4"/>
        <v>0.84399999999999997</v>
      </c>
      <c r="H151" s="1">
        <v>482306701</v>
      </c>
      <c r="I151" s="1">
        <v>1009125</v>
      </c>
      <c r="J151">
        <v>884090</v>
      </c>
      <c r="K151">
        <v>19840</v>
      </c>
      <c r="L151">
        <v>0</v>
      </c>
      <c r="M151" s="1">
        <f t="shared" si="5"/>
        <v>903930</v>
      </c>
    </row>
    <row r="152" spans="1:13" x14ac:dyDescent="0.35">
      <c r="A152">
        <v>141901</v>
      </c>
      <c r="B152" t="s">
        <v>151</v>
      </c>
      <c r="C152" s="1">
        <v>6335</v>
      </c>
      <c r="D152" s="1">
        <v>437232</v>
      </c>
      <c r="E152" s="22">
        <v>0.59</v>
      </c>
      <c r="F152" s="22">
        <v>0.67300000000000004</v>
      </c>
      <c r="G152" s="22">
        <f t="shared" si="4"/>
        <v>0.67300000000000004</v>
      </c>
      <c r="H152" s="1">
        <v>2769869771</v>
      </c>
      <c r="I152" s="1">
        <v>2193768</v>
      </c>
      <c r="J152">
        <v>2033370</v>
      </c>
      <c r="K152">
        <v>47577</v>
      </c>
      <c r="L152">
        <v>0</v>
      </c>
      <c r="M152" s="1">
        <f t="shared" si="5"/>
        <v>2080947</v>
      </c>
    </row>
    <row r="153" spans="1:13" x14ac:dyDescent="0.35">
      <c r="A153">
        <v>142101</v>
      </c>
      <c r="B153" t="s">
        <v>152</v>
      </c>
      <c r="C153" s="1">
        <v>1556</v>
      </c>
      <c r="D153" s="1">
        <v>364425</v>
      </c>
      <c r="E153" s="22">
        <v>0.57499999999999996</v>
      </c>
      <c r="F153" s="22">
        <v>0.72799999999999998</v>
      </c>
      <c r="G153" s="22">
        <f t="shared" si="4"/>
        <v>0.72799999999999998</v>
      </c>
      <c r="H153" s="1">
        <v>567045985</v>
      </c>
      <c r="I153" s="1">
        <v>915047</v>
      </c>
      <c r="J153">
        <v>707980</v>
      </c>
      <c r="K153">
        <v>13509</v>
      </c>
      <c r="L153">
        <v>0</v>
      </c>
      <c r="M153" s="1">
        <f t="shared" si="5"/>
        <v>721489</v>
      </c>
    </row>
    <row r="154" spans="1:13" x14ac:dyDescent="0.35">
      <c r="A154">
        <v>142201</v>
      </c>
      <c r="B154" t="s">
        <v>153</v>
      </c>
      <c r="C154" s="1">
        <v>642</v>
      </c>
      <c r="D154" s="1">
        <v>371707</v>
      </c>
      <c r="E154" s="22">
        <v>0.67</v>
      </c>
      <c r="F154" s="22">
        <v>0.72199999999999998</v>
      </c>
      <c r="G154" s="22">
        <f t="shared" si="4"/>
        <v>0.72199999999999998</v>
      </c>
      <c r="H154" s="1">
        <v>238636000</v>
      </c>
      <c r="I154" s="1">
        <v>529267</v>
      </c>
      <c r="J154">
        <v>507369</v>
      </c>
      <c r="K154">
        <v>11353</v>
      </c>
      <c r="L154">
        <v>10640</v>
      </c>
      <c r="M154" s="1">
        <f t="shared" si="5"/>
        <v>529362</v>
      </c>
    </row>
    <row r="155" spans="1:13" x14ac:dyDescent="0.35">
      <c r="A155">
        <v>142301</v>
      </c>
      <c r="B155" t="s">
        <v>154</v>
      </c>
      <c r="C155" s="1">
        <v>5510</v>
      </c>
      <c r="D155" s="1">
        <v>531157</v>
      </c>
      <c r="E155" s="22">
        <v>0.621</v>
      </c>
      <c r="F155" s="22">
        <v>0.60299999999999998</v>
      </c>
      <c r="G155" s="22">
        <f t="shared" si="4"/>
        <v>0.621</v>
      </c>
      <c r="H155" s="1">
        <v>2926677482</v>
      </c>
      <c r="I155" s="1">
        <v>2003546</v>
      </c>
      <c r="J155">
        <v>1742165</v>
      </c>
      <c r="K155">
        <v>131476</v>
      </c>
      <c r="L155">
        <v>80744</v>
      </c>
      <c r="M155" s="1">
        <f t="shared" si="5"/>
        <v>1954385</v>
      </c>
    </row>
    <row r="156" spans="1:13" x14ac:dyDescent="0.35">
      <c r="A156">
        <v>142500</v>
      </c>
      <c r="B156" t="s">
        <v>155</v>
      </c>
      <c r="C156" s="1">
        <v>1855</v>
      </c>
      <c r="D156" s="1">
        <v>339612</v>
      </c>
      <c r="E156" s="22">
        <v>0.623</v>
      </c>
      <c r="F156" s="22">
        <v>0.746</v>
      </c>
      <c r="G156" s="22">
        <f t="shared" si="4"/>
        <v>0.746</v>
      </c>
      <c r="H156" s="1">
        <v>629981386</v>
      </c>
      <c r="I156" s="1">
        <v>1534620</v>
      </c>
      <c r="J156">
        <v>1246214</v>
      </c>
      <c r="K156">
        <v>16669</v>
      </c>
      <c r="L156">
        <v>0</v>
      </c>
      <c r="M156" s="1">
        <f t="shared" si="5"/>
        <v>1262883</v>
      </c>
    </row>
    <row r="157" spans="1:13" x14ac:dyDescent="0.35">
      <c r="A157">
        <v>142601</v>
      </c>
      <c r="B157" t="s">
        <v>156</v>
      </c>
      <c r="C157" s="1">
        <v>8069</v>
      </c>
      <c r="D157" s="1">
        <v>438956</v>
      </c>
      <c r="E157" s="22">
        <v>0.66900000000000004</v>
      </c>
      <c r="F157" s="22">
        <v>0.67200000000000004</v>
      </c>
      <c r="G157" s="22">
        <f t="shared" si="4"/>
        <v>0.67200000000000004</v>
      </c>
      <c r="H157" s="1">
        <v>3541942940</v>
      </c>
      <c r="I157" s="1">
        <v>3669936</v>
      </c>
      <c r="J157">
        <v>3562211</v>
      </c>
      <c r="K157">
        <v>61618</v>
      </c>
      <c r="L157">
        <v>0</v>
      </c>
      <c r="M157" s="1">
        <f t="shared" si="5"/>
        <v>3623829</v>
      </c>
    </row>
    <row r="158" spans="1:13" x14ac:dyDescent="0.35">
      <c r="A158">
        <v>142801</v>
      </c>
      <c r="B158" t="s">
        <v>157</v>
      </c>
      <c r="C158" s="1">
        <v>7090</v>
      </c>
      <c r="D158" s="1">
        <v>432983</v>
      </c>
      <c r="E158" s="22">
        <v>0.60799999999999998</v>
      </c>
      <c r="F158" s="22">
        <v>0.67600000000000005</v>
      </c>
      <c r="G158" s="22">
        <f t="shared" si="4"/>
        <v>0.67600000000000005</v>
      </c>
      <c r="H158" s="1">
        <v>3069856093</v>
      </c>
      <c r="I158" s="1">
        <v>2128476</v>
      </c>
      <c r="J158">
        <v>2018464</v>
      </c>
      <c r="K158">
        <v>54401</v>
      </c>
      <c r="L158">
        <v>0</v>
      </c>
      <c r="M158" s="1">
        <f t="shared" si="5"/>
        <v>2072865</v>
      </c>
    </row>
    <row r="159" spans="1:13" x14ac:dyDescent="0.35">
      <c r="A159">
        <v>150203</v>
      </c>
      <c r="B159" t="s">
        <v>158</v>
      </c>
      <c r="C159" s="1">
        <v>272</v>
      </c>
      <c r="D159" s="1">
        <v>509125</v>
      </c>
      <c r="E159" s="22">
        <v>0.29299999999999998</v>
      </c>
      <c r="F159" s="22">
        <v>0.61899999999999999</v>
      </c>
      <c r="G159" s="22">
        <f t="shared" si="4"/>
        <v>0.61899999999999999</v>
      </c>
      <c r="H159" s="1">
        <v>138482179</v>
      </c>
      <c r="I159" s="1">
        <v>218471</v>
      </c>
      <c r="J159">
        <v>218232</v>
      </c>
      <c r="K159">
        <v>2336</v>
      </c>
      <c r="L159">
        <v>2285</v>
      </c>
      <c r="M159" s="1">
        <f t="shared" si="5"/>
        <v>222853</v>
      </c>
    </row>
    <row r="160" spans="1:13" x14ac:dyDescent="0.35">
      <c r="A160">
        <v>150301</v>
      </c>
      <c r="B160" t="s">
        <v>159</v>
      </c>
      <c r="C160" s="1">
        <v>304</v>
      </c>
      <c r="D160" s="1">
        <v>843430</v>
      </c>
      <c r="E160" s="22">
        <v>0.41199999999999998</v>
      </c>
      <c r="F160" s="22">
        <v>0.36899999999999999</v>
      </c>
      <c r="G160" s="22">
        <f t="shared" si="4"/>
        <v>0.41199999999999998</v>
      </c>
      <c r="H160" s="1">
        <v>256402800</v>
      </c>
      <c r="I160" s="1">
        <v>191696</v>
      </c>
      <c r="J160">
        <v>195182</v>
      </c>
      <c r="K160">
        <v>1914</v>
      </c>
      <c r="L160">
        <v>1872</v>
      </c>
      <c r="M160" s="1">
        <f t="shared" si="5"/>
        <v>198968</v>
      </c>
    </row>
    <row r="161" spans="1:13" x14ac:dyDescent="0.35">
      <c r="A161">
        <v>150601</v>
      </c>
      <c r="B161" t="s">
        <v>160</v>
      </c>
      <c r="C161" s="1">
        <v>142</v>
      </c>
      <c r="D161" s="1">
        <v>3677113</v>
      </c>
      <c r="E161" s="22">
        <v>0.112</v>
      </c>
      <c r="F161" s="22">
        <v>0</v>
      </c>
      <c r="G161" s="22">
        <f t="shared" si="4"/>
        <v>0.36</v>
      </c>
      <c r="H161" s="1">
        <v>522150117</v>
      </c>
      <c r="I161" s="1">
        <v>61123</v>
      </c>
      <c r="J161">
        <v>66231</v>
      </c>
      <c r="K161">
        <v>0</v>
      </c>
      <c r="L161">
        <v>0</v>
      </c>
      <c r="M161" s="1">
        <f t="shared" si="5"/>
        <v>66231</v>
      </c>
    </row>
    <row r="162" spans="1:13" x14ac:dyDescent="0.35">
      <c r="A162">
        <v>150801</v>
      </c>
      <c r="B162" t="s">
        <v>161</v>
      </c>
      <c r="C162" s="1">
        <v>134</v>
      </c>
      <c r="D162" s="1">
        <v>2376837</v>
      </c>
      <c r="E162" s="22">
        <v>0.23100000000000001</v>
      </c>
      <c r="F162" s="22">
        <v>0</v>
      </c>
      <c r="G162" s="22">
        <f t="shared" si="4"/>
        <v>0.36</v>
      </c>
      <c r="H162" s="1">
        <v>318496208</v>
      </c>
      <c r="I162" s="1">
        <v>94658</v>
      </c>
      <c r="J162">
        <v>89060</v>
      </c>
      <c r="K162">
        <v>0</v>
      </c>
      <c r="L162">
        <v>0</v>
      </c>
      <c r="M162" s="1">
        <f t="shared" si="5"/>
        <v>89060</v>
      </c>
    </row>
    <row r="163" spans="1:13" x14ac:dyDescent="0.35">
      <c r="A163">
        <v>150901</v>
      </c>
      <c r="B163" t="s">
        <v>162</v>
      </c>
      <c r="C163" s="1">
        <v>765</v>
      </c>
      <c r="D163" s="1">
        <v>276979</v>
      </c>
      <c r="E163" s="22">
        <v>0.56299999999999994</v>
      </c>
      <c r="F163" s="22">
        <v>0.79300000000000004</v>
      </c>
      <c r="G163" s="22">
        <f t="shared" si="4"/>
        <v>0.79300000000000004</v>
      </c>
      <c r="H163" s="1">
        <v>211888942</v>
      </c>
      <c r="I163" s="1">
        <v>562430</v>
      </c>
      <c r="J163">
        <v>594148</v>
      </c>
      <c r="K163">
        <v>8615</v>
      </c>
      <c r="L163">
        <v>8426</v>
      </c>
      <c r="M163" s="1">
        <f t="shared" si="5"/>
        <v>611189</v>
      </c>
    </row>
    <row r="164" spans="1:13" x14ac:dyDescent="0.35">
      <c r="A164">
        <v>151001</v>
      </c>
      <c r="B164" t="s">
        <v>163</v>
      </c>
      <c r="C164" s="1">
        <v>116</v>
      </c>
      <c r="D164" s="1">
        <v>2928446</v>
      </c>
      <c r="E164" s="22">
        <v>0.44500000000000001</v>
      </c>
      <c r="F164" s="22">
        <v>0</v>
      </c>
      <c r="G164" s="22">
        <f t="shared" si="4"/>
        <v>0.44500000000000001</v>
      </c>
      <c r="H164" s="1">
        <v>339699840</v>
      </c>
      <c r="I164" s="1">
        <v>47158</v>
      </c>
      <c r="J164">
        <v>70085</v>
      </c>
      <c r="K164">
        <v>0</v>
      </c>
      <c r="L164">
        <v>0</v>
      </c>
      <c r="M164" s="1">
        <f t="shared" si="5"/>
        <v>70085</v>
      </c>
    </row>
    <row r="165" spans="1:13" x14ac:dyDescent="0.35">
      <c r="A165">
        <v>151102</v>
      </c>
      <c r="B165" t="s">
        <v>164</v>
      </c>
      <c r="C165" s="1">
        <v>728</v>
      </c>
      <c r="D165" s="1">
        <v>2875588</v>
      </c>
      <c r="E165" s="22">
        <v>0</v>
      </c>
      <c r="F165" s="22">
        <v>0</v>
      </c>
      <c r="G165" s="22">
        <f t="shared" si="4"/>
        <v>0.36</v>
      </c>
      <c r="H165" s="1">
        <v>2093428399</v>
      </c>
      <c r="I165" s="1">
        <v>285958</v>
      </c>
      <c r="J165">
        <v>295705</v>
      </c>
      <c r="K165">
        <v>0</v>
      </c>
      <c r="L165">
        <v>0</v>
      </c>
      <c r="M165" s="1">
        <f t="shared" si="5"/>
        <v>295705</v>
      </c>
    </row>
    <row r="166" spans="1:13" x14ac:dyDescent="0.35">
      <c r="A166">
        <v>151401</v>
      </c>
      <c r="B166" t="s">
        <v>165</v>
      </c>
      <c r="C166" s="1">
        <v>220</v>
      </c>
      <c r="D166" s="1">
        <v>3574330</v>
      </c>
      <c r="E166" s="22">
        <v>0</v>
      </c>
      <c r="F166" s="22">
        <v>0</v>
      </c>
      <c r="G166" s="22">
        <f t="shared" si="4"/>
        <v>0.36</v>
      </c>
      <c r="H166" s="1">
        <v>786352728</v>
      </c>
      <c r="I166" s="1">
        <v>85974</v>
      </c>
      <c r="J166">
        <v>83363</v>
      </c>
      <c r="K166">
        <v>0</v>
      </c>
      <c r="L166">
        <v>0</v>
      </c>
      <c r="M166" s="1">
        <f t="shared" si="5"/>
        <v>83363</v>
      </c>
    </row>
    <row r="167" spans="1:13" x14ac:dyDescent="0.35">
      <c r="A167">
        <v>151501</v>
      </c>
      <c r="B167" t="s">
        <v>166</v>
      </c>
      <c r="C167" s="1">
        <v>803</v>
      </c>
      <c r="D167" s="1">
        <v>1345147</v>
      </c>
      <c r="E167" s="22">
        <v>0.20799999999999999</v>
      </c>
      <c r="F167" s="22">
        <v>0</v>
      </c>
      <c r="G167" s="22">
        <f t="shared" si="4"/>
        <v>0.36</v>
      </c>
      <c r="H167" s="1">
        <v>1080153712</v>
      </c>
      <c r="I167" s="1">
        <v>195732</v>
      </c>
      <c r="J167">
        <v>193971</v>
      </c>
      <c r="K167">
        <v>0</v>
      </c>
      <c r="L167">
        <v>0</v>
      </c>
      <c r="M167" s="1">
        <f t="shared" si="5"/>
        <v>193971</v>
      </c>
    </row>
    <row r="168" spans="1:13" x14ac:dyDescent="0.35">
      <c r="A168">
        <v>151601</v>
      </c>
      <c r="B168" t="s">
        <v>167</v>
      </c>
      <c r="C168" s="1">
        <v>201</v>
      </c>
      <c r="D168" s="1">
        <v>1180614</v>
      </c>
      <c r="E168" s="22">
        <v>0.44500000000000001</v>
      </c>
      <c r="F168" s="22">
        <v>0.11600000000000001</v>
      </c>
      <c r="G168" s="22">
        <f t="shared" si="4"/>
        <v>0.44500000000000001</v>
      </c>
      <c r="H168" s="1">
        <v>237303421</v>
      </c>
      <c r="I168" s="1">
        <v>170636</v>
      </c>
      <c r="J168">
        <v>177772</v>
      </c>
      <c r="K168">
        <v>230</v>
      </c>
      <c r="L168">
        <v>225</v>
      </c>
      <c r="M168" s="1">
        <f t="shared" si="5"/>
        <v>178227</v>
      </c>
    </row>
    <row r="169" spans="1:13" x14ac:dyDescent="0.35">
      <c r="A169">
        <v>151701</v>
      </c>
      <c r="B169" t="s">
        <v>168</v>
      </c>
      <c r="C169" s="1">
        <v>289</v>
      </c>
      <c r="D169" s="1">
        <v>1538819</v>
      </c>
      <c r="E169" s="22">
        <v>0.29299999999999998</v>
      </c>
      <c r="F169" s="22">
        <v>0</v>
      </c>
      <c r="G169" s="22">
        <f t="shared" si="4"/>
        <v>0.36</v>
      </c>
      <c r="H169" s="1">
        <v>444718826</v>
      </c>
      <c r="I169" s="1">
        <v>111179</v>
      </c>
      <c r="J169">
        <v>106037</v>
      </c>
      <c r="K169">
        <v>0</v>
      </c>
      <c r="L169">
        <v>0</v>
      </c>
      <c r="M169" s="1">
        <f t="shared" si="5"/>
        <v>106037</v>
      </c>
    </row>
    <row r="170" spans="1:13" x14ac:dyDescent="0.35">
      <c r="A170">
        <v>160101</v>
      </c>
      <c r="B170" t="s">
        <v>169</v>
      </c>
      <c r="C170" s="1">
        <v>879</v>
      </c>
      <c r="D170" s="1">
        <v>682342</v>
      </c>
      <c r="E170" s="22">
        <v>0.375</v>
      </c>
      <c r="F170" s="22">
        <v>0.48899999999999999</v>
      </c>
      <c r="G170" s="22">
        <f t="shared" si="4"/>
        <v>0.48899999999999999</v>
      </c>
      <c r="H170" s="1">
        <v>599779010</v>
      </c>
      <c r="I170" s="1">
        <v>670827</v>
      </c>
      <c r="J170">
        <v>664451</v>
      </c>
      <c r="K170">
        <v>14845</v>
      </c>
      <c r="L170">
        <v>637</v>
      </c>
      <c r="M170" s="1">
        <f t="shared" si="5"/>
        <v>679933</v>
      </c>
    </row>
    <row r="171" spans="1:13" x14ac:dyDescent="0.35">
      <c r="A171">
        <v>160801</v>
      </c>
      <c r="B171" t="s">
        <v>170</v>
      </c>
      <c r="C171" s="1">
        <v>505</v>
      </c>
      <c r="D171" s="1">
        <v>380357</v>
      </c>
      <c r="E171" s="22">
        <v>0.47099999999999997</v>
      </c>
      <c r="F171" s="22">
        <v>0.71499999999999997</v>
      </c>
      <c r="G171" s="22">
        <f t="shared" si="4"/>
        <v>0.71499999999999997</v>
      </c>
      <c r="H171" s="1">
        <v>192080655</v>
      </c>
      <c r="I171" s="1">
        <v>640132</v>
      </c>
      <c r="J171">
        <v>599038</v>
      </c>
      <c r="K171">
        <v>12887</v>
      </c>
      <c r="L171">
        <v>553</v>
      </c>
      <c r="M171" s="1">
        <f t="shared" si="5"/>
        <v>612478</v>
      </c>
    </row>
    <row r="172" spans="1:13" x14ac:dyDescent="0.35">
      <c r="A172">
        <v>161201</v>
      </c>
      <c r="B172" t="s">
        <v>171</v>
      </c>
      <c r="C172" s="1">
        <v>1531</v>
      </c>
      <c r="D172" s="1">
        <v>102862</v>
      </c>
      <c r="E172" s="22">
        <v>0.36599999999999999</v>
      </c>
      <c r="F172" s="22">
        <v>0.9</v>
      </c>
      <c r="G172" s="22">
        <f t="shared" si="4"/>
        <v>0.9</v>
      </c>
      <c r="H172" s="1">
        <v>157482517</v>
      </c>
      <c r="I172" s="1">
        <v>2312320</v>
      </c>
      <c r="J172">
        <v>2237359</v>
      </c>
      <c r="K172">
        <v>44246</v>
      </c>
      <c r="L172">
        <v>1900</v>
      </c>
      <c r="M172" s="1">
        <f t="shared" si="5"/>
        <v>2283505</v>
      </c>
    </row>
    <row r="173" spans="1:13" x14ac:dyDescent="0.35">
      <c r="A173">
        <v>161401</v>
      </c>
      <c r="B173" t="s">
        <v>172</v>
      </c>
      <c r="C173" s="1">
        <v>1386</v>
      </c>
      <c r="D173" s="1">
        <v>1534955</v>
      </c>
      <c r="E173" s="22">
        <v>0.14000000000000001</v>
      </c>
      <c r="F173" s="22">
        <v>0</v>
      </c>
      <c r="G173" s="22">
        <f t="shared" si="4"/>
        <v>0.36</v>
      </c>
      <c r="H173" s="1">
        <v>2127447691</v>
      </c>
      <c r="I173" s="1">
        <v>412048</v>
      </c>
      <c r="J173">
        <v>389359</v>
      </c>
      <c r="K173">
        <v>0</v>
      </c>
      <c r="L173">
        <v>0</v>
      </c>
      <c r="M173" s="1">
        <f t="shared" si="5"/>
        <v>389359</v>
      </c>
    </row>
    <row r="174" spans="1:13" x14ac:dyDescent="0.35">
      <c r="A174">
        <v>161501</v>
      </c>
      <c r="B174" t="s">
        <v>173</v>
      </c>
      <c r="C174" s="1">
        <v>2457</v>
      </c>
      <c r="D174" s="1">
        <v>317597</v>
      </c>
      <c r="E174" s="22">
        <v>0.51</v>
      </c>
      <c r="F174" s="22">
        <v>0.76300000000000001</v>
      </c>
      <c r="G174" s="22">
        <f t="shared" si="4"/>
        <v>0.76300000000000001</v>
      </c>
      <c r="H174" s="1">
        <v>780338065</v>
      </c>
      <c r="I174" s="1">
        <v>2978002</v>
      </c>
      <c r="J174">
        <v>2832224</v>
      </c>
      <c r="K174">
        <v>60148</v>
      </c>
      <c r="L174">
        <v>2582</v>
      </c>
      <c r="M174" s="1">
        <f t="shared" si="5"/>
        <v>2894954</v>
      </c>
    </row>
    <row r="175" spans="1:13" x14ac:dyDescent="0.35">
      <c r="A175">
        <v>161601</v>
      </c>
      <c r="B175" t="s">
        <v>174</v>
      </c>
      <c r="C175" s="1">
        <v>816</v>
      </c>
      <c r="D175" s="1">
        <v>200278</v>
      </c>
      <c r="E175" s="22">
        <v>0.55400000000000005</v>
      </c>
      <c r="F175" s="22">
        <v>0.85099999999999998</v>
      </c>
      <c r="G175" s="22">
        <f t="shared" si="4"/>
        <v>0.85099999999999998</v>
      </c>
      <c r="H175" s="1">
        <v>163427382</v>
      </c>
      <c r="I175" s="1">
        <v>1320665</v>
      </c>
      <c r="J175">
        <v>1299348</v>
      </c>
      <c r="K175">
        <v>22447</v>
      </c>
      <c r="L175">
        <v>964</v>
      </c>
      <c r="M175" s="1">
        <f t="shared" si="5"/>
        <v>1322759</v>
      </c>
    </row>
    <row r="176" spans="1:13" x14ac:dyDescent="0.35">
      <c r="A176">
        <v>161801</v>
      </c>
      <c r="B176" t="s">
        <v>175</v>
      </c>
      <c r="C176" s="1">
        <v>298</v>
      </c>
      <c r="D176" s="1">
        <v>536108</v>
      </c>
      <c r="E176" s="22">
        <v>0.52100000000000002</v>
      </c>
      <c r="F176" s="22">
        <v>0.59899999999999998</v>
      </c>
      <c r="G176" s="22">
        <f t="shared" si="4"/>
        <v>0.59899999999999998</v>
      </c>
      <c r="H176" s="1">
        <v>159760249</v>
      </c>
      <c r="I176" s="1">
        <v>784342</v>
      </c>
      <c r="J176">
        <v>705470</v>
      </c>
      <c r="K176">
        <v>6168</v>
      </c>
      <c r="L176">
        <v>264</v>
      </c>
      <c r="M176" s="1">
        <f t="shared" si="5"/>
        <v>711902</v>
      </c>
    </row>
    <row r="177" spans="1:13" x14ac:dyDescent="0.35">
      <c r="A177">
        <v>170301</v>
      </c>
      <c r="B177" t="s">
        <v>176</v>
      </c>
      <c r="C177" s="1">
        <v>192</v>
      </c>
      <c r="D177" s="1">
        <v>1460006</v>
      </c>
      <c r="E177" s="22">
        <v>0</v>
      </c>
      <c r="F177" s="22">
        <v>0</v>
      </c>
      <c r="G177" s="22">
        <f t="shared" si="4"/>
        <v>0.36</v>
      </c>
      <c r="H177" s="1">
        <v>280321254</v>
      </c>
      <c r="I177" s="1">
        <v>111641</v>
      </c>
      <c r="J177">
        <v>112602</v>
      </c>
      <c r="K177">
        <v>0</v>
      </c>
      <c r="L177">
        <v>0</v>
      </c>
      <c r="M177" s="1">
        <f t="shared" si="5"/>
        <v>112602</v>
      </c>
    </row>
    <row r="178" spans="1:13" x14ac:dyDescent="0.35">
      <c r="A178">
        <v>170500</v>
      </c>
      <c r="B178" t="s">
        <v>177</v>
      </c>
      <c r="C178" s="1">
        <v>2989</v>
      </c>
      <c r="D178" s="1">
        <v>214087</v>
      </c>
      <c r="E178" s="22">
        <v>0.65</v>
      </c>
      <c r="F178" s="22">
        <v>0.84</v>
      </c>
      <c r="G178" s="22">
        <f t="shared" si="4"/>
        <v>0.84</v>
      </c>
      <c r="H178" s="1">
        <v>639907422</v>
      </c>
      <c r="I178" s="1">
        <v>2959488</v>
      </c>
      <c r="J178">
        <v>2653231</v>
      </c>
      <c r="K178">
        <v>0</v>
      </c>
      <c r="L178">
        <v>342457</v>
      </c>
      <c r="M178" s="1">
        <f t="shared" si="5"/>
        <v>2995688</v>
      </c>
    </row>
    <row r="179" spans="1:13" x14ac:dyDescent="0.35">
      <c r="A179">
        <v>170600</v>
      </c>
      <c r="B179" t="s">
        <v>178</v>
      </c>
      <c r="C179" s="1">
        <v>1746</v>
      </c>
      <c r="D179" s="1">
        <v>271028</v>
      </c>
      <c r="E179" s="22">
        <v>0.53800000000000003</v>
      </c>
      <c r="F179" s="22">
        <v>0.79800000000000004</v>
      </c>
      <c r="G179" s="22">
        <f t="shared" si="4"/>
        <v>0.79800000000000004</v>
      </c>
      <c r="H179" s="1">
        <v>473216587</v>
      </c>
      <c r="I179" s="1">
        <v>1274875</v>
      </c>
      <c r="J179">
        <v>1108260</v>
      </c>
      <c r="K179">
        <v>0</v>
      </c>
      <c r="L179">
        <v>200943</v>
      </c>
      <c r="M179" s="1">
        <f t="shared" si="5"/>
        <v>1309203</v>
      </c>
    </row>
    <row r="180" spans="1:13" x14ac:dyDescent="0.35">
      <c r="A180">
        <v>170801</v>
      </c>
      <c r="B180" t="s">
        <v>179</v>
      </c>
      <c r="C180" s="1">
        <v>942</v>
      </c>
      <c r="D180" s="1">
        <v>450771</v>
      </c>
      <c r="E180" s="22">
        <v>0.52100000000000002</v>
      </c>
      <c r="F180" s="22">
        <v>0.66300000000000003</v>
      </c>
      <c r="G180" s="22">
        <f t="shared" si="4"/>
        <v>0.66300000000000003</v>
      </c>
      <c r="H180" s="1">
        <v>424626889</v>
      </c>
      <c r="I180" s="1">
        <v>777845</v>
      </c>
      <c r="J180">
        <v>672288</v>
      </c>
      <c r="K180">
        <v>0</v>
      </c>
      <c r="L180">
        <v>86973</v>
      </c>
      <c r="M180" s="1">
        <f t="shared" si="5"/>
        <v>759261</v>
      </c>
    </row>
    <row r="181" spans="1:13" x14ac:dyDescent="0.35">
      <c r="A181">
        <v>170901</v>
      </c>
      <c r="B181" t="s">
        <v>180</v>
      </c>
      <c r="C181" s="1">
        <v>398</v>
      </c>
      <c r="D181" s="1">
        <v>1273107</v>
      </c>
      <c r="E181" s="22">
        <v>0.30499999999999999</v>
      </c>
      <c r="F181" s="22">
        <v>4.5999999999999999E-2</v>
      </c>
      <c r="G181" s="22">
        <f t="shared" si="4"/>
        <v>0.36</v>
      </c>
      <c r="H181" s="1">
        <v>506696640</v>
      </c>
      <c r="I181" s="1">
        <v>111833</v>
      </c>
      <c r="J181">
        <v>83964</v>
      </c>
      <c r="K181">
        <v>0</v>
      </c>
      <c r="L181">
        <v>4814</v>
      </c>
      <c r="M181" s="1">
        <f t="shared" si="5"/>
        <v>88778</v>
      </c>
    </row>
    <row r="182" spans="1:13" x14ac:dyDescent="0.35">
      <c r="A182">
        <v>171102</v>
      </c>
      <c r="B182" t="s">
        <v>181</v>
      </c>
      <c r="C182" s="1">
        <v>1859</v>
      </c>
      <c r="D182" s="1">
        <v>413891</v>
      </c>
      <c r="E182" s="22">
        <v>0.54900000000000004</v>
      </c>
      <c r="F182" s="22">
        <v>0.69</v>
      </c>
      <c r="G182" s="22">
        <f t="shared" si="4"/>
        <v>0.69</v>
      </c>
      <c r="H182" s="1">
        <v>769424371</v>
      </c>
      <c r="I182" s="1">
        <v>1097199</v>
      </c>
      <c r="J182">
        <v>857420</v>
      </c>
      <c r="K182">
        <v>0</v>
      </c>
      <c r="L182">
        <v>169101</v>
      </c>
      <c r="M182" s="1">
        <f t="shared" si="5"/>
        <v>1026521</v>
      </c>
    </row>
    <row r="183" spans="1:13" x14ac:dyDescent="0.35">
      <c r="A183">
        <v>180202</v>
      </c>
      <c r="B183" t="s">
        <v>182</v>
      </c>
      <c r="C183" s="1">
        <v>914</v>
      </c>
      <c r="D183" s="1">
        <v>286296</v>
      </c>
      <c r="E183" s="22">
        <v>0.64500000000000002</v>
      </c>
      <c r="F183" s="22">
        <v>0.78600000000000003</v>
      </c>
      <c r="G183" s="22">
        <f t="shared" si="4"/>
        <v>0.78600000000000003</v>
      </c>
      <c r="H183" s="1">
        <v>261675220</v>
      </c>
      <c r="I183" s="1">
        <v>915471</v>
      </c>
      <c r="J183">
        <v>825973</v>
      </c>
      <c r="K183">
        <v>103097</v>
      </c>
      <c r="L183">
        <v>27236</v>
      </c>
      <c r="M183" s="1">
        <f t="shared" si="5"/>
        <v>956306</v>
      </c>
    </row>
    <row r="184" spans="1:13" x14ac:dyDescent="0.35">
      <c r="A184">
        <v>180300</v>
      </c>
      <c r="B184" t="s">
        <v>183</v>
      </c>
      <c r="C184" s="1">
        <v>2478</v>
      </c>
      <c r="D184" s="1">
        <v>317635</v>
      </c>
      <c r="E184" s="22">
        <v>0.67300000000000004</v>
      </c>
      <c r="F184" s="22">
        <v>0.76300000000000001</v>
      </c>
      <c r="G184" s="22">
        <f t="shared" si="4"/>
        <v>0.76300000000000001</v>
      </c>
      <c r="H184" s="1">
        <v>787101282</v>
      </c>
      <c r="I184" s="1">
        <v>2860144</v>
      </c>
      <c r="J184">
        <v>2463271</v>
      </c>
      <c r="K184">
        <v>252125</v>
      </c>
      <c r="L184">
        <v>70902</v>
      </c>
      <c r="M184" s="1">
        <f t="shared" si="5"/>
        <v>2786298</v>
      </c>
    </row>
    <row r="185" spans="1:13" x14ac:dyDescent="0.35">
      <c r="A185">
        <v>180701</v>
      </c>
      <c r="B185" t="s">
        <v>184</v>
      </c>
      <c r="C185" s="1">
        <v>1065</v>
      </c>
      <c r="D185" s="1">
        <v>308342</v>
      </c>
      <c r="E185" s="22">
        <v>0.68400000000000005</v>
      </c>
      <c r="F185" s="22">
        <v>0.76900000000000002</v>
      </c>
      <c r="G185" s="22">
        <f t="shared" si="4"/>
        <v>0.76900000000000002</v>
      </c>
      <c r="H185" s="1">
        <v>328384975</v>
      </c>
      <c r="I185" s="1">
        <v>1100142</v>
      </c>
      <c r="J185">
        <v>863225</v>
      </c>
      <c r="K185">
        <v>117911</v>
      </c>
      <c r="L185">
        <v>30779</v>
      </c>
      <c r="M185" s="1">
        <f t="shared" si="5"/>
        <v>1011915</v>
      </c>
    </row>
    <row r="186" spans="1:13" x14ac:dyDescent="0.35">
      <c r="A186">
        <v>180901</v>
      </c>
      <c r="B186" t="s">
        <v>185</v>
      </c>
      <c r="C186" s="1">
        <v>488</v>
      </c>
      <c r="D186" s="1">
        <v>278104</v>
      </c>
      <c r="E186" s="22">
        <v>0.623</v>
      </c>
      <c r="F186" s="22">
        <v>0.79200000000000004</v>
      </c>
      <c r="G186" s="22">
        <f t="shared" si="4"/>
        <v>0.79200000000000004</v>
      </c>
      <c r="H186" s="1">
        <v>135715140</v>
      </c>
      <c r="I186" s="1">
        <v>672596</v>
      </c>
      <c r="J186">
        <v>445509</v>
      </c>
      <c r="K186">
        <v>58904</v>
      </c>
      <c r="L186">
        <v>14131</v>
      </c>
      <c r="M186" s="1">
        <f t="shared" si="5"/>
        <v>518544</v>
      </c>
    </row>
    <row r="187" spans="1:13" x14ac:dyDescent="0.35">
      <c r="A187">
        <v>181001</v>
      </c>
      <c r="B187" t="s">
        <v>186</v>
      </c>
      <c r="C187" s="1">
        <v>1345</v>
      </c>
      <c r="D187" s="1">
        <v>285214</v>
      </c>
      <c r="E187" s="22">
        <v>0.67700000000000005</v>
      </c>
      <c r="F187" s="22">
        <v>0.78700000000000003</v>
      </c>
      <c r="G187" s="22">
        <f t="shared" si="4"/>
        <v>0.78700000000000003</v>
      </c>
      <c r="H187" s="1">
        <v>383613382</v>
      </c>
      <c r="I187" s="1">
        <v>1608109</v>
      </c>
      <c r="J187">
        <v>1298513</v>
      </c>
      <c r="K187">
        <v>134384</v>
      </c>
      <c r="L187">
        <v>36974</v>
      </c>
      <c r="M187" s="1">
        <f t="shared" si="5"/>
        <v>1469871</v>
      </c>
    </row>
    <row r="188" spans="1:13" x14ac:dyDescent="0.35">
      <c r="A188">
        <v>181101</v>
      </c>
      <c r="B188" t="s">
        <v>187</v>
      </c>
      <c r="C188" s="1">
        <v>830</v>
      </c>
      <c r="D188" s="1">
        <v>266285</v>
      </c>
      <c r="E188" s="22">
        <v>0.65600000000000003</v>
      </c>
      <c r="F188" s="22">
        <v>0.80100000000000005</v>
      </c>
      <c r="G188" s="22">
        <f t="shared" si="4"/>
        <v>0.80100000000000005</v>
      </c>
      <c r="H188" s="1">
        <v>221017127</v>
      </c>
      <c r="I188" s="1">
        <v>988321</v>
      </c>
      <c r="J188">
        <v>798621</v>
      </c>
      <c r="K188">
        <v>108506</v>
      </c>
      <c r="L188">
        <v>26055</v>
      </c>
      <c r="M188" s="1">
        <f t="shared" si="5"/>
        <v>933182</v>
      </c>
    </row>
    <row r="189" spans="1:13" x14ac:dyDescent="0.35">
      <c r="A189">
        <v>181201</v>
      </c>
      <c r="B189" t="s">
        <v>188</v>
      </c>
      <c r="C189" s="1">
        <v>720</v>
      </c>
      <c r="D189" s="1">
        <v>324550</v>
      </c>
      <c r="E189" s="22">
        <v>0.64300000000000002</v>
      </c>
      <c r="F189" s="22">
        <v>0.75800000000000001</v>
      </c>
      <c r="G189" s="22">
        <f t="shared" si="4"/>
        <v>0.75800000000000001</v>
      </c>
      <c r="H189" s="1">
        <v>233676516</v>
      </c>
      <c r="I189" s="1">
        <v>1107568</v>
      </c>
      <c r="J189">
        <v>916244</v>
      </c>
      <c r="K189">
        <v>82594</v>
      </c>
      <c r="L189">
        <v>19826</v>
      </c>
      <c r="M189" s="1">
        <f t="shared" si="5"/>
        <v>1018664</v>
      </c>
    </row>
    <row r="190" spans="1:13" x14ac:dyDescent="0.35">
      <c r="A190">
        <v>181302</v>
      </c>
      <c r="B190" t="s">
        <v>189</v>
      </c>
      <c r="C190" s="1">
        <v>1006</v>
      </c>
      <c r="D190" s="1">
        <v>385603</v>
      </c>
      <c r="E190" s="22">
        <v>0.59799999999999998</v>
      </c>
      <c r="F190" s="22">
        <v>0.71199999999999997</v>
      </c>
      <c r="G190" s="22">
        <f t="shared" si="4"/>
        <v>0.71199999999999997</v>
      </c>
      <c r="H190" s="1">
        <v>387917126</v>
      </c>
      <c r="I190" s="1">
        <v>886037</v>
      </c>
      <c r="J190">
        <v>705610</v>
      </c>
      <c r="K190">
        <v>119039</v>
      </c>
      <c r="L190">
        <v>25580</v>
      </c>
      <c r="M190" s="1">
        <f t="shared" si="5"/>
        <v>850229</v>
      </c>
    </row>
    <row r="191" spans="1:13" x14ac:dyDescent="0.35">
      <c r="A191">
        <v>190301</v>
      </c>
      <c r="B191" t="s">
        <v>190</v>
      </c>
      <c r="C191" s="1">
        <v>1357</v>
      </c>
      <c r="D191" s="1">
        <v>637261</v>
      </c>
      <c r="E191" s="22">
        <v>0.45600000000000002</v>
      </c>
      <c r="F191" s="22">
        <v>0.52300000000000002</v>
      </c>
      <c r="G191" s="22">
        <f t="shared" si="4"/>
        <v>0.52300000000000002</v>
      </c>
      <c r="H191" s="1">
        <v>864763231</v>
      </c>
      <c r="I191" s="1">
        <v>744858</v>
      </c>
      <c r="J191">
        <v>599021</v>
      </c>
      <c r="K191">
        <v>15251</v>
      </c>
      <c r="L191">
        <v>19705</v>
      </c>
      <c r="M191" s="1">
        <f t="shared" si="5"/>
        <v>633977</v>
      </c>
    </row>
    <row r="192" spans="1:13" x14ac:dyDescent="0.35">
      <c r="A192">
        <v>190401</v>
      </c>
      <c r="B192" t="s">
        <v>191</v>
      </c>
      <c r="C192" s="1">
        <v>1610</v>
      </c>
      <c r="D192" s="1">
        <v>651246</v>
      </c>
      <c r="E192" s="22">
        <v>0.51300000000000001</v>
      </c>
      <c r="F192" s="22">
        <v>0.51200000000000001</v>
      </c>
      <c r="G192" s="22">
        <f t="shared" si="4"/>
        <v>0.51300000000000001</v>
      </c>
      <c r="H192" s="1">
        <v>1048507034</v>
      </c>
      <c r="I192" s="1">
        <v>1145958</v>
      </c>
      <c r="J192">
        <v>1204943</v>
      </c>
      <c r="K192">
        <v>16172</v>
      </c>
      <c r="L192">
        <v>20896</v>
      </c>
      <c r="M192" s="1">
        <f t="shared" si="5"/>
        <v>1242011</v>
      </c>
    </row>
    <row r="193" spans="1:13" x14ac:dyDescent="0.35">
      <c r="A193">
        <v>190501</v>
      </c>
      <c r="B193" t="s">
        <v>192</v>
      </c>
      <c r="C193" s="1">
        <v>1516</v>
      </c>
      <c r="D193" s="1">
        <v>592272</v>
      </c>
      <c r="E193" s="22">
        <v>0.56599999999999995</v>
      </c>
      <c r="F193" s="22">
        <v>0.55700000000000005</v>
      </c>
      <c r="G193" s="22">
        <f t="shared" si="4"/>
        <v>0.56599999999999995</v>
      </c>
      <c r="H193" s="1">
        <v>897884477</v>
      </c>
      <c r="I193" s="1">
        <v>654140</v>
      </c>
      <c r="J193">
        <v>574712</v>
      </c>
      <c r="K193">
        <v>17268</v>
      </c>
      <c r="L193">
        <v>22312</v>
      </c>
      <c r="M193" s="1">
        <f t="shared" si="5"/>
        <v>614292</v>
      </c>
    </row>
    <row r="194" spans="1:13" x14ac:dyDescent="0.35">
      <c r="A194">
        <v>190701</v>
      </c>
      <c r="B194" t="s">
        <v>193</v>
      </c>
      <c r="C194" s="1">
        <v>1242</v>
      </c>
      <c r="D194" s="1">
        <v>606119</v>
      </c>
      <c r="E194" s="22">
        <v>0.62</v>
      </c>
      <c r="F194" s="22">
        <v>0.54700000000000004</v>
      </c>
      <c r="G194" s="22">
        <f t="shared" si="4"/>
        <v>0.62</v>
      </c>
      <c r="H194" s="1">
        <v>752800879</v>
      </c>
      <c r="I194" s="1">
        <v>869387</v>
      </c>
      <c r="J194">
        <v>845673</v>
      </c>
      <c r="K194">
        <v>13755</v>
      </c>
      <c r="L194">
        <v>17773</v>
      </c>
      <c r="M194" s="1">
        <f t="shared" si="5"/>
        <v>877201</v>
      </c>
    </row>
    <row r="195" spans="1:13" x14ac:dyDescent="0.35">
      <c r="A195">
        <v>190901</v>
      </c>
      <c r="B195" t="s">
        <v>194</v>
      </c>
      <c r="C195" s="1">
        <v>392</v>
      </c>
      <c r="D195" s="1">
        <v>2283208</v>
      </c>
      <c r="E195" s="22">
        <v>0.32300000000000001</v>
      </c>
      <c r="F195" s="22">
        <v>0</v>
      </c>
      <c r="G195" s="22">
        <f t="shared" si="4"/>
        <v>0.36</v>
      </c>
      <c r="H195" s="1">
        <v>895017852</v>
      </c>
      <c r="I195" s="1">
        <v>191976</v>
      </c>
      <c r="J195">
        <v>216772</v>
      </c>
      <c r="K195">
        <v>0</v>
      </c>
      <c r="L195">
        <v>0</v>
      </c>
      <c r="M195" s="1">
        <f t="shared" si="5"/>
        <v>216772</v>
      </c>
    </row>
    <row r="196" spans="1:13" x14ac:dyDescent="0.35">
      <c r="A196">
        <v>191401</v>
      </c>
      <c r="B196" t="s">
        <v>195</v>
      </c>
      <c r="C196" s="1">
        <v>369</v>
      </c>
      <c r="D196" s="1">
        <v>3060737</v>
      </c>
      <c r="E196" s="22">
        <v>4.8000000000000001E-2</v>
      </c>
      <c r="F196" s="22">
        <v>0</v>
      </c>
      <c r="G196" s="22">
        <f t="shared" ref="G196:G259" si="6">MAX(IF(E196&gt;F196,E196,F196),0.36)</f>
        <v>0.36</v>
      </c>
      <c r="H196" s="1">
        <v>1129412218</v>
      </c>
      <c r="I196" s="1">
        <v>158853</v>
      </c>
      <c r="J196">
        <v>158152</v>
      </c>
      <c r="K196">
        <v>0</v>
      </c>
      <c r="L196">
        <v>0</v>
      </c>
      <c r="M196" s="1">
        <f t="shared" si="5"/>
        <v>158152</v>
      </c>
    </row>
    <row r="197" spans="1:13" x14ac:dyDescent="0.35">
      <c r="A197">
        <v>200401</v>
      </c>
      <c r="B197" t="s">
        <v>196</v>
      </c>
      <c r="C197" s="1">
        <v>123</v>
      </c>
      <c r="D197" s="1">
        <v>5297922</v>
      </c>
      <c r="E197" s="22">
        <v>0</v>
      </c>
      <c r="F197" s="22">
        <v>0</v>
      </c>
      <c r="G197" s="22">
        <f t="shared" si="6"/>
        <v>0.36</v>
      </c>
      <c r="H197" s="1">
        <v>651644518</v>
      </c>
      <c r="I197" s="1">
        <v>90865</v>
      </c>
      <c r="J197">
        <v>94224</v>
      </c>
      <c r="K197">
        <v>0</v>
      </c>
      <c r="L197">
        <v>0</v>
      </c>
      <c r="M197" s="1">
        <f t="shared" ref="M197:M260" si="7">SUM(J197:L197)</f>
        <v>94224</v>
      </c>
    </row>
    <row r="198" spans="1:13" x14ac:dyDescent="0.35">
      <c r="A198">
        <v>200601</v>
      </c>
      <c r="B198" t="s">
        <v>197</v>
      </c>
      <c r="C198" s="1">
        <v>108</v>
      </c>
      <c r="D198" s="1">
        <v>4234495</v>
      </c>
      <c r="E198" s="22">
        <v>0</v>
      </c>
      <c r="F198" s="22">
        <v>0</v>
      </c>
      <c r="G198" s="22">
        <f t="shared" si="6"/>
        <v>0.36</v>
      </c>
      <c r="H198" s="1">
        <v>457325470</v>
      </c>
      <c r="I198" s="1">
        <v>53143</v>
      </c>
      <c r="J198">
        <v>57029</v>
      </c>
      <c r="K198">
        <v>0</v>
      </c>
      <c r="L198">
        <v>0</v>
      </c>
      <c r="M198" s="1">
        <f t="shared" si="7"/>
        <v>57029</v>
      </c>
    </row>
    <row r="199" spans="1:13" x14ac:dyDescent="0.35">
      <c r="A199">
        <v>200701</v>
      </c>
      <c r="B199" t="s">
        <v>198</v>
      </c>
      <c r="C199" s="1">
        <v>72</v>
      </c>
      <c r="D199" s="1">
        <v>9319893</v>
      </c>
      <c r="E199" s="22">
        <v>0</v>
      </c>
      <c r="F199" s="22">
        <v>0</v>
      </c>
      <c r="G199" s="22">
        <f t="shared" si="6"/>
        <v>0.36</v>
      </c>
      <c r="H199" s="1">
        <v>671032304</v>
      </c>
      <c r="I199" s="1">
        <v>28715</v>
      </c>
      <c r="J199">
        <v>36664</v>
      </c>
      <c r="K199">
        <v>0</v>
      </c>
      <c r="L199">
        <v>0</v>
      </c>
      <c r="M199" s="1">
        <f t="shared" si="7"/>
        <v>36664</v>
      </c>
    </row>
    <row r="200" spans="1:13" x14ac:dyDescent="0.35">
      <c r="A200">
        <v>200901</v>
      </c>
      <c r="B200" t="s">
        <v>199</v>
      </c>
      <c r="C200" s="1">
        <v>140</v>
      </c>
      <c r="D200" s="1">
        <v>2775651</v>
      </c>
      <c r="E200" s="22">
        <v>0.216</v>
      </c>
      <c r="F200" s="22">
        <v>0</v>
      </c>
      <c r="G200" s="22">
        <f t="shared" si="6"/>
        <v>0.36</v>
      </c>
      <c r="H200" s="1">
        <v>388591274</v>
      </c>
      <c r="I200" s="1">
        <v>88060</v>
      </c>
      <c r="J200">
        <v>92260</v>
      </c>
      <c r="K200">
        <v>0</v>
      </c>
      <c r="L200">
        <v>0</v>
      </c>
      <c r="M200" s="1">
        <f t="shared" si="7"/>
        <v>92260</v>
      </c>
    </row>
    <row r="201" spans="1:13" x14ac:dyDescent="0.35">
      <c r="A201">
        <v>210302</v>
      </c>
      <c r="B201" t="s">
        <v>200</v>
      </c>
      <c r="C201" s="1">
        <v>788</v>
      </c>
      <c r="D201" s="1">
        <v>333047</v>
      </c>
      <c r="E201" s="22">
        <v>0.56100000000000005</v>
      </c>
      <c r="F201" s="22">
        <v>0.751</v>
      </c>
      <c r="G201" s="22">
        <f t="shared" si="6"/>
        <v>0.751</v>
      </c>
      <c r="H201" s="1">
        <v>262441230</v>
      </c>
      <c r="I201" s="1">
        <v>891467</v>
      </c>
      <c r="J201">
        <v>798047</v>
      </c>
      <c r="K201">
        <v>85922</v>
      </c>
      <c r="L201">
        <v>12539</v>
      </c>
      <c r="M201" s="1">
        <f t="shared" si="7"/>
        <v>896508</v>
      </c>
    </row>
    <row r="202" spans="1:13" x14ac:dyDescent="0.35">
      <c r="A202">
        <v>210402</v>
      </c>
      <c r="B202" t="s">
        <v>201</v>
      </c>
      <c r="C202" s="1">
        <v>1092</v>
      </c>
      <c r="D202" s="1">
        <v>309026</v>
      </c>
      <c r="E202" s="22">
        <v>0.621</v>
      </c>
      <c r="F202" s="22">
        <v>0.76900000000000002</v>
      </c>
      <c r="G202" s="22">
        <f t="shared" si="6"/>
        <v>0.76900000000000002</v>
      </c>
      <c r="H202" s="1">
        <v>337456611</v>
      </c>
      <c r="I202" s="1">
        <v>1365865</v>
      </c>
      <c r="J202">
        <v>1070138</v>
      </c>
      <c r="K202">
        <v>121747</v>
      </c>
      <c r="L202">
        <v>19183</v>
      </c>
      <c r="M202" s="1">
        <f t="shared" si="7"/>
        <v>1211068</v>
      </c>
    </row>
    <row r="203" spans="1:13" x14ac:dyDescent="0.35">
      <c r="A203">
        <v>210601</v>
      </c>
      <c r="B203" t="s">
        <v>202</v>
      </c>
      <c r="C203" s="1">
        <v>1245</v>
      </c>
      <c r="D203" s="1">
        <v>297120</v>
      </c>
      <c r="E203" s="22">
        <v>0.63700000000000001</v>
      </c>
      <c r="F203" s="22">
        <v>0.77800000000000002</v>
      </c>
      <c r="G203" s="22">
        <f t="shared" si="6"/>
        <v>0.77800000000000002</v>
      </c>
      <c r="H203" s="1">
        <v>369915246</v>
      </c>
      <c r="I203" s="1">
        <v>1537097</v>
      </c>
      <c r="J203">
        <v>1255315</v>
      </c>
      <c r="K203">
        <v>125106</v>
      </c>
      <c r="L203">
        <v>19587</v>
      </c>
      <c r="M203" s="1">
        <f t="shared" si="7"/>
        <v>1400008</v>
      </c>
    </row>
    <row r="204" spans="1:13" x14ac:dyDescent="0.35">
      <c r="A204">
        <v>210800</v>
      </c>
      <c r="B204" t="s">
        <v>203</v>
      </c>
      <c r="C204" s="1">
        <v>1104</v>
      </c>
      <c r="D204" s="1">
        <v>274323</v>
      </c>
      <c r="E204" s="22">
        <v>0.71199999999999997</v>
      </c>
      <c r="F204" s="22">
        <v>0.79500000000000004</v>
      </c>
      <c r="G204" s="22">
        <f t="shared" si="6"/>
        <v>0.79500000000000004</v>
      </c>
      <c r="H204" s="1">
        <v>302852893</v>
      </c>
      <c r="I204" s="1">
        <v>1085165</v>
      </c>
      <c r="J204">
        <v>987705</v>
      </c>
      <c r="K204">
        <v>121914</v>
      </c>
      <c r="L204">
        <v>18622</v>
      </c>
      <c r="M204" s="1">
        <f t="shared" si="7"/>
        <v>1128241</v>
      </c>
    </row>
    <row r="205" spans="1:13" x14ac:dyDescent="0.35">
      <c r="A205">
        <v>211003</v>
      </c>
      <c r="B205" t="s">
        <v>204</v>
      </c>
      <c r="C205" s="1">
        <v>849</v>
      </c>
      <c r="D205" s="1">
        <v>371842</v>
      </c>
      <c r="E205" s="22">
        <v>0.437</v>
      </c>
      <c r="F205" s="22">
        <v>0.72199999999999998</v>
      </c>
      <c r="G205" s="22">
        <f t="shared" si="6"/>
        <v>0.72199999999999998</v>
      </c>
      <c r="H205" s="1">
        <v>315694364</v>
      </c>
      <c r="I205" s="1">
        <v>851246</v>
      </c>
      <c r="J205">
        <v>751085</v>
      </c>
      <c r="K205">
        <v>82448</v>
      </c>
      <c r="L205">
        <v>11608</v>
      </c>
      <c r="M205" s="1">
        <f t="shared" si="7"/>
        <v>845141</v>
      </c>
    </row>
    <row r="206" spans="1:13" x14ac:dyDescent="0.35">
      <c r="A206">
        <v>211103</v>
      </c>
      <c r="B206" t="s">
        <v>205</v>
      </c>
      <c r="C206" s="1">
        <v>609</v>
      </c>
      <c r="D206" s="1">
        <v>806534</v>
      </c>
      <c r="E206" s="22">
        <v>0.38500000000000001</v>
      </c>
      <c r="F206" s="22">
        <v>0.39600000000000002</v>
      </c>
      <c r="G206" s="22">
        <f t="shared" si="6"/>
        <v>0.39600000000000002</v>
      </c>
      <c r="H206" s="1">
        <v>491179757</v>
      </c>
      <c r="I206" s="1">
        <v>448389</v>
      </c>
      <c r="J206">
        <v>393511</v>
      </c>
      <c r="K206">
        <v>37933</v>
      </c>
      <c r="L206">
        <v>5348</v>
      </c>
      <c r="M206" s="1">
        <f t="shared" si="7"/>
        <v>436792</v>
      </c>
    </row>
    <row r="207" spans="1:13" x14ac:dyDescent="0.35">
      <c r="A207">
        <v>211701</v>
      </c>
      <c r="B207" t="s">
        <v>206</v>
      </c>
      <c r="C207" s="1">
        <v>229</v>
      </c>
      <c r="D207" s="1">
        <v>429510</v>
      </c>
      <c r="E207" s="22">
        <v>0.54900000000000004</v>
      </c>
      <c r="F207" s="22">
        <v>0.67900000000000005</v>
      </c>
      <c r="G207" s="22">
        <f t="shared" si="6"/>
        <v>0.67900000000000005</v>
      </c>
      <c r="H207" s="1">
        <v>98357958</v>
      </c>
      <c r="I207" s="1">
        <v>413673</v>
      </c>
      <c r="J207">
        <v>345707</v>
      </c>
      <c r="K207">
        <v>23771</v>
      </c>
      <c r="L207">
        <v>3167</v>
      </c>
      <c r="M207" s="1">
        <f t="shared" si="7"/>
        <v>372645</v>
      </c>
    </row>
    <row r="208" spans="1:13" x14ac:dyDescent="0.35">
      <c r="A208">
        <v>211901</v>
      </c>
      <c r="B208" t="s">
        <v>207</v>
      </c>
      <c r="C208" s="1">
        <v>256</v>
      </c>
      <c r="D208" s="1">
        <v>7304123</v>
      </c>
      <c r="E208" s="22">
        <v>0</v>
      </c>
      <c r="F208" s="22">
        <v>0</v>
      </c>
      <c r="G208" s="22">
        <f t="shared" si="6"/>
        <v>0.36</v>
      </c>
      <c r="H208" s="1">
        <v>1869855587</v>
      </c>
      <c r="I208" s="1">
        <v>92298</v>
      </c>
      <c r="J208">
        <v>98127</v>
      </c>
      <c r="K208">
        <v>0</v>
      </c>
      <c r="L208">
        <v>0</v>
      </c>
      <c r="M208" s="1">
        <f t="shared" si="7"/>
        <v>98127</v>
      </c>
    </row>
    <row r="209" spans="1:13" x14ac:dyDescent="0.35">
      <c r="A209">
        <v>212001</v>
      </c>
      <c r="B209" t="s">
        <v>208</v>
      </c>
      <c r="C209" s="1">
        <v>1140</v>
      </c>
      <c r="D209" s="1">
        <v>297553</v>
      </c>
      <c r="E209" s="22">
        <v>0.57899999999999996</v>
      </c>
      <c r="F209" s="22">
        <v>0.77800000000000002</v>
      </c>
      <c r="G209" s="22">
        <f t="shared" si="6"/>
        <v>0.77800000000000002</v>
      </c>
      <c r="H209" s="1">
        <v>339210791</v>
      </c>
      <c r="I209" s="1">
        <v>1343396</v>
      </c>
      <c r="J209">
        <v>1068871</v>
      </c>
      <c r="K209">
        <v>141763</v>
      </c>
      <c r="L209">
        <v>20160</v>
      </c>
      <c r="M209" s="1">
        <f t="shared" si="7"/>
        <v>1230794</v>
      </c>
    </row>
    <row r="210" spans="1:13" x14ac:dyDescent="0.35">
      <c r="A210">
        <v>212101</v>
      </c>
      <c r="B210" t="s">
        <v>209</v>
      </c>
      <c r="C210" s="1">
        <v>2376</v>
      </c>
      <c r="D210" s="1">
        <v>196468</v>
      </c>
      <c r="E210" s="22">
        <v>0.54900000000000004</v>
      </c>
      <c r="F210" s="22">
        <v>0.85399999999999998</v>
      </c>
      <c r="G210" s="22">
        <f t="shared" si="6"/>
        <v>0.85399999999999998</v>
      </c>
      <c r="H210" s="1">
        <v>466808468</v>
      </c>
      <c r="I210" s="1">
        <v>2777223</v>
      </c>
      <c r="J210">
        <v>2565496</v>
      </c>
      <c r="K210">
        <v>287937</v>
      </c>
      <c r="L210">
        <v>43334</v>
      </c>
      <c r="M210" s="1">
        <f t="shared" si="7"/>
        <v>2896767</v>
      </c>
    </row>
    <row r="211" spans="1:13" x14ac:dyDescent="0.35">
      <c r="A211">
        <v>220101</v>
      </c>
      <c r="B211" t="s">
        <v>210</v>
      </c>
      <c r="C211" s="1">
        <v>2017</v>
      </c>
      <c r="D211" s="1">
        <v>305955</v>
      </c>
      <c r="E211" s="22">
        <v>0.29299999999999998</v>
      </c>
      <c r="F211" s="22">
        <v>0.77200000000000002</v>
      </c>
      <c r="G211" s="22">
        <f t="shared" si="6"/>
        <v>0.77200000000000002</v>
      </c>
      <c r="H211" s="1">
        <v>617111556</v>
      </c>
      <c r="I211" s="1">
        <v>1163438</v>
      </c>
      <c r="J211">
        <v>1105166</v>
      </c>
      <c r="K211">
        <v>0</v>
      </c>
      <c r="L211">
        <v>15956</v>
      </c>
      <c r="M211" s="1">
        <f t="shared" si="7"/>
        <v>1121122</v>
      </c>
    </row>
    <row r="212" spans="1:13" x14ac:dyDescent="0.35">
      <c r="A212">
        <v>220202</v>
      </c>
      <c r="B212" t="s">
        <v>211</v>
      </c>
      <c r="C212" s="1">
        <v>614</v>
      </c>
      <c r="D212" s="1">
        <v>1033521</v>
      </c>
      <c r="E212" s="22">
        <v>0.23899999999999999</v>
      </c>
      <c r="F212" s="22">
        <v>0.22600000000000001</v>
      </c>
      <c r="G212" s="22">
        <f t="shared" si="6"/>
        <v>0.36</v>
      </c>
      <c r="H212" s="1">
        <v>634582247</v>
      </c>
      <c r="I212" s="1">
        <v>257270</v>
      </c>
      <c r="J212">
        <v>273554</v>
      </c>
      <c r="K212">
        <v>0</v>
      </c>
      <c r="L212">
        <v>1291</v>
      </c>
      <c r="M212" s="1">
        <f t="shared" si="7"/>
        <v>274845</v>
      </c>
    </row>
    <row r="213" spans="1:13" x14ac:dyDescent="0.35">
      <c r="A213">
        <v>220301</v>
      </c>
      <c r="B213" t="s">
        <v>212</v>
      </c>
      <c r="C213" s="1">
        <v>4233</v>
      </c>
      <c r="D213" s="1">
        <v>162472</v>
      </c>
      <c r="E213" s="22">
        <v>0</v>
      </c>
      <c r="F213" s="22">
        <v>0.879</v>
      </c>
      <c r="G213" s="22">
        <f t="shared" si="6"/>
        <v>0.879</v>
      </c>
      <c r="H213" s="1">
        <v>687745717</v>
      </c>
      <c r="I213" s="1">
        <v>2561347</v>
      </c>
      <c r="J213">
        <v>2592760</v>
      </c>
      <c r="K213">
        <v>0</v>
      </c>
      <c r="L213">
        <v>37259</v>
      </c>
      <c r="M213" s="1">
        <f t="shared" si="7"/>
        <v>2630019</v>
      </c>
    </row>
    <row r="214" spans="1:13" x14ac:dyDescent="0.35">
      <c r="A214">
        <v>220401</v>
      </c>
      <c r="B214" t="s">
        <v>213</v>
      </c>
      <c r="C214" s="1">
        <v>1577</v>
      </c>
      <c r="D214" s="1">
        <v>461886</v>
      </c>
      <c r="E214" s="22">
        <v>0.192</v>
      </c>
      <c r="F214" s="22">
        <v>0.65500000000000003</v>
      </c>
      <c r="G214" s="22">
        <f t="shared" si="6"/>
        <v>0.65500000000000003</v>
      </c>
      <c r="H214" s="1">
        <v>728395326</v>
      </c>
      <c r="I214" s="1">
        <v>998736</v>
      </c>
      <c r="J214">
        <v>1027154</v>
      </c>
      <c r="K214">
        <v>0</v>
      </c>
      <c r="L214">
        <v>11017</v>
      </c>
      <c r="M214" s="1">
        <f t="shared" si="7"/>
        <v>1038171</v>
      </c>
    </row>
    <row r="215" spans="1:13" x14ac:dyDescent="0.35">
      <c r="A215">
        <v>220701</v>
      </c>
      <c r="B215" t="s">
        <v>214</v>
      </c>
      <c r="C215" s="1">
        <v>1064</v>
      </c>
      <c r="D215" s="1">
        <v>997432</v>
      </c>
      <c r="E215" s="22">
        <v>0.246</v>
      </c>
      <c r="F215" s="22">
        <v>0.253</v>
      </c>
      <c r="G215" s="22">
        <f t="shared" si="6"/>
        <v>0.36</v>
      </c>
      <c r="H215" s="1">
        <v>1061268693</v>
      </c>
      <c r="I215" s="1">
        <v>428822</v>
      </c>
      <c r="J215">
        <v>399395</v>
      </c>
      <c r="K215">
        <v>0</v>
      </c>
      <c r="L215">
        <v>3060</v>
      </c>
      <c r="M215" s="1">
        <f t="shared" si="7"/>
        <v>402455</v>
      </c>
    </row>
    <row r="216" spans="1:13" x14ac:dyDescent="0.35">
      <c r="A216">
        <v>220909</v>
      </c>
      <c r="B216" t="s">
        <v>215</v>
      </c>
      <c r="C216" s="1">
        <v>491</v>
      </c>
      <c r="D216" s="1">
        <v>1024705</v>
      </c>
      <c r="E216" s="22">
        <v>0</v>
      </c>
      <c r="F216" s="22">
        <v>0.23200000000000001</v>
      </c>
      <c r="G216" s="22">
        <f t="shared" si="6"/>
        <v>0.36</v>
      </c>
      <c r="H216" s="1">
        <v>503130526</v>
      </c>
      <c r="I216" s="1">
        <v>177038</v>
      </c>
      <c r="J216">
        <v>177044</v>
      </c>
      <c r="K216">
        <v>0</v>
      </c>
      <c r="L216">
        <v>1189</v>
      </c>
      <c r="M216" s="1">
        <f t="shared" si="7"/>
        <v>178233</v>
      </c>
    </row>
    <row r="217" spans="1:13" x14ac:dyDescent="0.35">
      <c r="A217">
        <v>221001</v>
      </c>
      <c r="B217" t="s">
        <v>216</v>
      </c>
      <c r="C217" s="1">
        <v>471</v>
      </c>
      <c r="D217" s="1">
        <v>682921</v>
      </c>
      <c r="E217" s="22">
        <v>0.33400000000000002</v>
      </c>
      <c r="F217" s="22">
        <v>0.48899999999999999</v>
      </c>
      <c r="G217" s="22">
        <f t="shared" si="6"/>
        <v>0.48899999999999999</v>
      </c>
      <c r="H217" s="1">
        <v>321655957</v>
      </c>
      <c r="I217" s="1">
        <v>198173</v>
      </c>
      <c r="J217">
        <v>208103</v>
      </c>
      <c r="K217">
        <v>0</v>
      </c>
      <c r="L217">
        <v>2318</v>
      </c>
      <c r="M217" s="1">
        <f t="shared" si="7"/>
        <v>210421</v>
      </c>
    </row>
    <row r="218" spans="1:13" x14ac:dyDescent="0.35">
      <c r="A218">
        <v>221301</v>
      </c>
      <c r="B218" t="s">
        <v>217</v>
      </c>
      <c r="C218" s="1">
        <v>382</v>
      </c>
      <c r="D218" s="1">
        <v>981746</v>
      </c>
      <c r="E218" s="22">
        <v>0.224</v>
      </c>
      <c r="F218" s="22">
        <v>0.26500000000000001</v>
      </c>
      <c r="G218" s="22">
        <f t="shared" si="6"/>
        <v>0.36</v>
      </c>
      <c r="H218" s="1">
        <v>375027279</v>
      </c>
      <c r="I218" s="1">
        <v>166807</v>
      </c>
      <c r="J218">
        <v>174817</v>
      </c>
      <c r="K218">
        <v>0</v>
      </c>
      <c r="L218">
        <v>882</v>
      </c>
      <c r="M218" s="1">
        <f t="shared" si="7"/>
        <v>175699</v>
      </c>
    </row>
    <row r="219" spans="1:13" x14ac:dyDescent="0.35">
      <c r="A219">
        <v>221401</v>
      </c>
      <c r="B219" t="s">
        <v>218</v>
      </c>
      <c r="C219" s="1">
        <v>566</v>
      </c>
      <c r="D219" s="1">
        <v>729793</v>
      </c>
      <c r="E219" s="22">
        <v>8.1000000000000003E-2</v>
      </c>
      <c r="F219" s="22">
        <v>0.45400000000000001</v>
      </c>
      <c r="G219" s="22">
        <f t="shared" si="6"/>
        <v>0.45400000000000001</v>
      </c>
      <c r="H219" s="1">
        <v>413062955</v>
      </c>
      <c r="I219" s="1">
        <v>265423</v>
      </c>
      <c r="J219">
        <v>258633</v>
      </c>
      <c r="K219">
        <v>0</v>
      </c>
      <c r="L219">
        <v>2831</v>
      </c>
      <c r="M219" s="1">
        <f t="shared" si="7"/>
        <v>261464</v>
      </c>
    </row>
    <row r="220" spans="1:13" x14ac:dyDescent="0.35">
      <c r="A220">
        <v>222000</v>
      </c>
      <c r="B220" t="s">
        <v>219</v>
      </c>
      <c r="C220" s="1">
        <v>4047</v>
      </c>
      <c r="D220" s="1">
        <v>399148</v>
      </c>
      <c r="E220" s="22">
        <v>0.2</v>
      </c>
      <c r="F220" s="22">
        <v>0.70199999999999996</v>
      </c>
      <c r="G220" s="22">
        <f t="shared" si="6"/>
        <v>0.70199999999999996</v>
      </c>
      <c r="H220" s="1">
        <v>1615353864</v>
      </c>
      <c r="I220" s="1">
        <v>1906464</v>
      </c>
      <c r="J220">
        <v>1944672</v>
      </c>
      <c r="K220">
        <v>0</v>
      </c>
      <c r="L220">
        <v>30690</v>
      </c>
      <c r="M220" s="1">
        <f t="shared" si="7"/>
        <v>1975362</v>
      </c>
    </row>
    <row r="221" spans="1:13" x14ac:dyDescent="0.35">
      <c r="A221">
        <v>222201</v>
      </c>
      <c r="B221" t="s">
        <v>220</v>
      </c>
      <c r="C221" s="1">
        <v>3523</v>
      </c>
      <c r="D221" s="1">
        <v>220082</v>
      </c>
      <c r="E221" s="22">
        <v>0.27300000000000002</v>
      </c>
      <c r="F221" s="22">
        <v>0.83599999999999997</v>
      </c>
      <c r="G221" s="22">
        <f t="shared" si="6"/>
        <v>0.83599999999999997</v>
      </c>
      <c r="H221" s="1">
        <v>775352398</v>
      </c>
      <c r="I221" s="1">
        <v>2038830</v>
      </c>
      <c r="J221">
        <v>1510741</v>
      </c>
      <c r="K221">
        <v>0</v>
      </c>
      <c r="L221">
        <v>31013</v>
      </c>
      <c r="M221" s="1">
        <f t="shared" si="7"/>
        <v>1541754</v>
      </c>
    </row>
    <row r="222" spans="1:13" x14ac:dyDescent="0.35">
      <c r="A222">
        <v>230201</v>
      </c>
      <c r="B222" t="s">
        <v>221</v>
      </c>
      <c r="C222" s="1">
        <v>449</v>
      </c>
      <c r="D222" s="1">
        <v>380320</v>
      </c>
      <c r="E222" s="22">
        <v>0.158</v>
      </c>
      <c r="F222" s="22">
        <v>0.71599999999999997</v>
      </c>
      <c r="G222" s="22">
        <f t="shared" si="6"/>
        <v>0.71599999999999997</v>
      </c>
      <c r="H222" s="1">
        <v>170763952</v>
      </c>
      <c r="I222" s="1">
        <v>437048</v>
      </c>
      <c r="J222">
        <v>430201</v>
      </c>
      <c r="K222">
        <v>0</v>
      </c>
      <c r="L222">
        <v>3902</v>
      </c>
      <c r="M222" s="1">
        <f t="shared" si="7"/>
        <v>434103</v>
      </c>
    </row>
    <row r="223" spans="1:13" x14ac:dyDescent="0.35">
      <c r="A223">
        <v>230301</v>
      </c>
      <c r="B223" t="s">
        <v>222</v>
      </c>
      <c r="C223" s="1">
        <v>417</v>
      </c>
      <c r="D223" s="1">
        <v>480716</v>
      </c>
      <c r="E223" s="22">
        <v>0.54300000000000004</v>
      </c>
      <c r="F223" s="22">
        <v>0.64</v>
      </c>
      <c r="G223" s="22">
        <f t="shared" si="6"/>
        <v>0.64</v>
      </c>
      <c r="H223" s="1">
        <v>200458775</v>
      </c>
      <c r="I223" s="1">
        <v>636291</v>
      </c>
      <c r="J223">
        <v>567074</v>
      </c>
      <c r="K223">
        <v>15356</v>
      </c>
      <c r="L223">
        <v>5262</v>
      </c>
      <c r="M223" s="1">
        <f t="shared" si="7"/>
        <v>587692</v>
      </c>
    </row>
    <row r="224" spans="1:13" x14ac:dyDescent="0.35">
      <c r="A224">
        <v>230901</v>
      </c>
      <c r="B224" t="s">
        <v>223</v>
      </c>
      <c r="C224" s="1">
        <v>1417</v>
      </c>
      <c r="D224" s="1">
        <v>344515</v>
      </c>
      <c r="E224" s="22">
        <v>0</v>
      </c>
      <c r="F224" s="22">
        <v>0.74199999999999999</v>
      </c>
      <c r="G224" s="22">
        <f t="shared" si="6"/>
        <v>0.74199999999999999</v>
      </c>
      <c r="H224" s="1">
        <v>488178869</v>
      </c>
      <c r="I224" s="1">
        <v>920412</v>
      </c>
      <c r="J224">
        <v>810838</v>
      </c>
      <c r="K224">
        <v>0</v>
      </c>
      <c r="L224">
        <v>11235</v>
      </c>
      <c r="M224" s="1">
        <f t="shared" si="7"/>
        <v>822073</v>
      </c>
    </row>
    <row r="225" spans="1:13" x14ac:dyDescent="0.35">
      <c r="A225">
        <v>231101</v>
      </c>
      <c r="B225" t="s">
        <v>224</v>
      </c>
      <c r="C225" s="1">
        <v>1153</v>
      </c>
      <c r="D225" s="1">
        <v>514198</v>
      </c>
      <c r="E225" s="22">
        <v>0.41699999999999998</v>
      </c>
      <c r="F225" s="22">
        <v>0.61499999999999999</v>
      </c>
      <c r="G225" s="22">
        <f t="shared" si="6"/>
        <v>0.61499999999999999</v>
      </c>
      <c r="H225" s="1">
        <v>592871285</v>
      </c>
      <c r="I225" s="1">
        <v>725932</v>
      </c>
      <c r="J225">
        <v>708336</v>
      </c>
      <c r="K225">
        <v>0</v>
      </c>
      <c r="L225">
        <v>7083</v>
      </c>
      <c r="M225" s="1">
        <f t="shared" si="7"/>
        <v>715419</v>
      </c>
    </row>
    <row r="226" spans="1:13" x14ac:dyDescent="0.35">
      <c r="A226">
        <v>231301</v>
      </c>
      <c r="B226" t="s">
        <v>225</v>
      </c>
      <c r="C226" s="1">
        <v>925</v>
      </c>
      <c r="D226" s="1">
        <v>484883</v>
      </c>
      <c r="E226" s="22">
        <v>0.27300000000000002</v>
      </c>
      <c r="F226" s="22">
        <v>0.63700000000000001</v>
      </c>
      <c r="G226" s="22">
        <f t="shared" si="6"/>
        <v>0.63700000000000001</v>
      </c>
      <c r="H226" s="1">
        <v>448517666</v>
      </c>
      <c r="I226" s="1">
        <v>676024</v>
      </c>
      <c r="J226">
        <v>636544</v>
      </c>
      <c r="K226">
        <v>0</v>
      </c>
      <c r="L226">
        <v>6630</v>
      </c>
      <c r="M226" s="1">
        <f t="shared" si="7"/>
        <v>643174</v>
      </c>
    </row>
    <row r="227" spans="1:13" x14ac:dyDescent="0.35">
      <c r="A227">
        <v>240101</v>
      </c>
      <c r="B227" t="s">
        <v>226</v>
      </c>
      <c r="C227" s="1">
        <v>1082</v>
      </c>
      <c r="D227" s="1">
        <v>358398</v>
      </c>
      <c r="E227" s="22">
        <v>0.67300000000000004</v>
      </c>
      <c r="F227" s="22">
        <v>0.73199999999999998</v>
      </c>
      <c r="G227" s="22">
        <f t="shared" si="6"/>
        <v>0.73199999999999998</v>
      </c>
      <c r="H227" s="1">
        <v>387787029</v>
      </c>
      <c r="I227" s="1">
        <v>824002</v>
      </c>
      <c r="J227">
        <v>772020</v>
      </c>
      <c r="K227">
        <v>100672</v>
      </c>
      <c r="L227">
        <v>29230</v>
      </c>
      <c r="M227" s="1">
        <f t="shared" si="7"/>
        <v>901922</v>
      </c>
    </row>
    <row r="228" spans="1:13" x14ac:dyDescent="0.35">
      <c r="A228">
        <v>240201</v>
      </c>
      <c r="B228" t="s">
        <v>227</v>
      </c>
      <c r="C228" s="1">
        <v>944</v>
      </c>
      <c r="D228" s="1">
        <v>349873</v>
      </c>
      <c r="E228" s="22">
        <v>0.60799999999999998</v>
      </c>
      <c r="F228" s="22">
        <v>0.73799999999999999</v>
      </c>
      <c r="G228" s="22">
        <f t="shared" si="6"/>
        <v>0.73799999999999999</v>
      </c>
      <c r="H228" s="1">
        <v>330280459</v>
      </c>
      <c r="I228" s="1">
        <v>801936</v>
      </c>
      <c r="J228">
        <v>716479</v>
      </c>
      <c r="K228">
        <v>104252</v>
      </c>
      <c r="L228">
        <v>25381</v>
      </c>
      <c r="M228" s="1">
        <f t="shared" si="7"/>
        <v>846112</v>
      </c>
    </row>
    <row r="229" spans="1:13" x14ac:dyDescent="0.35">
      <c r="A229">
        <v>240401</v>
      </c>
      <c r="B229" t="s">
        <v>228</v>
      </c>
      <c r="C229" s="1">
        <v>940</v>
      </c>
      <c r="D229" s="1">
        <v>637420</v>
      </c>
      <c r="E229" s="22">
        <v>0.52100000000000002</v>
      </c>
      <c r="F229" s="22">
        <v>0.52300000000000002</v>
      </c>
      <c r="G229" s="22">
        <f t="shared" si="6"/>
        <v>0.52300000000000002</v>
      </c>
      <c r="H229" s="1">
        <v>599175249</v>
      </c>
      <c r="I229" s="1">
        <v>475793</v>
      </c>
      <c r="J229">
        <v>459432</v>
      </c>
      <c r="K229">
        <v>59529</v>
      </c>
      <c r="L229">
        <v>16989</v>
      </c>
      <c r="M229" s="1">
        <f t="shared" si="7"/>
        <v>535950</v>
      </c>
    </row>
    <row r="230" spans="1:13" x14ac:dyDescent="0.35">
      <c r="A230">
        <v>240801</v>
      </c>
      <c r="B230" t="s">
        <v>229</v>
      </c>
      <c r="C230" s="1">
        <v>1795</v>
      </c>
      <c r="D230" s="1">
        <v>430074</v>
      </c>
      <c r="E230" s="22">
        <v>0.61799999999999999</v>
      </c>
      <c r="F230" s="22">
        <v>0.67800000000000005</v>
      </c>
      <c r="G230" s="22">
        <f t="shared" si="6"/>
        <v>0.67800000000000005</v>
      </c>
      <c r="H230" s="1">
        <v>771983304</v>
      </c>
      <c r="I230" s="1">
        <v>1205669</v>
      </c>
      <c r="J230">
        <v>1045715</v>
      </c>
      <c r="K230">
        <v>176492</v>
      </c>
      <c r="L230">
        <v>45847</v>
      </c>
      <c r="M230" s="1">
        <f t="shared" si="7"/>
        <v>1268054</v>
      </c>
    </row>
    <row r="231" spans="1:13" x14ac:dyDescent="0.35">
      <c r="A231">
        <v>240901</v>
      </c>
      <c r="B231" t="s">
        <v>230</v>
      </c>
      <c r="C231" s="1">
        <v>537</v>
      </c>
      <c r="D231" s="1">
        <v>273361</v>
      </c>
      <c r="E231" s="22">
        <v>0.7</v>
      </c>
      <c r="F231" s="22">
        <v>0.79600000000000004</v>
      </c>
      <c r="G231" s="22">
        <f t="shared" si="6"/>
        <v>0.79600000000000004</v>
      </c>
      <c r="H231" s="1">
        <v>146795007</v>
      </c>
      <c r="I231" s="1">
        <v>935665</v>
      </c>
      <c r="J231">
        <v>934309</v>
      </c>
      <c r="K231">
        <v>62635</v>
      </c>
      <c r="L231">
        <v>14740</v>
      </c>
      <c r="M231" s="1">
        <f t="shared" si="7"/>
        <v>1011684</v>
      </c>
    </row>
    <row r="232" spans="1:13" x14ac:dyDescent="0.35">
      <c r="A232">
        <v>241001</v>
      </c>
      <c r="B232" t="s">
        <v>231</v>
      </c>
      <c r="C232" s="1">
        <v>1611</v>
      </c>
      <c r="D232" s="1">
        <v>275640</v>
      </c>
      <c r="E232" s="22">
        <v>0.54600000000000004</v>
      </c>
      <c r="F232" s="22">
        <v>0.79400000000000004</v>
      </c>
      <c r="G232" s="22">
        <f t="shared" si="6"/>
        <v>0.79400000000000004</v>
      </c>
      <c r="H232" s="1">
        <v>444057381</v>
      </c>
      <c r="I232" s="1">
        <v>1536959</v>
      </c>
      <c r="J232">
        <v>1243625</v>
      </c>
      <c r="K232">
        <v>173677</v>
      </c>
      <c r="L232">
        <v>46279</v>
      </c>
      <c r="M232" s="1">
        <f t="shared" si="7"/>
        <v>1463581</v>
      </c>
    </row>
    <row r="233" spans="1:13" x14ac:dyDescent="0.35">
      <c r="A233">
        <v>241101</v>
      </c>
      <c r="B233" t="s">
        <v>232</v>
      </c>
      <c r="C233" s="1">
        <v>793</v>
      </c>
      <c r="D233" s="1">
        <v>281071</v>
      </c>
      <c r="E233" s="22">
        <v>0.61599999999999999</v>
      </c>
      <c r="F233" s="22">
        <v>0.79</v>
      </c>
      <c r="G233" s="22">
        <f t="shared" si="6"/>
        <v>0.79</v>
      </c>
      <c r="H233" s="1">
        <v>222889444</v>
      </c>
      <c r="I233" s="1">
        <v>963945</v>
      </c>
      <c r="J233">
        <v>836325</v>
      </c>
      <c r="K233">
        <v>88021</v>
      </c>
      <c r="L233">
        <v>21105</v>
      </c>
      <c r="M233" s="1">
        <f t="shared" si="7"/>
        <v>945451</v>
      </c>
    </row>
    <row r="234" spans="1:13" x14ac:dyDescent="0.35">
      <c r="A234">
        <v>241701</v>
      </c>
      <c r="B234" t="s">
        <v>233</v>
      </c>
      <c r="C234" s="1">
        <v>813</v>
      </c>
      <c r="D234" s="1">
        <v>322726</v>
      </c>
      <c r="E234" s="22">
        <v>0.63200000000000001</v>
      </c>
      <c r="F234" s="22">
        <v>0.75900000000000001</v>
      </c>
      <c r="G234" s="22">
        <f t="shared" si="6"/>
        <v>0.75900000000000001</v>
      </c>
      <c r="H234" s="1">
        <v>262376288</v>
      </c>
      <c r="I234" s="1">
        <v>811364</v>
      </c>
      <c r="J234">
        <v>685966</v>
      </c>
      <c r="K234">
        <v>91600</v>
      </c>
      <c r="L234">
        <v>23006</v>
      </c>
      <c r="M234" s="1">
        <f t="shared" si="7"/>
        <v>800572</v>
      </c>
    </row>
    <row r="235" spans="1:13" x14ac:dyDescent="0.35">
      <c r="A235">
        <v>250109</v>
      </c>
      <c r="B235" t="s">
        <v>234</v>
      </c>
      <c r="C235" s="1">
        <v>237</v>
      </c>
      <c r="D235" s="1">
        <v>326473</v>
      </c>
      <c r="E235" s="22">
        <v>0.52100000000000002</v>
      </c>
      <c r="F235" s="22">
        <v>0.75600000000000001</v>
      </c>
      <c r="G235" s="22">
        <f t="shared" si="6"/>
        <v>0.75600000000000001</v>
      </c>
      <c r="H235" s="1">
        <v>77374182</v>
      </c>
      <c r="I235" s="1">
        <v>496172</v>
      </c>
      <c r="J235">
        <v>449583</v>
      </c>
      <c r="K235">
        <v>28410</v>
      </c>
      <c r="L235">
        <v>2090</v>
      </c>
      <c r="M235" s="1">
        <f t="shared" si="7"/>
        <v>480083</v>
      </c>
    </row>
    <row r="236" spans="1:13" x14ac:dyDescent="0.35">
      <c r="A236">
        <v>250201</v>
      </c>
      <c r="B236" t="s">
        <v>235</v>
      </c>
      <c r="C236" s="1">
        <v>1652</v>
      </c>
      <c r="D236" s="1">
        <v>565865</v>
      </c>
      <c r="E236" s="22">
        <v>0.55600000000000005</v>
      </c>
      <c r="F236" s="22">
        <v>0.57699999999999996</v>
      </c>
      <c r="G236" s="22">
        <f t="shared" si="6"/>
        <v>0.57699999999999996</v>
      </c>
      <c r="H236" s="1">
        <v>934809541</v>
      </c>
      <c r="I236" s="1">
        <v>584480</v>
      </c>
      <c r="J236">
        <v>571851</v>
      </c>
      <c r="K236">
        <v>6947</v>
      </c>
      <c r="L236">
        <v>27409</v>
      </c>
      <c r="M236" s="1">
        <f t="shared" si="7"/>
        <v>606207</v>
      </c>
    </row>
    <row r="237" spans="1:13" x14ac:dyDescent="0.35">
      <c r="A237">
        <v>250301</v>
      </c>
      <c r="B237" t="s">
        <v>236</v>
      </c>
      <c r="C237" s="1">
        <v>415</v>
      </c>
      <c r="D237" s="1">
        <v>447554</v>
      </c>
      <c r="E237" s="22">
        <v>0.56799999999999995</v>
      </c>
      <c r="F237" s="22">
        <v>0.66500000000000004</v>
      </c>
      <c r="G237" s="22">
        <f t="shared" si="6"/>
        <v>0.66500000000000004</v>
      </c>
      <c r="H237" s="1">
        <v>185735239</v>
      </c>
      <c r="I237" s="1">
        <v>476010</v>
      </c>
      <c r="J237">
        <v>471399</v>
      </c>
      <c r="K237">
        <v>1981</v>
      </c>
      <c r="L237">
        <v>7819</v>
      </c>
      <c r="M237" s="1">
        <f t="shared" si="7"/>
        <v>481199</v>
      </c>
    </row>
    <row r="238" spans="1:13" x14ac:dyDescent="0.35">
      <c r="A238">
        <v>250401</v>
      </c>
      <c r="B238" t="s">
        <v>237</v>
      </c>
      <c r="C238" s="1">
        <v>773</v>
      </c>
      <c r="D238" s="1">
        <v>345477</v>
      </c>
      <c r="E238" s="22">
        <v>0.504</v>
      </c>
      <c r="F238" s="22">
        <v>0.74199999999999999</v>
      </c>
      <c r="G238" s="22">
        <f t="shared" si="6"/>
        <v>0.74199999999999999</v>
      </c>
      <c r="H238" s="1">
        <v>267053819</v>
      </c>
      <c r="I238" s="1">
        <v>769592</v>
      </c>
      <c r="J238">
        <v>744550</v>
      </c>
      <c r="K238">
        <v>53767</v>
      </c>
      <c r="L238">
        <v>5682</v>
      </c>
      <c r="M238" s="1">
        <f t="shared" si="7"/>
        <v>803999</v>
      </c>
    </row>
    <row r="239" spans="1:13" x14ac:dyDescent="0.35">
      <c r="A239">
        <v>250701</v>
      </c>
      <c r="B239" t="s">
        <v>238</v>
      </c>
      <c r="C239" s="1">
        <v>577</v>
      </c>
      <c r="D239" s="1">
        <v>618597</v>
      </c>
      <c r="E239" s="22">
        <v>0.56799999999999995</v>
      </c>
      <c r="F239" s="22">
        <v>0.53700000000000003</v>
      </c>
      <c r="G239" s="22">
        <f t="shared" si="6"/>
        <v>0.56799999999999995</v>
      </c>
      <c r="H239" s="1">
        <v>356930604</v>
      </c>
      <c r="I239" s="1">
        <v>321265</v>
      </c>
      <c r="J239">
        <v>304415</v>
      </c>
      <c r="K239">
        <v>28137</v>
      </c>
      <c r="L239">
        <v>2973</v>
      </c>
      <c r="M239" s="1">
        <f t="shared" si="7"/>
        <v>335525</v>
      </c>
    </row>
    <row r="240" spans="1:13" x14ac:dyDescent="0.35">
      <c r="A240">
        <v>250901</v>
      </c>
      <c r="B240" t="s">
        <v>239</v>
      </c>
      <c r="C240" s="1">
        <v>1552</v>
      </c>
      <c r="D240" s="1">
        <v>317777</v>
      </c>
      <c r="E240" s="22">
        <v>0.65</v>
      </c>
      <c r="F240" s="22">
        <v>0.76200000000000001</v>
      </c>
      <c r="G240" s="22">
        <f t="shared" si="6"/>
        <v>0.76200000000000001</v>
      </c>
      <c r="H240" s="1">
        <v>493190625</v>
      </c>
      <c r="I240" s="1">
        <v>1507316</v>
      </c>
      <c r="J240">
        <v>1432186</v>
      </c>
      <c r="K240">
        <v>116028</v>
      </c>
      <c r="L240">
        <v>12262</v>
      </c>
      <c r="M240" s="1">
        <f t="shared" si="7"/>
        <v>1560476</v>
      </c>
    </row>
    <row r="241" spans="1:13" x14ac:dyDescent="0.35">
      <c r="A241">
        <v>251101</v>
      </c>
      <c r="B241" t="s">
        <v>240</v>
      </c>
      <c r="C241" s="1">
        <v>498</v>
      </c>
      <c r="D241" s="1">
        <v>285342</v>
      </c>
      <c r="E241" s="22">
        <v>0.625</v>
      </c>
      <c r="F241" s="22">
        <v>0.78700000000000003</v>
      </c>
      <c r="G241" s="22">
        <f t="shared" si="6"/>
        <v>0.78700000000000003</v>
      </c>
      <c r="H241" s="1">
        <v>142100344</v>
      </c>
      <c r="I241" s="1">
        <v>697635</v>
      </c>
      <c r="J241">
        <v>590371</v>
      </c>
      <c r="K241">
        <v>33873</v>
      </c>
      <c r="L241">
        <v>3580</v>
      </c>
      <c r="M241" s="1">
        <f t="shared" si="7"/>
        <v>627824</v>
      </c>
    </row>
    <row r="242" spans="1:13" x14ac:dyDescent="0.35">
      <c r="A242">
        <v>251400</v>
      </c>
      <c r="B242" t="s">
        <v>241</v>
      </c>
      <c r="C242" s="1">
        <v>2357</v>
      </c>
      <c r="D242" s="1">
        <v>308355</v>
      </c>
      <c r="E242" s="22">
        <v>0.64300000000000002</v>
      </c>
      <c r="F242" s="22">
        <v>0.76900000000000002</v>
      </c>
      <c r="G242" s="22">
        <f t="shared" si="6"/>
        <v>0.76900000000000002</v>
      </c>
      <c r="H242" s="1">
        <v>726792796</v>
      </c>
      <c r="I242" s="1">
        <v>1848170</v>
      </c>
      <c r="J242">
        <v>1741846</v>
      </c>
      <c r="K242">
        <v>177448</v>
      </c>
      <c r="L242">
        <v>18754</v>
      </c>
      <c r="M242" s="1">
        <f t="shared" si="7"/>
        <v>1938048</v>
      </c>
    </row>
    <row r="243" spans="1:13" x14ac:dyDescent="0.35">
      <c r="A243">
        <v>251501</v>
      </c>
      <c r="B243" t="s">
        <v>242</v>
      </c>
      <c r="C243" s="1">
        <v>479</v>
      </c>
      <c r="D243" s="1">
        <v>245885</v>
      </c>
      <c r="E243" s="22">
        <v>0.56100000000000005</v>
      </c>
      <c r="F243" s="22">
        <v>0.81599999999999995</v>
      </c>
      <c r="G243" s="22">
        <f t="shared" si="6"/>
        <v>0.81599999999999995</v>
      </c>
      <c r="H243" s="1">
        <v>117779056</v>
      </c>
      <c r="I243" s="1">
        <v>845213</v>
      </c>
      <c r="J243">
        <v>754981</v>
      </c>
      <c r="K243">
        <v>40636</v>
      </c>
      <c r="L243">
        <v>4295</v>
      </c>
      <c r="M243" s="1">
        <f t="shared" si="7"/>
        <v>799912</v>
      </c>
    </row>
    <row r="244" spans="1:13" x14ac:dyDescent="0.35">
      <c r="A244">
        <v>251601</v>
      </c>
      <c r="B244" t="s">
        <v>243</v>
      </c>
      <c r="C244" s="1">
        <v>2192</v>
      </c>
      <c r="D244" s="1">
        <v>351203</v>
      </c>
      <c r="E244" s="22">
        <v>0.64800000000000002</v>
      </c>
      <c r="F244" s="22">
        <v>0.73699999999999999</v>
      </c>
      <c r="G244" s="22">
        <f t="shared" si="6"/>
        <v>0.73699999999999999</v>
      </c>
      <c r="H244" s="1">
        <v>769837538</v>
      </c>
      <c r="I244" s="1">
        <v>1324916</v>
      </c>
      <c r="J244">
        <v>1341122</v>
      </c>
      <c r="K244">
        <v>12169</v>
      </c>
      <c r="L244">
        <v>48011</v>
      </c>
      <c r="M244" s="1">
        <f t="shared" si="7"/>
        <v>1401302</v>
      </c>
    </row>
    <row r="245" spans="1:13" x14ac:dyDescent="0.35">
      <c r="A245">
        <v>260101</v>
      </c>
      <c r="B245" t="s">
        <v>244</v>
      </c>
      <c r="C245" s="1">
        <v>3757</v>
      </c>
      <c r="D245" s="1">
        <v>485355</v>
      </c>
      <c r="E245" s="22">
        <v>0.71899999999999997</v>
      </c>
      <c r="F245" s="22">
        <v>0.63700000000000001</v>
      </c>
      <c r="G245" s="22">
        <f t="shared" si="6"/>
        <v>0.71899999999999997</v>
      </c>
      <c r="H245" s="1">
        <v>1823481686</v>
      </c>
      <c r="I245" s="1">
        <v>1702570</v>
      </c>
      <c r="J245">
        <v>1488872</v>
      </c>
      <c r="K245">
        <v>57100</v>
      </c>
      <c r="L245">
        <v>111091</v>
      </c>
      <c r="M245" s="1">
        <f t="shared" si="7"/>
        <v>1657063</v>
      </c>
    </row>
    <row r="246" spans="1:13" x14ac:dyDescent="0.35">
      <c r="A246">
        <v>260401</v>
      </c>
      <c r="B246" t="s">
        <v>245</v>
      </c>
      <c r="C246" s="1">
        <v>4577</v>
      </c>
      <c r="D246" s="1">
        <v>407767</v>
      </c>
      <c r="E246" s="22">
        <v>0.71899999999999997</v>
      </c>
      <c r="F246" s="22">
        <v>0.69499999999999995</v>
      </c>
      <c r="G246" s="22">
        <f t="shared" si="6"/>
        <v>0.71899999999999997</v>
      </c>
      <c r="H246" s="1">
        <v>1866352278</v>
      </c>
      <c r="I246" s="1">
        <v>3231329</v>
      </c>
      <c r="J246">
        <v>3418981</v>
      </c>
      <c r="K246">
        <v>31925</v>
      </c>
      <c r="L246">
        <v>144761</v>
      </c>
      <c r="M246" s="1">
        <f t="shared" si="7"/>
        <v>3595667</v>
      </c>
    </row>
    <row r="247" spans="1:13" x14ac:dyDescent="0.35">
      <c r="A247">
        <v>260501</v>
      </c>
      <c r="B247" t="s">
        <v>246</v>
      </c>
      <c r="C247" s="1">
        <v>12114</v>
      </c>
      <c r="D247" s="1">
        <v>342964</v>
      </c>
      <c r="E247" s="22">
        <v>0.70099999999999996</v>
      </c>
      <c r="F247" s="22">
        <v>0.74299999999999999</v>
      </c>
      <c r="G247" s="22">
        <f t="shared" si="6"/>
        <v>0.74299999999999999</v>
      </c>
      <c r="H247" s="1">
        <v>4154676822</v>
      </c>
      <c r="I247" s="1">
        <v>6176008</v>
      </c>
      <c r="J247">
        <v>5435766</v>
      </c>
      <c r="K247">
        <v>88697</v>
      </c>
      <c r="L247">
        <v>409909</v>
      </c>
      <c r="M247" s="1">
        <f t="shared" si="7"/>
        <v>5934372</v>
      </c>
    </row>
    <row r="248" spans="1:13" x14ac:dyDescent="0.35">
      <c r="A248">
        <v>260801</v>
      </c>
      <c r="B248" t="s">
        <v>247</v>
      </c>
      <c r="C248" s="1">
        <v>3199</v>
      </c>
      <c r="D248" s="1">
        <v>410687</v>
      </c>
      <c r="E248" s="22">
        <v>0.751</v>
      </c>
      <c r="F248" s="22">
        <v>0.69299999999999995</v>
      </c>
      <c r="G248" s="22">
        <f t="shared" si="6"/>
        <v>0.751</v>
      </c>
      <c r="H248" s="1">
        <v>1313790296</v>
      </c>
      <c r="I248" s="1">
        <v>2281507</v>
      </c>
      <c r="J248">
        <v>2473887</v>
      </c>
      <c r="K248">
        <v>58416</v>
      </c>
      <c r="L248">
        <v>113803</v>
      </c>
      <c r="M248" s="1">
        <f t="shared" si="7"/>
        <v>2646106</v>
      </c>
    </row>
    <row r="249" spans="1:13" x14ac:dyDescent="0.35">
      <c r="A249">
        <v>260803</v>
      </c>
      <c r="B249" t="s">
        <v>248</v>
      </c>
      <c r="C249" s="1">
        <v>3848</v>
      </c>
      <c r="D249" s="1">
        <v>343547</v>
      </c>
      <c r="E249" s="22">
        <v>0.73199999999999998</v>
      </c>
      <c r="F249" s="22">
        <v>0.74299999999999999</v>
      </c>
      <c r="G249" s="22">
        <f t="shared" si="6"/>
        <v>0.74299999999999999</v>
      </c>
      <c r="H249" s="1">
        <v>1321968951</v>
      </c>
      <c r="I249" s="1">
        <v>2226013</v>
      </c>
      <c r="J249">
        <v>2479047</v>
      </c>
      <c r="K249">
        <v>79583</v>
      </c>
      <c r="L249">
        <v>155039</v>
      </c>
      <c r="M249" s="1">
        <f t="shared" si="7"/>
        <v>2713669</v>
      </c>
    </row>
    <row r="250" spans="1:13" x14ac:dyDescent="0.35">
      <c r="A250">
        <v>260901</v>
      </c>
      <c r="B250" t="s">
        <v>249</v>
      </c>
      <c r="C250" s="1">
        <v>2608</v>
      </c>
      <c r="D250" s="1">
        <v>424523</v>
      </c>
      <c r="E250" s="22">
        <v>0.68200000000000005</v>
      </c>
      <c r="F250" s="22">
        <v>0.68300000000000005</v>
      </c>
      <c r="G250" s="22">
        <f t="shared" si="6"/>
        <v>0.68300000000000005</v>
      </c>
      <c r="H250" s="1">
        <v>1107157837</v>
      </c>
      <c r="I250" s="1">
        <v>1128371</v>
      </c>
      <c r="J250">
        <v>942589</v>
      </c>
      <c r="K250">
        <v>46782</v>
      </c>
      <c r="L250">
        <v>91137</v>
      </c>
      <c r="M250" s="1">
        <f t="shared" si="7"/>
        <v>1080508</v>
      </c>
    </row>
    <row r="251" spans="1:13" x14ac:dyDescent="0.35">
      <c r="A251">
        <v>261001</v>
      </c>
      <c r="B251" t="s">
        <v>250</v>
      </c>
      <c r="C251" s="1">
        <v>4115</v>
      </c>
      <c r="D251" s="1">
        <v>339803</v>
      </c>
      <c r="E251" s="22">
        <v>0.70499999999999996</v>
      </c>
      <c r="F251" s="22">
        <v>0.746</v>
      </c>
      <c r="G251" s="22">
        <f t="shared" si="6"/>
        <v>0.746</v>
      </c>
      <c r="H251" s="1">
        <v>1398292254</v>
      </c>
      <c r="I251" s="1">
        <v>2467473</v>
      </c>
      <c r="J251">
        <v>1963010</v>
      </c>
      <c r="K251">
        <v>28823</v>
      </c>
      <c r="L251">
        <v>140759</v>
      </c>
      <c r="M251" s="1">
        <f t="shared" si="7"/>
        <v>2132592</v>
      </c>
    </row>
    <row r="252" spans="1:13" x14ac:dyDescent="0.35">
      <c r="A252">
        <v>261101</v>
      </c>
      <c r="B252" t="s">
        <v>251</v>
      </c>
      <c r="C252" s="1">
        <v>4676</v>
      </c>
      <c r="D252" s="1">
        <v>320309</v>
      </c>
      <c r="E252" s="22">
        <v>0.69399999999999995</v>
      </c>
      <c r="F252" s="22">
        <v>0.76100000000000001</v>
      </c>
      <c r="G252" s="22">
        <f t="shared" si="6"/>
        <v>0.76100000000000001</v>
      </c>
      <c r="H252" s="1">
        <v>1497767299</v>
      </c>
      <c r="I252" s="1">
        <v>2935305</v>
      </c>
      <c r="J252">
        <v>3242755</v>
      </c>
      <c r="K252">
        <v>29186</v>
      </c>
      <c r="L252">
        <v>156721</v>
      </c>
      <c r="M252" s="1">
        <f t="shared" si="7"/>
        <v>3428662</v>
      </c>
    </row>
    <row r="253" spans="1:13" x14ac:dyDescent="0.35">
      <c r="A253">
        <v>261201</v>
      </c>
      <c r="B253" t="s">
        <v>252</v>
      </c>
      <c r="C253" s="1">
        <v>4737</v>
      </c>
      <c r="D253" s="1">
        <v>475758</v>
      </c>
      <c r="E253" s="22">
        <v>0.71</v>
      </c>
      <c r="F253" s="22">
        <v>0.64400000000000002</v>
      </c>
      <c r="G253" s="22">
        <f t="shared" si="6"/>
        <v>0.71</v>
      </c>
      <c r="H253" s="1">
        <v>2253669395</v>
      </c>
      <c r="I253" s="1">
        <v>2617229</v>
      </c>
      <c r="J253">
        <v>2224940</v>
      </c>
      <c r="K253">
        <v>76904</v>
      </c>
      <c r="L253">
        <v>149820</v>
      </c>
      <c r="M253" s="1">
        <f t="shared" si="7"/>
        <v>2451664</v>
      </c>
    </row>
    <row r="254" spans="1:13" x14ac:dyDescent="0.35">
      <c r="A254">
        <v>261301</v>
      </c>
      <c r="B254" t="s">
        <v>253</v>
      </c>
      <c r="C254" s="1">
        <v>6785</v>
      </c>
      <c r="D254" s="1">
        <v>445275</v>
      </c>
      <c r="E254" s="22">
        <v>0.67100000000000004</v>
      </c>
      <c r="F254" s="22">
        <v>0.66700000000000004</v>
      </c>
      <c r="G254" s="22">
        <f t="shared" si="6"/>
        <v>0.67100000000000004</v>
      </c>
      <c r="H254" s="1">
        <v>3021195395</v>
      </c>
      <c r="I254" s="1">
        <v>2795619</v>
      </c>
      <c r="J254">
        <v>2483808</v>
      </c>
      <c r="K254">
        <v>119961</v>
      </c>
      <c r="L254">
        <v>233701</v>
      </c>
      <c r="M254" s="1">
        <f t="shared" si="7"/>
        <v>2837470</v>
      </c>
    </row>
    <row r="255" spans="1:13" x14ac:dyDescent="0.35">
      <c r="A255">
        <v>261313</v>
      </c>
      <c r="B255" t="s">
        <v>254</v>
      </c>
      <c r="C255" s="1">
        <v>1109</v>
      </c>
      <c r="D255" s="1">
        <v>449925</v>
      </c>
      <c r="E255" s="22">
        <v>0.71199999999999997</v>
      </c>
      <c r="F255" s="22">
        <v>0.66300000000000003</v>
      </c>
      <c r="G255" s="22">
        <f t="shared" si="6"/>
        <v>0.71199999999999997</v>
      </c>
      <c r="H255" s="1">
        <v>498967897</v>
      </c>
      <c r="I255" s="1">
        <v>906448</v>
      </c>
      <c r="J255">
        <v>729681</v>
      </c>
      <c r="K255">
        <v>20712</v>
      </c>
      <c r="L255">
        <v>40350</v>
      </c>
      <c r="M255" s="1">
        <f t="shared" si="7"/>
        <v>790743</v>
      </c>
    </row>
    <row r="256" spans="1:13" x14ac:dyDescent="0.35">
      <c r="A256">
        <v>261401</v>
      </c>
      <c r="B256" t="s">
        <v>255</v>
      </c>
      <c r="C256" s="1">
        <v>6125</v>
      </c>
      <c r="D256" s="1">
        <v>589511</v>
      </c>
      <c r="E256" s="22">
        <v>0.70399999999999996</v>
      </c>
      <c r="F256" s="22">
        <v>0.55900000000000005</v>
      </c>
      <c r="G256" s="22">
        <f t="shared" si="6"/>
        <v>0.70399999999999996</v>
      </c>
      <c r="H256" s="1">
        <v>3610755062</v>
      </c>
      <c r="I256" s="1">
        <v>2809502</v>
      </c>
      <c r="J256">
        <v>2390820</v>
      </c>
      <c r="K256">
        <v>86061</v>
      </c>
      <c r="L256">
        <v>167659</v>
      </c>
      <c r="M256" s="1">
        <f t="shared" si="7"/>
        <v>2644540</v>
      </c>
    </row>
    <row r="257" spans="1:13" x14ac:dyDescent="0.35">
      <c r="A257">
        <v>261501</v>
      </c>
      <c r="B257" t="s">
        <v>256</v>
      </c>
      <c r="C257" s="1">
        <v>4293</v>
      </c>
      <c r="D257" s="1">
        <v>324295</v>
      </c>
      <c r="E257" s="22">
        <v>0.70299999999999996</v>
      </c>
      <c r="F257" s="22">
        <v>0.75800000000000001</v>
      </c>
      <c r="G257" s="22">
        <f t="shared" si="6"/>
        <v>0.75800000000000001</v>
      </c>
      <c r="H257" s="1">
        <v>1392202726</v>
      </c>
      <c r="I257" s="1">
        <v>2636184</v>
      </c>
      <c r="J257">
        <v>2515534</v>
      </c>
      <c r="K257">
        <v>28961</v>
      </c>
      <c r="L257">
        <v>146843</v>
      </c>
      <c r="M257" s="1">
        <f t="shared" si="7"/>
        <v>2691338</v>
      </c>
    </row>
    <row r="258" spans="1:13" x14ac:dyDescent="0.35">
      <c r="A258">
        <v>261600</v>
      </c>
      <c r="B258" t="s">
        <v>257</v>
      </c>
      <c r="C258" s="1">
        <v>31853</v>
      </c>
      <c r="D258" s="1">
        <v>185570</v>
      </c>
      <c r="E258" s="22">
        <v>0.63400000000000001</v>
      </c>
      <c r="F258" s="22">
        <v>0.86199999999999999</v>
      </c>
      <c r="G258" s="22">
        <f t="shared" si="6"/>
        <v>0.86199999999999999</v>
      </c>
      <c r="H258" s="1">
        <v>5910991579</v>
      </c>
      <c r="I258" s="1">
        <v>0</v>
      </c>
      <c r="J258">
        <v>0</v>
      </c>
      <c r="K258">
        <v>0</v>
      </c>
      <c r="L258">
        <v>0</v>
      </c>
      <c r="M258" s="1">
        <f t="shared" si="7"/>
        <v>0</v>
      </c>
    </row>
    <row r="259" spans="1:13" x14ac:dyDescent="0.35">
      <c r="A259">
        <v>261701</v>
      </c>
      <c r="B259" t="s">
        <v>258</v>
      </c>
      <c r="C259" s="1">
        <v>5490</v>
      </c>
      <c r="D259" s="1">
        <v>623874</v>
      </c>
      <c r="E259" s="22">
        <v>0.623</v>
      </c>
      <c r="F259" s="22">
        <v>0.53300000000000003</v>
      </c>
      <c r="G259" s="22">
        <f t="shared" si="6"/>
        <v>0.623</v>
      </c>
      <c r="H259" s="1">
        <v>3425072190</v>
      </c>
      <c r="I259" s="1">
        <v>2986039</v>
      </c>
      <c r="J259">
        <v>2462701</v>
      </c>
      <c r="K259">
        <v>79488</v>
      </c>
      <c r="L259">
        <v>154853</v>
      </c>
      <c r="M259" s="1">
        <f t="shared" si="7"/>
        <v>2697042</v>
      </c>
    </row>
    <row r="260" spans="1:13" x14ac:dyDescent="0.35">
      <c r="A260">
        <v>261801</v>
      </c>
      <c r="B260" t="s">
        <v>259</v>
      </c>
      <c r="C260" s="1">
        <v>4094</v>
      </c>
      <c r="D260" s="1">
        <v>283191</v>
      </c>
      <c r="E260" s="22">
        <v>0.71699999999999997</v>
      </c>
      <c r="F260" s="22">
        <v>0.78800000000000003</v>
      </c>
      <c r="G260" s="22">
        <f t="shared" ref="G260:G323" si="8">MAX(IF(E260&gt;F260,E260,F260),0.36)</f>
        <v>0.78800000000000003</v>
      </c>
      <c r="H260" s="1">
        <v>1159385527</v>
      </c>
      <c r="I260" s="1">
        <v>2339614</v>
      </c>
      <c r="J260">
        <v>2066015</v>
      </c>
      <c r="K260">
        <v>32896</v>
      </c>
      <c r="L260">
        <v>142570</v>
      </c>
      <c r="M260" s="1">
        <f t="shared" si="7"/>
        <v>2241481</v>
      </c>
    </row>
    <row r="261" spans="1:13" x14ac:dyDescent="0.35">
      <c r="A261">
        <v>261901</v>
      </c>
      <c r="B261" t="s">
        <v>260</v>
      </c>
      <c r="C261" s="1">
        <v>9452</v>
      </c>
      <c r="D261" s="1">
        <v>449231</v>
      </c>
      <c r="E261" s="22">
        <v>0.66600000000000004</v>
      </c>
      <c r="F261" s="22">
        <v>0.66400000000000003</v>
      </c>
      <c r="G261" s="22">
        <f t="shared" si="8"/>
        <v>0.66600000000000004</v>
      </c>
      <c r="H261" s="1">
        <v>4246140299</v>
      </c>
      <c r="I261" s="1">
        <v>4056288</v>
      </c>
      <c r="J261">
        <v>4271838</v>
      </c>
      <c r="K261">
        <v>148193</v>
      </c>
      <c r="L261">
        <v>288854</v>
      </c>
      <c r="M261" s="1">
        <f t="shared" ref="M261:M324" si="9">SUM(J261:L261)</f>
        <v>4708885</v>
      </c>
    </row>
    <row r="262" spans="1:13" x14ac:dyDescent="0.35">
      <c r="A262">
        <v>262001</v>
      </c>
      <c r="B262" t="s">
        <v>261</v>
      </c>
      <c r="C262" s="1">
        <v>720</v>
      </c>
      <c r="D262" s="1">
        <v>505207</v>
      </c>
      <c r="E262" s="22">
        <v>0.69199999999999995</v>
      </c>
      <c r="F262" s="22">
        <v>0.622</v>
      </c>
      <c r="G262" s="22">
        <f t="shared" si="8"/>
        <v>0.69199999999999995</v>
      </c>
      <c r="H262" s="1">
        <v>363749345</v>
      </c>
      <c r="I262" s="1">
        <v>716231</v>
      </c>
      <c r="J262">
        <v>716949</v>
      </c>
      <c r="K262">
        <v>5311</v>
      </c>
      <c r="L262">
        <v>21195</v>
      </c>
      <c r="M262" s="1">
        <f t="shared" si="9"/>
        <v>743455</v>
      </c>
    </row>
    <row r="263" spans="1:13" x14ac:dyDescent="0.35">
      <c r="A263">
        <v>270100</v>
      </c>
      <c r="B263" t="s">
        <v>262</v>
      </c>
      <c r="C263" s="1">
        <v>3696</v>
      </c>
      <c r="D263" s="1">
        <v>280444</v>
      </c>
      <c r="E263" s="22">
        <v>0.60199999999999998</v>
      </c>
      <c r="F263" s="22">
        <v>0.79</v>
      </c>
      <c r="G263" s="22">
        <f t="shared" si="8"/>
        <v>0.79</v>
      </c>
      <c r="H263" s="1">
        <v>1036524348</v>
      </c>
      <c r="I263" s="1">
        <v>1700762</v>
      </c>
      <c r="J263">
        <v>1380630</v>
      </c>
      <c r="K263">
        <v>0</v>
      </c>
      <c r="L263">
        <v>379765</v>
      </c>
      <c r="M263" s="1">
        <f t="shared" si="9"/>
        <v>1760395</v>
      </c>
    </row>
    <row r="264" spans="1:13" x14ac:dyDescent="0.35">
      <c r="A264">
        <v>270301</v>
      </c>
      <c r="B264" t="s">
        <v>263</v>
      </c>
      <c r="C264" s="1">
        <v>1061</v>
      </c>
      <c r="D264" s="1">
        <v>316547</v>
      </c>
      <c r="E264" s="22">
        <v>0.61</v>
      </c>
      <c r="F264" s="22">
        <v>0.76300000000000001</v>
      </c>
      <c r="G264" s="22">
        <f t="shared" si="8"/>
        <v>0.76300000000000001</v>
      </c>
      <c r="H264" s="1">
        <v>335856599</v>
      </c>
      <c r="I264" s="1">
        <v>889793</v>
      </c>
      <c r="J264">
        <v>772144</v>
      </c>
      <c r="K264">
        <v>0</v>
      </c>
      <c r="L264">
        <v>101013</v>
      </c>
      <c r="M264" s="1">
        <f t="shared" si="9"/>
        <v>873157</v>
      </c>
    </row>
    <row r="265" spans="1:13" x14ac:dyDescent="0.35">
      <c r="A265">
        <v>270601</v>
      </c>
      <c r="B265" t="s">
        <v>264</v>
      </c>
      <c r="C265" s="1">
        <v>1467</v>
      </c>
      <c r="D265" s="1">
        <v>392961</v>
      </c>
      <c r="E265" s="22">
        <v>0.53800000000000003</v>
      </c>
      <c r="F265" s="22">
        <v>0.70599999999999996</v>
      </c>
      <c r="G265" s="22">
        <f t="shared" si="8"/>
        <v>0.70599999999999996</v>
      </c>
      <c r="H265" s="1">
        <v>576473992</v>
      </c>
      <c r="I265" s="1">
        <v>991422</v>
      </c>
      <c r="J265">
        <v>907405</v>
      </c>
      <c r="K265">
        <v>0</v>
      </c>
      <c r="L265">
        <v>141151</v>
      </c>
      <c r="M265" s="1">
        <f t="shared" si="9"/>
        <v>1048556</v>
      </c>
    </row>
    <row r="266" spans="1:13" x14ac:dyDescent="0.35">
      <c r="A266">
        <v>270701</v>
      </c>
      <c r="B266" t="s">
        <v>265</v>
      </c>
      <c r="C266" s="1">
        <v>773</v>
      </c>
      <c r="D266" s="1">
        <v>283344</v>
      </c>
      <c r="E266" s="22">
        <v>0.68</v>
      </c>
      <c r="F266" s="22">
        <v>0.78800000000000003</v>
      </c>
      <c r="G266" s="22">
        <f t="shared" si="8"/>
        <v>0.78800000000000003</v>
      </c>
      <c r="H266" s="1">
        <v>219025239</v>
      </c>
      <c r="I266" s="1">
        <v>831610</v>
      </c>
      <c r="J266">
        <v>746324</v>
      </c>
      <c r="K266">
        <v>0</v>
      </c>
      <c r="L266">
        <v>88944</v>
      </c>
      <c r="M266" s="1">
        <f t="shared" si="9"/>
        <v>835268</v>
      </c>
    </row>
    <row r="267" spans="1:13" x14ac:dyDescent="0.35">
      <c r="A267">
        <v>271201</v>
      </c>
      <c r="B267" t="s">
        <v>266</v>
      </c>
      <c r="C267" s="1">
        <v>890</v>
      </c>
      <c r="D267" s="1">
        <v>279573</v>
      </c>
      <c r="E267" s="22">
        <v>0.58399999999999996</v>
      </c>
      <c r="F267" s="22">
        <v>0.79100000000000004</v>
      </c>
      <c r="G267" s="22">
        <f t="shared" si="8"/>
        <v>0.79100000000000004</v>
      </c>
      <c r="H267" s="1">
        <v>248820490</v>
      </c>
      <c r="I267" s="1">
        <v>898803</v>
      </c>
      <c r="J267">
        <v>862831</v>
      </c>
      <c r="K267">
        <v>0</v>
      </c>
      <c r="L267">
        <v>84526</v>
      </c>
      <c r="M267" s="1">
        <f t="shared" si="9"/>
        <v>947357</v>
      </c>
    </row>
    <row r="268" spans="1:13" x14ac:dyDescent="0.35">
      <c r="A268">
        <v>280100</v>
      </c>
      <c r="B268" t="s">
        <v>267</v>
      </c>
      <c r="C268" s="1">
        <v>3494</v>
      </c>
      <c r="D268" s="1">
        <v>1054106</v>
      </c>
      <c r="E268" s="22">
        <v>0.55400000000000005</v>
      </c>
      <c r="F268" s="22">
        <v>0.21099999999999999</v>
      </c>
      <c r="G268" s="22">
        <f t="shared" si="8"/>
        <v>0.55400000000000005</v>
      </c>
      <c r="H268" s="1">
        <v>3683048192</v>
      </c>
      <c r="I268" s="1">
        <v>649307</v>
      </c>
      <c r="J268">
        <v>499565</v>
      </c>
      <c r="K268">
        <v>8021</v>
      </c>
      <c r="L268">
        <v>9015</v>
      </c>
      <c r="M268" s="1">
        <f t="shared" si="9"/>
        <v>516601</v>
      </c>
    </row>
    <row r="269" spans="1:13" x14ac:dyDescent="0.35">
      <c r="A269">
        <v>280201</v>
      </c>
      <c r="B269" t="s">
        <v>268</v>
      </c>
      <c r="C269" s="1">
        <v>8450</v>
      </c>
      <c r="D269" s="1">
        <v>243767</v>
      </c>
      <c r="E269" s="22">
        <v>0.77800000000000002</v>
      </c>
      <c r="F269" s="22">
        <v>0.81799999999999995</v>
      </c>
      <c r="G269" s="22">
        <f t="shared" si="8"/>
        <v>0.81799999999999995</v>
      </c>
      <c r="H269" s="1">
        <v>2059831458</v>
      </c>
      <c r="I269" s="1">
        <v>3451132</v>
      </c>
      <c r="J269">
        <v>2956100</v>
      </c>
      <c r="K269">
        <v>72201</v>
      </c>
      <c r="L269">
        <v>75632</v>
      </c>
      <c r="M269" s="1">
        <f t="shared" si="9"/>
        <v>3103933</v>
      </c>
    </row>
    <row r="270" spans="1:13" x14ac:dyDescent="0.35">
      <c r="A270">
        <v>280202</v>
      </c>
      <c r="B270" t="s">
        <v>269</v>
      </c>
      <c r="C270" s="1">
        <v>7107</v>
      </c>
      <c r="D270" s="1">
        <v>632166</v>
      </c>
      <c r="E270" s="22">
        <v>0.70299999999999996</v>
      </c>
      <c r="F270" s="22">
        <v>0.52700000000000002</v>
      </c>
      <c r="G270" s="22">
        <f t="shared" si="8"/>
        <v>0.70299999999999996</v>
      </c>
      <c r="H270" s="1">
        <v>4492803928</v>
      </c>
      <c r="I270" s="1">
        <v>2819833</v>
      </c>
      <c r="J270">
        <v>2041893</v>
      </c>
      <c r="K270">
        <v>41172</v>
      </c>
      <c r="L270">
        <v>49129</v>
      </c>
      <c r="M270" s="1">
        <f t="shared" si="9"/>
        <v>2132194</v>
      </c>
    </row>
    <row r="271" spans="1:13" x14ac:dyDescent="0.35">
      <c r="A271">
        <v>280203</v>
      </c>
      <c r="B271" t="s">
        <v>270</v>
      </c>
      <c r="C271" s="1">
        <v>7877</v>
      </c>
      <c r="D271" s="1">
        <v>691647</v>
      </c>
      <c r="E271" s="22">
        <v>0.67400000000000004</v>
      </c>
      <c r="F271" s="22">
        <v>0.48199999999999998</v>
      </c>
      <c r="G271" s="22">
        <f t="shared" si="8"/>
        <v>0.67400000000000004</v>
      </c>
      <c r="H271" s="1">
        <v>5448106666</v>
      </c>
      <c r="I271" s="1">
        <v>3310322</v>
      </c>
      <c r="J271">
        <v>3158404</v>
      </c>
      <c r="K271">
        <v>48616</v>
      </c>
      <c r="L271">
        <v>60832</v>
      </c>
      <c r="M271" s="1">
        <f t="shared" si="9"/>
        <v>3267852</v>
      </c>
    </row>
    <row r="272" spans="1:13" x14ac:dyDescent="0.35">
      <c r="A272">
        <v>280204</v>
      </c>
      <c r="B272" t="s">
        <v>271</v>
      </c>
      <c r="C272" s="1">
        <v>4424</v>
      </c>
      <c r="D272" s="1">
        <v>588214</v>
      </c>
      <c r="E272" s="22">
        <v>0.78300000000000003</v>
      </c>
      <c r="F272" s="22">
        <v>0.56000000000000005</v>
      </c>
      <c r="G272" s="22">
        <f t="shared" si="8"/>
        <v>0.78300000000000003</v>
      </c>
      <c r="H272" s="1">
        <v>2602261212</v>
      </c>
      <c r="I272" s="1">
        <v>612723</v>
      </c>
      <c r="J272">
        <v>529908</v>
      </c>
      <c r="K272">
        <v>14843</v>
      </c>
      <c r="L272">
        <v>18936</v>
      </c>
      <c r="M272" s="1">
        <f t="shared" si="9"/>
        <v>563687</v>
      </c>
    </row>
    <row r="273" spans="1:13" x14ac:dyDescent="0.35">
      <c r="A273">
        <v>280205</v>
      </c>
      <c r="B273" t="s">
        <v>272</v>
      </c>
      <c r="C273" s="1">
        <v>7845</v>
      </c>
      <c r="D273" s="1">
        <v>523496</v>
      </c>
      <c r="E273" s="22">
        <v>0.754</v>
      </c>
      <c r="F273" s="22">
        <v>0.60799999999999998</v>
      </c>
      <c r="G273" s="22">
        <f t="shared" si="8"/>
        <v>0.754</v>
      </c>
      <c r="H273" s="1">
        <v>4106833939</v>
      </c>
      <c r="I273" s="1">
        <v>2253950</v>
      </c>
      <c r="J273">
        <v>2089604</v>
      </c>
      <c r="K273">
        <v>62203</v>
      </c>
      <c r="L273">
        <v>76281</v>
      </c>
      <c r="M273" s="1">
        <f t="shared" si="9"/>
        <v>2228088</v>
      </c>
    </row>
    <row r="274" spans="1:13" x14ac:dyDescent="0.35">
      <c r="A274">
        <v>280206</v>
      </c>
      <c r="B274" t="s">
        <v>273</v>
      </c>
      <c r="C274" s="1">
        <v>2597</v>
      </c>
      <c r="D274" s="1">
        <v>750548</v>
      </c>
      <c r="E274" s="22">
        <v>0.67700000000000005</v>
      </c>
      <c r="F274" s="22">
        <v>0.438</v>
      </c>
      <c r="G274" s="22">
        <f t="shared" si="8"/>
        <v>0.67700000000000005</v>
      </c>
      <c r="H274" s="1">
        <v>1949175151</v>
      </c>
      <c r="I274" s="1">
        <v>989742</v>
      </c>
      <c r="J274">
        <v>952977</v>
      </c>
      <c r="K274">
        <v>15434</v>
      </c>
      <c r="L274">
        <v>18916</v>
      </c>
      <c r="M274" s="1">
        <f t="shared" si="9"/>
        <v>987327</v>
      </c>
    </row>
    <row r="275" spans="1:13" x14ac:dyDescent="0.35">
      <c r="A275">
        <v>280207</v>
      </c>
      <c r="B275" t="s">
        <v>274</v>
      </c>
      <c r="C275" s="1">
        <v>2189</v>
      </c>
      <c r="D275" s="1">
        <v>867822</v>
      </c>
      <c r="E275" s="22">
        <v>0.75900000000000001</v>
      </c>
      <c r="F275" s="22">
        <v>0.35</v>
      </c>
      <c r="G275" s="22">
        <f t="shared" si="8"/>
        <v>0.75900000000000001</v>
      </c>
      <c r="H275" s="1">
        <v>1899663030</v>
      </c>
      <c r="I275" s="1">
        <v>671367</v>
      </c>
      <c r="J275">
        <v>506163</v>
      </c>
      <c r="K275">
        <v>4594</v>
      </c>
      <c r="L275">
        <v>5828</v>
      </c>
      <c r="M275" s="1">
        <f t="shared" si="9"/>
        <v>516585</v>
      </c>
    </row>
    <row r="276" spans="1:13" x14ac:dyDescent="0.35">
      <c r="A276">
        <v>280208</v>
      </c>
      <c r="B276" t="s">
        <v>275</v>
      </c>
      <c r="C276" s="1">
        <v>3432</v>
      </c>
      <c r="D276" s="1">
        <v>311947</v>
      </c>
      <c r="E276" s="22">
        <v>0.623</v>
      </c>
      <c r="F276" s="22">
        <v>0.76700000000000002</v>
      </c>
      <c r="G276" s="22">
        <f t="shared" si="8"/>
        <v>0.76700000000000002</v>
      </c>
      <c r="H276" s="1">
        <v>1070603928</v>
      </c>
      <c r="I276" s="1">
        <v>1463660</v>
      </c>
      <c r="J276">
        <v>1051779</v>
      </c>
      <c r="K276">
        <v>25213</v>
      </c>
      <c r="L276">
        <v>30304</v>
      </c>
      <c r="M276" s="1">
        <f t="shared" si="9"/>
        <v>1107296</v>
      </c>
    </row>
    <row r="277" spans="1:13" x14ac:dyDescent="0.35">
      <c r="A277">
        <v>280209</v>
      </c>
      <c r="B277" t="s">
        <v>276</v>
      </c>
      <c r="C277" s="1">
        <v>7122</v>
      </c>
      <c r="D277" s="1">
        <v>442706</v>
      </c>
      <c r="E277" s="22">
        <v>0.71299999999999997</v>
      </c>
      <c r="F277" s="22">
        <v>0.66900000000000004</v>
      </c>
      <c r="G277" s="22">
        <f t="shared" si="8"/>
        <v>0.71299999999999997</v>
      </c>
      <c r="H277" s="1">
        <v>3152952857</v>
      </c>
      <c r="I277" s="1">
        <v>2585490</v>
      </c>
      <c r="J277">
        <v>2577967</v>
      </c>
      <c r="K277">
        <v>56315</v>
      </c>
      <c r="L277">
        <v>67783</v>
      </c>
      <c r="M277" s="1">
        <f t="shared" si="9"/>
        <v>2702065</v>
      </c>
    </row>
    <row r="278" spans="1:13" x14ac:dyDescent="0.35">
      <c r="A278">
        <v>280210</v>
      </c>
      <c r="B278" t="s">
        <v>277</v>
      </c>
      <c r="C278" s="1">
        <v>5284</v>
      </c>
      <c r="D278" s="1">
        <v>584114</v>
      </c>
      <c r="E278" s="22">
        <v>0.72799999999999998</v>
      </c>
      <c r="F278" s="22">
        <v>0.56299999999999994</v>
      </c>
      <c r="G278" s="22">
        <f t="shared" si="8"/>
        <v>0.72799999999999998</v>
      </c>
      <c r="H278" s="1">
        <v>3086461818</v>
      </c>
      <c r="I278" s="1">
        <v>1433546</v>
      </c>
      <c r="J278">
        <v>1196094</v>
      </c>
      <c r="K278">
        <v>38295</v>
      </c>
      <c r="L278">
        <v>49518</v>
      </c>
      <c r="M278" s="1">
        <f t="shared" si="9"/>
        <v>1283907</v>
      </c>
    </row>
    <row r="279" spans="1:13" x14ac:dyDescent="0.35">
      <c r="A279">
        <v>280211</v>
      </c>
      <c r="B279" t="s">
        <v>278</v>
      </c>
      <c r="C279" s="1">
        <v>6303</v>
      </c>
      <c r="D279" s="1">
        <v>890641</v>
      </c>
      <c r="E279" s="22">
        <v>0.61599999999999999</v>
      </c>
      <c r="F279" s="22">
        <v>0.33300000000000002</v>
      </c>
      <c r="G279" s="22">
        <f t="shared" si="8"/>
        <v>0.61599999999999999</v>
      </c>
      <c r="H279" s="1">
        <v>5613714848</v>
      </c>
      <c r="I279" s="1">
        <v>1151537</v>
      </c>
      <c r="J279">
        <v>992640</v>
      </c>
      <c r="K279">
        <v>23946</v>
      </c>
      <c r="L279">
        <v>30374</v>
      </c>
      <c r="M279" s="1">
        <f t="shared" si="9"/>
        <v>1046960</v>
      </c>
    </row>
    <row r="280" spans="1:13" x14ac:dyDescent="0.35">
      <c r="A280">
        <v>280212</v>
      </c>
      <c r="B280" t="s">
        <v>279</v>
      </c>
      <c r="C280" s="1">
        <v>1891</v>
      </c>
      <c r="D280" s="1">
        <v>766222</v>
      </c>
      <c r="E280" s="22">
        <v>0.71699999999999997</v>
      </c>
      <c r="F280" s="22">
        <v>0.42599999999999999</v>
      </c>
      <c r="G280" s="22">
        <f t="shared" si="8"/>
        <v>0.71699999999999997</v>
      </c>
      <c r="H280" s="1">
        <v>1448927575</v>
      </c>
      <c r="I280" s="1">
        <v>656039</v>
      </c>
      <c r="J280">
        <v>594745</v>
      </c>
      <c r="K280">
        <v>8497</v>
      </c>
      <c r="L280">
        <v>10100</v>
      </c>
      <c r="M280" s="1">
        <f t="shared" si="9"/>
        <v>613342</v>
      </c>
    </row>
    <row r="281" spans="1:13" x14ac:dyDescent="0.35">
      <c r="A281">
        <v>280213</v>
      </c>
      <c r="B281" t="s">
        <v>280</v>
      </c>
      <c r="C281" s="1">
        <v>4372</v>
      </c>
      <c r="D281" s="1">
        <v>607571</v>
      </c>
      <c r="E281" s="22">
        <v>0.76600000000000001</v>
      </c>
      <c r="F281" s="22">
        <v>0.54600000000000004</v>
      </c>
      <c r="G281" s="22">
        <f t="shared" si="8"/>
        <v>0.76600000000000001</v>
      </c>
      <c r="H281" s="1">
        <v>2656302424</v>
      </c>
      <c r="I281" s="1">
        <v>296454</v>
      </c>
      <c r="J281">
        <v>280412</v>
      </c>
      <c r="K281">
        <v>14293</v>
      </c>
      <c r="L281">
        <v>18312</v>
      </c>
      <c r="M281" s="1">
        <f t="shared" si="9"/>
        <v>313017</v>
      </c>
    </row>
    <row r="282" spans="1:13" x14ac:dyDescent="0.35">
      <c r="A282">
        <v>280214</v>
      </c>
      <c r="B282" t="s">
        <v>281</v>
      </c>
      <c r="C282" s="1">
        <v>3327</v>
      </c>
      <c r="D282" s="1">
        <v>962050</v>
      </c>
      <c r="E282" s="22">
        <v>0.74199999999999999</v>
      </c>
      <c r="F282" s="22">
        <v>0.28000000000000003</v>
      </c>
      <c r="G282" s="22">
        <f t="shared" si="8"/>
        <v>0.74199999999999999</v>
      </c>
      <c r="H282" s="1">
        <v>3200741818</v>
      </c>
      <c r="I282" s="1">
        <v>750057</v>
      </c>
      <c r="J282">
        <v>689030</v>
      </c>
      <c r="K282">
        <v>7468</v>
      </c>
      <c r="L282">
        <v>9484</v>
      </c>
      <c r="M282" s="1">
        <f t="shared" si="9"/>
        <v>705982</v>
      </c>
    </row>
    <row r="283" spans="1:13" x14ac:dyDescent="0.35">
      <c r="A283">
        <v>280215</v>
      </c>
      <c r="B283" t="s">
        <v>282</v>
      </c>
      <c r="C283" s="1">
        <v>2975</v>
      </c>
      <c r="D283" s="1">
        <v>2182517</v>
      </c>
      <c r="E283" s="22">
        <v>0.38</v>
      </c>
      <c r="F283" s="22">
        <v>0</v>
      </c>
      <c r="G283" s="22">
        <f t="shared" si="8"/>
        <v>0.38</v>
      </c>
      <c r="H283" s="1">
        <v>6492989393</v>
      </c>
      <c r="I283" s="1">
        <v>258421</v>
      </c>
      <c r="J283">
        <v>258541</v>
      </c>
      <c r="K283">
        <v>0</v>
      </c>
      <c r="L283">
        <v>0</v>
      </c>
      <c r="M283" s="1">
        <f t="shared" si="9"/>
        <v>258541</v>
      </c>
    </row>
    <row r="284" spans="1:13" x14ac:dyDescent="0.35">
      <c r="A284">
        <v>280216</v>
      </c>
      <c r="B284" t="s">
        <v>283</v>
      </c>
      <c r="C284" s="1">
        <v>7631</v>
      </c>
      <c r="D284" s="1">
        <v>528473</v>
      </c>
      <c r="E284" s="22">
        <v>0.78</v>
      </c>
      <c r="F284" s="22">
        <v>0.60499999999999998</v>
      </c>
      <c r="G284" s="22">
        <f t="shared" si="8"/>
        <v>0.78</v>
      </c>
      <c r="H284" s="1">
        <v>4032783636</v>
      </c>
      <c r="I284" s="1">
        <v>1196583</v>
      </c>
      <c r="J284">
        <v>1025573</v>
      </c>
      <c r="K284">
        <v>28119</v>
      </c>
      <c r="L284">
        <v>35699</v>
      </c>
      <c r="M284" s="1">
        <f t="shared" si="9"/>
        <v>1089391</v>
      </c>
    </row>
    <row r="285" spans="1:13" x14ac:dyDescent="0.35">
      <c r="A285">
        <v>280217</v>
      </c>
      <c r="B285" t="s">
        <v>284</v>
      </c>
      <c r="C285" s="1">
        <v>3817</v>
      </c>
      <c r="D285" s="1">
        <v>709211</v>
      </c>
      <c r="E285" s="22">
        <v>0.69699999999999995</v>
      </c>
      <c r="F285" s="22">
        <v>0.46899999999999997</v>
      </c>
      <c r="G285" s="22">
        <f t="shared" si="8"/>
        <v>0.69699999999999995</v>
      </c>
      <c r="H285" s="1">
        <v>2707059393</v>
      </c>
      <c r="I285" s="1">
        <v>229203</v>
      </c>
      <c r="J285">
        <v>217793</v>
      </c>
      <c r="K285">
        <v>10750</v>
      </c>
      <c r="L285">
        <v>13412</v>
      </c>
      <c r="M285" s="1">
        <f t="shared" si="9"/>
        <v>241955</v>
      </c>
    </row>
    <row r="286" spans="1:13" x14ac:dyDescent="0.35">
      <c r="A286">
        <v>280218</v>
      </c>
      <c r="B286" t="s">
        <v>285</v>
      </c>
      <c r="C286" s="1">
        <v>4235</v>
      </c>
      <c r="D286" s="1">
        <v>1431718</v>
      </c>
      <c r="E286" s="22">
        <v>0.50700000000000001</v>
      </c>
      <c r="F286" s="22">
        <v>0</v>
      </c>
      <c r="G286" s="22">
        <f t="shared" si="8"/>
        <v>0.50700000000000001</v>
      </c>
      <c r="H286" s="1">
        <v>6063326666</v>
      </c>
      <c r="I286" s="1">
        <v>465223</v>
      </c>
      <c r="J286">
        <v>460806</v>
      </c>
      <c r="K286">
        <v>0</v>
      </c>
      <c r="L286">
        <v>0</v>
      </c>
      <c r="M286" s="1">
        <f t="shared" si="9"/>
        <v>460806</v>
      </c>
    </row>
    <row r="287" spans="1:13" x14ac:dyDescent="0.35">
      <c r="A287">
        <v>280219</v>
      </c>
      <c r="B287" t="s">
        <v>286</v>
      </c>
      <c r="C287" s="1">
        <v>1301</v>
      </c>
      <c r="D287" s="1">
        <v>840880</v>
      </c>
      <c r="E287" s="22">
        <v>0.69599999999999995</v>
      </c>
      <c r="F287" s="22">
        <v>0.371</v>
      </c>
      <c r="G287" s="22">
        <f t="shared" si="8"/>
        <v>0.69599999999999995</v>
      </c>
      <c r="H287" s="1">
        <v>1093985454</v>
      </c>
      <c r="I287" s="1">
        <v>409481</v>
      </c>
      <c r="J287">
        <v>400193</v>
      </c>
      <c r="K287">
        <v>5558</v>
      </c>
      <c r="L287">
        <v>6809</v>
      </c>
      <c r="M287" s="1">
        <f t="shared" si="9"/>
        <v>412560</v>
      </c>
    </row>
    <row r="288" spans="1:13" x14ac:dyDescent="0.35">
      <c r="A288">
        <v>280220</v>
      </c>
      <c r="B288" t="s">
        <v>287</v>
      </c>
      <c r="C288" s="1">
        <v>3051</v>
      </c>
      <c r="D288" s="1">
        <v>875835</v>
      </c>
      <c r="E288" s="22">
        <v>0.67800000000000005</v>
      </c>
      <c r="F288" s="22">
        <v>0.34399999999999997</v>
      </c>
      <c r="G288" s="22">
        <f t="shared" si="8"/>
        <v>0.67800000000000005</v>
      </c>
      <c r="H288" s="1">
        <v>2672172727</v>
      </c>
      <c r="I288" s="1">
        <v>1018217</v>
      </c>
      <c r="J288">
        <v>849916</v>
      </c>
      <c r="K288">
        <v>12181</v>
      </c>
      <c r="L288">
        <v>16055</v>
      </c>
      <c r="M288" s="1">
        <f t="shared" si="9"/>
        <v>878152</v>
      </c>
    </row>
    <row r="289" spans="1:13" x14ac:dyDescent="0.35">
      <c r="A289">
        <v>280221</v>
      </c>
      <c r="B289" t="s">
        <v>288</v>
      </c>
      <c r="C289" s="1">
        <v>3728</v>
      </c>
      <c r="D289" s="1">
        <v>963463</v>
      </c>
      <c r="E289" s="22">
        <v>0.67700000000000005</v>
      </c>
      <c r="F289" s="22">
        <v>0.27800000000000002</v>
      </c>
      <c r="G289" s="22">
        <f t="shared" si="8"/>
        <v>0.67700000000000005</v>
      </c>
      <c r="H289" s="1">
        <v>3591790606</v>
      </c>
      <c r="I289" s="1">
        <v>1876426</v>
      </c>
      <c r="J289">
        <v>1776702</v>
      </c>
      <c r="K289">
        <v>11445</v>
      </c>
      <c r="L289">
        <v>14032</v>
      </c>
      <c r="M289" s="1">
        <f t="shared" si="9"/>
        <v>1802179</v>
      </c>
    </row>
    <row r="290" spans="1:13" x14ac:dyDescent="0.35">
      <c r="A290">
        <v>280222</v>
      </c>
      <c r="B290" t="s">
        <v>289</v>
      </c>
      <c r="C290" s="1">
        <v>3085</v>
      </c>
      <c r="D290" s="1">
        <v>777174</v>
      </c>
      <c r="E290" s="22">
        <v>0.68100000000000005</v>
      </c>
      <c r="F290" s="22">
        <v>0.41799999999999998</v>
      </c>
      <c r="G290" s="22">
        <f t="shared" si="8"/>
        <v>0.68100000000000005</v>
      </c>
      <c r="H290" s="1">
        <v>2397583863</v>
      </c>
      <c r="I290" s="1">
        <v>350120</v>
      </c>
      <c r="J290">
        <v>325769</v>
      </c>
      <c r="K290">
        <v>6643</v>
      </c>
      <c r="L290">
        <v>7774</v>
      </c>
      <c r="M290" s="1">
        <f t="shared" si="9"/>
        <v>340186</v>
      </c>
    </row>
    <row r="291" spans="1:13" x14ac:dyDescent="0.35">
      <c r="A291">
        <v>280223</v>
      </c>
      <c r="B291" t="s">
        <v>290</v>
      </c>
      <c r="C291" s="1">
        <v>3513</v>
      </c>
      <c r="D291" s="1">
        <v>656238</v>
      </c>
      <c r="E291" s="22">
        <v>0.67700000000000005</v>
      </c>
      <c r="F291" s="22">
        <v>0.50900000000000001</v>
      </c>
      <c r="G291" s="22">
        <f t="shared" si="8"/>
        <v>0.67700000000000005</v>
      </c>
      <c r="H291" s="1">
        <v>2305367272</v>
      </c>
      <c r="I291" s="1">
        <v>980983</v>
      </c>
      <c r="J291">
        <v>948044</v>
      </c>
      <c r="K291">
        <v>23215</v>
      </c>
      <c r="L291">
        <v>29884</v>
      </c>
      <c r="M291" s="1">
        <f t="shared" si="9"/>
        <v>1001143</v>
      </c>
    </row>
    <row r="292" spans="1:13" x14ac:dyDescent="0.35">
      <c r="A292">
        <v>280224</v>
      </c>
      <c r="B292" t="s">
        <v>291</v>
      </c>
      <c r="C292" s="1">
        <v>2322</v>
      </c>
      <c r="D292" s="1">
        <v>650730</v>
      </c>
      <c r="E292" s="22">
        <v>0.77300000000000002</v>
      </c>
      <c r="F292" s="22">
        <v>0.51300000000000001</v>
      </c>
      <c r="G292" s="22">
        <f t="shared" si="8"/>
        <v>0.77300000000000002</v>
      </c>
      <c r="H292" s="1">
        <v>1510995454</v>
      </c>
      <c r="I292" s="1">
        <v>372333</v>
      </c>
      <c r="J292">
        <v>390949</v>
      </c>
      <c r="K292">
        <v>7029</v>
      </c>
      <c r="L292">
        <v>9080</v>
      </c>
      <c r="M292" s="1">
        <f t="shared" si="9"/>
        <v>407058</v>
      </c>
    </row>
    <row r="293" spans="1:13" x14ac:dyDescent="0.35">
      <c r="A293">
        <v>280225</v>
      </c>
      <c r="B293" t="s">
        <v>292</v>
      </c>
      <c r="C293" s="1">
        <v>3324</v>
      </c>
      <c r="D293" s="1">
        <v>833746</v>
      </c>
      <c r="E293" s="22">
        <v>0.78</v>
      </c>
      <c r="F293" s="22">
        <v>0.376</v>
      </c>
      <c r="G293" s="22">
        <f t="shared" si="8"/>
        <v>0.78</v>
      </c>
      <c r="H293" s="1">
        <v>2771373939</v>
      </c>
      <c r="I293" s="1">
        <v>1280719</v>
      </c>
      <c r="J293">
        <v>674792</v>
      </c>
      <c r="K293">
        <v>7261</v>
      </c>
      <c r="L293">
        <v>10057</v>
      </c>
      <c r="M293" s="1">
        <f t="shared" si="9"/>
        <v>692110</v>
      </c>
    </row>
    <row r="294" spans="1:13" x14ac:dyDescent="0.35">
      <c r="A294">
        <v>280226</v>
      </c>
      <c r="B294" t="s">
        <v>293</v>
      </c>
      <c r="C294" s="1">
        <v>2537</v>
      </c>
      <c r="D294" s="1">
        <v>642681</v>
      </c>
      <c r="E294" s="22">
        <v>0.68400000000000005</v>
      </c>
      <c r="F294" s="22">
        <v>0.51900000000000002</v>
      </c>
      <c r="G294" s="22">
        <f t="shared" si="8"/>
        <v>0.68400000000000005</v>
      </c>
      <c r="H294" s="1">
        <v>1630482424</v>
      </c>
      <c r="I294" s="1">
        <v>827131</v>
      </c>
      <c r="J294">
        <v>893037</v>
      </c>
      <c r="K294">
        <v>17965</v>
      </c>
      <c r="L294">
        <v>22999</v>
      </c>
      <c r="M294" s="1">
        <f t="shared" si="9"/>
        <v>934001</v>
      </c>
    </row>
    <row r="295" spans="1:13" x14ac:dyDescent="0.35">
      <c r="A295">
        <v>280227</v>
      </c>
      <c r="B295" t="s">
        <v>294</v>
      </c>
      <c r="C295" s="1">
        <v>2211</v>
      </c>
      <c r="D295" s="1">
        <v>837194</v>
      </c>
      <c r="E295" s="22">
        <v>0.65600000000000003</v>
      </c>
      <c r="F295" s="22">
        <v>0.373</v>
      </c>
      <c r="G295" s="22">
        <f t="shared" si="8"/>
        <v>0.65600000000000003</v>
      </c>
      <c r="H295" s="1">
        <v>1851036666</v>
      </c>
      <c r="I295" s="1">
        <v>550641</v>
      </c>
      <c r="J295">
        <v>486633</v>
      </c>
      <c r="K295">
        <v>7373</v>
      </c>
      <c r="L295">
        <v>9625</v>
      </c>
      <c r="M295" s="1">
        <f t="shared" si="9"/>
        <v>503631</v>
      </c>
    </row>
    <row r="296" spans="1:13" x14ac:dyDescent="0.35">
      <c r="A296">
        <v>280229</v>
      </c>
      <c r="B296" t="s">
        <v>295</v>
      </c>
      <c r="C296" s="1">
        <v>2510</v>
      </c>
      <c r="D296" s="1">
        <v>572625</v>
      </c>
      <c r="E296" s="22">
        <v>0.79600000000000004</v>
      </c>
      <c r="F296" s="22">
        <v>0.57199999999999995</v>
      </c>
      <c r="G296" s="22">
        <f t="shared" si="8"/>
        <v>0.79600000000000004</v>
      </c>
      <c r="H296" s="1">
        <v>1437291212</v>
      </c>
      <c r="I296" s="1">
        <v>450484</v>
      </c>
      <c r="J296">
        <v>348824</v>
      </c>
      <c r="K296">
        <v>9324</v>
      </c>
      <c r="L296">
        <v>11432</v>
      </c>
      <c r="M296" s="1">
        <f t="shared" si="9"/>
        <v>369580</v>
      </c>
    </row>
    <row r="297" spans="1:13" x14ac:dyDescent="0.35">
      <c r="A297">
        <v>280230</v>
      </c>
      <c r="B297" t="s">
        <v>296</v>
      </c>
      <c r="C297" s="1">
        <v>3325</v>
      </c>
      <c r="D297" s="1">
        <v>724171</v>
      </c>
      <c r="E297" s="22">
        <v>0.72799999999999998</v>
      </c>
      <c r="F297" s="22">
        <v>0.45800000000000002</v>
      </c>
      <c r="G297" s="22">
        <f t="shared" si="8"/>
        <v>0.72799999999999998</v>
      </c>
      <c r="H297" s="1">
        <v>2407868787</v>
      </c>
      <c r="I297" s="1">
        <v>777424</v>
      </c>
      <c r="J297">
        <v>760049</v>
      </c>
      <c r="K297">
        <v>7494</v>
      </c>
      <c r="L297">
        <v>9057</v>
      </c>
      <c r="M297" s="1">
        <f t="shared" si="9"/>
        <v>776600</v>
      </c>
    </row>
    <row r="298" spans="1:13" x14ac:dyDescent="0.35">
      <c r="A298">
        <v>280231</v>
      </c>
      <c r="B298" t="s">
        <v>297</v>
      </c>
      <c r="C298" s="1">
        <v>1036</v>
      </c>
      <c r="D298" s="1">
        <v>2031917</v>
      </c>
      <c r="E298" s="22">
        <v>0.46400000000000002</v>
      </c>
      <c r="F298" s="22">
        <v>0</v>
      </c>
      <c r="G298" s="22">
        <f t="shared" si="8"/>
        <v>0.46400000000000002</v>
      </c>
      <c r="H298" s="1">
        <v>2105066666</v>
      </c>
      <c r="I298" s="1">
        <v>659411</v>
      </c>
      <c r="J298">
        <v>344210</v>
      </c>
      <c r="K298">
        <v>0</v>
      </c>
      <c r="L298">
        <v>0</v>
      </c>
      <c r="M298" s="1">
        <f t="shared" si="9"/>
        <v>344210</v>
      </c>
    </row>
    <row r="299" spans="1:13" x14ac:dyDescent="0.35">
      <c r="A299">
        <v>280251</v>
      </c>
      <c r="B299" t="s">
        <v>298</v>
      </c>
      <c r="C299" s="1">
        <v>10019</v>
      </c>
      <c r="D299" s="1">
        <v>656269</v>
      </c>
      <c r="E299" s="22">
        <v>0.76400000000000001</v>
      </c>
      <c r="F299" s="22">
        <v>0.50900000000000001</v>
      </c>
      <c r="G299" s="22">
        <f t="shared" si="8"/>
        <v>0.76400000000000001</v>
      </c>
      <c r="H299" s="1">
        <v>6575166665</v>
      </c>
      <c r="I299" s="1">
        <v>3113326</v>
      </c>
      <c r="J299">
        <v>1959649</v>
      </c>
      <c r="K299">
        <v>36476</v>
      </c>
      <c r="L299">
        <v>42927</v>
      </c>
      <c r="M299" s="1">
        <f t="shared" si="9"/>
        <v>2039052</v>
      </c>
    </row>
    <row r="300" spans="1:13" x14ac:dyDescent="0.35">
      <c r="A300">
        <v>280252</v>
      </c>
      <c r="B300" t="s">
        <v>299</v>
      </c>
      <c r="C300" s="1">
        <v>18137</v>
      </c>
      <c r="D300" s="1">
        <v>686331</v>
      </c>
      <c r="E300" s="22">
        <v>0.72499999999999998</v>
      </c>
      <c r="F300" s="22">
        <v>0.48599999999999999</v>
      </c>
      <c r="G300" s="22">
        <f t="shared" si="8"/>
        <v>0.72499999999999998</v>
      </c>
      <c r="H300" s="1">
        <v>12448000149</v>
      </c>
      <c r="I300" s="1">
        <v>1430211</v>
      </c>
      <c r="J300">
        <v>1315288</v>
      </c>
      <c r="K300">
        <v>62007</v>
      </c>
      <c r="L300">
        <v>75065</v>
      </c>
      <c r="M300" s="1">
        <f t="shared" si="9"/>
        <v>1452360</v>
      </c>
    </row>
    <row r="301" spans="1:13" x14ac:dyDescent="0.35">
      <c r="A301">
        <v>280253</v>
      </c>
      <c r="B301" t="s">
        <v>300</v>
      </c>
      <c r="C301" s="1">
        <v>12447</v>
      </c>
      <c r="D301" s="1">
        <v>699814</v>
      </c>
      <c r="E301" s="22">
        <v>0.76</v>
      </c>
      <c r="F301" s="22">
        <v>0.47599999999999998</v>
      </c>
      <c r="G301" s="22">
        <f t="shared" si="8"/>
        <v>0.76</v>
      </c>
      <c r="H301" s="1">
        <v>8710589393</v>
      </c>
      <c r="I301" s="1">
        <v>2515835</v>
      </c>
      <c r="J301">
        <v>1898890</v>
      </c>
      <c r="K301">
        <v>41991</v>
      </c>
      <c r="L301">
        <v>53903</v>
      </c>
      <c r="M301" s="1">
        <f t="shared" si="9"/>
        <v>1994784</v>
      </c>
    </row>
    <row r="302" spans="1:13" x14ac:dyDescent="0.35">
      <c r="A302">
        <v>280300</v>
      </c>
      <c r="B302" t="s">
        <v>301</v>
      </c>
      <c r="C302" s="1">
        <v>3745</v>
      </c>
      <c r="D302" s="1">
        <v>1507887</v>
      </c>
      <c r="E302" s="22">
        <v>0.54100000000000004</v>
      </c>
      <c r="F302" s="22">
        <v>0</v>
      </c>
      <c r="G302" s="22">
        <f t="shared" si="8"/>
        <v>0.54100000000000004</v>
      </c>
      <c r="H302" s="1">
        <v>5647040126</v>
      </c>
      <c r="I302" s="1">
        <v>1220794</v>
      </c>
      <c r="J302">
        <v>1202857</v>
      </c>
      <c r="K302">
        <v>0</v>
      </c>
      <c r="L302">
        <v>0</v>
      </c>
      <c r="M302" s="1">
        <f t="shared" si="9"/>
        <v>1202857</v>
      </c>
    </row>
    <row r="303" spans="1:13" x14ac:dyDescent="0.35">
      <c r="A303">
        <v>280401</v>
      </c>
      <c r="B303" t="s">
        <v>302</v>
      </c>
      <c r="C303" s="1">
        <v>4968</v>
      </c>
      <c r="D303" s="1">
        <v>488001</v>
      </c>
      <c r="E303" s="22">
        <v>0.74399999999999999</v>
      </c>
      <c r="F303" s="22">
        <v>0.63500000000000001</v>
      </c>
      <c r="G303" s="22">
        <f t="shared" si="8"/>
        <v>0.74399999999999999</v>
      </c>
      <c r="H303" s="1">
        <v>2424393845</v>
      </c>
      <c r="I303" s="1">
        <v>1693016</v>
      </c>
      <c r="J303">
        <v>1600157</v>
      </c>
      <c r="K303">
        <v>35489</v>
      </c>
      <c r="L303">
        <v>35236</v>
      </c>
      <c r="M303" s="1">
        <f t="shared" si="9"/>
        <v>1670882</v>
      </c>
    </row>
    <row r="304" spans="1:13" x14ac:dyDescent="0.35">
      <c r="A304">
        <v>280402</v>
      </c>
      <c r="B304" t="s">
        <v>303</v>
      </c>
      <c r="C304" s="1">
        <v>1889</v>
      </c>
      <c r="D304" s="1">
        <v>1183847</v>
      </c>
      <c r="E304" s="22">
        <v>0.65700000000000003</v>
      </c>
      <c r="F304" s="22">
        <v>0.114</v>
      </c>
      <c r="G304" s="22">
        <f t="shared" si="8"/>
        <v>0.65700000000000003</v>
      </c>
      <c r="H304" s="1">
        <v>2236287500</v>
      </c>
      <c r="I304" s="1">
        <v>568193</v>
      </c>
      <c r="J304">
        <v>500081</v>
      </c>
      <c r="K304">
        <v>701</v>
      </c>
      <c r="L304">
        <v>909</v>
      </c>
      <c r="M304" s="1">
        <f t="shared" si="9"/>
        <v>501691</v>
      </c>
    </row>
    <row r="305" spans="1:13" x14ac:dyDescent="0.35">
      <c r="A305">
        <v>280403</v>
      </c>
      <c r="B305" t="s">
        <v>304</v>
      </c>
      <c r="C305" s="1">
        <v>3452</v>
      </c>
      <c r="D305" s="1">
        <v>1297074</v>
      </c>
      <c r="E305" s="22">
        <v>0.623</v>
      </c>
      <c r="F305" s="22">
        <v>2.8000000000000001E-2</v>
      </c>
      <c r="G305" s="22">
        <f t="shared" si="8"/>
        <v>0.623</v>
      </c>
      <c r="H305" s="1">
        <v>4477499919</v>
      </c>
      <c r="I305" s="1">
        <v>806507</v>
      </c>
      <c r="J305">
        <v>695832</v>
      </c>
      <c r="K305">
        <v>0</v>
      </c>
      <c r="L305">
        <v>0</v>
      </c>
      <c r="M305" s="1">
        <f t="shared" si="9"/>
        <v>695832</v>
      </c>
    </row>
    <row r="306" spans="1:13" x14ac:dyDescent="0.35">
      <c r="A306">
        <v>280404</v>
      </c>
      <c r="B306" t="s">
        <v>305</v>
      </c>
      <c r="C306" s="1">
        <v>5462</v>
      </c>
      <c r="D306" s="1">
        <v>1358361</v>
      </c>
      <c r="E306" s="22">
        <v>0.54100000000000004</v>
      </c>
      <c r="F306" s="22">
        <v>0</v>
      </c>
      <c r="G306" s="22">
        <f t="shared" si="8"/>
        <v>0.54100000000000004</v>
      </c>
      <c r="H306" s="1">
        <v>7419369062</v>
      </c>
      <c r="I306" s="1">
        <v>700904</v>
      </c>
      <c r="J306">
        <v>736065</v>
      </c>
      <c r="K306">
        <v>0</v>
      </c>
      <c r="L306">
        <v>0</v>
      </c>
      <c r="M306" s="1">
        <f t="shared" si="9"/>
        <v>736065</v>
      </c>
    </row>
    <row r="307" spans="1:13" x14ac:dyDescent="0.35">
      <c r="A307">
        <v>280405</v>
      </c>
      <c r="B307" t="s">
        <v>306</v>
      </c>
      <c r="C307" s="1">
        <v>3604</v>
      </c>
      <c r="D307" s="1">
        <v>918583</v>
      </c>
      <c r="E307" s="22">
        <v>0.66300000000000003</v>
      </c>
      <c r="F307" s="22">
        <v>0.312</v>
      </c>
      <c r="G307" s="22">
        <f t="shared" si="8"/>
        <v>0.66300000000000003</v>
      </c>
      <c r="H307" s="1">
        <v>3310573257</v>
      </c>
      <c r="I307" s="1">
        <v>370868</v>
      </c>
      <c r="J307">
        <v>280568</v>
      </c>
      <c r="K307">
        <v>5863</v>
      </c>
      <c r="L307">
        <v>7248</v>
      </c>
      <c r="M307" s="1">
        <f t="shared" si="9"/>
        <v>293679</v>
      </c>
    </row>
    <row r="308" spans="1:13" x14ac:dyDescent="0.35">
      <c r="A308">
        <v>280406</v>
      </c>
      <c r="B308" t="s">
        <v>307</v>
      </c>
      <c r="C308" s="1">
        <v>3592</v>
      </c>
      <c r="D308" s="1">
        <v>1725542</v>
      </c>
      <c r="E308" s="22">
        <v>0.38500000000000001</v>
      </c>
      <c r="F308" s="22">
        <v>0</v>
      </c>
      <c r="G308" s="22">
        <f t="shared" si="8"/>
        <v>0.38500000000000001</v>
      </c>
      <c r="H308" s="1">
        <v>6198149687</v>
      </c>
      <c r="I308" s="1">
        <v>397223</v>
      </c>
      <c r="J308">
        <v>402567</v>
      </c>
      <c r="K308">
        <v>0</v>
      </c>
      <c r="L308">
        <v>0</v>
      </c>
      <c r="M308" s="1">
        <f t="shared" si="9"/>
        <v>402567</v>
      </c>
    </row>
    <row r="309" spans="1:13" x14ac:dyDescent="0.35">
      <c r="A309">
        <v>280407</v>
      </c>
      <c r="B309" t="s">
        <v>308</v>
      </c>
      <c r="C309" s="1">
        <v>7018</v>
      </c>
      <c r="D309" s="1">
        <v>2008251</v>
      </c>
      <c r="E309" s="22">
        <v>0.42499999999999999</v>
      </c>
      <c r="F309" s="22">
        <v>0</v>
      </c>
      <c r="G309" s="22">
        <f t="shared" si="8"/>
        <v>0.42499999999999999</v>
      </c>
      <c r="H309" s="1">
        <v>14093906562</v>
      </c>
      <c r="I309" s="1">
        <v>670029</v>
      </c>
      <c r="J309">
        <v>671335</v>
      </c>
      <c r="K309">
        <v>0</v>
      </c>
      <c r="L309">
        <v>0</v>
      </c>
      <c r="M309" s="1">
        <f t="shared" si="9"/>
        <v>671335</v>
      </c>
    </row>
    <row r="310" spans="1:13" x14ac:dyDescent="0.35">
      <c r="A310">
        <v>280409</v>
      </c>
      <c r="B310" t="s">
        <v>309</v>
      </c>
      <c r="C310" s="1">
        <v>4369</v>
      </c>
      <c r="D310" s="1">
        <v>951075</v>
      </c>
      <c r="E310" s="22">
        <v>0.64500000000000002</v>
      </c>
      <c r="F310" s="22">
        <v>0.28799999999999998</v>
      </c>
      <c r="G310" s="22">
        <f t="shared" si="8"/>
        <v>0.64500000000000002</v>
      </c>
      <c r="H310" s="1">
        <v>4155246875</v>
      </c>
      <c r="I310" s="1">
        <v>802788</v>
      </c>
      <c r="J310">
        <v>796717</v>
      </c>
      <c r="K310">
        <v>13712</v>
      </c>
      <c r="L310">
        <v>17152</v>
      </c>
      <c r="M310" s="1">
        <f t="shared" si="9"/>
        <v>827581</v>
      </c>
    </row>
    <row r="311" spans="1:13" x14ac:dyDescent="0.35">
      <c r="A311">
        <v>280410</v>
      </c>
      <c r="B311" t="s">
        <v>310</v>
      </c>
      <c r="C311" s="1">
        <v>2819</v>
      </c>
      <c r="D311" s="1">
        <v>1416368</v>
      </c>
      <c r="E311" s="22">
        <v>0.59599999999999997</v>
      </c>
      <c r="F311" s="22">
        <v>0</v>
      </c>
      <c r="G311" s="22">
        <f t="shared" si="8"/>
        <v>0.59599999999999997</v>
      </c>
      <c r="H311" s="1">
        <v>3992743437</v>
      </c>
      <c r="I311" s="1">
        <v>849996</v>
      </c>
      <c r="J311">
        <v>742912</v>
      </c>
      <c r="K311">
        <v>0</v>
      </c>
      <c r="L311">
        <v>0</v>
      </c>
      <c r="M311" s="1">
        <f t="shared" si="9"/>
        <v>742912</v>
      </c>
    </row>
    <row r="312" spans="1:13" x14ac:dyDescent="0.35">
      <c r="A312">
        <v>280411</v>
      </c>
      <c r="B312" t="s">
        <v>311</v>
      </c>
      <c r="C312" s="1">
        <v>1503</v>
      </c>
      <c r="D312" s="1">
        <v>1368183</v>
      </c>
      <c r="E312" s="22">
        <v>0.61199999999999999</v>
      </c>
      <c r="F312" s="22">
        <v>0</v>
      </c>
      <c r="G312" s="22">
        <f t="shared" si="8"/>
        <v>0.61199999999999999</v>
      </c>
      <c r="H312" s="1">
        <v>2056379687</v>
      </c>
      <c r="I312" s="1">
        <v>541733</v>
      </c>
      <c r="J312">
        <v>538247</v>
      </c>
      <c r="K312">
        <v>0</v>
      </c>
      <c r="L312">
        <v>0</v>
      </c>
      <c r="M312" s="1">
        <f t="shared" si="9"/>
        <v>538247</v>
      </c>
    </row>
    <row r="313" spans="1:13" x14ac:dyDescent="0.35">
      <c r="A313">
        <v>280501</v>
      </c>
      <c r="B313" t="s">
        <v>312</v>
      </c>
      <c r="C313" s="1">
        <v>3121</v>
      </c>
      <c r="D313" s="1">
        <v>1479697</v>
      </c>
      <c r="E313" s="22">
        <v>0.57899999999999996</v>
      </c>
      <c r="F313" s="22">
        <v>0</v>
      </c>
      <c r="G313" s="22">
        <f t="shared" si="8"/>
        <v>0.57899999999999996</v>
      </c>
      <c r="H313" s="1">
        <v>4618136512</v>
      </c>
      <c r="I313" s="1">
        <v>605385</v>
      </c>
      <c r="J313">
        <v>593850</v>
      </c>
      <c r="K313">
        <v>0</v>
      </c>
      <c r="L313">
        <v>0</v>
      </c>
      <c r="M313" s="1">
        <f t="shared" si="9"/>
        <v>593850</v>
      </c>
    </row>
    <row r="314" spans="1:13" x14ac:dyDescent="0.35">
      <c r="A314">
        <v>280502</v>
      </c>
      <c r="B314" t="s">
        <v>313</v>
      </c>
      <c r="C314" s="1">
        <v>6953</v>
      </c>
      <c r="D314" s="1">
        <v>1260563</v>
      </c>
      <c r="E314" s="22">
        <v>0.63200000000000001</v>
      </c>
      <c r="F314" s="22">
        <v>5.6000000000000001E-2</v>
      </c>
      <c r="G314" s="22">
        <f t="shared" si="8"/>
        <v>0.63200000000000001</v>
      </c>
      <c r="H314" s="1">
        <v>8764696092</v>
      </c>
      <c r="I314" s="1">
        <v>1593795</v>
      </c>
      <c r="J314">
        <v>1260685</v>
      </c>
      <c r="K314">
        <v>5473</v>
      </c>
      <c r="L314">
        <v>6843</v>
      </c>
      <c r="M314" s="1">
        <f t="shared" si="9"/>
        <v>1273001</v>
      </c>
    </row>
    <row r="315" spans="1:13" x14ac:dyDescent="0.35">
      <c r="A315">
        <v>280503</v>
      </c>
      <c r="B315" t="s">
        <v>314</v>
      </c>
      <c r="C315" s="1">
        <v>2335</v>
      </c>
      <c r="D315" s="1">
        <v>1873429</v>
      </c>
      <c r="E315" s="22">
        <v>0.54100000000000004</v>
      </c>
      <c r="F315" s="22">
        <v>0</v>
      </c>
      <c r="G315" s="22">
        <f t="shared" si="8"/>
        <v>0.54100000000000004</v>
      </c>
      <c r="H315" s="1">
        <v>4374458709</v>
      </c>
      <c r="I315" s="1">
        <v>425928</v>
      </c>
      <c r="J315">
        <v>498598</v>
      </c>
      <c r="K315">
        <v>0</v>
      </c>
      <c r="L315">
        <v>0</v>
      </c>
      <c r="M315" s="1">
        <f t="shared" si="9"/>
        <v>498598</v>
      </c>
    </row>
    <row r="316" spans="1:13" x14ac:dyDescent="0.35">
      <c r="A316">
        <v>280504</v>
      </c>
      <c r="B316" t="s">
        <v>315</v>
      </c>
      <c r="C316" s="1">
        <v>5230</v>
      </c>
      <c r="D316" s="1">
        <v>1014531</v>
      </c>
      <c r="E316" s="22">
        <v>0.65100000000000002</v>
      </c>
      <c r="F316" s="22">
        <v>0.24</v>
      </c>
      <c r="G316" s="22">
        <f t="shared" si="8"/>
        <v>0.65100000000000002</v>
      </c>
      <c r="H316" s="1">
        <v>5306001935</v>
      </c>
      <c r="I316" s="1">
        <v>1286711</v>
      </c>
      <c r="J316">
        <v>1292927</v>
      </c>
      <c r="K316">
        <v>15514</v>
      </c>
      <c r="L316">
        <v>19252</v>
      </c>
      <c r="M316" s="1">
        <f t="shared" si="9"/>
        <v>1327693</v>
      </c>
    </row>
    <row r="317" spans="1:13" x14ac:dyDescent="0.35">
      <c r="A317">
        <v>280506</v>
      </c>
      <c r="B317" t="s">
        <v>316</v>
      </c>
      <c r="C317" s="1">
        <v>1723</v>
      </c>
      <c r="D317" s="1">
        <v>2205107</v>
      </c>
      <c r="E317" s="22">
        <v>0.39900000000000002</v>
      </c>
      <c r="F317" s="22">
        <v>0</v>
      </c>
      <c r="G317" s="22">
        <f t="shared" si="8"/>
        <v>0.39900000000000002</v>
      </c>
      <c r="H317" s="1">
        <v>3799399677</v>
      </c>
      <c r="I317" s="1">
        <v>363755</v>
      </c>
      <c r="J317">
        <v>309614</v>
      </c>
      <c r="K317">
        <v>0</v>
      </c>
      <c r="L317">
        <v>0</v>
      </c>
      <c r="M317" s="1">
        <f t="shared" si="9"/>
        <v>309614</v>
      </c>
    </row>
    <row r="318" spans="1:13" x14ac:dyDescent="0.35">
      <c r="A318">
        <v>280515</v>
      </c>
      <c r="B318" t="s">
        <v>317</v>
      </c>
      <c r="C318" s="1">
        <v>3393</v>
      </c>
      <c r="D318" s="1">
        <v>1583629</v>
      </c>
      <c r="E318" s="22">
        <v>0.59799999999999998</v>
      </c>
      <c r="F318" s="22">
        <v>0</v>
      </c>
      <c r="G318" s="22">
        <f t="shared" si="8"/>
        <v>0.59799999999999998</v>
      </c>
      <c r="H318" s="1">
        <v>5373255000</v>
      </c>
      <c r="I318" s="1">
        <v>530740</v>
      </c>
      <c r="J318">
        <v>485123</v>
      </c>
      <c r="K318">
        <v>0</v>
      </c>
      <c r="L318">
        <v>0</v>
      </c>
      <c r="M318" s="1">
        <f t="shared" si="9"/>
        <v>485123</v>
      </c>
    </row>
    <row r="319" spans="1:13" x14ac:dyDescent="0.35">
      <c r="A319">
        <v>280517</v>
      </c>
      <c r="B319" t="s">
        <v>318</v>
      </c>
      <c r="C319" s="1">
        <v>5646</v>
      </c>
      <c r="D319" s="1">
        <v>1112570</v>
      </c>
      <c r="E319" s="22">
        <v>0.50700000000000001</v>
      </c>
      <c r="F319" s="22">
        <v>0.16700000000000001</v>
      </c>
      <c r="G319" s="22">
        <f t="shared" si="8"/>
        <v>0.50700000000000001</v>
      </c>
      <c r="H319" s="1">
        <v>6281573225</v>
      </c>
      <c r="I319" s="1">
        <v>652101</v>
      </c>
      <c r="J319">
        <v>590272</v>
      </c>
      <c r="K319">
        <v>10159</v>
      </c>
      <c r="L319">
        <v>12486</v>
      </c>
      <c r="M319" s="1">
        <f t="shared" si="9"/>
        <v>612917</v>
      </c>
    </row>
    <row r="320" spans="1:13" x14ac:dyDescent="0.35">
      <c r="A320">
        <v>280518</v>
      </c>
      <c r="B320" t="s">
        <v>319</v>
      </c>
      <c r="C320" s="1">
        <v>3517</v>
      </c>
      <c r="D320" s="1">
        <v>644515</v>
      </c>
      <c r="E320" s="22">
        <v>0.71499999999999997</v>
      </c>
      <c r="F320" s="22">
        <v>0.51800000000000002</v>
      </c>
      <c r="G320" s="22">
        <f t="shared" si="8"/>
        <v>0.71499999999999997</v>
      </c>
      <c r="H320" s="1">
        <v>2266761612</v>
      </c>
      <c r="I320" s="1">
        <v>1777303</v>
      </c>
      <c r="J320">
        <v>1104330</v>
      </c>
      <c r="K320">
        <v>25007</v>
      </c>
      <c r="L320">
        <v>31713</v>
      </c>
      <c r="M320" s="1">
        <f t="shared" si="9"/>
        <v>1161050</v>
      </c>
    </row>
    <row r="321" spans="1:13" x14ac:dyDescent="0.35">
      <c r="A321">
        <v>280521</v>
      </c>
      <c r="B321" t="s">
        <v>320</v>
      </c>
      <c r="C321" s="1">
        <v>3179</v>
      </c>
      <c r="D321" s="1">
        <v>942624</v>
      </c>
      <c r="E321" s="22">
        <v>0.623</v>
      </c>
      <c r="F321" s="22">
        <v>0.29399999999999998</v>
      </c>
      <c r="G321" s="22">
        <f t="shared" si="8"/>
        <v>0.623</v>
      </c>
      <c r="H321" s="1">
        <v>2996602903</v>
      </c>
      <c r="I321" s="1">
        <v>1368319</v>
      </c>
      <c r="J321">
        <v>1146295</v>
      </c>
      <c r="K321">
        <v>14217</v>
      </c>
      <c r="L321">
        <v>17159</v>
      </c>
      <c r="M321" s="1">
        <f t="shared" si="9"/>
        <v>1177671</v>
      </c>
    </row>
    <row r="322" spans="1:13" x14ac:dyDescent="0.35">
      <c r="A322">
        <v>280522</v>
      </c>
      <c r="B322" t="s">
        <v>321</v>
      </c>
      <c r="C322" s="1">
        <v>6320</v>
      </c>
      <c r="D322" s="1">
        <v>810703</v>
      </c>
      <c r="E322" s="22">
        <v>0.65900000000000003</v>
      </c>
      <c r="F322" s="22">
        <v>0.39300000000000002</v>
      </c>
      <c r="G322" s="22">
        <f t="shared" si="8"/>
        <v>0.65900000000000003</v>
      </c>
      <c r="H322" s="1">
        <v>5123646666</v>
      </c>
      <c r="I322" s="1">
        <v>1481032</v>
      </c>
      <c r="J322">
        <v>1250148</v>
      </c>
      <c r="K322">
        <v>33982</v>
      </c>
      <c r="L322">
        <v>42418</v>
      </c>
      <c r="M322" s="1">
        <f t="shared" si="9"/>
        <v>1326548</v>
      </c>
    </row>
    <row r="323" spans="1:13" x14ac:dyDescent="0.35">
      <c r="A323">
        <v>280523</v>
      </c>
      <c r="B323" t="s">
        <v>322</v>
      </c>
      <c r="C323" s="1">
        <v>8180</v>
      </c>
      <c r="D323" s="1">
        <v>857919</v>
      </c>
      <c r="E323" s="22">
        <v>0.64</v>
      </c>
      <c r="F323" s="22">
        <v>0.35799999999999998</v>
      </c>
      <c r="G323" s="22">
        <f t="shared" si="8"/>
        <v>0.64</v>
      </c>
      <c r="H323" s="1">
        <v>7017778709</v>
      </c>
      <c r="I323" s="1">
        <v>2980504</v>
      </c>
      <c r="J323">
        <v>2908339</v>
      </c>
      <c r="K323">
        <v>40457</v>
      </c>
      <c r="L323">
        <v>49723</v>
      </c>
      <c r="M323" s="1">
        <f t="shared" si="9"/>
        <v>2998519</v>
      </c>
    </row>
    <row r="324" spans="1:13" x14ac:dyDescent="0.35">
      <c r="A324">
        <v>300000</v>
      </c>
      <c r="B324" t="s">
        <v>323</v>
      </c>
      <c r="C324" s="1">
        <v>1053936</v>
      </c>
      <c r="D324" s="1">
        <v>721568</v>
      </c>
      <c r="E324" s="22">
        <v>0.50700000000000001</v>
      </c>
      <c r="F324" s="22">
        <v>0.46</v>
      </c>
      <c r="G324" s="22">
        <f t="shared" ref="G324:G387" si="10">MAX(IF(E324&gt;F324,E324,F324),0.36)</f>
        <v>0.50700000000000001</v>
      </c>
      <c r="H324" s="1">
        <v>760486721400</v>
      </c>
      <c r="I324" s="1">
        <v>0</v>
      </c>
      <c r="J324">
        <v>0</v>
      </c>
      <c r="K324">
        <v>0</v>
      </c>
      <c r="L324">
        <v>0</v>
      </c>
      <c r="M324" s="1">
        <f t="shared" si="9"/>
        <v>0</v>
      </c>
    </row>
    <row r="325" spans="1:13" x14ac:dyDescent="0.35">
      <c r="A325">
        <v>310000</v>
      </c>
      <c r="B325" t="s">
        <v>324</v>
      </c>
      <c r="C325" s="1">
        <v>0</v>
      </c>
      <c r="D325" s="1">
        <v>0</v>
      </c>
      <c r="E325" s="22">
        <v>0</v>
      </c>
      <c r="F325" s="22">
        <v>0</v>
      </c>
      <c r="G325" s="22">
        <f t="shared" si="10"/>
        <v>0.36</v>
      </c>
      <c r="H325" s="1">
        <v>0</v>
      </c>
      <c r="I325" s="1">
        <v>0</v>
      </c>
      <c r="J325">
        <v>0</v>
      </c>
      <c r="K325">
        <v>0</v>
      </c>
      <c r="L325">
        <v>0</v>
      </c>
      <c r="M325" s="1">
        <f t="shared" ref="M325:M388" si="11">SUM(J325:L325)</f>
        <v>0</v>
      </c>
    </row>
    <row r="326" spans="1:13" x14ac:dyDescent="0.35">
      <c r="A326">
        <v>320000</v>
      </c>
      <c r="B326" t="s">
        <v>325</v>
      </c>
      <c r="C326" s="1">
        <v>0</v>
      </c>
      <c r="D326" s="1">
        <v>0</v>
      </c>
      <c r="E326" s="22">
        <v>0</v>
      </c>
      <c r="F326" s="22">
        <v>0</v>
      </c>
      <c r="G326" s="22">
        <f t="shared" si="10"/>
        <v>0.36</v>
      </c>
      <c r="H326" s="1">
        <v>0</v>
      </c>
      <c r="I326" s="1">
        <v>0</v>
      </c>
      <c r="J326">
        <v>0</v>
      </c>
      <c r="K326">
        <v>0</v>
      </c>
      <c r="L326">
        <v>0</v>
      </c>
      <c r="M326" s="1">
        <f t="shared" si="11"/>
        <v>0</v>
      </c>
    </row>
    <row r="327" spans="1:13" x14ac:dyDescent="0.35">
      <c r="A327">
        <v>330000</v>
      </c>
      <c r="B327" t="s">
        <v>326</v>
      </c>
      <c r="C327" s="1">
        <v>0</v>
      </c>
      <c r="D327" s="1">
        <v>0</v>
      </c>
      <c r="E327" s="22">
        <v>0</v>
      </c>
      <c r="F327" s="22">
        <v>0</v>
      </c>
      <c r="G327" s="22">
        <f t="shared" si="10"/>
        <v>0.36</v>
      </c>
      <c r="H327" s="1">
        <v>0</v>
      </c>
      <c r="I327" s="1">
        <v>0</v>
      </c>
      <c r="J327">
        <v>0</v>
      </c>
      <c r="K327">
        <v>0</v>
      </c>
      <c r="L327">
        <v>0</v>
      </c>
      <c r="M327" s="1">
        <f t="shared" si="11"/>
        <v>0</v>
      </c>
    </row>
    <row r="328" spans="1:13" x14ac:dyDescent="0.35">
      <c r="A328">
        <v>340000</v>
      </c>
      <c r="B328" t="s">
        <v>327</v>
      </c>
      <c r="C328" s="1">
        <v>0</v>
      </c>
      <c r="D328" s="1">
        <v>0</v>
      </c>
      <c r="E328" s="22">
        <v>0</v>
      </c>
      <c r="F328" s="22">
        <v>0</v>
      </c>
      <c r="G328" s="22">
        <f t="shared" si="10"/>
        <v>0.36</v>
      </c>
      <c r="H328" s="1">
        <v>0</v>
      </c>
      <c r="I328" s="1">
        <v>0</v>
      </c>
      <c r="J328">
        <v>0</v>
      </c>
      <c r="K328">
        <v>0</v>
      </c>
      <c r="L328">
        <v>0</v>
      </c>
      <c r="M328" s="1">
        <f t="shared" si="11"/>
        <v>0</v>
      </c>
    </row>
    <row r="329" spans="1:13" x14ac:dyDescent="0.35">
      <c r="A329">
        <v>350000</v>
      </c>
      <c r="B329" t="s">
        <v>328</v>
      </c>
      <c r="C329" s="1">
        <v>0</v>
      </c>
      <c r="D329" s="1">
        <v>0</v>
      </c>
      <c r="E329" s="22">
        <v>0</v>
      </c>
      <c r="F329" s="22">
        <v>0</v>
      </c>
      <c r="G329" s="22">
        <f t="shared" si="10"/>
        <v>0.36</v>
      </c>
      <c r="H329" s="1">
        <v>0</v>
      </c>
      <c r="I329" s="1">
        <v>0</v>
      </c>
      <c r="J329">
        <v>0</v>
      </c>
      <c r="K329">
        <v>0</v>
      </c>
      <c r="L329">
        <v>0</v>
      </c>
      <c r="M329" s="1">
        <f t="shared" si="11"/>
        <v>0</v>
      </c>
    </row>
    <row r="330" spans="1:13" x14ac:dyDescent="0.35">
      <c r="A330">
        <v>400301</v>
      </c>
      <c r="B330" t="s">
        <v>329</v>
      </c>
      <c r="C330" s="1">
        <v>2254</v>
      </c>
      <c r="D330" s="1">
        <v>529007</v>
      </c>
      <c r="E330" s="22">
        <v>0.60599999999999998</v>
      </c>
      <c r="F330" s="22">
        <v>0.60399999999999998</v>
      </c>
      <c r="G330" s="22">
        <f t="shared" si="10"/>
        <v>0.60599999999999998</v>
      </c>
      <c r="H330" s="1">
        <v>1192383982</v>
      </c>
      <c r="I330" s="1">
        <v>1071161</v>
      </c>
      <c r="J330">
        <v>1016214</v>
      </c>
      <c r="K330">
        <v>28175</v>
      </c>
      <c r="L330">
        <v>16030</v>
      </c>
      <c r="M330" s="1">
        <f t="shared" si="11"/>
        <v>1060419</v>
      </c>
    </row>
    <row r="331" spans="1:13" x14ac:dyDescent="0.35">
      <c r="A331">
        <v>400400</v>
      </c>
      <c r="B331" t="s">
        <v>330</v>
      </c>
      <c r="C331" s="1">
        <v>4951</v>
      </c>
      <c r="D331" s="1">
        <v>280637</v>
      </c>
      <c r="E331" s="22">
        <v>0.69299999999999995</v>
      </c>
      <c r="F331" s="22">
        <v>0.79</v>
      </c>
      <c r="G331" s="22">
        <f t="shared" si="10"/>
        <v>0.79</v>
      </c>
      <c r="H331" s="1">
        <v>1389434830</v>
      </c>
      <c r="I331" s="1">
        <v>2899450</v>
      </c>
      <c r="J331">
        <v>2603607</v>
      </c>
      <c r="K331">
        <v>84177</v>
      </c>
      <c r="L331">
        <v>47892</v>
      </c>
      <c r="M331" s="1">
        <f t="shared" si="11"/>
        <v>2735676</v>
      </c>
    </row>
    <row r="332" spans="1:13" x14ac:dyDescent="0.35">
      <c r="A332">
        <v>400601</v>
      </c>
      <c r="B332" t="s">
        <v>331</v>
      </c>
      <c r="C332" s="1">
        <v>1750</v>
      </c>
      <c r="D332" s="1">
        <v>270249</v>
      </c>
      <c r="E332" s="22">
        <v>0.71</v>
      </c>
      <c r="F332" s="22">
        <v>0.79800000000000004</v>
      </c>
      <c r="G332" s="22">
        <f t="shared" si="10"/>
        <v>0.79800000000000004</v>
      </c>
      <c r="H332" s="1">
        <v>472936252</v>
      </c>
      <c r="I332" s="1">
        <v>1080052</v>
      </c>
      <c r="J332">
        <v>1116520</v>
      </c>
      <c r="K332">
        <v>31693</v>
      </c>
      <c r="L332">
        <v>18032</v>
      </c>
      <c r="M332" s="1">
        <f t="shared" si="11"/>
        <v>1166245</v>
      </c>
    </row>
    <row r="333" spans="1:13" x14ac:dyDescent="0.35">
      <c r="A333">
        <v>400701</v>
      </c>
      <c r="B333" t="s">
        <v>332</v>
      </c>
      <c r="C333" s="1">
        <v>4066</v>
      </c>
      <c r="D333" s="1">
        <v>401367</v>
      </c>
      <c r="E333" s="22">
        <v>0.58599999999999997</v>
      </c>
      <c r="F333" s="22">
        <v>0.7</v>
      </c>
      <c r="G333" s="22">
        <f t="shared" si="10"/>
        <v>0.7</v>
      </c>
      <c r="H333" s="1">
        <v>1631959509</v>
      </c>
      <c r="I333" s="1">
        <v>2245134</v>
      </c>
      <c r="J333">
        <v>1981287</v>
      </c>
      <c r="K333">
        <v>60998</v>
      </c>
      <c r="L333">
        <v>34704</v>
      </c>
      <c r="M333" s="1">
        <f t="shared" si="11"/>
        <v>2076989</v>
      </c>
    </row>
    <row r="334" spans="1:13" x14ac:dyDescent="0.35">
      <c r="A334">
        <v>400800</v>
      </c>
      <c r="B334" t="s">
        <v>333</v>
      </c>
      <c r="C334" s="1">
        <v>7342</v>
      </c>
      <c r="D334" s="1">
        <v>198970</v>
      </c>
      <c r="E334" s="22">
        <v>0.57899999999999996</v>
      </c>
      <c r="F334" s="22">
        <v>0.85199999999999998</v>
      </c>
      <c r="G334" s="22">
        <f t="shared" si="10"/>
        <v>0.85199999999999998</v>
      </c>
      <c r="H334" s="1">
        <v>1460841854</v>
      </c>
      <c r="I334" s="1">
        <v>4978326</v>
      </c>
      <c r="J334">
        <v>4854789</v>
      </c>
      <c r="K334">
        <v>127843</v>
      </c>
      <c r="L334">
        <v>72736</v>
      </c>
      <c r="M334" s="1">
        <f t="shared" si="11"/>
        <v>5055368</v>
      </c>
    </row>
    <row r="335" spans="1:13" x14ac:dyDescent="0.35">
      <c r="A335">
        <v>400900</v>
      </c>
      <c r="B335" t="s">
        <v>334</v>
      </c>
      <c r="C335" s="1">
        <v>3954</v>
      </c>
      <c r="D335" s="1">
        <v>325696</v>
      </c>
      <c r="E335" s="22">
        <v>0.623</v>
      </c>
      <c r="F335" s="22">
        <v>0.75700000000000001</v>
      </c>
      <c r="G335" s="22">
        <f t="shared" si="10"/>
        <v>0.75700000000000001</v>
      </c>
      <c r="H335" s="1">
        <v>1287805768</v>
      </c>
      <c r="I335" s="1">
        <v>2066545</v>
      </c>
      <c r="J335">
        <v>2007222</v>
      </c>
      <c r="K335">
        <v>64354</v>
      </c>
      <c r="L335">
        <v>36613</v>
      </c>
      <c r="M335" s="1">
        <f t="shared" si="11"/>
        <v>2108189</v>
      </c>
    </row>
    <row r="336" spans="1:13" x14ac:dyDescent="0.35">
      <c r="A336">
        <v>401001</v>
      </c>
      <c r="B336" t="s">
        <v>335</v>
      </c>
      <c r="C336" s="1">
        <v>2865</v>
      </c>
      <c r="D336" s="1">
        <v>400704</v>
      </c>
      <c r="E336" s="22">
        <v>0.65400000000000003</v>
      </c>
      <c r="F336" s="22">
        <v>0.70099999999999996</v>
      </c>
      <c r="G336" s="22">
        <f t="shared" si="10"/>
        <v>0.70099999999999996</v>
      </c>
      <c r="H336" s="1">
        <v>1148019677</v>
      </c>
      <c r="I336" s="1">
        <v>1114932</v>
      </c>
      <c r="J336">
        <v>1075203</v>
      </c>
      <c r="K336">
        <v>41524</v>
      </c>
      <c r="L336">
        <v>23624</v>
      </c>
      <c r="M336" s="1">
        <f t="shared" si="11"/>
        <v>1140351</v>
      </c>
    </row>
    <row r="337" spans="1:13" x14ac:dyDescent="0.35">
      <c r="A337">
        <v>401201</v>
      </c>
      <c r="B337" t="s">
        <v>336</v>
      </c>
      <c r="C337" s="1">
        <v>1501</v>
      </c>
      <c r="D337" s="1">
        <v>277430</v>
      </c>
      <c r="E337" s="22">
        <v>0.65400000000000003</v>
      </c>
      <c r="F337" s="22">
        <v>0.79300000000000004</v>
      </c>
      <c r="G337" s="22">
        <f t="shared" si="10"/>
        <v>0.79300000000000004</v>
      </c>
      <c r="H337" s="1">
        <v>416423462</v>
      </c>
      <c r="I337" s="1">
        <v>684797</v>
      </c>
      <c r="J337">
        <v>664001</v>
      </c>
      <c r="K337">
        <v>24236</v>
      </c>
      <c r="L337">
        <v>13789</v>
      </c>
      <c r="M337" s="1">
        <f t="shared" si="11"/>
        <v>702026</v>
      </c>
    </row>
    <row r="338" spans="1:13" x14ac:dyDescent="0.35">
      <c r="A338">
        <v>401301</v>
      </c>
      <c r="B338" t="s">
        <v>337</v>
      </c>
      <c r="C338" s="1">
        <v>881</v>
      </c>
      <c r="D338" s="1">
        <v>278436</v>
      </c>
      <c r="E338" s="22">
        <v>0.51</v>
      </c>
      <c r="F338" s="22">
        <v>0.79200000000000004</v>
      </c>
      <c r="G338" s="22">
        <f t="shared" si="10"/>
        <v>0.79200000000000004</v>
      </c>
      <c r="H338" s="1">
        <v>245302116</v>
      </c>
      <c r="I338" s="1">
        <v>529846</v>
      </c>
      <c r="J338">
        <v>456535</v>
      </c>
      <c r="K338">
        <v>16080</v>
      </c>
      <c r="L338">
        <v>9148</v>
      </c>
      <c r="M338" s="1">
        <f t="shared" si="11"/>
        <v>481763</v>
      </c>
    </row>
    <row r="339" spans="1:13" x14ac:dyDescent="0.35">
      <c r="A339">
        <v>401501</v>
      </c>
      <c r="B339" t="s">
        <v>338</v>
      </c>
      <c r="C339" s="1">
        <v>1357</v>
      </c>
      <c r="D339" s="1">
        <v>330699</v>
      </c>
      <c r="E339" s="22">
        <v>0.67400000000000004</v>
      </c>
      <c r="F339" s="22">
        <v>0.753</v>
      </c>
      <c r="G339" s="22">
        <f t="shared" si="10"/>
        <v>0.753</v>
      </c>
      <c r="H339" s="1">
        <v>448759674</v>
      </c>
      <c r="I339" s="1">
        <v>926370</v>
      </c>
      <c r="J339">
        <v>797977</v>
      </c>
      <c r="K339">
        <v>22433</v>
      </c>
      <c r="L339">
        <v>12763</v>
      </c>
      <c r="M339" s="1">
        <f t="shared" si="11"/>
        <v>833173</v>
      </c>
    </row>
    <row r="340" spans="1:13" x14ac:dyDescent="0.35">
      <c r="A340">
        <v>410401</v>
      </c>
      <c r="B340" t="s">
        <v>339</v>
      </c>
      <c r="C340" s="1">
        <v>1319</v>
      </c>
      <c r="D340" s="1">
        <v>494228</v>
      </c>
      <c r="E340" s="22">
        <v>0.45600000000000002</v>
      </c>
      <c r="F340" s="22">
        <v>0.63</v>
      </c>
      <c r="G340" s="22">
        <f t="shared" si="10"/>
        <v>0.63</v>
      </c>
      <c r="H340" s="1">
        <v>651887236</v>
      </c>
      <c r="I340" s="1">
        <v>946316</v>
      </c>
      <c r="J340">
        <v>852642</v>
      </c>
      <c r="K340">
        <v>0</v>
      </c>
      <c r="L340">
        <v>8787</v>
      </c>
      <c r="M340" s="1">
        <f t="shared" si="11"/>
        <v>861429</v>
      </c>
    </row>
    <row r="341" spans="1:13" x14ac:dyDescent="0.35">
      <c r="A341">
        <v>410601</v>
      </c>
      <c r="B341" t="s">
        <v>340</v>
      </c>
      <c r="C341" s="1">
        <v>2331</v>
      </c>
      <c r="D341" s="1">
        <v>299607</v>
      </c>
      <c r="E341" s="22">
        <v>0.47399999999999998</v>
      </c>
      <c r="F341" s="22">
        <v>0.77600000000000002</v>
      </c>
      <c r="G341" s="22">
        <f t="shared" si="10"/>
        <v>0.77600000000000002</v>
      </c>
      <c r="H341" s="1">
        <v>698385642</v>
      </c>
      <c r="I341" s="1">
        <v>2165972</v>
      </c>
      <c r="J341">
        <v>2032915</v>
      </c>
      <c r="K341">
        <v>175817</v>
      </c>
      <c r="L341">
        <v>18582</v>
      </c>
      <c r="M341" s="1">
        <f t="shared" si="11"/>
        <v>2227314</v>
      </c>
    </row>
    <row r="342" spans="1:13" x14ac:dyDescent="0.35">
      <c r="A342">
        <v>411101</v>
      </c>
      <c r="B342" t="s">
        <v>341</v>
      </c>
      <c r="C342" s="1">
        <v>1377</v>
      </c>
      <c r="D342" s="1">
        <v>416593</v>
      </c>
      <c r="E342" s="22">
        <v>0.68</v>
      </c>
      <c r="F342" s="22">
        <v>0.68799999999999994</v>
      </c>
      <c r="G342" s="22">
        <f t="shared" si="10"/>
        <v>0.68799999999999994</v>
      </c>
      <c r="H342" s="1">
        <v>573649049</v>
      </c>
      <c r="I342" s="1">
        <v>1246906</v>
      </c>
      <c r="J342">
        <v>1095342</v>
      </c>
      <c r="K342">
        <v>132155</v>
      </c>
      <c r="L342">
        <v>9806</v>
      </c>
      <c r="M342" s="1">
        <f t="shared" si="11"/>
        <v>1237303</v>
      </c>
    </row>
    <row r="343" spans="1:13" x14ac:dyDescent="0.35">
      <c r="A343">
        <v>411501</v>
      </c>
      <c r="B343" t="s">
        <v>342</v>
      </c>
      <c r="C343" s="1">
        <v>2873</v>
      </c>
      <c r="D343" s="1">
        <v>477517</v>
      </c>
      <c r="E343" s="22">
        <v>0.66700000000000004</v>
      </c>
      <c r="F343" s="22">
        <v>0.64300000000000002</v>
      </c>
      <c r="G343" s="22">
        <f t="shared" si="10"/>
        <v>0.66700000000000004</v>
      </c>
      <c r="H343" s="1">
        <v>1371907167</v>
      </c>
      <c r="I343" s="1">
        <v>1783872</v>
      </c>
      <c r="J343">
        <v>1253114</v>
      </c>
      <c r="K343">
        <v>229008</v>
      </c>
      <c r="L343">
        <v>16993</v>
      </c>
      <c r="M343" s="1">
        <f t="shared" si="11"/>
        <v>1499115</v>
      </c>
    </row>
    <row r="344" spans="1:13" x14ac:dyDescent="0.35">
      <c r="A344">
        <v>411504</v>
      </c>
      <c r="B344" t="s">
        <v>343</v>
      </c>
      <c r="C344" s="1">
        <v>626</v>
      </c>
      <c r="D344" s="1">
        <v>484298</v>
      </c>
      <c r="E344" s="22">
        <v>0.67300000000000004</v>
      </c>
      <c r="F344" s="22">
        <v>0.63800000000000001</v>
      </c>
      <c r="G344" s="22">
        <f t="shared" si="10"/>
        <v>0.67300000000000004</v>
      </c>
      <c r="H344" s="1">
        <v>303170762</v>
      </c>
      <c r="I344" s="1">
        <v>770041</v>
      </c>
      <c r="J344">
        <v>692504</v>
      </c>
      <c r="K344">
        <v>53337</v>
      </c>
      <c r="L344">
        <v>3958</v>
      </c>
      <c r="M344" s="1">
        <f t="shared" si="11"/>
        <v>749799</v>
      </c>
    </row>
    <row r="345" spans="1:13" x14ac:dyDescent="0.35">
      <c r="A345">
        <v>411603</v>
      </c>
      <c r="B345" t="s">
        <v>344</v>
      </c>
      <c r="C345" s="1">
        <v>1071</v>
      </c>
      <c r="D345" s="1">
        <v>331917</v>
      </c>
      <c r="E345" s="22">
        <v>0.59199999999999997</v>
      </c>
      <c r="F345" s="22">
        <v>0.752</v>
      </c>
      <c r="G345" s="22">
        <f t="shared" si="10"/>
        <v>0.752</v>
      </c>
      <c r="H345" s="1">
        <v>355483946</v>
      </c>
      <c r="I345" s="1">
        <v>1013207</v>
      </c>
      <c r="J345">
        <v>934789</v>
      </c>
      <c r="K345">
        <v>117339</v>
      </c>
      <c r="L345">
        <v>8707</v>
      </c>
      <c r="M345" s="1">
        <f t="shared" si="11"/>
        <v>1060835</v>
      </c>
    </row>
    <row r="346" spans="1:13" x14ac:dyDescent="0.35">
      <c r="A346">
        <v>411701</v>
      </c>
      <c r="B346" t="s">
        <v>345</v>
      </c>
      <c r="C346" s="1">
        <v>458</v>
      </c>
      <c r="D346" s="1">
        <v>493636</v>
      </c>
      <c r="E346" s="22">
        <v>0.63</v>
      </c>
      <c r="F346" s="22">
        <v>0.63100000000000001</v>
      </c>
      <c r="G346" s="22">
        <f t="shared" si="10"/>
        <v>0.63100000000000001</v>
      </c>
      <c r="H346" s="1">
        <v>226085486</v>
      </c>
      <c r="I346" s="1">
        <v>515449</v>
      </c>
      <c r="J346">
        <v>474572</v>
      </c>
      <c r="K346">
        <v>42926</v>
      </c>
      <c r="L346">
        <v>3185</v>
      </c>
      <c r="M346" s="1">
        <f t="shared" si="11"/>
        <v>520683</v>
      </c>
    </row>
    <row r="347" spans="1:13" x14ac:dyDescent="0.35">
      <c r="A347">
        <v>411800</v>
      </c>
      <c r="B347" t="s">
        <v>346</v>
      </c>
      <c r="C347" s="1">
        <v>5465</v>
      </c>
      <c r="D347" s="1">
        <v>271882</v>
      </c>
      <c r="E347" s="22">
        <v>0.63900000000000001</v>
      </c>
      <c r="F347" s="22">
        <v>0.79700000000000004</v>
      </c>
      <c r="G347" s="22">
        <f t="shared" si="10"/>
        <v>0.79700000000000004</v>
      </c>
      <c r="H347" s="1">
        <v>1485835150</v>
      </c>
      <c r="I347" s="1">
        <v>7220418</v>
      </c>
      <c r="J347">
        <v>6620130</v>
      </c>
      <c r="K347">
        <v>402485</v>
      </c>
      <c r="L347">
        <v>42537</v>
      </c>
      <c r="M347" s="1">
        <f t="shared" si="11"/>
        <v>7065152</v>
      </c>
    </row>
    <row r="348" spans="1:13" x14ac:dyDescent="0.35">
      <c r="A348">
        <v>411902</v>
      </c>
      <c r="B348" t="s">
        <v>347</v>
      </c>
      <c r="C348" s="1">
        <v>906</v>
      </c>
      <c r="D348" s="1">
        <v>281198</v>
      </c>
      <c r="E348" s="22">
        <v>0.56599999999999995</v>
      </c>
      <c r="F348" s="22">
        <v>0.79</v>
      </c>
      <c r="G348" s="22">
        <f t="shared" si="10"/>
        <v>0.79</v>
      </c>
      <c r="H348" s="1">
        <v>254765471</v>
      </c>
      <c r="I348" s="1">
        <v>1266321</v>
      </c>
      <c r="J348">
        <v>1088475</v>
      </c>
      <c r="K348">
        <v>94510</v>
      </c>
      <c r="L348">
        <v>7012</v>
      </c>
      <c r="M348" s="1">
        <f t="shared" si="11"/>
        <v>1189997</v>
      </c>
    </row>
    <row r="349" spans="1:13" x14ac:dyDescent="0.35">
      <c r="A349">
        <v>412000</v>
      </c>
      <c r="B349" t="s">
        <v>348</v>
      </c>
      <c r="C349" s="1">
        <v>2075</v>
      </c>
      <c r="D349" s="1">
        <v>301191</v>
      </c>
      <c r="E349" s="22">
        <v>0.625</v>
      </c>
      <c r="F349" s="22">
        <v>0.77500000000000002</v>
      </c>
      <c r="G349" s="22">
        <f t="shared" si="10"/>
        <v>0.77500000000000002</v>
      </c>
      <c r="H349" s="1">
        <v>624971959</v>
      </c>
      <c r="I349" s="1">
        <v>1203686</v>
      </c>
      <c r="J349">
        <v>971035</v>
      </c>
      <c r="K349">
        <v>148170</v>
      </c>
      <c r="L349">
        <v>15659</v>
      </c>
      <c r="M349" s="1">
        <f t="shared" si="11"/>
        <v>1134864</v>
      </c>
    </row>
    <row r="350" spans="1:13" x14ac:dyDescent="0.35">
      <c r="A350">
        <v>412201</v>
      </c>
      <c r="B350" t="s">
        <v>349</v>
      </c>
      <c r="C350" s="1">
        <v>1574</v>
      </c>
      <c r="D350" s="1">
        <v>362620</v>
      </c>
      <c r="E350" s="22">
        <v>0.61799999999999999</v>
      </c>
      <c r="F350" s="22">
        <v>0.72899999999999998</v>
      </c>
      <c r="G350" s="22">
        <f t="shared" si="10"/>
        <v>0.72899999999999998</v>
      </c>
      <c r="H350" s="1">
        <v>570764128</v>
      </c>
      <c r="I350" s="1">
        <v>1519015</v>
      </c>
      <c r="J350">
        <v>1348307</v>
      </c>
      <c r="K350">
        <v>167327</v>
      </c>
      <c r="L350">
        <v>12416</v>
      </c>
      <c r="M350" s="1">
        <f t="shared" si="11"/>
        <v>1528050</v>
      </c>
    </row>
    <row r="351" spans="1:13" x14ac:dyDescent="0.35">
      <c r="A351">
        <v>412300</v>
      </c>
      <c r="B351" t="s">
        <v>350</v>
      </c>
      <c r="C351" s="1">
        <v>9958</v>
      </c>
      <c r="D351" s="1">
        <v>150262</v>
      </c>
      <c r="E351" s="22">
        <v>0.627</v>
      </c>
      <c r="F351" s="22">
        <v>0.88800000000000001</v>
      </c>
      <c r="G351" s="22">
        <f t="shared" si="10"/>
        <v>0.88800000000000001</v>
      </c>
      <c r="H351" s="1">
        <v>1496314120</v>
      </c>
      <c r="I351" s="1">
        <v>9900247</v>
      </c>
      <c r="J351">
        <v>9199143</v>
      </c>
      <c r="K351">
        <v>1029631</v>
      </c>
      <c r="L351">
        <v>76423</v>
      </c>
      <c r="M351" s="1">
        <f t="shared" si="11"/>
        <v>10305197</v>
      </c>
    </row>
    <row r="352" spans="1:13" x14ac:dyDescent="0.35">
      <c r="A352">
        <v>412801</v>
      </c>
      <c r="B352" t="s">
        <v>351</v>
      </c>
      <c r="C352" s="1">
        <v>1040</v>
      </c>
      <c r="D352" s="1">
        <v>304074</v>
      </c>
      <c r="E352" s="22">
        <v>0.67800000000000005</v>
      </c>
      <c r="F352" s="22">
        <v>0.77300000000000002</v>
      </c>
      <c r="G352" s="22">
        <f t="shared" si="10"/>
        <v>0.77300000000000002</v>
      </c>
      <c r="H352" s="1">
        <v>316237032</v>
      </c>
      <c r="I352" s="1">
        <v>1364754</v>
      </c>
      <c r="J352">
        <v>1288434</v>
      </c>
      <c r="K352">
        <v>107592</v>
      </c>
      <c r="L352">
        <v>7984</v>
      </c>
      <c r="M352" s="1">
        <f t="shared" si="11"/>
        <v>1404010</v>
      </c>
    </row>
    <row r="353" spans="1:13" x14ac:dyDescent="0.35">
      <c r="A353">
        <v>412901</v>
      </c>
      <c r="B353" t="s">
        <v>352</v>
      </c>
      <c r="C353" s="1">
        <v>677</v>
      </c>
      <c r="D353" s="1">
        <v>323856</v>
      </c>
      <c r="E353" s="22">
        <v>0.68799999999999994</v>
      </c>
      <c r="F353" s="22">
        <v>0.75800000000000001</v>
      </c>
      <c r="G353" s="22">
        <f t="shared" si="10"/>
        <v>0.75800000000000001</v>
      </c>
      <c r="H353" s="1">
        <v>219250793</v>
      </c>
      <c r="I353" s="1">
        <v>1137803</v>
      </c>
      <c r="J353">
        <v>1018298</v>
      </c>
      <c r="K353">
        <v>76501</v>
      </c>
      <c r="L353">
        <v>5676</v>
      </c>
      <c r="M353" s="1">
        <f t="shared" si="11"/>
        <v>1100475</v>
      </c>
    </row>
    <row r="354" spans="1:13" x14ac:dyDescent="0.35">
      <c r="A354">
        <v>412902</v>
      </c>
      <c r="B354" t="s">
        <v>353</v>
      </c>
      <c r="C354" s="1">
        <v>3488</v>
      </c>
      <c r="D354" s="1">
        <v>375773</v>
      </c>
      <c r="E354" s="22">
        <v>0.64200000000000002</v>
      </c>
      <c r="F354" s="22">
        <v>0.71899999999999997</v>
      </c>
      <c r="G354" s="22">
        <f t="shared" si="10"/>
        <v>0.71899999999999997</v>
      </c>
      <c r="H354" s="1">
        <v>1310698331</v>
      </c>
      <c r="I354" s="1">
        <v>3227005</v>
      </c>
      <c r="J354">
        <v>2512422</v>
      </c>
      <c r="K354">
        <v>348163</v>
      </c>
      <c r="L354">
        <v>25835</v>
      </c>
      <c r="M354" s="1">
        <f t="shared" si="11"/>
        <v>2886420</v>
      </c>
    </row>
    <row r="355" spans="1:13" x14ac:dyDescent="0.35">
      <c r="A355">
        <v>420101</v>
      </c>
      <c r="B355" t="s">
        <v>354</v>
      </c>
      <c r="C355" s="1">
        <v>5249</v>
      </c>
      <c r="D355" s="1">
        <v>370379</v>
      </c>
      <c r="E355" s="22">
        <v>0.65600000000000003</v>
      </c>
      <c r="F355" s="22">
        <v>0.72299999999999998</v>
      </c>
      <c r="G355" s="22">
        <f t="shared" si="10"/>
        <v>0.72299999999999998</v>
      </c>
      <c r="H355" s="1">
        <v>1944124434</v>
      </c>
      <c r="I355" s="1">
        <v>2256397</v>
      </c>
      <c r="J355">
        <v>2156803</v>
      </c>
      <c r="K355">
        <v>27497</v>
      </c>
      <c r="L355">
        <v>108482</v>
      </c>
      <c r="M355" s="1">
        <f t="shared" si="11"/>
        <v>2292782</v>
      </c>
    </row>
    <row r="356" spans="1:13" x14ac:dyDescent="0.35">
      <c r="A356">
        <v>420303</v>
      </c>
      <c r="B356" t="s">
        <v>355</v>
      </c>
      <c r="C356" s="1">
        <v>9583</v>
      </c>
      <c r="D356" s="1">
        <v>360909</v>
      </c>
      <c r="E356" s="22">
        <v>0.65700000000000003</v>
      </c>
      <c r="F356" s="22">
        <v>0.73</v>
      </c>
      <c r="G356" s="22">
        <f t="shared" si="10"/>
        <v>0.73</v>
      </c>
      <c r="H356" s="1">
        <v>3458600078</v>
      </c>
      <c r="I356" s="1">
        <v>4412742</v>
      </c>
      <c r="J356">
        <v>4261309</v>
      </c>
      <c r="K356">
        <v>51578</v>
      </c>
      <c r="L356">
        <v>203486</v>
      </c>
      <c r="M356" s="1">
        <f t="shared" si="11"/>
        <v>4516373</v>
      </c>
    </row>
    <row r="357" spans="1:13" x14ac:dyDescent="0.35">
      <c r="A357">
        <v>420401</v>
      </c>
      <c r="B357" t="s">
        <v>356</v>
      </c>
      <c r="C357" s="1">
        <v>3462</v>
      </c>
      <c r="D357" s="1">
        <v>508700</v>
      </c>
      <c r="E357" s="22">
        <v>0.68700000000000006</v>
      </c>
      <c r="F357" s="22">
        <v>0.62</v>
      </c>
      <c r="G357" s="22">
        <f t="shared" si="10"/>
        <v>0.68700000000000006</v>
      </c>
      <c r="H357" s="1">
        <v>1761122519</v>
      </c>
      <c r="I357" s="1">
        <v>1789867</v>
      </c>
      <c r="J357">
        <v>1684921</v>
      </c>
      <c r="K357">
        <v>15763</v>
      </c>
      <c r="L357">
        <v>62188</v>
      </c>
      <c r="M357" s="1">
        <f t="shared" si="11"/>
        <v>1762872</v>
      </c>
    </row>
    <row r="358" spans="1:13" x14ac:dyDescent="0.35">
      <c r="A358">
        <v>420411</v>
      </c>
      <c r="B358" t="s">
        <v>357</v>
      </c>
      <c r="C358" s="1">
        <v>3127</v>
      </c>
      <c r="D358" s="1">
        <v>509956</v>
      </c>
      <c r="E358" s="22">
        <v>0.65600000000000003</v>
      </c>
      <c r="F358" s="22">
        <v>0.61899999999999999</v>
      </c>
      <c r="G358" s="22">
        <f t="shared" si="10"/>
        <v>0.65600000000000003</v>
      </c>
      <c r="H358" s="1">
        <v>1594633883</v>
      </c>
      <c r="I358" s="1">
        <v>1057425</v>
      </c>
      <c r="J358">
        <v>1092193</v>
      </c>
      <c r="K358">
        <v>14368</v>
      </c>
      <c r="L358">
        <v>56684</v>
      </c>
      <c r="M358" s="1">
        <f t="shared" si="11"/>
        <v>1163245</v>
      </c>
    </row>
    <row r="359" spans="1:13" x14ac:dyDescent="0.35">
      <c r="A359">
        <v>420501</v>
      </c>
      <c r="B359" t="s">
        <v>358</v>
      </c>
      <c r="C359" s="1">
        <v>1426</v>
      </c>
      <c r="D359" s="1">
        <v>320450</v>
      </c>
      <c r="E359" s="22">
        <v>0.7</v>
      </c>
      <c r="F359" s="22">
        <v>0.76100000000000001</v>
      </c>
      <c r="G359" s="22">
        <f t="shared" si="10"/>
        <v>0.76100000000000001</v>
      </c>
      <c r="H359" s="1">
        <v>456962031</v>
      </c>
      <c r="I359" s="1">
        <v>1656485</v>
      </c>
      <c r="J359">
        <v>1659835</v>
      </c>
      <c r="K359">
        <v>266943</v>
      </c>
      <c r="L359">
        <v>23243</v>
      </c>
      <c r="M359" s="1">
        <f t="shared" si="11"/>
        <v>1950021</v>
      </c>
    </row>
    <row r="360" spans="1:13" x14ac:dyDescent="0.35">
      <c r="A360">
        <v>420601</v>
      </c>
      <c r="B360" t="s">
        <v>359</v>
      </c>
      <c r="C360" s="1">
        <v>807</v>
      </c>
      <c r="D360" s="1">
        <v>384276</v>
      </c>
      <c r="E360" s="22">
        <v>0.69599999999999995</v>
      </c>
      <c r="F360" s="22">
        <v>0.71299999999999997</v>
      </c>
      <c r="G360" s="22">
        <f t="shared" si="10"/>
        <v>0.71299999999999997</v>
      </c>
      <c r="H360" s="1">
        <v>310111447</v>
      </c>
      <c r="I360" s="1">
        <v>697904</v>
      </c>
      <c r="J360">
        <v>745793</v>
      </c>
      <c r="K360">
        <v>4421</v>
      </c>
      <c r="L360">
        <v>17442</v>
      </c>
      <c r="M360" s="1">
        <f t="shared" si="11"/>
        <v>767656</v>
      </c>
    </row>
    <row r="361" spans="1:13" x14ac:dyDescent="0.35">
      <c r="A361">
        <v>420701</v>
      </c>
      <c r="B361" t="s">
        <v>360</v>
      </c>
      <c r="C361" s="1">
        <v>1928</v>
      </c>
      <c r="D361" s="1">
        <v>365076</v>
      </c>
      <c r="E361" s="22">
        <v>0.72099999999999997</v>
      </c>
      <c r="F361" s="22">
        <v>0.72699999999999998</v>
      </c>
      <c r="G361" s="22">
        <f t="shared" si="10"/>
        <v>0.72699999999999998</v>
      </c>
      <c r="H361" s="1">
        <v>703866861</v>
      </c>
      <c r="I361" s="1">
        <v>1014424</v>
      </c>
      <c r="J361">
        <v>933374</v>
      </c>
      <c r="K361">
        <v>10698</v>
      </c>
      <c r="L361">
        <v>42206</v>
      </c>
      <c r="M361" s="1">
        <f t="shared" si="11"/>
        <v>986278</v>
      </c>
    </row>
    <row r="362" spans="1:13" x14ac:dyDescent="0.35">
      <c r="A362">
        <v>420702</v>
      </c>
      <c r="B362" t="s">
        <v>361</v>
      </c>
      <c r="C362" s="1">
        <v>1431</v>
      </c>
      <c r="D362" s="1">
        <v>342776</v>
      </c>
      <c r="E362" s="22">
        <v>0.72199999999999998</v>
      </c>
      <c r="F362" s="22">
        <v>0.74399999999999999</v>
      </c>
      <c r="G362" s="22">
        <f t="shared" si="10"/>
        <v>0.74399999999999999</v>
      </c>
      <c r="H362" s="1">
        <v>490512637</v>
      </c>
      <c r="I362" s="1">
        <v>1465015</v>
      </c>
      <c r="J362">
        <v>1457297</v>
      </c>
      <c r="K362">
        <v>8028</v>
      </c>
      <c r="L362">
        <v>31671</v>
      </c>
      <c r="M362" s="1">
        <f t="shared" si="11"/>
        <v>1496996</v>
      </c>
    </row>
    <row r="363" spans="1:13" x14ac:dyDescent="0.35">
      <c r="A363">
        <v>420807</v>
      </c>
      <c r="B363" t="s">
        <v>362</v>
      </c>
      <c r="C363" s="1">
        <v>873</v>
      </c>
      <c r="D363" s="1">
        <v>352591</v>
      </c>
      <c r="E363" s="22">
        <v>0.56799999999999995</v>
      </c>
      <c r="F363" s="22">
        <v>0.73599999999999999</v>
      </c>
      <c r="G363" s="22">
        <f t="shared" si="10"/>
        <v>0.73599999999999999</v>
      </c>
      <c r="H363" s="1">
        <v>307811998</v>
      </c>
      <c r="I363" s="1">
        <v>970391</v>
      </c>
      <c r="J363">
        <v>948226</v>
      </c>
      <c r="K363">
        <v>4919</v>
      </c>
      <c r="L363">
        <v>19408</v>
      </c>
      <c r="M363" s="1">
        <f t="shared" si="11"/>
        <v>972553</v>
      </c>
    </row>
    <row r="364" spans="1:13" x14ac:dyDescent="0.35">
      <c r="A364">
        <v>420901</v>
      </c>
      <c r="B364" t="s">
        <v>363</v>
      </c>
      <c r="C364" s="1">
        <v>5834</v>
      </c>
      <c r="D364" s="1">
        <v>367801</v>
      </c>
      <c r="E364" s="22">
        <v>0.67</v>
      </c>
      <c r="F364" s="22">
        <v>0.72499999999999998</v>
      </c>
      <c r="G364" s="22">
        <f t="shared" si="10"/>
        <v>0.72499999999999998</v>
      </c>
      <c r="H364" s="1">
        <v>2145752971</v>
      </c>
      <c r="I364" s="1">
        <v>2673748</v>
      </c>
      <c r="J364">
        <v>2723357</v>
      </c>
      <c r="K364">
        <v>32307</v>
      </c>
      <c r="L364">
        <v>127459</v>
      </c>
      <c r="M364" s="1">
        <f t="shared" si="11"/>
        <v>2883123</v>
      </c>
    </row>
    <row r="365" spans="1:13" x14ac:dyDescent="0.35">
      <c r="A365">
        <v>421001</v>
      </c>
      <c r="B365" t="s">
        <v>364</v>
      </c>
      <c r="C365" s="1">
        <v>4527</v>
      </c>
      <c r="D365" s="1">
        <v>471912</v>
      </c>
      <c r="E365" s="22">
        <v>0.69699999999999995</v>
      </c>
      <c r="F365" s="22">
        <v>0.64700000000000002</v>
      </c>
      <c r="G365" s="22">
        <f t="shared" si="10"/>
        <v>0.69699999999999995</v>
      </c>
      <c r="H365" s="1">
        <v>2136347832</v>
      </c>
      <c r="I365" s="1">
        <v>2906806</v>
      </c>
      <c r="J365">
        <v>2733280</v>
      </c>
      <c r="K365">
        <v>22373</v>
      </c>
      <c r="L365">
        <v>88267</v>
      </c>
      <c r="M365" s="1">
        <f t="shared" si="11"/>
        <v>2843920</v>
      </c>
    </row>
    <row r="366" spans="1:13" x14ac:dyDescent="0.35">
      <c r="A366">
        <v>421101</v>
      </c>
      <c r="B366" t="s">
        <v>365</v>
      </c>
      <c r="C366" s="1">
        <v>1911</v>
      </c>
      <c r="D366" s="1">
        <v>388259</v>
      </c>
      <c r="E366" s="22">
        <v>0.66900000000000004</v>
      </c>
      <c r="F366" s="22">
        <v>0.71</v>
      </c>
      <c r="G366" s="22">
        <f t="shared" si="10"/>
        <v>0.71</v>
      </c>
      <c r="H366" s="1">
        <v>741963205</v>
      </c>
      <c r="I366" s="1">
        <v>1106178</v>
      </c>
      <c r="J366">
        <v>1173000</v>
      </c>
      <c r="K366">
        <v>11077</v>
      </c>
      <c r="L366">
        <v>43702</v>
      </c>
      <c r="M366" s="1">
        <f t="shared" si="11"/>
        <v>1227779</v>
      </c>
    </row>
    <row r="367" spans="1:13" x14ac:dyDescent="0.35">
      <c r="A367">
        <v>421201</v>
      </c>
      <c r="B367" t="s">
        <v>366</v>
      </c>
      <c r="C367" s="1">
        <v>926</v>
      </c>
      <c r="D367" s="1">
        <v>358582</v>
      </c>
      <c r="E367" s="22">
        <v>0.72399999999999998</v>
      </c>
      <c r="F367" s="22">
        <v>0.73199999999999998</v>
      </c>
      <c r="G367" s="22">
        <f t="shared" si="10"/>
        <v>0.73199999999999998</v>
      </c>
      <c r="H367" s="1">
        <v>332046992</v>
      </c>
      <c r="I367" s="1">
        <v>933485</v>
      </c>
      <c r="J367">
        <v>941933</v>
      </c>
      <c r="K367">
        <v>4990</v>
      </c>
      <c r="L367">
        <v>19690</v>
      </c>
      <c r="M367" s="1">
        <f t="shared" si="11"/>
        <v>966613</v>
      </c>
    </row>
    <row r="368" spans="1:13" x14ac:dyDescent="0.35">
      <c r="A368">
        <v>421501</v>
      </c>
      <c r="B368" t="s">
        <v>367</v>
      </c>
      <c r="C368" s="1">
        <v>7782</v>
      </c>
      <c r="D368" s="1">
        <v>378860</v>
      </c>
      <c r="E368" s="22">
        <v>0.7</v>
      </c>
      <c r="F368" s="22">
        <v>0.71699999999999997</v>
      </c>
      <c r="G368" s="22">
        <f t="shared" si="10"/>
        <v>0.71699999999999997</v>
      </c>
      <c r="H368" s="1">
        <v>2948294891</v>
      </c>
      <c r="I368" s="1">
        <v>3719059</v>
      </c>
      <c r="J368">
        <v>3057216</v>
      </c>
      <c r="K368">
        <v>41641</v>
      </c>
      <c r="L368">
        <v>164281</v>
      </c>
      <c r="M368" s="1">
        <f t="shared" si="11"/>
        <v>3263138</v>
      </c>
    </row>
    <row r="369" spans="1:13" x14ac:dyDescent="0.35">
      <c r="A369">
        <v>421504</v>
      </c>
      <c r="B369" t="s">
        <v>368</v>
      </c>
      <c r="C369" s="1">
        <v>494</v>
      </c>
      <c r="D369" s="1">
        <v>345596</v>
      </c>
      <c r="E369" s="22">
        <v>0.752</v>
      </c>
      <c r="F369" s="22">
        <v>0.74199999999999999</v>
      </c>
      <c r="G369" s="22">
        <f t="shared" si="10"/>
        <v>0.752</v>
      </c>
      <c r="H369" s="1">
        <v>170724435</v>
      </c>
      <c r="I369" s="1">
        <v>315471</v>
      </c>
      <c r="J369">
        <v>316736</v>
      </c>
      <c r="K369">
        <v>2612</v>
      </c>
      <c r="L369">
        <v>10308</v>
      </c>
      <c r="M369" s="1">
        <f t="shared" si="11"/>
        <v>329656</v>
      </c>
    </row>
    <row r="370" spans="1:13" x14ac:dyDescent="0.35">
      <c r="A370">
        <v>421601</v>
      </c>
      <c r="B370" t="s">
        <v>369</v>
      </c>
      <c r="C370" s="1">
        <v>1558</v>
      </c>
      <c r="D370" s="1">
        <v>995507</v>
      </c>
      <c r="E370" s="22">
        <v>0.46700000000000003</v>
      </c>
      <c r="F370" s="22">
        <v>0.254</v>
      </c>
      <c r="G370" s="22">
        <f t="shared" si="10"/>
        <v>0.46700000000000003</v>
      </c>
      <c r="H370" s="1">
        <v>1551000641</v>
      </c>
      <c r="I370" s="1">
        <v>519140</v>
      </c>
      <c r="J370">
        <v>409902</v>
      </c>
      <c r="K370">
        <v>98364</v>
      </c>
      <c r="L370">
        <v>8564</v>
      </c>
      <c r="M370" s="1">
        <f t="shared" si="11"/>
        <v>516830</v>
      </c>
    </row>
    <row r="371" spans="1:13" x14ac:dyDescent="0.35">
      <c r="A371">
        <v>421800</v>
      </c>
      <c r="B371" t="s">
        <v>370</v>
      </c>
      <c r="C371" s="1">
        <v>21415</v>
      </c>
      <c r="D371" s="1">
        <v>204935</v>
      </c>
      <c r="E371" s="22">
        <v>0.441</v>
      </c>
      <c r="F371" s="22">
        <v>0.84699999999999998</v>
      </c>
      <c r="G371" s="22">
        <f t="shared" si="10"/>
        <v>0.84699999999999998</v>
      </c>
      <c r="H371" s="1">
        <v>4388683560</v>
      </c>
      <c r="I371" s="1">
        <v>0</v>
      </c>
      <c r="J371">
        <v>0</v>
      </c>
      <c r="K371">
        <v>0</v>
      </c>
      <c r="L371">
        <v>0</v>
      </c>
      <c r="M371" s="1">
        <f t="shared" si="11"/>
        <v>0</v>
      </c>
    </row>
    <row r="372" spans="1:13" x14ac:dyDescent="0.35">
      <c r="A372">
        <v>421902</v>
      </c>
      <c r="B372" t="s">
        <v>371</v>
      </c>
      <c r="C372" s="1">
        <v>1037</v>
      </c>
      <c r="D372" s="1">
        <v>432390</v>
      </c>
      <c r="E372" s="22">
        <v>0.623</v>
      </c>
      <c r="F372" s="22">
        <v>0.67700000000000005</v>
      </c>
      <c r="G372" s="22">
        <f t="shared" si="10"/>
        <v>0.67700000000000005</v>
      </c>
      <c r="H372" s="1">
        <v>448388481</v>
      </c>
      <c r="I372" s="1">
        <v>811464</v>
      </c>
      <c r="J372">
        <v>651573</v>
      </c>
      <c r="K372">
        <v>5166</v>
      </c>
      <c r="L372">
        <v>20381</v>
      </c>
      <c r="M372" s="1">
        <f t="shared" si="11"/>
        <v>677120</v>
      </c>
    </row>
    <row r="373" spans="1:13" x14ac:dyDescent="0.35">
      <c r="A373">
        <v>430300</v>
      </c>
      <c r="B373" t="s">
        <v>372</v>
      </c>
      <c r="C373" s="1">
        <v>3927</v>
      </c>
      <c r="D373" s="1">
        <v>534532</v>
      </c>
      <c r="E373" s="22">
        <v>0.6</v>
      </c>
      <c r="F373" s="22">
        <v>0.6</v>
      </c>
      <c r="G373" s="22">
        <f t="shared" si="10"/>
        <v>0.6</v>
      </c>
      <c r="H373" s="1">
        <v>2099107702</v>
      </c>
      <c r="I373" s="1">
        <v>1304704</v>
      </c>
      <c r="J373">
        <v>927376</v>
      </c>
      <c r="K373">
        <v>159218</v>
      </c>
      <c r="L373">
        <v>62789</v>
      </c>
      <c r="M373" s="1">
        <f t="shared" si="11"/>
        <v>1149383</v>
      </c>
    </row>
    <row r="374" spans="1:13" x14ac:dyDescent="0.35">
      <c r="A374">
        <v>430501</v>
      </c>
      <c r="B374" t="s">
        <v>373</v>
      </c>
      <c r="C374" s="1">
        <v>1031</v>
      </c>
      <c r="D374" s="1">
        <v>389612</v>
      </c>
      <c r="E374" s="22">
        <v>0.65600000000000003</v>
      </c>
      <c r="F374" s="22">
        <v>0.70899999999999996</v>
      </c>
      <c r="G374" s="22">
        <f t="shared" si="10"/>
        <v>0.70899999999999996</v>
      </c>
      <c r="H374" s="1">
        <v>401690429</v>
      </c>
      <c r="I374" s="1">
        <v>576701</v>
      </c>
      <c r="J374">
        <v>490794</v>
      </c>
      <c r="K374">
        <v>47557</v>
      </c>
      <c r="L374">
        <v>18736</v>
      </c>
      <c r="M374" s="1">
        <f t="shared" si="11"/>
        <v>557087</v>
      </c>
    </row>
    <row r="375" spans="1:13" x14ac:dyDescent="0.35">
      <c r="A375">
        <v>430700</v>
      </c>
      <c r="B375" t="s">
        <v>374</v>
      </c>
      <c r="C375" s="1">
        <v>2246</v>
      </c>
      <c r="D375" s="1">
        <v>358004</v>
      </c>
      <c r="E375" s="22">
        <v>0.63700000000000001</v>
      </c>
      <c r="F375" s="22">
        <v>0.73199999999999998</v>
      </c>
      <c r="G375" s="22">
        <f t="shared" si="10"/>
        <v>0.73199999999999998</v>
      </c>
      <c r="H375" s="1">
        <v>804077432</v>
      </c>
      <c r="I375" s="1">
        <v>1896437</v>
      </c>
      <c r="J375">
        <v>1373852</v>
      </c>
      <c r="K375">
        <v>119952</v>
      </c>
      <c r="L375">
        <v>47257</v>
      </c>
      <c r="M375" s="1">
        <f t="shared" si="11"/>
        <v>1541061</v>
      </c>
    </row>
    <row r="376" spans="1:13" x14ac:dyDescent="0.35">
      <c r="A376">
        <v>430901</v>
      </c>
      <c r="B376" t="s">
        <v>375</v>
      </c>
      <c r="C376" s="1">
        <v>1318</v>
      </c>
      <c r="D376" s="1">
        <v>685334</v>
      </c>
      <c r="E376" s="22">
        <v>0.45300000000000001</v>
      </c>
      <c r="F376" s="22">
        <v>0.48699999999999999</v>
      </c>
      <c r="G376" s="22">
        <f t="shared" si="10"/>
        <v>0.48699999999999999</v>
      </c>
      <c r="H376" s="1">
        <v>903271338</v>
      </c>
      <c r="I376" s="1">
        <v>800591</v>
      </c>
      <c r="J376">
        <v>757701</v>
      </c>
      <c r="K376">
        <v>45553</v>
      </c>
      <c r="L376">
        <v>17946</v>
      </c>
      <c r="M376" s="1">
        <f t="shared" si="11"/>
        <v>821200</v>
      </c>
    </row>
    <row r="377" spans="1:13" x14ac:dyDescent="0.35">
      <c r="A377">
        <v>431101</v>
      </c>
      <c r="B377" t="s">
        <v>376</v>
      </c>
      <c r="C377" s="1">
        <v>885</v>
      </c>
      <c r="D377" s="1">
        <v>293803</v>
      </c>
      <c r="E377" s="22">
        <v>0.71299999999999997</v>
      </c>
      <c r="F377" s="22">
        <v>0.78100000000000003</v>
      </c>
      <c r="G377" s="22">
        <f t="shared" si="10"/>
        <v>0.78100000000000003</v>
      </c>
      <c r="H377" s="1">
        <v>260016274</v>
      </c>
      <c r="I377" s="1">
        <v>797844</v>
      </c>
      <c r="J377">
        <v>960618</v>
      </c>
      <c r="K377">
        <v>48099</v>
      </c>
      <c r="L377">
        <v>18949</v>
      </c>
      <c r="M377" s="1">
        <f t="shared" si="11"/>
        <v>1027666</v>
      </c>
    </row>
    <row r="378" spans="1:13" x14ac:dyDescent="0.35">
      <c r="A378">
        <v>431201</v>
      </c>
      <c r="B378" t="s">
        <v>377</v>
      </c>
      <c r="C378" s="1">
        <v>784</v>
      </c>
      <c r="D378" s="1">
        <v>858017</v>
      </c>
      <c r="E378" s="22">
        <v>0.49099999999999999</v>
      </c>
      <c r="F378" s="22">
        <v>0.35699999999999998</v>
      </c>
      <c r="G378" s="22">
        <f t="shared" si="10"/>
        <v>0.49099999999999999</v>
      </c>
      <c r="H378" s="1">
        <v>672685771</v>
      </c>
      <c r="I378" s="1">
        <v>360272</v>
      </c>
      <c r="J378">
        <v>300877</v>
      </c>
      <c r="K378">
        <v>20176</v>
      </c>
      <c r="L378">
        <v>7949</v>
      </c>
      <c r="M378" s="1">
        <f t="shared" si="11"/>
        <v>329002</v>
      </c>
    </row>
    <row r="379" spans="1:13" x14ac:dyDescent="0.35">
      <c r="A379">
        <v>431301</v>
      </c>
      <c r="B379" t="s">
        <v>378</v>
      </c>
      <c r="C379" s="1">
        <v>1786</v>
      </c>
      <c r="D379" s="1">
        <v>309787</v>
      </c>
      <c r="E379" s="22">
        <v>0.67100000000000004</v>
      </c>
      <c r="F379" s="22">
        <v>0.76800000000000002</v>
      </c>
      <c r="G379" s="22">
        <f t="shared" si="10"/>
        <v>0.76800000000000002</v>
      </c>
      <c r="H379" s="1">
        <v>553280169</v>
      </c>
      <c r="I379" s="1">
        <v>1523804</v>
      </c>
      <c r="J379">
        <v>1285718</v>
      </c>
      <c r="K379">
        <v>91121</v>
      </c>
      <c r="L379">
        <v>35898</v>
      </c>
      <c r="M379" s="1">
        <f t="shared" si="11"/>
        <v>1412737</v>
      </c>
    </row>
    <row r="380" spans="1:13" x14ac:dyDescent="0.35">
      <c r="A380">
        <v>431401</v>
      </c>
      <c r="B380" t="s">
        <v>379</v>
      </c>
      <c r="C380" s="1">
        <v>735</v>
      </c>
      <c r="D380" s="1">
        <v>771253</v>
      </c>
      <c r="E380" s="22">
        <v>0.497</v>
      </c>
      <c r="F380" s="22">
        <v>0.42299999999999999</v>
      </c>
      <c r="G380" s="22">
        <f t="shared" si="10"/>
        <v>0.497</v>
      </c>
      <c r="H380" s="1">
        <v>566871503</v>
      </c>
      <c r="I380" s="1">
        <v>360657</v>
      </c>
      <c r="J380">
        <v>291057</v>
      </c>
      <c r="K380">
        <v>23949</v>
      </c>
      <c r="L380">
        <v>9435</v>
      </c>
      <c r="M380" s="1">
        <f t="shared" si="11"/>
        <v>324441</v>
      </c>
    </row>
    <row r="381" spans="1:13" x14ac:dyDescent="0.35">
      <c r="A381">
        <v>431701</v>
      </c>
      <c r="B381" t="s">
        <v>380</v>
      </c>
      <c r="C381" s="1">
        <v>4621</v>
      </c>
      <c r="D381" s="1">
        <v>483641</v>
      </c>
      <c r="E381" s="22">
        <v>0.53800000000000003</v>
      </c>
      <c r="F381" s="22">
        <v>0.63800000000000001</v>
      </c>
      <c r="G381" s="22">
        <f t="shared" si="10"/>
        <v>0.63800000000000001</v>
      </c>
      <c r="H381" s="1">
        <v>2234907325</v>
      </c>
      <c r="I381" s="1">
        <v>1264502</v>
      </c>
      <c r="J381">
        <v>806341</v>
      </c>
      <c r="K381">
        <v>196119</v>
      </c>
      <c r="L381">
        <v>77196</v>
      </c>
      <c r="M381" s="1">
        <f t="shared" si="11"/>
        <v>1079656</v>
      </c>
    </row>
    <row r="382" spans="1:13" x14ac:dyDescent="0.35">
      <c r="A382">
        <v>440102</v>
      </c>
      <c r="B382" t="s">
        <v>381</v>
      </c>
      <c r="C382" s="1">
        <v>4436</v>
      </c>
      <c r="D382" s="1">
        <v>496732</v>
      </c>
      <c r="E382" s="22">
        <v>0.67100000000000004</v>
      </c>
      <c r="F382" s="22">
        <v>0.628</v>
      </c>
      <c r="G382" s="22">
        <f t="shared" si="10"/>
        <v>0.67100000000000004</v>
      </c>
      <c r="H382" s="1">
        <v>2203506110</v>
      </c>
      <c r="I382" s="1">
        <v>1682548</v>
      </c>
      <c r="J382">
        <v>1640389</v>
      </c>
      <c r="K382">
        <v>27187</v>
      </c>
      <c r="L382">
        <v>75453</v>
      </c>
      <c r="M382" s="1">
        <f t="shared" si="11"/>
        <v>1743029</v>
      </c>
    </row>
    <row r="383" spans="1:13" x14ac:dyDescent="0.35">
      <c r="A383">
        <v>440201</v>
      </c>
      <c r="B383" t="s">
        <v>382</v>
      </c>
      <c r="C383" s="1">
        <v>1132</v>
      </c>
      <c r="D383" s="1">
        <v>582421</v>
      </c>
      <c r="E383" s="22">
        <v>0.65400000000000003</v>
      </c>
      <c r="F383" s="22">
        <v>0.56399999999999995</v>
      </c>
      <c r="G383" s="22">
        <f t="shared" si="10"/>
        <v>0.65400000000000003</v>
      </c>
      <c r="H383" s="1">
        <v>659300650</v>
      </c>
      <c r="I383" s="1">
        <v>466899</v>
      </c>
      <c r="J383">
        <v>404970</v>
      </c>
      <c r="K383">
        <v>4894</v>
      </c>
      <c r="L383">
        <v>13567</v>
      </c>
      <c r="M383" s="1">
        <f t="shared" si="11"/>
        <v>423431</v>
      </c>
    </row>
    <row r="384" spans="1:13" x14ac:dyDescent="0.35">
      <c r="A384">
        <v>440301</v>
      </c>
      <c r="B384" t="s">
        <v>383</v>
      </c>
      <c r="C384" s="1">
        <v>3587</v>
      </c>
      <c r="D384" s="1">
        <v>487664</v>
      </c>
      <c r="E384" s="22">
        <v>0.68600000000000005</v>
      </c>
      <c r="F384" s="22">
        <v>0.63500000000000001</v>
      </c>
      <c r="G384" s="22">
        <f t="shared" si="10"/>
        <v>0.68600000000000005</v>
      </c>
      <c r="H384" s="1">
        <v>1749252046</v>
      </c>
      <c r="I384" s="1">
        <v>1024923</v>
      </c>
      <c r="J384">
        <v>975910</v>
      </c>
      <c r="K384">
        <v>17752</v>
      </c>
      <c r="L384">
        <v>49213</v>
      </c>
      <c r="M384" s="1">
        <f t="shared" si="11"/>
        <v>1042875</v>
      </c>
    </row>
    <row r="385" spans="1:13" x14ac:dyDescent="0.35">
      <c r="A385">
        <v>440401</v>
      </c>
      <c r="B385" t="s">
        <v>384</v>
      </c>
      <c r="C385" s="1">
        <v>5891</v>
      </c>
      <c r="D385" s="1">
        <v>422028</v>
      </c>
      <c r="E385" s="22">
        <v>0.63500000000000001</v>
      </c>
      <c r="F385" s="22">
        <v>0.68400000000000005</v>
      </c>
      <c r="G385" s="22">
        <f t="shared" si="10"/>
        <v>0.68400000000000005</v>
      </c>
      <c r="H385" s="1">
        <v>2486169631</v>
      </c>
      <c r="I385" s="1">
        <v>2061688</v>
      </c>
      <c r="J385">
        <v>2080338</v>
      </c>
      <c r="K385">
        <v>38555</v>
      </c>
      <c r="L385">
        <v>106879</v>
      </c>
      <c r="M385" s="1">
        <f t="shared" si="11"/>
        <v>2225772</v>
      </c>
    </row>
    <row r="386" spans="1:13" x14ac:dyDescent="0.35">
      <c r="A386">
        <v>440601</v>
      </c>
      <c r="B386" t="s">
        <v>385</v>
      </c>
      <c r="C386" s="1">
        <v>3160</v>
      </c>
      <c r="D386" s="1">
        <v>642524</v>
      </c>
      <c r="E386" s="22">
        <v>0.63</v>
      </c>
      <c r="F386" s="22">
        <v>0.51900000000000002</v>
      </c>
      <c r="G386" s="22">
        <f t="shared" si="10"/>
        <v>0.63</v>
      </c>
      <c r="H386" s="1">
        <v>2030378307</v>
      </c>
      <c r="I386" s="1">
        <v>1106281</v>
      </c>
      <c r="J386">
        <v>1072918</v>
      </c>
      <c r="K386">
        <v>13416</v>
      </c>
      <c r="L386">
        <v>37193</v>
      </c>
      <c r="M386" s="1">
        <f t="shared" si="11"/>
        <v>1123527</v>
      </c>
    </row>
    <row r="387" spans="1:13" x14ac:dyDescent="0.35">
      <c r="A387">
        <v>440901</v>
      </c>
      <c r="B387" t="s">
        <v>386</v>
      </c>
      <c r="C387" s="1">
        <v>1084</v>
      </c>
      <c r="D387" s="1">
        <v>512314</v>
      </c>
      <c r="E387" s="22">
        <v>0.54600000000000004</v>
      </c>
      <c r="F387" s="22">
        <v>0.61699999999999999</v>
      </c>
      <c r="G387" s="22">
        <f t="shared" si="10"/>
        <v>0.61699999999999999</v>
      </c>
      <c r="H387" s="1">
        <v>555349250</v>
      </c>
      <c r="I387" s="1">
        <v>702840</v>
      </c>
      <c r="J387">
        <v>506074</v>
      </c>
      <c r="K387">
        <v>6468</v>
      </c>
      <c r="L387">
        <v>17929</v>
      </c>
      <c r="M387" s="1">
        <f t="shared" si="11"/>
        <v>530471</v>
      </c>
    </row>
    <row r="388" spans="1:13" x14ac:dyDescent="0.35">
      <c r="A388">
        <v>441000</v>
      </c>
      <c r="B388" t="s">
        <v>387</v>
      </c>
      <c r="C388" s="1">
        <v>7755</v>
      </c>
      <c r="D388" s="1">
        <v>355895</v>
      </c>
      <c r="E388" s="22">
        <v>0.68200000000000005</v>
      </c>
      <c r="F388" s="22">
        <v>0.73399999999999999</v>
      </c>
      <c r="G388" s="22">
        <f t="shared" ref="G388:G451" si="12">MAX(IF(E388&gt;F388,E388,F388),0.36)</f>
        <v>0.73399999999999999</v>
      </c>
      <c r="H388" s="1">
        <v>2759967165</v>
      </c>
      <c r="I388" s="1">
        <v>3871391</v>
      </c>
      <c r="J388">
        <v>4811340</v>
      </c>
      <c r="K388">
        <v>42768</v>
      </c>
      <c r="L388">
        <v>118557</v>
      </c>
      <c r="M388" s="1">
        <f t="shared" si="11"/>
        <v>4972665</v>
      </c>
    </row>
    <row r="389" spans="1:13" x14ac:dyDescent="0.35">
      <c r="A389">
        <v>441101</v>
      </c>
      <c r="B389" t="s">
        <v>388</v>
      </c>
      <c r="C389" s="1">
        <v>4380</v>
      </c>
      <c r="D389" s="1">
        <v>447879</v>
      </c>
      <c r="E389" s="22">
        <v>0.63</v>
      </c>
      <c r="F389" s="22">
        <v>0.66500000000000004</v>
      </c>
      <c r="G389" s="22">
        <f t="shared" si="12"/>
        <v>0.66500000000000004</v>
      </c>
      <c r="H389" s="1">
        <v>1961714002</v>
      </c>
      <c r="I389" s="1">
        <v>1403629</v>
      </c>
      <c r="J389">
        <v>1266611</v>
      </c>
      <c r="K389">
        <v>28147</v>
      </c>
      <c r="L389">
        <v>78027</v>
      </c>
      <c r="M389" s="1">
        <f t="shared" ref="M389:M452" si="13">SUM(J389:L389)</f>
        <v>1372785</v>
      </c>
    </row>
    <row r="390" spans="1:13" x14ac:dyDescent="0.35">
      <c r="A390">
        <v>441201</v>
      </c>
      <c r="B390" t="s">
        <v>389</v>
      </c>
      <c r="C390" s="1">
        <v>7624</v>
      </c>
      <c r="D390" s="1">
        <v>562892</v>
      </c>
      <c r="E390" s="22">
        <v>0.68300000000000005</v>
      </c>
      <c r="F390" s="22">
        <v>0.57899999999999996</v>
      </c>
      <c r="G390" s="22">
        <f t="shared" si="12"/>
        <v>0.68300000000000005</v>
      </c>
      <c r="H390" s="1">
        <v>4291494811</v>
      </c>
      <c r="I390" s="1">
        <v>1845356</v>
      </c>
      <c r="J390">
        <v>1994049</v>
      </c>
      <c r="K390">
        <v>37525</v>
      </c>
      <c r="L390">
        <v>103947</v>
      </c>
      <c r="M390" s="1">
        <f t="shared" si="13"/>
        <v>2135521</v>
      </c>
    </row>
    <row r="391" spans="1:13" x14ac:dyDescent="0.35">
      <c r="A391">
        <v>441202</v>
      </c>
      <c r="B391" t="s">
        <v>390</v>
      </c>
      <c r="C391" s="1">
        <v>106</v>
      </c>
      <c r="D391" s="1">
        <v>5985919</v>
      </c>
      <c r="E391" s="22">
        <v>0.47799999999999998</v>
      </c>
      <c r="F391" s="22">
        <v>0</v>
      </c>
      <c r="G391" s="22">
        <f t="shared" si="12"/>
        <v>0.47799999999999998</v>
      </c>
      <c r="H391" s="1">
        <v>634507468</v>
      </c>
      <c r="I391" s="1">
        <v>44918</v>
      </c>
      <c r="J391">
        <v>49337</v>
      </c>
      <c r="K391">
        <v>0</v>
      </c>
      <c r="L391">
        <v>0</v>
      </c>
      <c r="M391" s="1">
        <f t="shared" si="13"/>
        <v>49337</v>
      </c>
    </row>
    <row r="392" spans="1:13" x14ac:dyDescent="0.35">
      <c r="A392">
        <v>441301</v>
      </c>
      <c r="B392" t="s">
        <v>391</v>
      </c>
      <c r="C392" s="1">
        <v>4464</v>
      </c>
      <c r="D392" s="1">
        <v>552684</v>
      </c>
      <c r="E392" s="22">
        <v>0.65</v>
      </c>
      <c r="F392" s="22">
        <v>0.58599999999999997</v>
      </c>
      <c r="G392" s="22">
        <f t="shared" si="12"/>
        <v>0.65</v>
      </c>
      <c r="H392" s="1">
        <v>2467183316</v>
      </c>
      <c r="I392" s="1">
        <v>1227497</v>
      </c>
      <c r="J392">
        <v>1136169</v>
      </c>
      <c r="K392">
        <v>29062</v>
      </c>
      <c r="L392">
        <v>80563</v>
      </c>
      <c r="M392" s="1">
        <f t="shared" si="13"/>
        <v>1245794</v>
      </c>
    </row>
    <row r="393" spans="1:13" x14ac:dyDescent="0.35">
      <c r="A393">
        <v>441600</v>
      </c>
      <c r="B393" t="s">
        <v>392</v>
      </c>
      <c r="C393" s="1">
        <v>11690</v>
      </c>
      <c r="D393" s="1">
        <v>355472</v>
      </c>
      <c r="E393" s="22">
        <v>0.69899999999999995</v>
      </c>
      <c r="F393" s="22">
        <v>0.73399999999999999</v>
      </c>
      <c r="G393" s="22">
        <f t="shared" si="12"/>
        <v>0.73399999999999999</v>
      </c>
      <c r="H393" s="1">
        <v>4155472076</v>
      </c>
      <c r="I393" s="1">
        <v>0</v>
      </c>
      <c r="J393">
        <v>0</v>
      </c>
      <c r="K393">
        <v>0</v>
      </c>
      <c r="L393">
        <v>0</v>
      </c>
      <c r="M393" s="1">
        <f t="shared" si="13"/>
        <v>0</v>
      </c>
    </row>
    <row r="394" spans="1:13" x14ac:dyDescent="0.35">
      <c r="A394">
        <v>441800</v>
      </c>
      <c r="B394" t="s">
        <v>393</v>
      </c>
      <c r="C394" s="1">
        <v>2919</v>
      </c>
      <c r="D394" s="1">
        <v>347759</v>
      </c>
      <c r="E394" s="22">
        <v>0.70399999999999996</v>
      </c>
      <c r="F394" s="22">
        <v>0.74</v>
      </c>
      <c r="G394" s="22">
        <f t="shared" si="12"/>
        <v>0.74</v>
      </c>
      <c r="H394" s="1">
        <v>1015110874</v>
      </c>
      <c r="I394" s="1">
        <v>1059606</v>
      </c>
      <c r="J394">
        <v>925389</v>
      </c>
      <c r="K394">
        <v>18818</v>
      </c>
      <c r="L394">
        <v>52165</v>
      </c>
      <c r="M394" s="1">
        <f t="shared" si="13"/>
        <v>996372</v>
      </c>
    </row>
    <row r="395" spans="1:13" x14ac:dyDescent="0.35">
      <c r="A395">
        <v>441903</v>
      </c>
      <c r="B395" t="s">
        <v>394</v>
      </c>
      <c r="C395" s="1">
        <v>344</v>
      </c>
      <c r="D395" s="1">
        <v>2592062</v>
      </c>
      <c r="E395" s="22">
        <v>0.36</v>
      </c>
      <c r="F395" s="22">
        <v>0</v>
      </c>
      <c r="G395" s="22">
        <f t="shared" si="12"/>
        <v>0.36</v>
      </c>
      <c r="H395" s="1">
        <v>891669475</v>
      </c>
      <c r="I395" s="1">
        <v>116003</v>
      </c>
      <c r="J395">
        <v>118627</v>
      </c>
      <c r="K395">
        <v>0</v>
      </c>
      <c r="L395">
        <v>0</v>
      </c>
      <c r="M395" s="1">
        <f t="shared" si="13"/>
        <v>118627</v>
      </c>
    </row>
    <row r="396" spans="1:13" x14ac:dyDescent="0.35">
      <c r="A396">
        <v>442101</v>
      </c>
      <c r="B396" t="s">
        <v>395</v>
      </c>
      <c r="C396" s="1">
        <v>3991</v>
      </c>
      <c r="D396" s="1">
        <v>637843</v>
      </c>
      <c r="E396" s="22">
        <v>0.64800000000000002</v>
      </c>
      <c r="F396" s="22">
        <v>0.52300000000000002</v>
      </c>
      <c r="G396" s="22">
        <f t="shared" si="12"/>
        <v>0.64800000000000002</v>
      </c>
      <c r="H396" s="1">
        <v>2545633209</v>
      </c>
      <c r="I396" s="1">
        <v>1763473</v>
      </c>
      <c r="J396">
        <v>1766874</v>
      </c>
      <c r="K396">
        <v>21554</v>
      </c>
      <c r="L396">
        <v>59750</v>
      </c>
      <c r="M396" s="1">
        <f t="shared" si="13"/>
        <v>1848178</v>
      </c>
    </row>
    <row r="397" spans="1:13" x14ac:dyDescent="0.35">
      <c r="A397">
        <v>442111</v>
      </c>
      <c r="B397" t="s">
        <v>396</v>
      </c>
      <c r="C397" s="1">
        <v>932</v>
      </c>
      <c r="D397" s="1">
        <v>738219</v>
      </c>
      <c r="E397" s="22">
        <v>0.65300000000000002</v>
      </c>
      <c r="F397" s="22">
        <v>0.44800000000000001</v>
      </c>
      <c r="G397" s="22">
        <f t="shared" si="12"/>
        <v>0.65300000000000002</v>
      </c>
      <c r="H397" s="1">
        <v>688021020</v>
      </c>
      <c r="I397" s="1">
        <v>615963</v>
      </c>
      <c r="J397">
        <v>568401</v>
      </c>
      <c r="K397">
        <v>3923</v>
      </c>
      <c r="L397">
        <v>10876</v>
      </c>
      <c r="M397" s="1">
        <f t="shared" si="13"/>
        <v>583200</v>
      </c>
    </row>
    <row r="398" spans="1:13" x14ac:dyDescent="0.35">
      <c r="A398">
        <v>442115</v>
      </c>
      <c r="B398" t="s">
        <v>397</v>
      </c>
      <c r="C398" s="1">
        <v>917</v>
      </c>
      <c r="D398" s="1">
        <v>586172</v>
      </c>
      <c r="E398" s="22">
        <v>0.69699999999999995</v>
      </c>
      <c r="F398" s="22">
        <v>0.56100000000000005</v>
      </c>
      <c r="G398" s="22">
        <f t="shared" si="12"/>
        <v>0.69699999999999995</v>
      </c>
      <c r="H398" s="1">
        <v>537520138</v>
      </c>
      <c r="I398" s="1">
        <v>575159</v>
      </c>
      <c r="J398">
        <v>648569</v>
      </c>
      <c r="K398">
        <v>4188</v>
      </c>
      <c r="L398">
        <v>11611</v>
      </c>
      <c r="M398" s="1">
        <f t="shared" si="13"/>
        <v>664368</v>
      </c>
    </row>
    <row r="399" spans="1:13" x14ac:dyDescent="0.35">
      <c r="A399">
        <v>450101</v>
      </c>
      <c r="B399" t="s">
        <v>398</v>
      </c>
      <c r="C399" s="1">
        <v>2006</v>
      </c>
      <c r="D399" s="1">
        <v>247464</v>
      </c>
      <c r="E399" s="22">
        <v>0.53</v>
      </c>
      <c r="F399" s="22">
        <v>0.81499999999999995</v>
      </c>
      <c r="G399" s="22">
        <f t="shared" si="12"/>
        <v>0.81499999999999995</v>
      </c>
      <c r="H399" s="1">
        <v>496414353</v>
      </c>
      <c r="I399" s="1">
        <v>522443</v>
      </c>
      <c r="J399">
        <v>486597</v>
      </c>
      <c r="K399">
        <v>37108</v>
      </c>
      <c r="L399">
        <v>21112</v>
      </c>
      <c r="M399" s="1">
        <f t="shared" si="13"/>
        <v>544817</v>
      </c>
    </row>
    <row r="400" spans="1:13" x14ac:dyDescent="0.35">
      <c r="A400">
        <v>450607</v>
      </c>
      <c r="B400" t="s">
        <v>399</v>
      </c>
      <c r="C400" s="1">
        <v>819</v>
      </c>
      <c r="D400" s="1">
        <v>332531</v>
      </c>
      <c r="E400" s="22">
        <v>0.54900000000000004</v>
      </c>
      <c r="F400" s="22">
        <v>0.752</v>
      </c>
      <c r="G400" s="22">
        <f t="shared" si="12"/>
        <v>0.752</v>
      </c>
      <c r="H400" s="1">
        <v>272343166</v>
      </c>
      <c r="I400" s="1">
        <v>775287</v>
      </c>
      <c r="J400">
        <v>691615</v>
      </c>
      <c r="K400">
        <v>7504</v>
      </c>
      <c r="L400">
        <v>29778</v>
      </c>
      <c r="M400" s="1">
        <f t="shared" si="13"/>
        <v>728897</v>
      </c>
    </row>
    <row r="401" spans="1:13" x14ac:dyDescent="0.35">
      <c r="A401">
        <v>450704</v>
      </c>
      <c r="B401" t="s">
        <v>400</v>
      </c>
      <c r="C401" s="1">
        <v>1171</v>
      </c>
      <c r="D401" s="1">
        <v>251966</v>
      </c>
      <c r="E401" s="22">
        <v>0.65100000000000002</v>
      </c>
      <c r="F401" s="22">
        <v>0.81200000000000006</v>
      </c>
      <c r="G401" s="22">
        <f t="shared" si="12"/>
        <v>0.81200000000000006</v>
      </c>
      <c r="H401" s="1">
        <v>295053015</v>
      </c>
      <c r="I401" s="1">
        <v>1202246</v>
      </c>
      <c r="J401">
        <v>961931</v>
      </c>
      <c r="K401">
        <v>9847</v>
      </c>
      <c r="L401">
        <v>45623</v>
      </c>
      <c r="M401" s="1">
        <f t="shared" si="13"/>
        <v>1017401</v>
      </c>
    </row>
    <row r="402" spans="1:13" x14ac:dyDescent="0.35">
      <c r="A402">
        <v>450801</v>
      </c>
      <c r="B402" t="s">
        <v>401</v>
      </c>
      <c r="C402" s="1">
        <v>1729</v>
      </c>
      <c r="D402" s="1">
        <v>217524</v>
      </c>
      <c r="E402" s="22">
        <v>0.66200000000000003</v>
      </c>
      <c r="F402" s="22">
        <v>0.83799999999999997</v>
      </c>
      <c r="G402" s="22">
        <f t="shared" si="12"/>
        <v>0.83799999999999997</v>
      </c>
      <c r="H402" s="1">
        <v>376099339</v>
      </c>
      <c r="I402" s="1">
        <v>1462355</v>
      </c>
      <c r="J402">
        <v>1376607</v>
      </c>
      <c r="K402">
        <v>32193</v>
      </c>
      <c r="L402">
        <v>18316</v>
      </c>
      <c r="M402" s="1">
        <f t="shared" si="13"/>
        <v>1427116</v>
      </c>
    </row>
    <row r="403" spans="1:13" x14ac:dyDescent="0.35">
      <c r="A403">
        <v>451001</v>
      </c>
      <c r="B403" t="s">
        <v>402</v>
      </c>
      <c r="C403" s="1">
        <v>634</v>
      </c>
      <c r="D403" s="1">
        <v>397387</v>
      </c>
      <c r="E403" s="22">
        <v>0.56799999999999995</v>
      </c>
      <c r="F403" s="22">
        <v>0.70299999999999996</v>
      </c>
      <c r="G403" s="22">
        <f t="shared" si="12"/>
        <v>0.70299999999999996</v>
      </c>
      <c r="H403" s="1">
        <v>251943371</v>
      </c>
      <c r="I403" s="1">
        <v>401130</v>
      </c>
      <c r="J403">
        <v>381229</v>
      </c>
      <c r="K403">
        <v>10824</v>
      </c>
      <c r="L403">
        <v>6158</v>
      </c>
      <c r="M403" s="1">
        <f t="shared" si="13"/>
        <v>398211</v>
      </c>
    </row>
    <row r="404" spans="1:13" x14ac:dyDescent="0.35">
      <c r="A404">
        <v>460102</v>
      </c>
      <c r="B404" t="s">
        <v>403</v>
      </c>
      <c r="C404" s="1">
        <v>1321</v>
      </c>
      <c r="D404" s="1">
        <v>279526</v>
      </c>
      <c r="E404" s="22">
        <v>0.55100000000000005</v>
      </c>
      <c r="F404" s="22">
        <v>0.79100000000000004</v>
      </c>
      <c r="G404" s="22">
        <f t="shared" si="12"/>
        <v>0.79100000000000004</v>
      </c>
      <c r="H404" s="1">
        <v>369254741</v>
      </c>
      <c r="I404" s="1">
        <v>1415975</v>
      </c>
      <c r="J404">
        <v>1624996</v>
      </c>
      <c r="K404">
        <v>0</v>
      </c>
      <c r="L404">
        <v>7452</v>
      </c>
      <c r="M404" s="1">
        <f t="shared" si="13"/>
        <v>1632448</v>
      </c>
    </row>
    <row r="405" spans="1:13" x14ac:dyDescent="0.35">
      <c r="A405">
        <v>460500</v>
      </c>
      <c r="B405" t="s">
        <v>404</v>
      </c>
      <c r="C405" s="1">
        <v>3680</v>
      </c>
      <c r="D405" s="1">
        <v>204784</v>
      </c>
      <c r="E405" s="22">
        <v>0.70099999999999996</v>
      </c>
      <c r="F405" s="22">
        <v>0.84699999999999998</v>
      </c>
      <c r="G405" s="22">
        <f t="shared" si="12"/>
        <v>0.84699999999999998</v>
      </c>
      <c r="H405" s="1">
        <v>753606552</v>
      </c>
      <c r="I405" s="1">
        <v>4047667</v>
      </c>
      <c r="J405">
        <v>3468421</v>
      </c>
      <c r="K405">
        <v>520693</v>
      </c>
      <c r="L405">
        <v>21878</v>
      </c>
      <c r="M405" s="1">
        <f t="shared" si="13"/>
        <v>4010992</v>
      </c>
    </row>
    <row r="406" spans="1:13" x14ac:dyDescent="0.35">
      <c r="A406">
        <v>460701</v>
      </c>
      <c r="B406" t="s">
        <v>405</v>
      </c>
      <c r="C406" s="1">
        <v>1416</v>
      </c>
      <c r="D406" s="1">
        <v>187890</v>
      </c>
      <c r="E406" s="22">
        <v>0.67500000000000004</v>
      </c>
      <c r="F406" s="22">
        <v>0.86</v>
      </c>
      <c r="G406" s="22">
        <f t="shared" si="12"/>
        <v>0.86</v>
      </c>
      <c r="H406" s="1">
        <v>266052969</v>
      </c>
      <c r="I406" s="1">
        <v>1670381</v>
      </c>
      <c r="J406">
        <v>1384761</v>
      </c>
      <c r="K406">
        <v>0</v>
      </c>
      <c r="L406">
        <v>9181</v>
      </c>
      <c r="M406" s="1">
        <f t="shared" si="13"/>
        <v>1393942</v>
      </c>
    </row>
    <row r="407" spans="1:13" x14ac:dyDescent="0.35">
      <c r="A407">
        <v>460801</v>
      </c>
      <c r="B407" t="s">
        <v>406</v>
      </c>
      <c r="C407" s="1">
        <v>4274</v>
      </c>
      <c r="D407" s="1">
        <v>317372</v>
      </c>
      <c r="E407" s="22">
        <v>0.59</v>
      </c>
      <c r="F407" s="22">
        <v>0.76300000000000001</v>
      </c>
      <c r="G407" s="22">
        <f t="shared" si="12"/>
        <v>0.76300000000000001</v>
      </c>
      <c r="H407" s="1">
        <v>1356448266</v>
      </c>
      <c r="I407" s="1">
        <v>3032802</v>
      </c>
      <c r="J407">
        <v>2799107</v>
      </c>
      <c r="K407">
        <v>476671</v>
      </c>
      <c r="L407">
        <v>23792</v>
      </c>
      <c r="M407" s="1">
        <f t="shared" si="13"/>
        <v>3299570</v>
      </c>
    </row>
    <row r="408" spans="1:13" x14ac:dyDescent="0.35">
      <c r="A408">
        <v>460901</v>
      </c>
      <c r="B408" t="s">
        <v>407</v>
      </c>
      <c r="C408" s="1">
        <v>2205</v>
      </c>
      <c r="D408" s="1">
        <v>573396</v>
      </c>
      <c r="E408" s="22">
        <v>0.59199999999999997</v>
      </c>
      <c r="F408" s="22">
        <v>0.57099999999999995</v>
      </c>
      <c r="G408" s="22">
        <f t="shared" si="12"/>
        <v>0.59199999999999997</v>
      </c>
      <c r="H408" s="1">
        <v>1264339546</v>
      </c>
      <c r="I408" s="1">
        <v>1917706</v>
      </c>
      <c r="J408">
        <v>1603988</v>
      </c>
      <c r="K408">
        <v>180838</v>
      </c>
      <c r="L408">
        <v>8719</v>
      </c>
      <c r="M408" s="1">
        <f t="shared" si="13"/>
        <v>1793545</v>
      </c>
    </row>
    <row r="409" spans="1:13" x14ac:dyDescent="0.35">
      <c r="A409">
        <v>461300</v>
      </c>
      <c r="B409" t="s">
        <v>408</v>
      </c>
      <c r="C409" s="1">
        <v>4133</v>
      </c>
      <c r="D409" s="1">
        <v>643394</v>
      </c>
      <c r="E409" s="22">
        <v>0.58399999999999996</v>
      </c>
      <c r="F409" s="22">
        <v>0.51900000000000002</v>
      </c>
      <c r="G409" s="22">
        <f t="shared" si="12"/>
        <v>0.58399999999999996</v>
      </c>
      <c r="H409" s="1">
        <v>2659150242</v>
      </c>
      <c r="I409" s="1">
        <v>2127789</v>
      </c>
      <c r="J409">
        <v>1828415</v>
      </c>
      <c r="K409">
        <v>306908</v>
      </c>
      <c r="L409">
        <v>14935</v>
      </c>
      <c r="M409" s="1">
        <f t="shared" si="13"/>
        <v>2150258</v>
      </c>
    </row>
    <row r="410" spans="1:13" x14ac:dyDescent="0.35">
      <c r="A410">
        <v>461801</v>
      </c>
      <c r="B410" t="s">
        <v>409</v>
      </c>
      <c r="C410" s="1">
        <v>1111</v>
      </c>
      <c r="D410" s="1">
        <v>275640</v>
      </c>
      <c r="E410" s="22">
        <v>0.61799999999999999</v>
      </c>
      <c r="F410" s="22">
        <v>0.79400000000000004</v>
      </c>
      <c r="G410" s="22">
        <f t="shared" si="12"/>
        <v>0.79400000000000004</v>
      </c>
      <c r="H410" s="1">
        <v>306236160</v>
      </c>
      <c r="I410" s="1">
        <v>1033250</v>
      </c>
      <c r="J410">
        <v>845623</v>
      </c>
      <c r="K410">
        <v>115235</v>
      </c>
      <c r="L410">
        <v>6439</v>
      </c>
      <c r="M410" s="1">
        <f t="shared" si="13"/>
        <v>967297</v>
      </c>
    </row>
    <row r="411" spans="1:13" x14ac:dyDescent="0.35">
      <c r="A411">
        <v>461901</v>
      </c>
      <c r="B411" t="s">
        <v>410</v>
      </c>
      <c r="C411" s="1">
        <v>834</v>
      </c>
      <c r="D411" s="1">
        <v>500162</v>
      </c>
      <c r="E411" s="22">
        <v>0.46700000000000003</v>
      </c>
      <c r="F411" s="22">
        <v>0.626</v>
      </c>
      <c r="G411" s="22">
        <f t="shared" si="12"/>
        <v>0.626</v>
      </c>
      <c r="H411" s="1">
        <v>417135393</v>
      </c>
      <c r="I411" s="1">
        <v>970489</v>
      </c>
      <c r="J411">
        <v>906303</v>
      </c>
      <c r="K411">
        <v>83580</v>
      </c>
      <c r="L411">
        <v>4018</v>
      </c>
      <c r="M411" s="1">
        <f t="shared" si="13"/>
        <v>993901</v>
      </c>
    </row>
    <row r="412" spans="1:13" x14ac:dyDescent="0.35">
      <c r="A412">
        <v>462001</v>
      </c>
      <c r="B412" t="s">
        <v>411</v>
      </c>
      <c r="C412" s="1">
        <v>1952</v>
      </c>
      <c r="D412" s="1">
        <v>298476</v>
      </c>
      <c r="E412" s="22">
        <v>0.72299999999999998</v>
      </c>
      <c r="F412" s="22">
        <v>0.77700000000000002</v>
      </c>
      <c r="G412" s="22">
        <f t="shared" si="12"/>
        <v>0.77700000000000002</v>
      </c>
      <c r="H412" s="1">
        <v>582626580</v>
      </c>
      <c r="I412" s="1">
        <v>1961499</v>
      </c>
      <c r="J412">
        <v>1917763</v>
      </c>
      <c r="K412">
        <v>226190</v>
      </c>
      <c r="L412">
        <v>11580</v>
      </c>
      <c r="M412" s="1">
        <f t="shared" si="13"/>
        <v>2155533</v>
      </c>
    </row>
    <row r="413" spans="1:13" x14ac:dyDescent="0.35">
      <c r="A413">
        <v>470202</v>
      </c>
      <c r="B413" t="s">
        <v>412</v>
      </c>
      <c r="C413" s="1">
        <v>364</v>
      </c>
      <c r="D413" s="1">
        <v>505101</v>
      </c>
      <c r="E413" s="22">
        <v>0.36599999999999999</v>
      </c>
      <c r="F413" s="22">
        <v>0.622</v>
      </c>
      <c r="G413" s="22">
        <f t="shared" si="12"/>
        <v>0.622</v>
      </c>
      <c r="H413" s="1">
        <v>183856878</v>
      </c>
      <c r="I413" s="1">
        <v>594775</v>
      </c>
      <c r="J413">
        <v>536523</v>
      </c>
      <c r="K413">
        <v>102778</v>
      </c>
      <c r="L413">
        <v>3416</v>
      </c>
      <c r="M413" s="1">
        <f t="shared" si="13"/>
        <v>642717</v>
      </c>
    </row>
    <row r="414" spans="1:13" x14ac:dyDescent="0.35">
      <c r="A414">
        <v>470501</v>
      </c>
      <c r="B414" t="s">
        <v>413</v>
      </c>
      <c r="C414" s="1">
        <v>473</v>
      </c>
      <c r="D414" s="1">
        <v>449568</v>
      </c>
      <c r="E414" s="22">
        <v>0.317</v>
      </c>
      <c r="F414" s="22">
        <v>0.66400000000000003</v>
      </c>
      <c r="G414" s="22">
        <f t="shared" si="12"/>
        <v>0.66400000000000003</v>
      </c>
      <c r="H414" s="1">
        <v>212646017</v>
      </c>
      <c r="I414" s="1">
        <v>527137</v>
      </c>
      <c r="J414">
        <v>566551</v>
      </c>
      <c r="K414">
        <v>7148</v>
      </c>
      <c r="L414">
        <v>778</v>
      </c>
      <c r="M414" s="1">
        <f t="shared" si="13"/>
        <v>574477</v>
      </c>
    </row>
    <row r="415" spans="1:13" x14ac:dyDescent="0.35">
      <c r="A415">
        <v>470801</v>
      </c>
      <c r="B415" t="s">
        <v>414</v>
      </c>
      <c r="C415" s="1">
        <v>368</v>
      </c>
      <c r="D415" s="1">
        <v>439546</v>
      </c>
      <c r="E415" s="22">
        <v>0.49099999999999999</v>
      </c>
      <c r="F415" s="22">
        <v>0.67100000000000004</v>
      </c>
      <c r="G415" s="22">
        <f t="shared" si="12"/>
        <v>0.67100000000000004</v>
      </c>
      <c r="H415" s="1">
        <v>161753007</v>
      </c>
      <c r="I415" s="1">
        <v>388170</v>
      </c>
      <c r="J415">
        <v>360183</v>
      </c>
      <c r="K415">
        <v>33964</v>
      </c>
      <c r="L415">
        <v>605</v>
      </c>
      <c r="M415" s="1">
        <f t="shared" si="13"/>
        <v>394752</v>
      </c>
    </row>
    <row r="416" spans="1:13" x14ac:dyDescent="0.35">
      <c r="A416">
        <v>470901</v>
      </c>
      <c r="B416" t="s">
        <v>415</v>
      </c>
      <c r="C416" s="1">
        <v>381</v>
      </c>
      <c r="D416" s="1">
        <v>447122</v>
      </c>
      <c r="E416" s="22">
        <v>0.54900000000000004</v>
      </c>
      <c r="F416" s="22">
        <v>0.66500000000000004</v>
      </c>
      <c r="G416" s="22">
        <f t="shared" si="12"/>
        <v>0.66500000000000004</v>
      </c>
      <c r="H416" s="1">
        <v>170353665</v>
      </c>
      <c r="I416" s="1">
        <v>446015</v>
      </c>
      <c r="J416">
        <v>464461</v>
      </c>
      <c r="K416">
        <v>4996</v>
      </c>
      <c r="L416">
        <v>574</v>
      </c>
      <c r="M416" s="1">
        <f t="shared" si="13"/>
        <v>470031</v>
      </c>
    </row>
    <row r="417" spans="1:13" x14ac:dyDescent="0.35">
      <c r="A417">
        <v>471101</v>
      </c>
      <c r="B417" t="s">
        <v>416</v>
      </c>
      <c r="C417" s="1">
        <v>441</v>
      </c>
      <c r="D417" s="1">
        <v>553573</v>
      </c>
      <c r="E417" s="22">
        <v>0.50700000000000001</v>
      </c>
      <c r="F417" s="22">
        <v>0.58599999999999997</v>
      </c>
      <c r="G417" s="22">
        <f t="shared" si="12"/>
        <v>0.58599999999999997</v>
      </c>
      <c r="H417" s="1">
        <v>244125958</v>
      </c>
      <c r="I417" s="1">
        <v>546163</v>
      </c>
      <c r="J417">
        <v>565554</v>
      </c>
      <c r="K417">
        <v>5599</v>
      </c>
      <c r="L417">
        <v>643</v>
      </c>
      <c r="M417" s="1">
        <f t="shared" si="13"/>
        <v>571796</v>
      </c>
    </row>
    <row r="418" spans="1:13" x14ac:dyDescent="0.35">
      <c r="A418">
        <v>471201</v>
      </c>
      <c r="B418" t="s">
        <v>417</v>
      </c>
      <c r="C418" s="1">
        <v>426</v>
      </c>
      <c r="D418" s="1">
        <v>433582</v>
      </c>
      <c r="E418" s="22">
        <v>0.49399999999999999</v>
      </c>
      <c r="F418" s="22">
        <v>0.67600000000000005</v>
      </c>
      <c r="G418" s="22">
        <f t="shared" si="12"/>
        <v>0.67600000000000005</v>
      </c>
      <c r="H418" s="1">
        <v>184706156</v>
      </c>
      <c r="I418" s="1">
        <v>474267</v>
      </c>
      <c r="J418">
        <v>505889</v>
      </c>
      <c r="K418">
        <v>6702</v>
      </c>
      <c r="L418">
        <v>771</v>
      </c>
      <c r="M418" s="1">
        <f t="shared" si="13"/>
        <v>513362</v>
      </c>
    </row>
    <row r="419" spans="1:13" x14ac:dyDescent="0.35">
      <c r="A419">
        <v>471400</v>
      </c>
      <c r="B419" t="s">
        <v>418</v>
      </c>
      <c r="C419" s="1">
        <v>1845</v>
      </c>
      <c r="D419" s="1">
        <v>548525</v>
      </c>
      <c r="E419" s="22">
        <v>0.59399999999999997</v>
      </c>
      <c r="F419" s="22">
        <v>0.58899999999999997</v>
      </c>
      <c r="G419" s="22">
        <f t="shared" si="12"/>
        <v>0.59399999999999997</v>
      </c>
      <c r="H419" s="1">
        <v>1012030385</v>
      </c>
      <c r="I419" s="1">
        <v>1107299</v>
      </c>
      <c r="J419">
        <v>998012</v>
      </c>
      <c r="K419">
        <v>101167</v>
      </c>
      <c r="L419">
        <v>2616</v>
      </c>
      <c r="M419" s="1">
        <f t="shared" si="13"/>
        <v>1101795</v>
      </c>
    </row>
    <row r="420" spans="1:13" x14ac:dyDescent="0.35">
      <c r="A420">
        <v>471601</v>
      </c>
      <c r="B420" t="s">
        <v>419</v>
      </c>
      <c r="C420" s="1">
        <v>1020</v>
      </c>
      <c r="D420" s="1">
        <v>364171</v>
      </c>
      <c r="E420" s="22">
        <v>0.57499999999999996</v>
      </c>
      <c r="F420" s="22">
        <v>0.72799999999999998</v>
      </c>
      <c r="G420" s="22">
        <f t="shared" si="12"/>
        <v>0.72799999999999998</v>
      </c>
      <c r="H420" s="1">
        <v>371454501</v>
      </c>
      <c r="I420" s="1">
        <v>1352226</v>
      </c>
      <c r="J420">
        <v>1182333</v>
      </c>
      <c r="K420">
        <v>239349</v>
      </c>
      <c r="L420">
        <v>7957</v>
      </c>
      <c r="M420" s="1">
        <f t="shared" si="13"/>
        <v>1429639</v>
      </c>
    </row>
    <row r="421" spans="1:13" x14ac:dyDescent="0.35">
      <c r="A421">
        <v>471701</v>
      </c>
      <c r="B421" t="s">
        <v>420</v>
      </c>
      <c r="C421" s="1">
        <v>949</v>
      </c>
      <c r="D421" s="1">
        <v>1091994</v>
      </c>
      <c r="E421" s="22">
        <v>0.253</v>
      </c>
      <c r="F421" s="22">
        <v>0.182</v>
      </c>
      <c r="G421" s="22">
        <f t="shared" si="12"/>
        <v>0.36</v>
      </c>
      <c r="H421" s="1">
        <v>1036302615</v>
      </c>
      <c r="I421" s="1">
        <v>274118</v>
      </c>
      <c r="J421">
        <v>273785</v>
      </c>
      <c r="K421">
        <v>3531</v>
      </c>
      <c r="L421">
        <v>412</v>
      </c>
      <c r="M421" s="1">
        <f t="shared" si="13"/>
        <v>277728</v>
      </c>
    </row>
    <row r="422" spans="1:13" x14ac:dyDescent="0.35">
      <c r="A422">
        <v>472001</v>
      </c>
      <c r="B422" t="s">
        <v>421</v>
      </c>
      <c r="C422" s="1">
        <v>509</v>
      </c>
      <c r="D422" s="1">
        <v>627675</v>
      </c>
      <c r="E422" s="22">
        <v>0.27300000000000002</v>
      </c>
      <c r="F422" s="22">
        <v>0.53</v>
      </c>
      <c r="G422" s="22">
        <f t="shared" si="12"/>
        <v>0.53</v>
      </c>
      <c r="H422" s="1">
        <v>319486828</v>
      </c>
      <c r="I422" s="1">
        <v>788280</v>
      </c>
      <c r="J422">
        <v>541032</v>
      </c>
      <c r="K422">
        <v>46828</v>
      </c>
      <c r="L422">
        <v>6655</v>
      </c>
      <c r="M422" s="1">
        <f t="shared" si="13"/>
        <v>594515</v>
      </c>
    </row>
    <row r="423" spans="1:13" x14ac:dyDescent="0.35">
      <c r="A423">
        <v>472202</v>
      </c>
      <c r="B423" t="s">
        <v>422</v>
      </c>
      <c r="C423" s="1">
        <v>528</v>
      </c>
      <c r="D423" s="1">
        <v>778173</v>
      </c>
      <c r="E423" s="22">
        <v>0.33400000000000002</v>
      </c>
      <c r="F423" s="22">
        <v>0.41799999999999998</v>
      </c>
      <c r="G423" s="22">
        <f t="shared" si="12"/>
        <v>0.41799999999999998</v>
      </c>
      <c r="H423" s="1">
        <v>410875695</v>
      </c>
      <c r="I423" s="1">
        <v>386532</v>
      </c>
      <c r="J423">
        <v>381298</v>
      </c>
      <c r="K423">
        <v>4828</v>
      </c>
      <c r="L423">
        <v>513</v>
      </c>
      <c r="M423" s="1">
        <f t="shared" si="13"/>
        <v>386639</v>
      </c>
    </row>
    <row r="424" spans="1:13" x14ac:dyDescent="0.35">
      <c r="A424">
        <v>472506</v>
      </c>
      <c r="B424" t="s">
        <v>423</v>
      </c>
      <c r="C424" s="1">
        <v>360</v>
      </c>
      <c r="D424" s="1">
        <v>474247</v>
      </c>
      <c r="E424" s="22">
        <v>0.56599999999999995</v>
      </c>
      <c r="F424" s="22">
        <v>0.64500000000000002</v>
      </c>
      <c r="G424" s="22">
        <f t="shared" si="12"/>
        <v>0.64500000000000002</v>
      </c>
      <c r="H424" s="1">
        <v>170729093</v>
      </c>
      <c r="I424" s="1">
        <v>567055</v>
      </c>
      <c r="J424">
        <v>595158</v>
      </c>
      <c r="K424">
        <v>5311</v>
      </c>
      <c r="L424">
        <v>611</v>
      </c>
      <c r="M424" s="1">
        <f t="shared" si="13"/>
        <v>601080</v>
      </c>
    </row>
    <row r="425" spans="1:13" x14ac:dyDescent="0.35">
      <c r="A425">
        <v>480101</v>
      </c>
      <c r="B425" t="s">
        <v>424</v>
      </c>
      <c r="C425" s="1">
        <v>5087</v>
      </c>
      <c r="D425" s="1">
        <v>684988</v>
      </c>
      <c r="E425" s="22">
        <v>0.66600000000000004</v>
      </c>
      <c r="F425" s="22">
        <v>0.48699999999999999</v>
      </c>
      <c r="G425" s="22">
        <f t="shared" si="12"/>
        <v>0.66600000000000004</v>
      </c>
      <c r="H425" s="1">
        <v>3484535779</v>
      </c>
      <c r="I425" s="1">
        <v>3002781</v>
      </c>
      <c r="J425">
        <v>3006100</v>
      </c>
      <c r="K425">
        <v>237808</v>
      </c>
      <c r="L425">
        <v>1739</v>
      </c>
      <c r="M425" s="1">
        <f t="shared" si="13"/>
        <v>3245647</v>
      </c>
    </row>
    <row r="426" spans="1:13" x14ac:dyDescent="0.35">
      <c r="A426">
        <v>480102</v>
      </c>
      <c r="B426" t="s">
        <v>425</v>
      </c>
      <c r="C426" s="1">
        <v>4676</v>
      </c>
      <c r="D426" s="1">
        <v>752972</v>
      </c>
      <c r="E426" s="22">
        <v>0.68200000000000005</v>
      </c>
      <c r="F426" s="22">
        <v>0.436</v>
      </c>
      <c r="G426" s="22">
        <f t="shared" si="12"/>
        <v>0.68200000000000005</v>
      </c>
      <c r="H426" s="1">
        <v>3520897862</v>
      </c>
      <c r="I426" s="1">
        <v>1751540</v>
      </c>
      <c r="J426">
        <v>1512362</v>
      </c>
      <c r="K426">
        <v>187728</v>
      </c>
      <c r="L426">
        <v>1372</v>
      </c>
      <c r="M426" s="1">
        <f t="shared" si="13"/>
        <v>1701462</v>
      </c>
    </row>
    <row r="427" spans="1:13" x14ac:dyDescent="0.35">
      <c r="A427">
        <v>480401</v>
      </c>
      <c r="B427" t="s">
        <v>426</v>
      </c>
      <c r="C427" s="1">
        <v>873</v>
      </c>
      <c r="D427" s="1">
        <v>1213221</v>
      </c>
      <c r="E427" s="22">
        <v>0.53300000000000003</v>
      </c>
      <c r="F427" s="22">
        <v>9.0999999999999998E-2</v>
      </c>
      <c r="G427" s="22">
        <f t="shared" si="12"/>
        <v>0.53300000000000003</v>
      </c>
      <c r="H427" s="1">
        <v>1059142193</v>
      </c>
      <c r="I427" s="1">
        <v>301528</v>
      </c>
      <c r="J427">
        <v>242548</v>
      </c>
      <c r="K427">
        <v>7466</v>
      </c>
      <c r="L427">
        <v>54</v>
      </c>
      <c r="M427" s="1">
        <f t="shared" si="13"/>
        <v>250068</v>
      </c>
    </row>
    <row r="428" spans="1:13" x14ac:dyDescent="0.35">
      <c r="A428">
        <v>480404</v>
      </c>
      <c r="B428" t="s">
        <v>427</v>
      </c>
      <c r="C428" s="1">
        <v>353</v>
      </c>
      <c r="D428" s="1">
        <v>2489605</v>
      </c>
      <c r="E428" s="22">
        <v>0.17599999999999999</v>
      </c>
      <c r="F428" s="22">
        <v>0</v>
      </c>
      <c r="G428" s="22">
        <f t="shared" si="12"/>
        <v>0.36</v>
      </c>
      <c r="H428" s="1">
        <v>878830839</v>
      </c>
      <c r="I428" s="1">
        <v>63619</v>
      </c>
      <c r="J428">
        <v>76559</v>
      </c>
      <c r="K428">
        <v>0</v>
      </c>
      <c r="L428">
        <v>0</v>
      </c>
      <c r="M428" s="1">
        <f t="shared" si="13"/>
        <v>76559</v>
      </c>
    </row>
    <row r="429" spans="1:13" x14ac:dyDescent="0.35">
      <c r="A429">
        <v>480503</v>
      </c>
      <c r="B429" t="s">
        <v>428</v>
      </c>
      <c r="C429" s="1">
        <v>1915</v>
      </c>
      <c r="D429" s="1">
        <v>726286</v>
      </c>
      <c r="E429" s="22">
        <v>0.69299999999999995</v>
      </c>
      <c r="F429" s="22">
        <v>0.45600000000000002</v>
      </c>
      <c r="G429" s="22">
        <f t="shared" si="12"/>
        <v>0.69299999999999995</v>
      </c>
      <c r="H429" s="1">
        <v>1390838625</v>
      </c>
      <c r="I429" s="1">
        <v>1248836</v>
      </c>
      <c r="J429">
        <v>1310442</v>
      </c>
      <c r="K429">
        <v>78976</v>
      </c>
      <c r="L429">
        <v>577</v>
      </c>
      <c r="M429" s="1">
        <f t="shared" si="13"/>
        <v>1389995</v>
      </c>
    </row>
    <row r="430" spans="1:13" x14ac:dyDescent="0.35">
      <c r="A430">
        <v>480601</v>
      </c>
      <c r="B430" t="s">
        <v>429</v>
      </c>
      <c r="C430" s="1">
        <v>3492</v>
      </c>
      <c r="D430" s="1">
        <v>872106</v>
      </c>
      <c r="E430" s="22">
        <v>0.64700000000000002</v>
      </c>
      <c r="F430" s="22">
        <v>0.34699999999999998</v>
      </c>
      <c r="G430" s="22">
        <f t="shared" si="12"/>
        <v>0.64700000000000002</v>
      </c>
      <c r="H430" s="1">
        <v>3045396951</v>
      </c>
      <c r="I430" s="1">
        <v>947200</v>
      </c>
      <c r="J430">
        <v>908693</v>
      </c>
      <c r="K430">
        <v>102258</v>
      </c>
      <c r="L430">
        <v>747</v>
      </c>
      <c r="M430" s="1">
        <f t="shared" si="13"/>
        <v>1011698</v>
      </c>
    </row>
    <row r="431" spans="1:13" x14ac:dyDescent="0.35">
      <c r="A431">
        <v>490101</v>
      </c>
      <c r="B431" t="s">
        <v>430</v>
      </c>
      <c r="C431" s="1">
        <v>764</v>
      </c>
      <c r="D431" s="1">
        <v>764472</v>
      </c>
      <c r="E431" s="22">
        <v>0.47099999999999997</v>
      </c>
      <c r="F431" s="22">
        <v>0.42799999999999999</v>
      </c>
      <c r="G431" s="22">
        <f t="shared" si="12"/>
        <v>0.47099999999999997</v>
      </c>
      <c r="H431" s="1">
        <v>584056698</v>
      </c>
      <c r="I431" s="1">
        <v>327170</v>
      </c>
      <c r="J431">
        <v>291409</v>
      </c>
      <c r="K431">
        <v>7127</v>
      </c>
      <c r="L431">
        <v>9208</v>
      </c>
      <c r="M431" s="1">
        <f t="shared" si="13"/>
        <v>307744</v>
      </c>
    </row>
    <row r="432" spans="1:13" x14ac:dyDescent="0.35">
      <c r="A432">
        <v>490202</v>
      </c>
      <c r="B432" t="s">
        <v>431</v>
      </c>
      <c r="C432" s="1">
        <v>1257</v>
      </c>
      <c r="D432" s="1">
        <v>498785</v>
      </c>
      <c r="E432" s="22">
        <v>0.57499999999999996</v>
      </c>
      <c r="F432" s="22">
        <v>0.627</v>
      </c>
      <c r="G432" s="22">
        <f t="shared" si="12"/>
        <v>0.627</v>
      </c>
      <c r="H432" s="1">
        <v>626972937</v>
      </c>
      <c r="I432" s="1">
        <v>457213</v>
      </c>
      <c r="J432">
        <v>453752</v>
      </c>
      <c r="K432">
        <v>15797</v>
      </c>
      <c r="L432">
        <v>20411</v>
      </c>
      <c r="M432" s="1">
        <f t="shared" si="13"/>
        <v>489960</v>
      </c>
    </row>
    <row r="433" spans="1:13" x14ac:dyDescent="0.35">
      <c r="A433">
        <v>490301</v>
      </c>
      <c r="B433" t="s">
        <v>432</v>
      </c>
      <c r="C433" s="1">
        <v>4398</v>
      </c>
      <c r="D433" s="1">
        <v>617307</v>
      </c>
      <c r="E433" s="22">
        <v>0.57299999999999995</v>
      </c>
      <c r="F433" s="22">
        <v>0.53800000000000003</v>
      </c>
      <c r="G433" s="22">
        <f t="shared" si="12"/>
        <v>0.57299999999999995</v>
      </c>
      <c r="H433" s="1">
        <v>2714917633</v>
      </c>
      <c r="I433" s="1">
        <v>1116835</v>
      </c>
      <c r="J433">
        <v>1006950</v>
      </c>
      <c r="K433">
        <v>49427</v>
      </c>
      <c r="L433">
        <v>63863</v>
      </c>
      <c r="M433" s="1">
        <f t="shared" si="13"/>
        <v>1120240</v>
      </c>
    </row>
    <row r="434" spans="1:13" x14ac:dyDescent="0.35">
      <c r="A434">
        <v>490501</v>
      </c>
      <c r="B434" t="s">
        <v>433</v>
      </c>
      <c r="C434" s="1">
        <v>1228</v>
      </c>
      <c r="D434" s="1">
        <v>414348</v>
      </c>
      <c r="E434" s="22">
        <v>0.56100000000000005</v>
      </c>
      <c r="F434" s="22">
        <v>0.69</v>
      </c>
      <c r="G434" s="22">
        <f t="shared" si="12"/>
        <v>0.69</v>
      </c>
      <c r="H434" s="1">
        <v>508820011</v>
      </c>
      <c r="I434" s="1">
        <v>0</v>
      </c>
      <c r="J434">
        <v>0</v>
      </c>
      <c r="K434">
        <v>0</v>
      </c>
      <c r="L434">
        <v>0</v>
      </c>
      <c r="M434" s="1">
        <f t="shared" si="13"/>
        <v>0</v>
      </c>
    </row>
    <row r="435" spans="1:13" x14ac:dyDescent="0.35">
      <c r="A435">
        <v>490601</v>
      </c>
      <c r="B435" t="s">
        <v>434</v>
      </c>
      <c r="C435" s="1">
        <v>2543</v>
      </c>
      <c r="D435" s="1">
        <v>317600</v>
      </c>
      <c r="E435" s="22">
        <v>0.55400000000000005</v>
      </c>
      <c r="F435" s="22">
        <v>0.76300000000000001</v>
      </c>
      <c r="G435" s="22">
        <f t="shared" si="12"/>
        <v>0.76300000000000001</v>
      </c>
      <c r="H435" s="1">
        <v>807658033</v>
      </c>
      <c r="I435" s="1">
        <v>1100354</v>
      </c>
      <c r="J435">
        <v>928834</v>
      </c>
      <c r="K435">
        <v>39422</v>
      </c>
      <c r="L435">
        <v>50935</v>
      </c>
      <c r="M435" s="1">
        <f t="shared" si="13"/>
        <v>1019191</v>
      </c>
    </row>
    <row r="436" spans="1:13" x14ac:dyDescent="0.35">
      <c r="A436">
        <v>490804</v>
      </c>
      <c r="B436" t="s">
        <v>435</v>
      </c>
      <c r="C436" s="1">
        <v>458</v>
      </c>
      <c r="D436" s="1">
        <v>520814</v>
      </c>
      <c r="E436" s="22">
        <v>0.61399999999999999</v>
      </c>
      <c r="F436" s="22">
        <v>0.61</v>
      </c>
      <c r="G436" s="22">
        <f t="shared" si="12"/>
        <v>0.61399999999999999</v>
      </c>
      <c r="H436" s="1">
        <v>238533120</v>
      </c>
      <c r="I436" s="1">
        <v>288991</v>
      </c>
      <c r="J436">
        <v>282904</v>
      </c>
      <c r="K436">
        <v>5830</v>
      </c>
      <c r="L436">
        <v>7533</v>
      </c>
      <c r="M436" s="1">
        <f t="shared" si="13"/>
        <v>296267</v>
      </c>
    </row>
    <row r="437" spans="1:13" x14ac:dyDescent="0.35">
      <c r="A437">
        <v>491200</v>
      </c>
      <c r="B437" t="s">
        <v>436</v>
      </c>
      <c r="C437" s="1">
        <v>1129</v>
      </c>
      <c r="D437" s="1">
        <v>397318</v>
      </c>
      <c r="E437" s="22">
        <v>0.54300000000000004</v>
      </c>
      <c r="F437" s="22">
        <v>0.70299999999999996</v>
      </c>
      <c r="G437" s="22">
        <f t="shared" si="12"/>
        <v>0.70299999999999996</v>
      </c>
      <c r="H437" s="1">
        <v>448572188</v>
      </c>
      <c r="I437" s="1">
        <v>399703</v>
      </c>
      <c r="J437">
        <v>350254</v>
      </c>
      <c r="K437">
        <v>15541</v>
      </c>
      <c r="L437">
        <v>20080</v>
      </c>
      <c r="M437" s="1">
        <f t="shared" si="13"/>
        <v>385875</v>
      </c>
    </row>
    <row r="438" spans="1:13" x14ac:dyDescent="0.35">
      <c r="A438">
        <v>491302</v>
      </c>
      <c r="B438" t="s">
        <v>437</v>
      </c>
      <c r="C438" s="1">
        <v>3294</v>
      </c>
      <c r="D438" s="1">
        <v>468642</v>
      </c>
      <c r="E438" s="22">
        <v>0.56100000000000005</v>
      </c>
      <c r="F438" s="22">
        <v>0.65</v>
      </c>
      <c r="G438" s="22">
        <f t="shared" si="12"/>
        <v>0.65</v>
      </c>
      <c r="H438" s="1">
        <v>1543707055</v>
      </c>
      <c r="I438" s="1">
        <v>1208657</v>
      </c>
      <c r="J438">
        <v>1051227</v>
      </c>
      <c r="K438">
        <v>44750</v>
      </c>
      <c r="L438">
        <v>57819</v>
      </c>
      <c r="M438" s="1">
        <f t="shared" si="13"/>
        <v>1153796</v>
      </c>
    </row>
    <row r="439" spans="1:13" x14ac:dyDescent="0.35">
      <c r="A439">
        <v>491401</v>
      </c>
      <c r="B439" t="s">
        <v>438</v>
      </c>
      <c r="C439" s="1">
        <v>1082</v>
      </c>
      <c r="D439" s="1">
        <v>457463</v>
      </c>
      <c r="E439" s="22">
        <v>0.55100000000000005</v>
      </c>
      <c r="F439" s="22">
        <v>0.65800000000000003</v>
      </c>
      <c r="G439" s="22">
        <f t="shared" si="12"/>
        <v>0.65800000000000003</v>
      </c>
      <c r="H439" s="1">
        <v>494975289</v>
      </c>
      <c r="I439" s="1">
        <v>659464</v>
      </c>
      <c r="J439">
        <v>571456</v>
      </c>
      <c r="K439">
        <v>15061</v>
      </c>
      <c r="L439">
        <v>19460</v>
      </c>
      <c r="M439" s="1">
        <f t="shared" si="13"/>
        <v>605977</v>
      </c>
    </row>
    <row r="440" spans="1:13" x14ac:dyDescent="0.35">
      <c r="A440">
        <v>491501</v>
      </c>
      <c r="B440" t="s">
        <v>439</v>
      </c>
      <c r="C440" s="1">
        <v>990</v>
      </c>
      <c r="D440" s="1">
        <v>553727</v>
      </c>
      <c r="E440" s="22">
        <v>0.65</v>
      </c>
      <c r="F440" s="22">
        <v>0.58599999999999997</v>
      </c>
      <c r="G440" s="22">
        <f t="shared" si="12"/>
        <v>0.65</v>
      </c>
      <c r="H440" s="1">
        <v>548189898</v>
      </c>
      <c r="I440" s="1">
        <v>528364</v>
      </c>
      <c r="J440">
        <v>415902</v>
      </c>
      <c r="K440">
        <v>11890</v>
      </c>
      <c r="L440">
        <v>15362</v>
      </c>
      <c r="M440" s="1">
        <f t="shared" si="13"/>
        <v>443154</v>
      </c>
    </row>
    <row r="441" spans="1:13" x14ac:dyDescent="0.35">
      <c r="A441">
        <v>491700</v>
      </c>
      <c r="B441" t="s">
        <v>440</v>
      </c>
      <c r="C441" s="1">
        <v>4664</v>
      </c>
      <c r="D441" s="1">
        <v>351014</v>
      </c>
      <c r="E441" s="22">
        <v>0.64300000000000002</v>
      </c>
      <c r="F441" s="22">
        <v>0.73799999999999999</v>
      </c>
      <c r="G441" s="22">
        <f t="shared" si="12"/>
        <v>0.73799999999999999</v>
      </c>
      <c r="H441" s="1">
        <v>1637133820</v>
      </c>
      <c r="I441" s="1">
        <v>1694897</v>
      </c>
      <c r="J441">
        <v>1583612</v>
      </c>
      <c r="K441">
        <v>68329</v>
      </c>
      <c r="L441">
        <v>88219</v>
      </c>
      <c r="M441" s="1">
        <f t="shared" si="13"/>
        <v>1740160</v>
      </c>
    </row>
    <row r="442" spans="1:13" x14ac:dyDescent="0.35">
      <c r="A442">
        <v>500101</v>
      </c>
      <c r="B442" t="s">
        <v>441</v>
      </c>
      <c r="C442" s="1">
        <v>9472</v>
      </c>
      <c r="D442" s="1">
        <v>911755</v>
      </c>
      <c r="E442" s="22">
        <v>0.55400000000000005</v>
      </c>
      <c r="F442" s="22">
        <v>0.317</v>
      </c>
      <c r="G442" s="22">
        <f t="shared" si="12"/>
        <v>0.55400000000000005</v>
      </c>
      <c r="H442" s="1">
        <v>8636144701</v>
      </c>
      <c r="I442" s="1">
        <v>1469518</v>
      </c>
      <c r="J442">
        <v>1356037</v>
      </c>
      <c r="K442">
        <v>3400</v>
      </c>
      <c r="L442">
        <v>87880</v>
      </c>
      <c r="M442" s="1">
        <f t="shared" si="13"/>
        <v>1447317</v>
      </c>
    </row>
    <row r="443" spans="1:13" x14ac:dyDescent="0.35">
      <c r="A443">
        <v>500108</v>
      </c>
      <c r="B443" t="s">
        <v>442</v>
      </c>
      <c r="C443" s="1">
        <v>2516</v>
      </c>
      <c r="D443" s="1">
        <v>912967</v>
      </c>
      <c r="E443" s="22">
        <v>0.65700000000000003</v>
      </c>
      <c r="F443" s="22">
        <v>0.317</v>
      </c>
      <c r="G443" s="22">
        <f t="shared" si="12"/>
        <v>0.65700000000000003</v>
      </c>
      <c r="H443" s="1">
        <v>2297026757</v>
      </c>
      <c r="I443" s="1">
        <v>1481232</v>
      </c>
      <c r="J443">
        <v>1504606</v>
      </c>
      <c r="K443">
        <v>644</v>
      </c>
      <c r="L443">
        <v>16644</v>
      </c>
      <c r="M443" s="1">
        <f t="shared" si="13"/>
        <v>1521894</v>
      </c>
    </row>
    <row r="444" spans="1:13" x14ac:dyDescent="0.35">
      <c r="A444">
        <v>500201</v>
      </c>
      <c r="B444" t="s">
        <v>443</v>
      </c>
      <c r="C444" s="1">
        <v>8444</v>
      </c>
      <c r="D444" s="1">
        <v>529984</v>
      </c>
      <c r="E444" s="22">
        <v>0.74099999999999999</v>
      </c>
      <c r="F444" s="22">
        <v>0.60399999999999998</v>
      </c>
      <c r="G444" s="22">
        <f t="shared" si="12"/>
        <v>0.74099999999999999</v>
      </c>
      <c r="H444" s="1">
        <v>4475189520</v>
      </c>
      <c r="I444" s="1">
        <v>3214533</v>
      </c>
      <c r="J444">
        <v>2410117</v>
      </c>
      <c r="K444">
        <v>5535</v>
      </c>
      <c r="L444">
        <v>143001</v>
      </c>
      <c r="M444" s="1">
        <f t="shared" si="13"/>
        <v>2558653</v>
      </c>
    </row>
    <row r="445" spans="1:13" x14ac:dyDescent="0.35">
      <c r="A445">
        <v>500301</v>
      </c>
      <c r="B445" t="s">
        <v>444</v>
      </c>
      <c r="C445" s="1">
        <v>3494</v>
      </c>
      <c r="D445" s="1">
        <v>1015292</v>
      </c>
      <c r="E445" s="22">
        <v>0.61199999999999999</v>
      </c>
      <c r="F445" s="22">
        <v>0.24</v>
      </c>
      <c r="G445" s="22">
        <f t="shared" si="12"/>
        <v>0.61199999999999999</v>
      </c>
      <c r="H445" s="1">
        <v>3547432238</v>
      </c>
      <c r="I445" s="1">
        <v>1739415</v>
      </c>
      <c r="J445">
        <v>1228603</v>
      </c>
      <c r="K445">
        <v>904</v>
      </c>
      <c r="L445">
        <v>23369</v>
      </c>
      <c r="M445" s="1">
        <f t="shared" si="13"/>
        <v>1252876</v>
      </c>
    </row>
    <row r="446" spans="1:13" x14ac:dyDescent="0.35">
      <c r="A446">
        <v>500304</v>
      </c>
      <c r="B446" t="s">
        <v>445</v>
      </c>
      <c r="C446" s="1">
        <v>3198</v>
      </c>
      <c r="D446" s="1">
        <v>916914</v>
      </c>
      <c r="E446" s="22">
        <v>0.64700000000000002</v>
      </c>
      <c r="F446" s="22">
        <v>0.314</v>
      </c>
      <c r="G446" s="22">
        <f t="shared" si="12"/>
        <v>0.64700000000000002</v>
      </c>
      <c r="H446" s="1">
        <v>2932291493</v>
      </c>
      <c r="I446" s="1">
        <v>1101491</v>
      </c>
      <c r="J446">
        <v>820678</v>
      </c>
      <c r="K446">
        <v>1158</v>
      </c>
      <c r="L446">
        <v>29936</v>
      </c>
      <c r="M446" s="1">
        <f t="shared" si="13"/>
        <v>851772</v>
      </c>
    </row>
    <row r="447" spans="1:13" x14ac:dyDescent="0.35">
      <c r="A447">
        <v>500308</v>
      </c>
      <c r="B447" t="s">
        <v>446</v>
      </c>
      <c r="C447" s="1">
        <v>2788</v>
      </c>
      <c r="D447" s="1">
        <v>843906</v>
      </c>
      <c r="E447" s="22">
        <v>0.63900000000000001</v>
      </c>
      <c r="F447" s="22">
        <v>0.36799999999999999</v>
      </c>
      <c r="G447" s="22">
        <f t="shared" si="12"/>
        <v>0.63900000000000001</v>
      </c>
      <c r="H447" s="1">
        <v>2352810148</v>
      </c>
      <c r="I447" s="1">
        <v>1315499</v>
      </c>
      <c r="J447">
        <v>1206916</v>
      </c>
      <c r="K447">
        <v>1120</v>
      </c>
      <c r="L447">
        <v>28938</v>
      </c>
      <c r="M447" s="1">
        <f t="shared" si="13"/>
        <v>1236974</v>
      </c>
    </row>
    <row r="448" spans="1:13" x14ac:dyDescent="0.35">
      <c r="A448">
        <v>500401</v>
      </c>
      <c r="B448" t="s">
        <v>447</v>
      </c>
      <c r="C448" s="1">
        <v>4957</v>
      </c>
      <c r="D448" s="1">
        <v>838760</v>
      </c>
      <c r="E448" s="22">
        <v>0.68400000000000005</v>
      </c>
      <c r="F448" s="22">
        <v>0.372</v>
      </c>
      <c r="G448" s="22">
        <f t="shared" si="12"/>
        <v>0.68400000000000005</v>
      </c>
      <c r="H448" s="1">
        <v>4157737566</v>
      </c>
      <c r="I448" s="1">
        <v>2674800</v>
      </c>
      <c r="J448">
        <v>2268374</v>
      </c>
      <c r="K448">
        <v>1818</v>
      </c>
      <c r="L448">
        <v>46968</v>
      </c>
      <c r="M448" s="1">
        <f t="shared" si="13"/>
        <v>2317160</v>
      </c>
    </row>
    <row r="449" spans="1:13" x14ac:dyDescent="0.35">
      <c r="A449">
        <v>500402</v>
      </c>
      <c r="B449" t="s">
        <v>448</v>
      </c>
      <c r="C449" s="1">
        <v>8426</v>
      </c>
      <c r="D449" s="1">
        <v>994691</v>
      </c>
      <c r="E449" s="22">
        <v>0.53800000000000003</v>
      </c>
      <c r="F449" s="22">
        <v>0.255</v>
      </c>
      <c r="G449" s="22">
        <f t="shared" si="12"/>
        <v>0.53800000000000003</v>
      </c>
      <c r="H449" s="1">
        <v>8381269740</v>
      </c>
      <c r="I449" s="1">
        <v>1793328</v>
      </c>
      <c r="J449">
        <v>1939052</v>
      </c>
      <c r="K449">
        <v>2378</v>
      </c>
      <c r="L449">
        <v>61408</v>
      </c>
      <c r="M449" s="1">
        <f t="shared" si="13"/>
        <v>2002838</v>
      </c>
    </row>
    <row r="450" spans="1:13" x14ac:dyDescent="0.35">
      <c r="A450">
        <v>510101</v>
      </c>
      <c r="B450" t="s">
        <v>449</v>
      </c>
      <c r="C450" s="1">
        <v>1074</v>
      </c>
      <c r="D450" s="1">
        <v>187712</v>
      </c>
      <c r="E450" s="22">
        <v>0.66400000000000003</v>
      </c>
      <c r="F450" s="22">
        <v>0.86</v>
      </c>
      <c r="G450" s="22">
        <f t="shared" si="12"/>
        <v>0.86</v>
      </c>
      <c r="H450" s="1">
        <v>201602729</v>
      </c>
      <c r="I450" s="1">
        <v>1619315</v>
      </c>
      <c r="J450">
        <v>1419322</v>
      </c>
      <c r="K450">
        <v>52929</v>
      </c>
      <c r="L450">
        <v>18144</v>
      </c>
      <c r="M450" s="1">
        <f t="shared" si="13"/>
        <v>1490395</v>
      </c>
    </row>
    <row r="451" spans="1:13" x14ac:dyDescent="0.35">
      <c r="A451">
        <v>510201</v>
      </c>
      <c r="B451" t="s">
        <v>450</v>
      </c>
      <c r="C451" s="1">
        <v>1275</v>
      </c>
      <c r="D451" s="1">
        <v>325835</v>
      </c>
      <c r="E451" s="22">
        <v>0.61599999999999999</v>
      </c>
      <c r="F451" s="22">
        <v>0.75700000000000001</v>
      </c>
      <c r="G451" s="22">
        <f t="shared" si="12"/>
        <v>0.75700000000000001</v>
      </c>
      <c r="H451" s="1">
        <v>415440516</v>
      </c>
      <c r="I451" s="1">
        <v>1092169</v>
      </c>
      <c r="J451">
        <v>977198</v>
      </c>
      <c r="K451">
        <v>56962</v>
      </c>
      <c r="L451">
        <v>19527</v>
      </c>
      <c r="M451" s="1">
        <f t="shared" si="13"/>
        <v>1053687</v>
      </c>
    </row>
    <row r="452" spans="1:13" x14ac:dyDescent="0.35">
      <c r="A452">
        <v>510401</v>
      </c>
      <c r="B452" t="s">
        <v>451</v>
      </c>
      <c r="C452" s="1">
        <v>317</v>
      </c>
      <c r="D452" s="1">
        <v>1112681</v>
      </c>
      <c r="E452" s="22">
        <v>0.29899999999999999</v>
      </c>
      <c r="F452" s="22">
        <v>0.16700000000000001</v>
      </c>
      <c r="G452" s="22">
        <f t="shared" ref="G452:G515" si="14">MAX(IF(E452&gt;F452,E452,F452),0.36)</f>
        <v>0.36</v>
      </c>
      <c r="H452" s="1">
        <v>352719882</v>
      </c>
      <c r="I452" s="1">
        <v>340170</v>
      </c>
      <c r="J452">
        <v>282327</v>
      </c>
      <c r="K452">
        <v>3167</v>
      </c>
      <c r="L452">
        <v>1086</v>
      </c>
      <c r="M452" s="1">
        <f t="shared" si="13"/>
        <v>286580</v>
      </c>
    </row>
    <row r="453" spans="1:13" x14ac:dyDescent="0.35">
      <c r="A453">
        <v>510501</v>
      </c>
      <c r="B453" t="s">
        <v>452</v>
      </c>
      <c r="C453" s="1">
        <v>328</v>
      </c>
      <c r="D453" s="1">
        <v>1376653</v>
      </c>
      <c r="E453" s="22">
        <v>0.49399999999999999</v>
      </c>
      <c r="F453" s="22">
        <v>0</v>
      </c>
      <c r="G453" s="22">
        <f t="shared" si="14"/>
        <v>0.49399999999999999</v>
      </c>
      <c r="H453" s="1">
        <v>451542223</v>
      </c>
      <c r="I453" s="1">
        <v>297478</v>
      </c>
      <c r="J453">
        <v>266358</v>
      </c>
      <c r="K453">
        <v>288</v>
      </c>
      <c r="L453">
        <v>99</v>
      </c>
      <c r="M453" s="1">
        <f t="shared" ref="M453:M516" si="15">SUM(J453:L453)</f>
        <v>266745</v>
      </c>
    </row>
    <row r="454" spans="1:13" x14ac:dyDescent="0.35">
      <c r="A454">
        <v>511101</v>
      </c>
      <c r="B454" t="s">
        <v>453</v>
      </c>
      <c r="C454" s="1">
        <v>1664</v>
      </c>
      <c r="D454" s="1">
        <v>259851</v>
      </c>
      <c r="E454" s="22">
        <v>0.371</v>
      </c>
      <c r="F454" s="22">
        <v>0.80600000000000005</v>
      </c>
      <c r="G454" s="22">
        <f t="shared" si="14"/>
        <v>0.80600000000000005</v>
      </c>
      <c r="H454" s="1">
        <v>432393402</v>
      </c>
      <c r="I454" s="1">
        <v>2185680</v>
      </c>
      <c r="J454">
        <v>2160895</v>
      </c>
      <c r="K454">
        <v>74769</v>
      </c>
      <c r="L454">
        <v>25631</v>
      </c>
      <c r="M454" s="1">
        <f t="shared" si="15"/>
        <v>2261295</v>
      </c>
    </row>
    <row r="455" spans="1:13" x14ac:dyDescent="0.35">
      <c r="A455">
        <v>511201</v>
      </c>
      <c r="B455" t="s">
        <v>454</v>
      </c>
      <c r="C455" s="1">
        <v>286</v>
      </c>
      <c r="D455" s="1">
        <v>832025</v>
      </c>
      <c r="E455" s="22">
        <v>0.41699999999999998</v>
      </c>
      <c r="F455" s="22">
        <v>0.377</v>
      </c>
      <c r="G455" s="22">
        <f t="shared" si="14"/>
        <v>0.41699999999999998</v>
      </c>
      <c r="H455" s="1">
        <v>237959180</v>
      </c>
      <c r="I455" s="1">
        <v>287174</v>
      </c>
      <c r="J455">
        <v>241744</v>
      </c>
      <c r="K455">
        <v>7524</v>
      </c>
      <c r="L455">
        <v>2579</v>
      </c>
      <c r="M455" s="1">
        <f t="shared" si="15"/>
        <v>251847</v>
      </c>
    </row>
    <row r="456" spans="1:13" x14ac:dyDescent="0.35">
      <c r="A456">
        <v>511301</v>
      </c>
      <c r="B456" t="s">
        <v>455</v>
      </c>
      <c r="C456" s="1">
        <v>395</v>
      </c>
      <c r="D456" s="1">
        <v>311533</v>
      </c>
      <c r="E456" s="22">
        <v>0.59199999999999997</v>
      </c>
      <c r="F456" s="22">
        <v>0.76700000000000002</v>
      </c>
      <c r="G456" s="22">
        <f t="shared" si="14"/>
        <v>0.76700000000000002</v>
      </c>
      <c r="H456" s="1">
        <v>123055694</v>
      </c>
      <c r="I456" s="1">
        <v>582156</v>
      </c>
      <c r="J456">
        <v>569322</v>
      </c>
      <c r="K456">
        <v>17634</v>
      </c>
      <c r="L456">
        <v>6050</v>
      </c>
      <c r="M456" s="1">
        <f t="shared" si="15"/>
        <v>593006</v>
      </c>
    </row>
    <row r="457" spans="1:13" x14ac:dyDescent="0.35">
      <c r="A457">
        <v>511602</v>
      </c>
      <c r="B457" t="s">
        <v>456</v>
      </c>
      <c r="C457" s="1">
        <v>579</v>
      </c>
      <c r="D457" s="1">
        <v>296812</v>
      </c>
      <c r="E457" s="22">
        <v>0.56999999999999995</v>
      </c>
      <c r="F457" s="22">
        <v>0.77800000000000002</v>
      </c>
      <c r="G457" s="22">
        <f t="shared" si="14"/>
        <v>0.77800000000000002</v>
      </c>
      <c r="H457" s="1">
        <v>171854664</v>
      </c>
      <c r="I457" s="1">
        <v>752917</v>
      </c>
      <c r="J457">
        <v>694356</v>
      </c>
      <c r="K457">
        <v>23254</v>
      </c>
      <c r="L457">
        <v>7975</v>
      </c>
      <c r="M457" s="1">
        <f t="shared" si="15"/>
        <v>725585</v>
      </c>
    </row>
    <row r="458" spans="1:13" x14ac:dyDescent="0.35">
      <c r="A458">
        <v>511901</v>
      </c>
      <c r="B458" t="s">
        <v>457</v>
      </c>
      <c r="C458" s="1">
        <v>724</v>
      </c>
      <c r="D458" s="1">
        <v>303569</v>
      </c>
      <c r="E458" s="22">
        <v>0.55600000000000005</v>
      </c>
      <c r="F458" s="22">
        <v>0.77300000000000002</v>
      </c>
      <c r="G458" s="22">
        <f t="shared" si="14"/>
        <v>0.77300000000000002</v>
      </c>
      <c r="H458" s="1">
        <v>219784435</v>
      </c>
      <c r="I458" s="1">
        <v>920015</v>
      </c>
      <c r="J458">
        <v>814172</v>
      </c>
      <c r="K458">
        <v>31143</v>
      </c>
      <c r="L458">
        <v>10686</v>
      </c>
      <c r="M458" s="1">
        <f t="shared" si="15"/>
        <v>856001</v>
      </c>
    </row>
    <row r="459" spans="1:13" x14ac:dyDescent="0.35">
      <c r="A459">
        <v>512001</v>
      </c>
      <c r="B459" t="s">
        <v>458</v>
      </c>
      <c r="C459" s="1">
        <v>2966</v>
      </c>
      <c r="D459" s="1">
        <v>260120</v>
      </c>
      <c r="E459" s="22">
        <v>0.55900000000000005</v>
      </c>
      <c r="F459" s="22">
        <v>0.80600000000000005</v>
      </c>
      <c r="G459" s="22">
        <f t="shared" si="14"/>
        <v>0.80600000000000005</v>
      </c>
      <c r="H459" s="1">
        <v>771517936</v>
      </c>
      <c r="I459" s="1">
        <v>2475114</v>
      </c>
      <c r="J459">
        <v>2190398</v>
      </c>
      <c r="K459">
        <v>126209</v>
      </c>
      <c r="L459">
        <v>43234</v>
      </c>
      <c r="M459" s="1">
        <f t="shared" si="15"/>
        <v>2359841</v>
      </c>
    </row>
    <row r="460" spans="1:13" x14ac:dyDescent="0.35">
      <c r="A460">
        <v>512101</v>
      </c>
      <c r="B460" t="s">
        <v>459</v>
      </c>
      <c r="C460" s="1">
        <v>375</v>
      </c>
      <c r="D460" s="1">
        <v>621519</v>
      </c>
      <c r="E460" s="22">
        <v>0.47099999999999997</v>
      </c>
      <c r="F460" s="22">
        <v>0.53500000000000003</v>
      </c>
      <c r="G460" s="22">
        <f t="shared" si="14"/>
        <v>0.53500000000000003</v>
      </c>
      <c r="H460" s="1">
        <v>233069853</v>
      </c>
      <c r="I460" s="1">
        <v>562927</v>
      </c>
      <c r="J460">
        <v>533282</v>
      </c>
      <c r="K460">
        <v>11012</v>
      </c>
      <c r="L460">
        <v>3779</v>
      </c>
      <c r="M460" s="1">
        <f t="shared" si="15"/>
        <v>548073</v>
      </c>
    </row>
    <row r="461" spans="1:13" x14ac:dyDescent="0.35">
      <c r="A461">
        <v>512201</v>
      </c>
      <c r="B461" t="s">
        <v>460</v>
      </c>
      <c r="C461" s="1">
        <v>1054</v>
      </c>
      <c r="D461" s="1">
        <v>226309</v>
      </c>
      <c r="E461" s="22">
        <v>0.69</v>
      </c>
      <c r="F461" s="22">
        <v>0.83099999999999996</v>
      </c>
      <c r="G461" s="22">
        <f t="shared" si="14"/>
        <v>0.83099999999999996</v>
      </c>
      <c r="H461" s="1">
        <v>238530394</v>
      </c>
      <c r="I461" s="1">
        <v>1115106</v>
      </c>
      <c r="J461">
        <v>1018538</v>
      </c>
      <c r="K461">
        <v>45999</v>
      </c>
      <c r="L461">
        <v>15755</v>
      </c>
      <c r="M461" s="1">
        <f t="shared" si="15"/>
        <v>1080292</v>
      </c>
    </row>
    <row r="462" spans="1:13" x14ac:dyDescent="0.35">
      <c r="A462">
        <v>512300</v>
      </c>
      <c r="B462" t="s">
        <v>461</v>
      </c>
      <c r="C462" s="1">
        <v>1720</v>
      </c>
      <c r="D462" s="1">
        <v>214878</v>
      </c>
      <c r="E462" s="22">
        <v>0.7</v>
      </c>
      <c r="F462" s="22">
        <v>0.84</v>
      </c>
      <c r="G462" s="22">
        <f t="shared" si="14"/>
        <v>0.84</v>
      </c>
      <c r="H462" s="1">
        <v>369590997</v>
      </c>
      <c r="I462" s="1">
        <v>2427668</v>
      </c>
      <c r="J462">
        <v>2209226</v>
      </c>
      <c r="K462">
        <v>77629</v>
      </c>
      <c r="L462">
        <v>26607</v>
      </c>
      <c r="M462" s="1">
        <f t="shared" si="15"/>
        <v>2313462</v>
      </c>
    </row>
    <row r="463" spans="1:13" x14ac:dyDescent="0.35">
      <c r="A463">
        <v>512404</v>
      </c>
      <c r="B463" t="s">
        <v>462</v>
      </c>
      <c r="C463" s="1">
        <v>566</v>
      </c>
      <c r="D463" s="1">
        <v>262482</v>
      </c>
      <c r="E463" s="22">
        <v>0.62</v>
      </c>
      <c r="F463" s="22">
        <v>0.80400000000000005</v>
      </c>
      <c r="G463" s="22">
        <f t="shared" si="14"/>
        <v>0.80400000000000005</v>
      </c>
      <c r="H463" s="1">
        <v>148565203</v>
      </c>
      <c r="I463" s="1">
        <v>1176373</v>
      </c>
      <c r="J463">
        <v>976231</v>
      </c>
      <c r="K463">
        <v>24854</v>
      </c>
      <c r="L463">
        <v>8509</v>
      </c>
      <c r="M463" s="1">
        <f t="shared" si="15"/>
        <v>1009594</v>
      </c>
    </row>
    <row r="464" spans="1:13" x14ac:dyDescent="0.35">
      <c r="A464">
        <v>512501</v>
      </c>
      <c r="B464" t="s">
        <v>463</v>
      </c>
      <c r="C464" s="1">
        <v>469</v>
      </c>
      <c r="D464" s="1">
        <v>530610</v>
      </c>
      <c r="E464" s="22">
        <v>0.42099999999999999</v>
      </c>
      <c r="F464" s="22">
        <v>0.60299999999999998</v>
      </c>
      <c r="G464" s="22">
        <f t="shared" si="14"/>
        <v>0.60299999999999998</v>
      </c>
      <c r="H464" s="1">
        <v>248856266</v>
      </c>
      <c r="I464" s="1">
        <v>635352</v>
      </c>
      <c r="J464">
        <v>564785</v>
      </c>
      <c r="K464">
        <v>17308</v>
      </c>
      <c r="L464">
        <v>5929</v>
      </c>
      <c r="M464" s="1">
        <f t="shared" si="15"/>
        <v>588022</v>
      </c>
    </row>
    <row r="465" spans="1:13" x14ac:dyDescent="0.35">
      <c r="A465">
        <v>512902</v>
      </c>
      <c r="B465" t="s">
        <v>464</v>
      </c>
      <c r="C465" s="1">
        <v>1328</v>
      </c>
      <c r="D465" s="1">
        <v>369448</v>
      </c>
      <c r="E465" s="22">
        <v>0.67800000000000005</v>
      </c>
      <c r="F465" s="22">
        <v>0.72399999999999998</v>
      </c>
      <c r="G465" s="22">
        <f t="shared" si="14"/>
        <v>0.72399999999999998</v>
      </c>
      <c r="H465" s="1">
        <v>490626962</v>
      </c>
      <c r="I465" s="1">
        <v>1438521</v>
      </c>
      <c r="J465">
        <v>1249308</v>
      </c>
      <c r="K465">
        <v>55290</v>
      </c>
      <c r="L465">
        <v>18944</v>
      </c>
      <c r="M465" s="1">
        <f t="shared" si="15"/>
        <v>1323542</v>
      </c>
    </row>
    <row r="466" spans="1:13" x14ac:dyDescent="0.35">
      <c r="A466">
        <v>513102</v>
      </c>
      <c r="B466" t="s">
        <v>465</v>
      </c>
      <c r="C466" s="1">
        <v>595</v>
      </c>
      <c r="D466" s="1">
        <v>282656</v>
      </c>
      <c r="E466" s="22">
        <v>0.28000000000000003</v>
      </c>
      <c r="F466" s="22">
        <v>0.78900000000000003</v>
      </c>
      <c r="G466" s="22">
        <f t="shared" si="14"/>
        <v>0.78900000000000003</v>
      </c>
      <c r="H466" s="1">
        <v>168180761</v>
      </c>
      <c r="I466" s="1">
        <v>813755</v>
      </c>
      <c r="J466">
        <v>736219</v>
      </c>
      <c r="K466">
        <v>24070</v>
      </c>
      <c r="L466">
        <v>8258</v>
      </c>
      <c r="M466" s="1">
        <f t="shared" si="15"/>
        <v>768547</v>
      </c>
    </row>
    <row r="467" spans="1:13" x14ac:dyDescent="0.35">
      <c r="A467">
        <v>520101</v>
      </c>
      <c r="B467" t="s">
        <v>466</v>
      </c>
      <c r="C467" s="1">
        <v>3452</v>
      </c>
      <c r="D467" s="1">
        <v>506996</v>
      </c>
      <c r="E467" s="22">
        <v>0.61799999999999999</v>
      </c>
      <c r="F467" s="22">
        <v>0.621</v>
      </c>
      <c r="G467" s="22">
        <f t="shared" si="14"/>
        <v>0.621</v>
      </c>
      <c r="H467" s="1">
        <v>1750153131</v>
      </c>
      <c r="I467" s="1">
        <v>1752293</v>
      </c>
      <c r="J467">
        <v>1536022</v>
      </c>
      <c r="K467">
        <v>0</v>
      </c>
      <c r="L467">
        <v>76192</v>
      </c>
      <c r="M467" s="1">
        <f t="shared" si="15"/>
        <v>1612214</v>
      </c>
    </row>
    <row r="468" spans="1:13" x14ac:dyDescent="0.35">
      <c r="A468">
        <v>520302</v>
      </c>
      <c r="B468" t="s">
        <v>467</v>
      </c>
      <c r="C468" s="1">
        <v>10273</v>
      </c>
      <c r="D468" s="1">
        <v>604600</v>
      </c>
      <c r="E468" s="22">
        <v>0.56599999999999995</v>
      </c>
      <c r="F468" s="22">
        <v>0.54800000000000004</v>
      </c>
      <c r="G468" s="22">
        <f t="shared" si="14"/>
        <v>0.56599999999999995</v>
      </c>
      <c r="H468" s="1">
        <v>6211058304</v>
      </c>
      <c r="I468" s="1">
        <v>2579557</v>
      </c>
      <c r="J468">
        <v>1826665</v>
      </c>
      <c r="K468">
        <v>0</v>
      </c>
      <c r="L468">
        <v>196541</v>
      </c>
      <c r="M468" s="1">
        <f t="shared" si="15"/>
        <v>2023206</v>
      </c>
    </row>
    <row r="469" spans="1:13" x14ac:dyDescent="0.35">
      <c r="A469">
        <v>520401</v>
      </c>
      <c r="B469" t="s">
        <v>468</v>
      </c>
      <c r="C469" s="1">
        <v>1259</v>
      </c>
      <c r="D469" s="1">
        <v>523441</v>
      </c>
      <c r="E469" s="22">
        <v>0.34499999999999997</v>
      </c>
      <c r="F469" s="22">
        <v>0.60799999999999998</v>
      </c>
      <c r="G469" s="22">
        <f t="shared" si="14"/>
        <v>0.60799999999999998</v>
      </c>
      <c r="H469" s="1">
        <v>659012294</v>
      </c>
      <c r="I469" s="1">
        <v>554910</v>
      </c>
      <c r="J469">
        <v>552772</v>
      </c>
      <c r="K469">
        <v>14324</v>
      </c>
      <c r="L469">
        <v>15010</v>
      </c>
      <c r="M469" s="1">
        <f t="shared" si="15"/>
        <v>582106</v>
      </c>
    </row>
    <row r="470" spans="1:13" x14ac:dyDescent="0.35">
      <c r="A470">
        <v>520601</v>
      </c>
      <c r="B470" t="s">
        <v>469</v>
      </c>
      <c r="C470" s="1">
        <v>135</v>
      </c>
      <c r="D470" s="1">
        <v>2805164</v>
      </c>
      <c r="E470" s="22">
        <v>0</v>
      </c>
      <c r="F470" s="22">
        <v>0</v>
      </c>
      <c r="G470" s="22">
        <f t="shared" si="14"/>
        <v>0.36</v>
      </c>
      <c r="H470" s="1">
        <v>378697269</v>
      </c>
      <c r="I470" s="1">
        <v>33778</v>
      </c>
      <c r="J470">
        <v>37307</v>
      </c>
      <c r="K470">
        <v>0</v>
      </c>
      <c r="L470">
        <v>0</v>
      </c>
      <c r="M470" s="1">
        <f t="shared" si="15"/>
        <v>37307</v>
      </c>
    </row>
    <row r="471" spans="1:13" x14ac:dyDescent="0.35">
      <c r="A471">
        <v>520701</v>
      </c>
      <c r="B471" t="s">
        <v>470</v>
      </c>
      <c r="C471" s="1">
        <v>990</v>
      </c>
      <c r="D471" s="1">
        <v>681477</v>
      </c>
      <c r="E471" s="22">
        <v>0.44900000000000001</v>
      </c>
      <c r="F471" s="22">
        <v>0.49</v>
      </c>
      <c r="G471" s="22">
        <f t="shared" si="14"/>
        <v>0.49</v>
      </c>
      <c r="H471" s="1">
        <v>674663074</v>
      </c>
      <c r="I471" s="1">
        <v>509469</v>
      </c>
      <c r="J471">
        <v>467463</v>
      </c>
      <c r="K471">
        <v>10970</v>
      </c>
      <c r="L471">
        <v>11495</v>
      </c>
      <c r="M471" s="1">
        <f t="shared" si="15"/>
        <v>489928</v>
      </c>
    </row>
    <row r="472" spans="1:13" x14ac:dyDescent="0.35">
      <c r="A472">
        <v>521200</v>
      </c>
      <c r="B472" t="s">
        <v>471</v>
      </c>
      <c r="C472" s="1">
        <v>1427</v>
      </c>
      <c r="D472" s="1">
        <v>464760</v>
      </c>
      <c r="E472" s="22">
        <v>0.55600000000000005</v>
      </c>
      <c r="F472" s="22">
        <v>0.65200000000000002</v>
      </c>
      <c r="G472" s="22">
        <f t="shared" si="14"/>
        <v>0.65200000000000002</v>
      </c>
      <c r="H472" s="1">
        <v>663212820</v>
      </c>
      <c r="I472" s="1">
        <v>780855</v>
      </c>
      <c r="J472">
        <v>735677</v>
      </c>
      <c r="K472">
        <v>17903</v>
      </c>
      <c r="L472">
        <v>18760</v>
      </c>
      <c r="M472" s="1">
        <f t="shared" si="15"/>
        <v>772340</v>
      </c>
    </row>
    <row r="473" spans="1:13" x14ac:dyDescent="0.35">
      <c r="A473">
        <v>521301</v>
      </c>
      <c r="B473" t="s">
        <v>472</v>
      </c>
      <c r="C473" s="1">
        <v>4413</v>
      </c>
      <c r="D473" s="1">
        <v>530880</v>
      </c>
      <c r="E473" s="22">
        <v>0.58599999999999997</v>
      </c>
      <c r="F473" s="22">
        <v>0.60299999999999998</v>
      </c>
      <c r="G473" s="22">
        <f t="shared" si="14"/>
        <v>0.60299999999999998</v>
      </c>
      <c r="H473" s="1">
        <v>2342774467</v>
      </c>
      <c r="I473" s="1">
        <v>1654552</v>
      </c>
      <c r="J473">
        <v>1464056</v>
      </c>
      <c r="K473">
        <v>51269</v>
      </c>
      <c r="L473">
        <v>53725</v>
      </c>
      <c r="M473" s="1">
        <f t="shared" si="15"/>
        <v>1569050</v>
      </c>
    </row>
    <row r="474" spans="1:13" x14ac:dyDescent="0.35">
      <c r="A474">
        <v>521401</v>
      </c>
      <c r="B474" t="s">
        <v>473</v>
      </c>
      <c r="C474" s="1">
        <v>3379</v>
      </c>
      <c r="D474" s="1">
        <v>496140</v>
      </c>
      <c r="E474" s="22">
        <v>0.50700000000000001</v>
      </c>
      <c r="F474" s="22">
        <v>0.629</v>
      </c>
      <c r="G474" s="22">
        <f t="shared" si="14"/>
        <v>0.629</v>
      </c>
      <c r="H474" s="1">
        <v>1676457397</v>
      </c>
      <c r="I474" s="1">
        <v>1497863</v>
      </c>
      <c r="J474">
        <v>1508932</v>
      </c>
      <c r="K474">
        <v>39218</v>
      </c>
      <c r="L474">
        <v>41096</v>
      </c>
      <c r="M474" s="1">
        <f t="shared" si="15"/>
        <v>1589246</v>
      </c>
    </row>
    <row r="475" spans="1:13" x14ac:dyDescent="0.35">
      <c r="A475">
        <v>521701</v>
      </c>
      <c r="B475" t="s">
        <v>474</v>
      </c>
      <c r="C475" s="1">
        <v>1922</v>
      </c>
      <c r="D475" s="1">
        <v>423883</v>
      </c>
      <c r="E475" s="22">
        <v>0.61199999999999999</v>
      </c>
      <c r="F475" s="22">
        <v>0.68300000000000005</v>
      </c>
      <c r="G475" s="22">
        <f t="shared" si="14"/>
        <v>0.68300000000000005</v>
      </c>
      <c r="H475" s="1">
        <v>814704614</v>
      </c>
      <c r="I475" s="1">
        <v>1141557</v>
      </c>
      <c r="J475">
        <v>960495</v>
      </c>
      <c r="K475">
        <v>24791</v>
      </c>
      <c r="L475">
        <v>25979</v>
      </c>
      <c r="M475" s="1">
        <f t="shared" si="15"/>
        <v>1011265</v>
      </c>
    </row>
    <row r="476" spans="1:13" x14ac:dyDescent="0.35">
      <c r="A476">
        <v>521800</v>
      </c>
      <c r="B476" t="s">
        <v>475</v>
      </c>
      <c r="C476" s="1">
        <v>7012</v>
      </c>
      <c r="D476" s="1">
        <v>877692</v>
      </c>
      <c r="E476" s="22">
        <v>0.35499999999999998</v>
      </c>
      <c r="F476" s="22">
        <v>0.34300000000000003</v>
      </c>
      <c r="G476" s="22">
        <f t="shared" si="14"/>
        <v>0.36</v>
      </c>
      <c r="H476" s="1">
        <v>6154380870</v>
      </c>
      <c r="I476" s="1">
        <v>1467261</v>
      </c>
      <c r="J476">
        <v>1535665</v>
      </c>
      <c r="K476">
        <v>45117</v>
      </c>
      <c r="L476">
        <v>47278</v>
      </c>
      <c r="M476" s="1">
        <f t="shared" si="15"/>
        <v>1628060</v>
      </c>
    </row>
    <row r="477" spans="1:13" x14ac:dyDescent="0.35">
      <c r="A477">
        <v>522001</v>
      </c>
      <c r="B477" t="s">
        <v>476</v>
      </c>
      <c r="C477" s="1">
        <v>1240</v>
      </c>
      <c r="D477" s="1">
        <v>546619</v>
      </c>
      <c r="E477" s="22">
        <v>0.39900000000000002</v>
      </c>
      <c r="F477" s="22">
        <v>0.59099999999999997</v>
      </c>
      <c r="G477" s="22">
        <f t="shared" si="14"/>
        <v>0.59099999999999997</v>
      </c>
      <c r="H477" s="1">
        <v>677808397</v>
      </c>
      <c r="I477" s="1">
        <v>624271</v>
      </c>
      <c r="J477">
        <v>624876</v>
      </c>
      <c r="K477">
        <v>14352</v>
      </c>
      <c r="L477">
        <v>15040</v>
      </c>
      <c r="M477" s="1">
        <f t="shared" si="15"/>
        <v>654268</v>
      </c>
    </row>
    <row r="478" spans="1:13" x14ac:dyDescent="0.35">
      <c r="A478">
        <v>522101</v>
      </c>
      <c r="B478" t="s">
        <v>477</v>
      </c>
      <c r="C478" s="1">
        <v>891</v>
      </c>
      <c r="D478" s="1">
        <v>490579</v>
      </c>
      <c r="E478" s="22">
        <v>0.66300000000000003</v>
      </c>
      <c r="F478" s="22">
        <v>0.63300000000000001</v>
      </c>
      <c r="G478" s="22">
        <f t="shared" si="14"/>
        <v>0.66300000000000003</v>
      </c>
      <c r="H478" s="1">
        <v>437106419</v>
      </c>
      <c r="I478" s="1">
        <v>344306</v>
      </c>
      <c r="J478">
        <v>342895</v>
      </c>
      <c r="K478">
        <v>10799</v>
      </c>
      <c r="L478">
        <v>11316</v>
      </c>
      <c r="M478" s="1">
        <f t="shared" si="15"/>
        <v>365010</v>
      </c>
    </row>
    <row r="479" spans="1:13" x14ac:dyDescent="0.35">
      <c r="A479">
        <v>530101</v>
      </c>
      <c r="B479" t="s">
        <v>478</v>
      </c>
      <c r="C479" s="1">
        <v>882</v>
      </c>
      <c r="D479" s="1">
        <v>446338</v>
      </c>
      <c r="E479" s="22">
        <v>0.59399999999999997</v>
      </c>
      <c r="F479" s="22">
        <v>0.66600000000000004</v>
      </c>
      <c r="G479" s="22">
        <f t="shared" si="14"/>
        <v>0.66600000000000004</v>
      </c>
      <c r="H479" s="1">
        <v>393670994</v>
      </c>
      <c r="I479" s="1">
        <v>623850</v>
      </c>
      <c r="J479">
        <v>480769</v>
      </c>
      <c r="K479">
        <v>0</v>
      </c>
      <c r="L479">
        <v>23623</v>
      </c>
      <c r="M479" s="1">
        <f t="shared" si="15"/>
        <v>504392</v>
      </c>
    </row>
    <row r="480" spans="1:13" x14ac:dyDescent="0.35">
      <c r="A480">
        <v>530202</v>
      </c>
      <c r="B480" t="s">
        <v>479</v>
      </c>
      <c r="C480" s="1">
        <v>2725</v>
      </c>
      <c r="D480" s="1">
        <v>496014</v>
      </c>
      <c r="E480" s="22">
        <v>0.61399999999999999</v>
      </c>
      <c r="F480" s="22">
        <v>0.629</v>
      </c>
      <c r="G480" s="22">
        <f t="shared" si="14"/>
        <v>0.629</v>
      </c>
      <c r="H480" s="1">
        <v>1351638210</v>
      </c>
      <c r="I480" s="1">
        <v>1163222</v>
      </c>
      <c r="J480">
        <v>1016542</v>
      </c>
      <c r="K480">
        <v>0</v>
      </c>
      <c r="L480">
        <v>67208</v>
      </c>
      <c r="M480" s="1">
        <f t="shared" si="15"/>
        <v>1083750</v>
      </c>
    </row>
    <row r="481" spans="1:13" x14ac:dyDescent="0.35">
      <c r="A481">
        <v>530301</v>
      </c>
      <c r="B481" t="s">
        <v>480</v>
      </c>
      <c r="C481" s="1">
        <v>4478</v>
      </c>
      <c r="D481" s="1">
        <v>560773</v>
      </c>
      <c r="E481" s="22">
        <v>0.63</v>
      </c>
      <c r="F481" s="22">
        <v>0.57999999999999996</v>
      </c>
      <c r="G481" s="22">
        <f t="shared" si="14"/>
        <v>0.63</v>
      </c>
      <c r="H481" s="1">
        <v>2511141715</v>
      </c>
      <c r="I481" s="1">
        <v>1450709</v>
      </c>
      <c r="J481">
        <v>1243805</v>
      </c>
      <c r="K481">
        <v>0</v>
      </c>
      <c r="L481">
        <v>87267</v>
      </c>
      <c r="M481" s="1">
        <f t="shared" si="15"/>
        <v>1331072</v>
      </c>
    </row>
    <row r="482" spans="1:13" x14ac:dyDescent="0.35">
      <c r="A482">
        <v>530501</v>
      </c>
      <c r="B482" t="s">
        <v>481</v>
      </c>
      <c r="C482" s="1">
        <v>1994</v>
      </c>
      <c r="D482" s="1">
        <v>738485</v>
      </c>
      <c r="E482" s="22">
        <v>0.56299999999999994</v>
      </c>
      <c r="F482" s="22">
        <v>0.44700000000000001</v>
      </c>
      <c r="G482" s="22">
        <f t="shared" si="14"/>
        <v>0.56299999999999994</v>
      </c>
      <c r="H482" s="1">
        <v>1472540692</v>
      </c>
      <c r="I482" s="1">
        <v>1171982</v>
      </c>
      <c r="J482">
        <v>921865</v>
      </c>
      <c r="K482">
        <v>0</v>
      </c>
      <c r="L482">
        <v>33007</v>
      </c>
      <c r="M482" s="1">
        <f t="shared" si="15"/>
        <v>954872</v>
      </c>
    </row>
    <row r="483" spans="1:13" x14ac:dyDescent="0.35">
      <c r="A483">
        <v>530515</v>
      </c>
      <c r="B483" t="s">
        <v>482</v>
      </c>
      <c r="C483" s="1">
        <v>3052</v>
      </c>
      <c r="D483" s="1">
        <v>472844</v>
      </c>
      <c r="E483" s="22">
        <v>0.53300000000000003</v>
      </c>
      <c r="F483" s="22">
        <v>0.64700000000000002</v>
      </c>
      <c r="G483" s="22">
        <f t="shared" si="14"/>
        <v>0.64700000000000002</v>
      </c>
      <c r="H483" s="1">
        <v>1443120726</v>
      </c>
      <c r="I483" s="1">
        <v>1148278</v>
      </c>
      <c r="J483">
        <v>935307</v>
      </c>
      <c r="K483">
        <v>0</v>
      </c>
      <c r="L483">
        <v>77296</v>
      </c>
      <c r="M483" s="1">
        <f t="shared" si="15"/>
        <v>1012603</v>
      </c>
    </row>
    <row r="484" spans="1:13" x14ac:dyDescent="0.35">
      <c r="A484">
        <v>530600</v>
      </c>
      <c r="B484" t="s">
        <v>483</v>
      </c>
      <c r="C484" s="1">
        <v>9884</v>
      </c>
      <c r="D484" s="1">
        <v>233752</v>
      </c>
      <c r="E484" s="22">
        <v>0.67400000000000004</v>
      </c>
      <c r="F484" s="22">
        <v>0.82599999999999996</v>
      </c>
      <c r="G484" s="22">
        <f t="shared" si="14"/>
        <v>0.82599999999999996</v>
      </c>
      <c r="H484" s="1">
        <v>2310405800</v>
      </c>
      <c r="I484" s="1">
        <v>3038429</v>
      </c>
      <c r="J484">
        <v>2472645</v>
      </c>
      <c r="K484">
        <v>0</v>
      </c>
      <c r="L484">
        <v>282450</v>
      </c>
      <c r="M484" s="1">
        <f t="shared" si="15"/>
        <v>2755095</v>
      </c>
    </row>
    <row r="485" spans="1:13" x14ac:dyDescent="0.35">
      <c r="A485">
        <v>540801</v>
      </c>
      <c r="B485" t="s">
        <v>484</v>
      </c>
      <c r="C485" s="1">
        <v>337</v>
      </c>
      <c r="D485" s="1">
        <v>1423294</v>
      </c>
      <c r="E485" s="22">
        <v>0.38500000000000001</v>
      </c>
      <c r="F485" s="22">
        <v>0</v>
      </c>
      <c r="G485" s="22">
        <f t="shared" si="14"/>
        <v>0.38500000000000001</v>
      </c>
      <c r="H485" s="1">
        <v>479650300</v>
      </c>
      <c r="I485" s="1">
        <v>173250</v>
      </c>
      <c r="J485">
        <v>189456</v>
      </c>
      <c r="K485">
        <v>0</v>
      </c>
      <c r="L485">
        <v>0</v>
      </c>
      <c r="M485" s="1">
        <f t="shared" si="15"/>
        <v>189456</v>
      </c>
    </row>
    <row r="486" spans="1:13" x14ac:dyDescent="0.35">
      <c r="A486">
        <v>540901</v>
      </c>
      <c r="B486" t="s">
        <v>485</v>
      </c>
      <c r="C486" s="1">
        <v>309</v>
      </c>
      <c r="D486" s="1">
        <v>563806</v>
      </c>
      <c r="E486" s="22">
        <v>0.47799999999999998</v>
      </c>
      <c r="F486" s="22">
        <v>0.57799999999999996</v>
      </c>
      <c r="G486" s="22">
        <f t="shared" si="14"/>
        <v>0.57799999999999996</v>
      </c>
      <c r="H486" s="1">
        <v>174216123</v>
      </c>
      <c r="I486" s="1">
        <v>193054</v>
      </c>
      <c r="J486">
        <v>203928</v>
      </c>
      <c r="K486">
        <v>3698</v>
      </c>
      <c r="L486">
        <v>409</v>
      </c>
      <c r="M486" s="1">
        <f t="shared" si="15"/>
        <v>208035</v>
      </c>
    </row>
    <row r="487" spans="1:13" x14ac:dyDescent="0.35">
      <c r="A487">
        <v>541001</v>
      </c>
      <c r="B487" t="s">
        <v>486</v>
      </c>
      <c r="C487" s="1">
        <v>861</v>
      </c>
      <c r="D487" s="1">
        <v>526736</v>
      </c>
      <c r="E487" s="22">
        <v>0.60799999999999998</v>
      </c>
      <c r="F487" s="22">
        <v>0.60599999999999998</v>
      </c>
      <c r="G487" s="22">
        <f t="shared" si="14"/>
        <v>0.60799999999999998</v>
      </c>
      <c r="H487" s="1">
        <v>453520419</v>
      </c>
      <c r="I487" s="1">
        <v>561279</v>
      </c>
      <c r="J487">
        <v>497494</v>
      </c>
      <c r="K487">
        <v>0</v>
      </c>
      <c r="L487">
        <v>21706</v>
      </c>
      <c r="M487" s="1">
        <f t="shared" si="15"/>
        <v>519200</v>
      </c>
    </row>
    <row r="488" spans="1:13" x14ac:dyDescent="0.35">
      <c r="A488">
        <v>541102</v>
      </c>
      <c r="B488" t="s">
        <v>487</v>
      </c>
      <c r="C488" s="1">
        <v>1815</v>
      </c>
      <c r="D488" s="1">
        <v>415628</v>
      </c>
      <c r="E488" s="22">
        <v>0.60199999999999998</v>
      </c>
      <c r="F488" s="22">
        <v>0.68899999999999995</v>
      </c>
      <c r="G488" s="22">
        <f t="shared" si="14"/>
        <v>0.68899999999999995</v>
      </c>
      <c r="H488" s="1">
        <v>754366073</v>
      </c>
      <c r="I488" s="1">
        <v>1060365</v>
      </c>
      <c r="J488">
        <v>1082877</v>
      </c>
      <c r="K488">
        <v>0</v>
      </c>
      <c r="L488">
        <v>51354</v>
      </c>
      <c r="M488" s="1">
        <f t="shared" si="15"/>
        <v>1134231</v>
      </c>
    </row>
    <row r="489" spans="1:13" x14ac:dyDescent="0.35">
      <c r="A489">
        <v>541201</v>
      </c>
      <c r="B489" t="s">
        <v>488</v>
      </c>
      <c r="C489" s="1">
        <v>895</v>
      </c>
      <c r="D489" s="1">
        <v>461046</v>
      </c>
      <c r="E489" s="22">
        <v>0.64800000000000002</v>
      </c>
      <c r="F489" s="22">
        <v>0.65500000000000003</v>
      </c>
      <c r="G489" s="22">
        <f t="shared" si="14"/>
        <v>0.65500000000000003</v>
      </c>
      <c r="H489" s="1">
        <v>412636627</v>
      </c>
      <c r="I489" s="1">
        <v>670701</v>
      </c>
      <c r="J489">
        <v>569568</v>
      </c>
      <c r="K489">
        <v>0</v>
      </c>
      <c r="L489">
        <v>23197</v>
      </c>
      <c r="M489" s="1">
        <f t="shared" si="15"/>
        <v>592765</v>
      </c>
    </row>
    <row r="490" spans="1:13" x14ac:dyDescent="0.35">
      <c r="A490">
        <v>541401</v>
      </c>
      <c r="B490" t="s">
        <v>489</v>
      </c>
      <c r="C490" s="1">
        <v>294</v>
      </c>
      <c r="D490" s="1">
        <v>396605</v>
      </c>
      <c r="E490" s="22">
        <v>0.63200000000000001</v>
      </c>
      <c r="F490" s="22">
        <v>0.70399999999999996</v>
      </c>
      <c r="G490" s="22">
        <f t="shared" si="14"/>
        <v>0.70399999999999996</v>
      </c>
      <c r="H490" s="1">
        <v>116601986</v>
      </c>
      <c r="I490" s="1">
        <v>452229</v>
      </c>
      <c r="J490">
        <v>393041</v>
      </c>
      <c r="K490">
        <v>0</v>
      </c>
      <c r="L490">
        <v>9168</v>
      </c>
      <c r="M490" s="1">
        <f t="shared" si="15"/>
        <v>402209</v>
      </c>
    </row>
    <row r="491" spans="1:13" x14ac:dyDescent="0.35">
      <c r="A491">
        <v>550101</v>
      </c>
      <c r="B491" t="s">
        <v>490</v>
      </c>
      <c r="C491" s="1">
        <v>811</v>
      </c>
      <c r="D491" s="1">
        <v>339764</v>
      </c>
      <c r="E491" s="22">
        <v>0.54600000000000004</v>
      </c>
      <c r="F491" s="22">
        <v>0.746</v>
      </c>
      <c r="G491" s="22">
        <f t="shared" si="14"/>
        <v>0.746</v>
      </c>
      <c r="H491" s="1">
        <v>275548914</v>
      </c>
      <c r="I491" s="1">
        <v>1007336</v>
      </c>
      <c r="J491">
        <v>1051247</v>
      </c>
      <c r="K491">
        <v>25970</v>
      </c>
      <c r="L491">
        <v>25654</v>
      </c>
      <c r="M491" s="1">
        <f t="shared" si="15"/>
        <v>1102871</v>
      </c>
    </row>
    <row r="492" spans="1:13" x14ac:dyDescent="0.35">
      <c r="A492">
        <v>550301</v>
      </c>
      <c r="B492" t="s">
        <v>491</v>
      </c>
      <c r="C492" s="1">
        <v>1170</v>
      </c>
      <c r="D492" s="1">
        <v>603332</v>
      </c>
      <c r="E492" s="22">
        <v>0.36</v>
      </c>
      <c r="F492" s="22">
        <v>0.54900000000000004</v>
      </c>
      <c r="G492" s="22">
        <f t="shared" si="14"/>
        <v>0.54900000000000004</v>
      </c>
      <c r="H492" s="1">
        <v>705899106</v>
      </c>
      <c r="I492" s="1">
        <v>1342547</v>
      </c>
      <c r="J492">
        <v>1327189</v>
      </c>
      <c r="K492">
        <v>31474</v>
      </c>
      <c r="L492">
        <v>31092</v>
      </c>
      <c r="M492" s="1">
        <f t="shared" si="15"/>
        <v>1389755</v>
      </c>
    </row>
    <row r="493" spans="1:13" x14ac:dyDescent="0.35">
      <c r="A493">
        <v>560501</v>
      </c>
      <c r="B493" t="s">
        <v>492</v>
      </c>
      <c r="C493" s="1">
        <v>810</v>
      </c>
      <c r="D493" s="1">
        <v>558991</v>
      </c>
      <c r="E493" s="22">
        <v>0.51600000000000001</v>
      </c>
      <c r="F493" s="22">
        <v>0.58199999999999996</v>
      </c>
      <c r="G493" s="22">
        <f t="shared" si="14"/>
        <v>0.58199999999999996</v>
      </c>
      <c r="H493" s="1">
        <v>452782996</v>
      </c>
      <c r="I493" s="1">
        <v>1137912</v>
      </c>
      <c r="J493">
        <v>936156</v>
      </c>
      <c r="K493">
        <v>22689</v>
      </c>
      <c r="L493">
        <v>0</v>
      </c>
      <c r="M493" s="1">
        <f t="shared" si="15"/>
        <v>958845</v>
      </c>
    </row>
    <row r="494" spans="1:13" x14ac:dyDescent="0.35">
      <c r="A494">
        <v>560603</v>
      </c>
      <c r="B494" t="s">
        <v>493</v>
      </c>
      <c r="C494" s="1">
        <v>377</v>
      </c>
      <c r="D494" s="1">
        <v>761492</v>
      </c>
      <c r="E494" s="22">
        <v>0.58799999999999997</v>
      </c>
      <c r="F494" s="22">
        <v>0.43</v>
      </c>
      <c r="G494" s="22">
        <f t="shared" si="14"/>
        <v>0.58799999999999997</v>
      </c>
      <c r="H494" s="1">
        <v>287082530</v>
      </c>
      <c r="I494" s="1">
        <v>530124</v>
      </c>
      <c r="J494">
        <v>460285</v>
      </c>
      <c r="K494">
        <v>12061</v>
      </c>
      <c r="L494">
        <v>4751</v>
      </c>
      <c r="M494" s="1">
        <f t="shared" si="15"/>
        <v>477097</v>
      </c>
    </row>
    <row r="495" spans="1:13" x14ac:dyDescent="0.35">
      <c r="A495">
        <v>560701</v>
      </c>
      <c r="B495" t="s">
        <v>494</v>
      </c>
      <c r="C495" s="1">
        <v>1343</v>
      </c>
      <c r="D495" s="1">
        <v>374386</v>
      </c>
      <c r="E495" s="22">
        <v>0.66700000000000004</v>
      </c>
      <c r="F495" s="22">
        <v>0.72</v>
      </c>
      <c r="G495" s="22">
        <f t="shared" si="14"/>
        <v>0.72</v>
      </c>
      <c r="H495" s="1">
        <v>502801125</v>
      </c>
      <c r="I495" s="1">
        <v>1129623</v>
      </c>
      <c r="J495">
        <v>1033343</v>
      </c>
      <c r="K495">
        <v>66577</v>
      </c>
      <c r="L495">
        <v>26229</v>
      </c>
      <c r="M495" s="1">
        <f t="shared" si="15"/>
        <v>1126149</v>
      </c>
    </row>
    <row r="496" spans="1:13" x14ac:dyDescent="0.35">
      <c r="A496">
        <v>561006</v>
      </c>
      <c r="B496" t="s">
        <v>495</v>
      </c>
      <c r="C496" s="1">
        <v>1833</v>
      </c>
      <c r="D496" s="1">
        <v>300964</v>
      </c>
      <c r="E496" s="22">
        <v>0.63400000000000001</v>
      </c>
      <c r="F496" s="22">
        <v>0.77500000000000002</v>
      </c>
      <c r="G496" s="22">
        <f t="shared" si="14"/>
        <v>0.77500000000000002</v>
      </c>
      <c r="H496" s="1">
        <v>551668668</v>
      </c>
      <c r="I496" s="1">
        <v>1404282</v>
      </c>
      <c r="J496">
        <v>1005852</v>
      </c>
      <c r="K496">
        <v>96079</v>
      </c>
      <c r="L496">
        <v>37852</v>
      </c>
      <c r="M496" s="1">
        <f t="shared" si="15"/>
        <v>1139783</v>
      </c>
    </row>
    <row r="497" spans="1:13" x14ac:dyDescent="0.35">
      <c r="A497">
        <v>570101</v>
      </c>
      <c r="B497" t="s">
        <v>496</v>
      </c>
      <c r="C497" s="1">
        <v>1190</v>
      </c>
      <c r="D497" s="1">
        <v>271701</v>
      </c>
      <c r="E497" s="22">
        <v>0.63400000000000001</v>
      </c>
      <c r="F497" s="22">
        <v>0.79700000000000004</v>
      </c>
      <c r="G497" s="22">
        <f t="shared" si="14"/>
        <v>0.79700000000000004</v>
      </c>
      <c r="H497" s="1">
        <v>323325335</v>
      </c>
      <c r="I497" s="1">
        <v>1821231</v>
      </c>
      <c r="J497">
        <v>2098409</v>
      </c>
      <c r="K497">
        <v>39621</v>
      </c>
      <c r="L497">
        <v>39028</v>
      </c>
      <c r="M497" s="1">
        <f t="shared" si="15"/>
        <v>2177058</v>
      </c>
    </row>
    <row r="498" spans="1:13" x14ac:dyDescent="0.35">
      <c r="A498">
        <v>570201</v>
      </c>
      <c r="B498" t="s">
        <v>497</v>
      </c>
      <c r="C498" s="1">
        <v>455</v>
      </c>
      <c r="D498" s="1">
        <v>397125</v>
      </c>
      <c r="E498" s="22">
        <v>0.42499999999999999</v>
      </c>
      <c r="F498" s="22">
        <v>0.70299999999999996</v>
      </c>
      <c r="G498" s="22">
        <f t="shared" si="14"/>
        <v>0.70299999999999996</v>
      </c>
      <c r="H498" s="1">
        <v>180691901</v>
      </c>
      <c r="I498" s="1">
        <v>644665</v>
      </c>
      <c r="J498">
        <v>632013</v>
      </c>
      <c r="K498">
        <v>16217</v>
      </c>
      <c r="L498">
        <v>16020</v>
      </c>
      <c r="M498" s="1">
        <f t="shared" si="15"/>
        <v>664250</v>
      </c>
    </row>
    <row r="499" spans="1:13" x14ac:dyDescent="0.35">
      <c r="A499">
        <v>570302</v>
      </c>
      <c r="B499" t="s">
        <v>498</v>
      </c>
      <c r="C499" s="1">
        <v>1615</v>
      </c>
      <c r="D499" s="1">
        <v>293834</v>
      </c>
      <c r="E499" s="22">
        <v>0.54300000000000004</v>
      </c>
      <c r="F499" s="22">
        <v>0.78100000000000003</v>
      </c>
      <c r="G499" s="22">
        <f t="shared" si="14"/>
        <v>0.78100000000000003</v>
      </c>
      <c r="H499" s="1">
        <v>474542829</v>
      </c>
      <c r="I499" s="1">
        <v>1801904</v>
      </c>
      <c r="J499">
        <v>1883391</v>
      </c>
      <c r="K499">
        <v>56412</v>
      </c>
      <c r="L499">
        <v>55727</v>
      </c>
      <c r="M499" s="1">
        <f t="shared" si="15"/>
        <v>1995530</v>
      </c>
    </row>
    <row r="500" spans="1:13" x14ac:dyDescent="0.35">
      <c r="A500">
        <v>570401</v>
      </c>
      <c r="B500" t="s">
        <v>499</v>
      </c>
      <c r="C500" s="1">
        <v>300</v>
      </c>
      <c r="D500" s="1">
        <v>441284</v>
      </c>
      <c r="E500" s="22">
        <v>0.53800000000000003</v>
      </c>
      <c r="F500" s="22">
        <v>0.67</v>
      </c>
      <c r="G500" s="22">
        <f t="shared" si="14"/>
        <v>0.67</v>
      </c>
      <c r="H500" s="1">
        <v>132385416</v>
      </c>
      <c r="I500" s="1">
        <v>691030</v>
      </c>
      <c r="J500">
        <v>755336</v>
      </c>
      <c r="K500">
        <v>9743</v>
      </c>
      <c r="L500">
        <v>9625</v>
      </c>
      <c r="M500" s="1">
        <f t="shared" si="15"/>
        <v>774704</v>
      </c>
    </row>
    <row r="501" spans="1:13" x14ac:dyDescent="0.35">
      <c r="A501">
        <v>570603</v>
      </c>
      <c r="B501" t="s">
        <v>500</v>
      </c>
      <c r="C501" s="1">
        <v>882</v>
      </c>
      <c r="D501" s="1">
        <v>271389</v>
      </c>
      <c r="E501" s="22">
        <v>0.59799999999999998</v>
      </c>
      <c r="F501" s="22">
        <v>0.79800000000000004</v>
      </c>
      <c r="G501" s="22">
        <f t="shared" si="14"/>
        <v>0.79800000000000004</v>
      </c>
      <c r="H501" s="1">
        <v>239365671</v>
      </c>
      <c r="I501" s="1">
        <v>1759615</v>
      </c>
      <c r="J501">
        <v>1832736</v>
      </c>
      <c r="K501">
        <v>36445</v>
      </c>
      <c r="L501">
        <v>36003</v>
      </c>
      <c r="M501" s="1">
        <f t="shared" si="15"/>
        <v>1905184</v>
      </c>
    </row>
    <row r="502" spans="1:13" x14ac:dyDescent="0.35">
      <c r="A502">
        <v>571000</v>
      </c>
      <c r="B502" t="s">
        <v>501</v>
      </c>
      <c r="C502" s="1">
        <v>5117</v>
      </c>
      <c r="D502" s="1">
        <v>372334</v>
      </c>
      <c r="E502" s="22">
        <v>0.69399999999999995</v>
      </c>
      <c r="F502" s="22">
        <v>0.72199999999999998</v>
      </c>
      <c r="G502" s="22">
        <f t="shared" si="14"/>
        <v>0.72199999999999998</v>
      </c>
      <c r="H502" s="1">
        <v>1905237641</v>
      </c>
      <c r="I502" s="1">
        <v>4171574</v>
      </c>
      <c r="J502">
        <v>4197934</v>
      </c>
      <c r="K502">
        <v>162358</v>
      </c>
      <c r="L502">
        <v>160387</v>
      </c>
      <c r="M502" s="1">
        <f t="shared" si="15"/>
        <v>4520679</v>
      </c>
    </row>
    <row r="503" spans="1:13" x14ac:dyDescent="0.35">
      <c r="A503">
        <v>571502</v>
      </c>
      <c r="B503" t="s">
        <v>502</v>
      </c>
      <c r="C503" s="1">
        <v>1025</v>
      </c>
      <c r="D503" s="1">
        <v>296800</v>
      </c>
      <c r="E503" s="22">
        <v>0.53</v>
      </c>
      <c r="F503" s="22">
        <v>0.77800000000000002</v>
      </c>
      <c r="G503" s="22">
        <f t="shared" si="14"/>
        <v>0.77800000000000002</v>
      </c>
      <c r="H503" s="1">
        <v>304220215</v>
      </c>
      <c r="I503" s="1">
        <v>1305252</v>
      </c>
      <c r="J503">
        <v>1194904</v>
      </c>
      <c r="K503">
        <v>44069</v>
      </c>
      <c r="L503">
        <v>43534</v>
      </c>
      <c r="M503" s="1">
        <f t="shared" si="15"/>
        <v>1282507</v>
      </c>
    </row>
    <row r="504" spans="1:13" x14ac:dyDescent="0.35">
      <c r="A504">
        <v>571800</v>
      </c>
      <c r="B504" t="s">
        <v>503</v>
      </c>
      <c r="C504" s="1">
        <v>1863</v>
      </c>
      <c r="D504" s="1">
        <v>190961</v>
      </c>
      <c r="E504" s="22">
        <v>0.59799999999999998</v>
      </c>
      <c r="F504" s="22">
        <v>0.85799999999999998</v>
      </c>
      <c r="G504" s="22">
        <f t="shared" si="14"/>
        <v>0.85799999999999998</v>
      </c>
      <c r="H504" s="1">
        <v>355760657</v>
      </c>
      <c r="I504" s="1">
        <v>3036188</v>
      </c>
      <c r="J504">
        <v>3091280</v>
      </c>
      <c r="K504">
        <v>68828</v>
      </c>
      <c r="L504">
        <v>67992</v>
      </c>
      <c r="M504" s="1">
        <f t="shared" si="15"/>
        <v>3228100</v>
      </c>
    </row>
    <row r="505" spans="1:13" x14ac:dyDescent="0.35">
      <c r="A505">
        <v>571901</v>
      </c>
      <c r="B505" t="s">
        <v>504</v>
      </c>
      <c r="C505" s="1">
        <v>462</v>
      </c>
      <c r="D505" s="1">
        <v>341221</v>
      </c>
      <c r="E505" s="22">
        <v>0.623</v>
      </c>
      <c r="F505" s="22">
        <v>0.745</v>
      </c>
      <c r="G505" s="22">
        <f t="shared" si="14"/>
        <v>0.745</v>
      </c>
      <c r="H505" s="1">
        <v>157644393</v>
      </c>
      <c r="I505" s="1">
        <v>757194</v>
      </c>
      <c r="J505">
        <v>815450</v>
      </c>
      <c r="K505">
        <v>18336</v>
      </c>
      <c r="L505">
        <v>18114</v>
      </c>
      <c r="M505" s="1">
        <f t="shared" si="15"/>
        <v>851900</v>
      </c>
    </row>
    <row r="506" spans="1:13" x14ac:dyDescent="0.35">
      <c r="A506">
        <v>572301</v>
      </c>
      <c r="B506" t="s">
        <v>505</v>
      </c>
      <c r="C506" s="1">
        <v>406</v>
      </c>
      <c r="D506" s="1">
        <v>437603</v>
      </c>
      <c r="E506" s="22">
        <v>0.46</v>
      </c>
      <c r="F506" s="22">
        <v>0.67300000000000004</v>
      </c>
      <c r="G506" s="22">
        <f t="shared" si="14"/>
        <v>0.67300000000000004</v>
      </c>
      <c r="H506" s="1">
        <v>177667216</v>
      </c>
      <c r="I506" s="1">
        <v>502755</v>
      </c>
      <c r="J506">
        <v>497913</v>
      </c>
      <c r="K506">
        <v>14027</v>
      </c>
      <c r="L506">
        <v>13857</v>
      </c>
      <c r="M506" s="1">
        <f t="shared" si="15"/>
        <v>525797</v>
      </c>
    </row>
    <row r="507" spans="1:13" x14ac:dyDescent="0.35">
      <c r="A507">
        <v>572702</v>
      </c>
      <c r="B507" t="s">
        <v>506</v>
      </c>
      <c r="C507" s="1">
        <v>499</v>
      </c>
      <c r="D507" s="1">
        <v>338319</v>
      </c>
      <c r="E507" s="22">
        <v>0.433</v>
      </c>
      <c r="F507" s="22">
        <v>0.747</v>
      </c>
      <c r="G507" s="22">
        <f t="shared" si="14"/>
        <v>0.747</v>
      </c>
      <c r="H507" s="1">
        <v>168821500</v>
      </c>
      <c r="I507" s="1">
        <v>525321</v>
      </c>
      <c r="J507">
        <v>592324</v>
      </c>
      <c r="K507">
        <v>16784</v>
      </c>
      <c r="L507">
        <v>16580</v>
      </c>
      <c r="M507" s="1">
        <f t="shared" si="15"/>
        <v>625688</v>
      </c>
    </row>
    <row r="508" spans="1:13" x14ac:dyDescent="0.35">
      <c r="A508">
        <v>572901</v>
      </c>
      <c r="B508" t="s">
        <v>507</v>
      </c>
      <c r="C508" s="1">
        <v>501</v>
      </c>
      <c r="D508" s="1">
        <v>1649014</v>
      </c>
      <c r="E508" s="22">
        <v>0.192</v>
      </c>
      <c r="F508" s="22">
        <v>0</v>
      </c>
      <c r="G508" s="22">
        <f t="shared" si="14"/>
        <v>0.36</v>
      </c>
      <c r="H508" s="1">
        <v>826156096</v>
      </c>
      <c r="I508" s="1">
        <v>296746</v>
      </c>
      <c r="J508">
        <v>284005</v>
      </c>
      <c r="K508">
        <v>0</v>
      </c>
      <c r="L508">
        <v>0</v>
      </c>
      <c r="M508" s="1">
        <f t="shared" si="15"/>
        <v>284005</v>
      </c>
    </row>
    <row r="509" spans="1:13" x14ac:dyDescent="0.35">
      <c r="A509">
        <v>573002</v>
      </c>
      <c r="B509" t="s">
        <v>508</v>
      </c>
      <c r="C509" s="1">
        <v>1474</v>
      </c>
      <c r="D509" s="1">
        <v>295810</v>
      </c>
      <c r="E509" s="22">
        <v>0.51900000000000002</v>
      </c>
      <c r="F509" s="22">
        <v>0.77900000000000003</v>
      </c>
      <c r="G509" s="22">
        <f t="shared" si="14"/>
        <v>0.77900000000000003</v>
      </c>
      <c r="H509" s="1">
        <v>436025374</v>
      </c>
      <c r="I509" s="1">
        <v>1252667</v>
      </c>
      <c r="J509">
        <v>1120514</v>
      </c>
      <c r="K509">
        <v>167515</v>
      </c>
      <c r="L509">
        <v>42327</v>
      </c>
      <c r="M509" s="1">
        <f t="shared" si="15"/>
        <v>1330356</v>
      </c>
    </row>
    <row r="510" spans="1:13" x14ac:dyDescent="0.35">
      <c r="A510">
        <v>580101</v>
      </c>
      <c r="B510" t="s">
        <v>509</v>
      </c>
      <c r="C510" s="1">
        <v>1758</v>
      </c>
      <c r="D510" s="1">
        <v>868548</v>
      </c>
      <c r="E510" s="22">
        <v>0.67400000000000004</v>
      </c>
      <c r="F510" s="22">
        <v>0.35</v>
      </c>
      <c r="G510" s="22">
        <f t="shared" si="14"/>
        <v>0.67400000000000004</v>
      </c>
      <c r="H510" s="1">
        <v>1526908677</v>
      </c>
      <c r="I510" s="1">
        <v>836657</v>
      </c>
      <c r="J510">
        <v>817254</v>
      </c>
      <c r="K510">
        <v>17245</v>
      </c>
      <c r="L510">
        <v>3878</v>
      </c>
      <c r="M510" s="1">
        <f t="shared" si="15"/>
        <v>838377</v>
      </c>
    </row>
    <row r="511" spans="1:13" x14ac:dyDescent="0.35">
      <c r="A511">
        <v>580102</v>
      </c>
      <c r="B511" t="s">
        <v>510</v>
      </c>
      <c r="C511" s="1">
        <v>4497</v>
      </c>
      <c r="D511" s="1">
        <v>620704</v>
      </c>
      <c r="E511" s="22">
        <v>0.66700000000000004</v>
      </c>
      <c r="F511" s="22">
        <v>0.53500000000000003</v>
      </c>
      <c r="G511" s="22">
        <f t="shared" si="14"/>
        <v>0.66700000000000004</v>
      </c>
      <c r="H511" s="1">
        <v>2791310082</v>
      </c>
      <c r="I511" s="1">
        <v>1786533</v>
      </c>
      <c r="J511">
        <v>1659975</v>
      </c>
      <c r="K511">
        <v>65956</v>
      </c>
      <c r="L511">
        <v>15065</v>
      </c>
      <c r="M511" s="1">
        <f t="shared" si="15"/>
        <v>1740996</v>
      </c>
    </row>
    <row r="512" spans="1:13" x14ac:dyDescent="0.35">
      <c r="A512">
        <v>580103</v>
      </c>
      <c r="B512" t="s">
        <v>511</v>
      </c>
      <c r="C512" s="1">
        <v>4990</v>
      </c>
      <c r="D512" s="1">
        <v>544589</v>
      </c>
      <c r="E512" s="22">
        <v>0.64700000000000002</v>
      </c>
      <c r="F512" s="22">
        <v>0.59199999999999997</v>
      </c>
      <c r="G512" s="22">
        <f t="shared" si="14"/>
        <v>0.64700000000000002</v>
      </c>
      <c r="H512" s="1">
        <v>2717503140</v>
      </c>
      <c r="I512" s="1">
        <v>1209073</v>
      </c>
      <c r="J512">
        <v>1117399</v>
      </c>
      <c r="K512">
        <v>79225</v>
      </c>
      <c r="L512">
        <v>17498</v>
      </c>
      <c r="M512" s="1">
        <f t="shared" si="15"/>
        <v>1214122</v>
      </c>
    </row>
    <row r="513" spans="1:13" x14ac:dyDescent="0.35">
      <c r="A513">
        <v>580104</v>
      </c>
      <c r="B513" t="s">
        <v>512</v>
      </c>
      <c r="C513" s="1">
        <v>6852</v>
      </c>
      <c r="D513" s="1">
        <v>533665</v>
      </c>
      <c r="E513" s="22">
        <v>0.68300000000000005</v>
      </c>
      <c r="F513" s="22">
        <v>0.60099999999999998</v>
      </c>
      <c r="G513" s="22">
        <f t="shared" si="14"/>
        <v>0.68300000000000005</v>
      </c>
      <c r="H513" s="1">
        <v>3656676528</v>
      </c>
      <c r="I513" s="1">
        <v>2354612</v>
      </c>
      <c r="J513">
        <v>2043851</v>
      </c>
      <c r="K513">
        <v>113327</v>
      </c>
      <c r="L513">
        <v>25880</v>
      </c>
      <c r="M513" s="1">
        <f t="shared" si="15"/>
        <v>2183058</v>
      </c>
    </row>
    <row r="514" spans="1:13" x14ac:dyDescent="0.35">
      <c r="A514">
        <v>580105</v>
      </c>
      <c r="B514" t="s">
        <v>513</v>
      </c>
      <c r="C514" s="1">
        <v>5418</v>
      </c>
      <c r="D514" s="1">
        <v>464551</v>
      </c>
      <c r="E514" s="22">
        <v>0.64800000000000002</v>
      </c>
      <c r="F514" s="22">
        <v>0.65300000000000002</v>
      </c>
      <c r="G514" s="22">
        <f t="shared" si="14"/>
        <v>0.65300000000000002</v>
      </c>
      <c r="H514" s="1">
        <v>2516939586</v>
      </c>
      <c r="I514" s="1">
        <v>2694658</v>
      </c>
      <c r="J514">
        <v>2817568</v>
      </c>
      <c r="K514">
        <v>88793</v>
      </c>
      <c r="L514">
        <v>18651</v>
      </c>
      <c r="M514" s="1">
        <f t="shared" si="15"/>
        <v>2925012</v>
      </c>
    </row>
    <row r="515" spans="1:13" x14ac:dyDescent="0.35">
      <c r="A515">
        <v>580106</v>
      </c>
      <c r="B515" t="s">
        <v>514</v>
      </c>
      <c r="C515" s="1">
        <v>3262</v>
      </c>
      <c r="D515" s="1">
        <v>753767</v>
      </c>
      <c r="E515" s="22">
        <v>0.64500000000000002</v>
      </c>
      <c r="F515" s="22">
        <v>0.436</v>
      </c>
      <c r="G515" s="22">
        <f t="shared" si="14"/>
        <v>0.64500000000000002</v>
      </c>
      <c r="H515" s="1">
        <v>2458787992</v>
      </c>
      <c r="I515" s="1">
        <v>1601619</v>
      </c>
      <c r="J515">
        <v>1426411</v>
      </c>
      <c r="K515">
        <v>32703</v>
      </c>
      <c r="L515">
        <v>6828</v>
      </c>
      <c r="M515" s="1">
        <f t="shared" si="15"/>
        <v>1465942</v>
      </c>
    </row>
    <row r="516" spans="1:13" x14ac:dyDescent="0.35">
      <c r="A516">
        <v>580107</v>
      </c>
      <c r="B516" t="s">
        <v>515</v>
      </c>
      <c r="C516" s="1">
        <v>4506</v>
      </c>
      <c r="D516" s="1">
        <v>637579</v>
      </c>
      <c r="E516" s="22">
        <v>0.65600000000000003</v>
      </c>
      <c r="F516" s="22">
        <v>0.52300000000000002</v>
      </c>
      <c r="G516" s="22">
        <f t="shared" ref="G516:G579" si="16">MAX(IF(E516&gt;F516,E516,F516),0.36)</f>
        <v>0.65600000000000003</v>
      </c>
      <c r="H516" s="1">
        <v>2872931404</v>
      </c>
      <c r="I516" s="1">
        <v>1250718</v>
      </c>
      <c r="J516">
        <v>1360226</v>
      </c>
      <c r="K516">
        <v>59821</v>
      </c>
      <c r="L516">
        <v>13483</v>
      </c>
      <c r="M516" s="1">
        <f t="shared" si="15"/>
        <v>1433530</v>
      </c>
    </row>
    <row r="517" spans="1:13" x14ac:dyDescent="0.35">
      <c r="A517">
        <v>580109</v>
      </c>
      <c r="B517" t="s">
        <v>516</v>
      </c>
      <c r="C517" s="1">
        <v>2187</v>
      </c>
      <c r="D517" s="1">
        <v>364960</v>
      </c>
      <c r="E517" s="22">
        <v>0.69399999999999995</v>
      </c>
      <c r="F517" s="22">
        <v>0.72699999999999998</v>
      </c>
      <c r="G517" s="22">
        <f t="shared" si="16"/>
        <v>0.72699999999999998</v>
      </c>
      <c r="H517" s="1">
        <v>798168281</v>
      </c>
      <c r="I517" s="1">
        <v>1736654</v>
      </c>
      <c r="J517">
        <v>1991223</v>
      </c>
      <c r="K517">
        <v>41099</v>
      </c>
      <c r="L517">
        <v>8822</v>
      </c>
      <c r="M517" s="1">
        <f t="shared" ref="M517:M580" si="17">SUM(J517:L517)</f>
        <v>2041144</v>
      </c>
    </row>
    <row r="518" spans="1:13" x14ac:dyDescent="0.35">
      <c r="A518">
        <v>580201</v>
      </c>
      <c r="B518" t="s">
        <v>517</v>
      </c>
      <c r="C518" s="1">
        <v>7677</v>
      </c>
      <c r="D518" s="1">
        <v>814849</v>
      </c>
      <c r="E518" s="22">
        <v>0.64200000000000002</v>
      </c>
      <c r="F518" s="22">
        <v>0.39</v>
      </c>
      <c r="G518" s="22">
        <f t="shared" si="16"/>
        <v>0.64200000000000002</v>
      </c>
      <c r="H518" s="1">
        <v>6255601046</v>
      </c>
      <c r="I518" s="1">
        <v>1584245</v>
      </c>
      <c r="J518">
        <v>1355520</v>
      </c>
      <c r="K518">
        <v>0</v>
      </c>
      <c r="L518">
        <v>115120</v>
      </c>
      <c r="M518" s="1">
        <f t="shared" si="17"/>
        <v>1470640</v>
      </c>
    </row>
    <row r="519" spans="1:13" x14ac:dyDescent="0.35">
      <c r="A519">
        <v>580203</v>
      </c>
      <c r="B519" t="s">
        <v>518</v>
      </c>
      <c r="C519" s="1">
        <v>3982</v>
      </c>
      <c r="D519" s="1">
        <v>601888</v>
      </c>
      <c r="E519" s="22">
        <v>0.63</v>
      </c>
      <c r="F519" s="22">
        <v>0.55000000000000004</v>
      </c>
      <c r="G519" s="22">
        <f t="shared" si="16"/>
        <v>0.63</v>
      </c>
      <c r="H519" s="1">
        <v>2396718241</v>
      </c>
      <c r="I519" s="1">
        <v>1192251</v>
      </c>
      <c r="J519">
        <v>860633</v>
      </c>
      <c r="K519">
        <v>0</v>
      </c>
      <c r="L519">
        <v>79637</v>
      </c>
      <c r="M519" s="1">
        <f t="shared" si="17"/>
        <v>940270</v>
      </c>
    </row>
    <row r="520" spans="1:13" x14ac:dyDescent="0.35">
      <c r="A520">
        <v>580205</v>
      </c>
      <c r="B520" t="s">
        <v>519</v>
      </c>
      <c r="C520" s="1">
        <v>15082</v>
      </c>
      <c r="D520" s="1">
        <v>615222</v>
      </c>
      <c r="E520" s="22">
        <v>0.55400000000000005</v>
      </c>
      <c r="F520" s="22">
        <v>0.53900000000000003</v>
      </c>
      <c r="G520" s="22">
        <f t="shared" si="16"/>
        <v>0.55400000000000005</v>
      </c>
      <c r="H520" s="1">
        <v>9278791881</v>
      </c>
      <c r="I520" s="1">
        <v>4237202</v>
      </c>
      <c r="J520">
        <v>3608888</v>
      </c>
      <c r="K520">
        <v>0</v>
      </c>
      <c r="L520">
        <v>286226</v>
      </c>
      <c r="M520" s="1">
        <f t="shared" si="17"/>
        <v>3895114</v>
      </c>
    </row>
    <row r="521" spans="1:13" x14ac:dyDescent="0.35">
      <c r="A521">
        <v>580206</v>
      </c>
      <c r="B521" t="s">
        <v>520</v>
      </c>
      <c r="C521" s="1">
        <v>1240</v>
      </c>
      <c r="D521" s="1">
        <v>2134065</v>
      </c>
      <c r="E521" s="22">
        <v>0.38</v>
      </c>
      <c r="F521" s="22">
        <v>0</v>
      </c>
      <c r="G521" s="22">
        <f t="shared" si="16"/>
        <v>0.38</v>
      </c>
      <c r="H521" s="1">
        <v>2646241758</v>
      </c>
      <c r="I521" s="1">
        <v>228776</v>
      </c>
      <c r="J521">
        <v>196989</v>
      </c>
      <c r="K521">
        <v>0</v>
      </c>
      <c r="L521">
        <v>0</v>
      </c>
      <c r="M521" s="1">
        <f t="shared" si="17"/>
        <v>196989</v>
      </c>
    </row>
    <row r="522" spans="1:13" x14ac:dyDescent="0.35">
      <c r="A522">
        <v>580207</v>
      </c>
      <c r="B522" t="s">
        <v>521</v>
      </c>
      <c r="C522" s="1">
        <v>2661</v>
      </c>
      <c r="D522" s="1">
        <v>636956</v>
      </c>
      <c r="E522" s="22">
        <v>0.64200000000000002</v>
      </c>
      <c r="F522" s="22">
        <v>0.52300000000000002</v>
      </c>
      <c r="G522" s="22">
        <f t="shared" si="16"/>
        <v>0.64200000000000002</v>
      </c>
      <c r="H522" s="1">
        <v>1694941318</v>
      </c>
      <c r="I522" s="1">
        <v>435409</v>
      </c>
      <c r="J522">
        <v>432339</v>
      </c>
      <c r="K522">
        <v>0</v>
      </c>
      <c r="L522">
        <v>48348</v>
      </c>
      <c r="M522" s="1">
        <f t="shared" si="17"/>
        <v>480687</v>
      </c>
    </row>
    <row r="523" spans="1:13" x14ac:dyDescent="0.35">
      <c r="A523">
        <v>580208</v>
      </c>
      <c r="B523" t="s">
        <v>522</v>
      </c>
      <c r="C523" s="1">
        <v>3070</v>
      </c>
      <c r="D523" s="1">
        <v>619305</v>
      </c>
      <c r="E523" s="22">
        <v>0.65100000000000002</v>
      </c>
      <c r="F523" s="22">
        <v>0.53600000000000003</v>
      </c>
      <c r="G523" s="22">
        <f t="shared" si="16"/>
        <v>0.65100000000000002</v>
      </c>
      <c r="H523" s="1">
        <v>1901268241</v>
      </c>
      <c r="I523" s="1">
        <v>1415568</v>
      </c>
      <c r="J523">
        <v>1242720</v>
      </c>
      <c r="K523">
        <v>0</v>
      </c>
      <c r="L523">
        <v>58175</v>
      </c>
      <c r="M523" s="1">
        <f t="shared" si="17"/>
        <v>1300895</v>
      </c>
    </row>
    <row r="524" spans="1:13" x14ac:dyDescent="0.35">
      <c r="A524">
        <v>580209</v>
      </c>
      <c r="B524" t="s">
        <v>523</v>
      </c>
      <c r="C524" s="1">
        <v>3523</v>
      </c>
      <c r="D524" s="1">
        <v>540886</v>
      </c>
      <c r="E524" s="22">
        <v>0.67500000000000004</v>
      </c>
      <c r="F524" s="22">
        <v>0.59599999999999997</v>
      </c>
      <c r="G524" s="22">
        <f t="shared" si="16"/>
        <v>0.67500000000000004</v>
      </c>
      <c r="H524" s="1">
        <v>1905541648</v>
      </c>
      <c r="I524" s="1">
        <v>1779190</v>
      </c>
      <c r="J524">
        <v>1501499</v>
      </c>
      <c r="K524">
        <v>0</v>
      </c>
      <c r="L524">
        <v>74326</v>
      </c>
      <c r="M524" s="1">
        <f t="shared" si="17"/>
        <v>1575825</v>
      </c>
    </row>
    <row r="525" spans="1:13" x14ac:dyDescent="0.35">
      <c r="A525">
        <v>580211</v>
      </c>
      <c r="B525" t="s">
        <v>524</v>
      </c>
      <c r="C525" s="1">
        <v>10680</v>
      </c>
      <c r="D525" s="1">
        <v>547443</v>
      </c>
      <c r="E525" s="22">
        <v>0.64500000000000002</v>
      </c>
      <c r="F525" s="22">
        <v>0.59</v>
      </c>
      <c r="G525" s="22">
        <f t="shared" si="16"/>
        <v>0.64500000000000002</v>
      </c>
      <c r="H525" s="1">
        <v>5846691648</v>
      </c>
      <c r="I525" s="1">
        <v>2346808</v>
      </c>
      <c r="J525">
        <v>1877695</v>
      </c>
      <c r="K525">
        <v>0</v>
      </c>
      <c r="L525">
        <v>225081</v>
      </c>
      <c r="M525" s="1">
        <f t="shared" si="17"/>
        <v>2102776</v>
      </c>
    </row>
    <row r="526" spans="1:13" x14ac:dyDescent="0.35">
      <c r="A526">
        <v>580212</v>
      </c>
      <c r="B526" t="s">
        <v>525</v>
      </c>
      <c r="C526" s="1">
        <v>9529</v>
      </c>
      <c r="D526" s="1">
        <v>595598</v>
      </c>
      <c r="E526" s="22">
        <v>0.64300000000000002</v>
      </c>
      <c r="F526" s="22">
        <v>0.55400000000000005</v>
      </c>
      <c r="G526" s="22">
        <f t="shared" si="16"/>
        <v>0.64300000000000002</v>
      </c>
      <c r="H526" s="1">
        <v>5675454945</v>
      </c>
      <c r="I526" s="1">
        <v>1696994</v>
      </c>
      <c r="J526">
        <v>1236503</v>
      </c>
      <c r="K526">
        <v>0</v>
      </c>
      <c r="L526">
        <v>181416</v>
      </c>
      <c r="M526" s="1">
        <f t="shared" si="17"/>
        <v>1417919</v>
      </c>
    </row>
    <row r="527" spans="1:13" x14ac:dyDescent="0.35">
      <c r="A527">
        <v>580224</v>
      </c>
      <c r="B527" t="s">
        <v>526</v>
      </c>
      <c r="C527" s="1">
        <v>8492</v>
      </c>
      <c r="D527" s="1">
        <v>563979</v>
      </c>
      <c r="E527" s="22">
        <v>0.62</v>
      </c>
      <c r="F527" s="22">
        <v>0.57799999999999996</v>
      </c>
      <c r="G527" s="22">
        <f t="shared" si="16"/>
        <v>0.62</v>
      </c>
      <c r="H527" s="1">
        <v>4789314505</v>
      </c>
      <c r="I527" s="1">
        <v>1958759</v>
      </c>
      <c r="J527">
        <v>1579048</v>
      </c>
      <c r="K527">
        <v>0</v>
      </c>
      <c r="L527">
        <v>169782</v>
      </c>
      <c r="M527" s="1">
        <f t="shared" si="17"/>
        <v>1748830</v>
      </c>
    </row>
    <row r="528" spans="1:13" x14ac:dyDescent="0.35">
      <c r="A528">
        <v>580232</v>
      </c>
      <c r="B528" t="s">
        <v>527</v>
      </c>
      <c r="C528" s="1">
        <v>9209</v>
      </c>
      <c r="D528" s="1">
        <v>406523</v>
      </c>
      <c r="E528" s="22">
        <v>0.68400000000000005</v>
      </c>
      <c r="F528" s="22">
        <v>0.69599999999999995</v>
      </c>
      <c r="G528" s="22">
        <f t="shared" si="16"/>
        <v>0.69599999999999995</v>
      </c>
      <c r="H528" s="1">
        <v>3743678681</v>
      </c>
      <c r="I528" s="1">
        <v>2235922</v>
      </c>
      <c r="J528">
        <v>2196805</v>
      </c>
      <c r="K528">
        <v>0</v>
      </c>
      <c r="L528">
        <v>227079</v>
      </c>
      <c r="M528" s="1">
        <f t="shared" si="17"/>
        <v>2423884</v>
      </c>
    </row>
    <row r="529" spans="1:13" x14ac:dyDescent="0.35">
      <c r="A529">
        <v>580233</v>
      </c>
      <c r="B529" t="s">
        <v>528</v>
      </c>
      <c r="C529" s="1">
        <v>1641</v>
      </c>
      <c r="D529" s="1">
        <v>549475</v>
      </c>
      <c r="E529" s="22">
        <v>0.66300000000000003</v>
      </c>
      <c r="F529" s="22">
        <v>0.58899999999999997</v>
      </c>
      <c r="G529" s="22">
        <f t="shared" si="16"/>
        <v>0.66300000000000003</v>
      </c>
      <c r="H529" s="1">
        <v>901689010</v>
      </c>
      <c r="I529" s="1">
        <v>398118</v>
      </c>
      <c r="J529">
        <v>329955</v>
      </c>
      <c r="K529">
        <v>0</v>
      </c>
      <c r="L529">
        <v>33673</v>
      </c>
      <c r="M529" s="1">
        <f t="shared" si="17"/>
        <v>363628</v>
      </c>
    </row>
    <row r="530" spans="1:13" x14ac:dyDescent="0.35">
      <c r="A530">
        <v>580234</v>
      </c>
      <c r="B530" t="s">
        <v>529</v>
      </c>
      <c r="C530" s="1">
        <v>1259</v>
      </c>
      <c r="D530" s="1">
        <v>651935</v>
      </c>
      <c r="E530" s="22">
        <v>0.64700000000000002</v>
      </c>
      <c r="F530" s="22">
        <v>0.51200000000000001</v>
      </c>
      <c r="G530" s="22">
        <f t="shared" si="16"/>
        <v>0.64700000000000002</v>
      </c>
      <c r="H530" s="1">
        <v>820786593</v>
      </c>
      <c r="I530" s="1">
        <v>236907</v>
      </c>
      <c r="J530">
        <v>175470</v>
      </c>
      <c r="K530">
        <v>0</v>
      </c>
      <c r="L530">
        <v>19137</v>
      </c>
      <c r="M530" s="1">
        <f t="shared" si="17"/>
        <v>194607</v>
      </c>
    </row>
    <row r="531" spans="1:13" x14ac:dyDescent="0.35">
      <c r="A531">
        <v>580235</v>
      </c>
      <c r="B531" t="s">
        <v>530</v>
      </c>
      <c r="C531" s="1">
        <v>4689</v>
      </c>
      <c r="D531" s="1">
        <v>621478</v>
      </c>
      <c r="E531" s="22">
        <v>0.58599999999999997</v>
      </c>
      <c r="F531" s="22">
        <v>0.53500000000000003</v>
      </c>
      <c r="G531" s="22">
        <f t="shared" si="16"/>
        <v>0.58599999999999997</v>
      </c>
      <c r="H531" s="1">
        <v>2914111648</v>
      </c>
      <c r="I531" s="1">
        <v>884294</v>
      </c>
      <c r="J531">
        <v>827692</v>
      </c>
      <c r="K531">
        <v>0</v>
      </c>
      <c r="L531">
        <v>85186</v>
      </c>
      <c r="M531" s="1">
        <f t="shared" si="17"/>
        <v>912878</v>
      </c>
    </row>
    <row r="532" spans="1:13" x14ac:dyDescent="0.35">
      <c r="A532">
        <v>580301</v>
      </c>
      <c r="B532" t="s">
        <v>531</v>
      </c>
      <c r="C532" s="1">
        <v>1435</v>
      </c>
      <c r="D532" s="1">
        <v>8181955</v>
      </c>
      <c r="E532" s="22">
        <v>0</v>
      </c>
      <c r="F532" s="22">
        <v>0</v>
      </c>
      <c r="G532" s="22">
        <f t="shared" si="16"/>
        <v>0.36</v>
      </c>
      <c r="H532" s="1">
        <v>11741106125</v>
      </c>
      <c r="I532" s="1">
        <v>296466</v>
      </c>
      <c r="J532">
        <v>259209</v>
      </c>
      <c r="K532">
        <v>0</v>
      </c>
      <c r="L532">
        <v>0</v>
      </c>
      <c r="M532" s="1">
        <f t="shared" si="17"/>
        <v>259209</v>
      </c>
    </row>
    <row r="533" spans="1:13" x14ac:dyDescent="0.35">
      <c r="A533">
        <v>580303</v>
      </c>
      <c r="B533" t="s">
        <v>532</v>
      </c>
      <c r="C533" s="1">
        <v>182</v>
      </c>
      <c r="D533" s="1">
        <v>20399183</v>
      </c>
      <c r="E533" s="22">
        <v>0</v>
      </c>
      <c r="F533" s="22">
        <v>0</v>
      </c>
      <c r="G533" s="22">
        <f t="shared" si="16"/>
        <v>0.36</v>
      </c>
      <c r="H533" s="1">
        <v>3712651375</v>
      </c>
      <c r="I533" s="1">
        <v>37973</v>
      </c>
      <c r="J533">
        <v>42602</v>
      </c>
      <c r="K533">
        <v>0</v>
      </c>
      <c r="L533">
        <v>0</v>
      </c>
      <c r="M533" s="1">
        <f t="shared" si="17"/>
        <v>42602</v>
      </c>
    </row>
    <row r="534" spans="1:13" x14ac:dyDescent="0.35">
      <c r="A534">
        <v>580304</v>
      </c>
      <c r="B534" t="s">
        <v>533</v>
      </c>
      <c r="C534" s="1">
        <v>1071</v>
      </c>
      <c r="D534" s="1">
        <v>2892161</v>
      </c>
      <c r="E534" s="22">
        <v>0</v>
      </c>
      <c r="F534" s="22">
        <v>0</v>
      </c>
      <c r="G534" s="22">
        <f t="shared" si="16"/>
        <v>0.36</v>
      </c>
      <c r="H534" s="1">
        <v>3097504750</v>
      </c>
      <c r="I534" s="1">
        <v>84587</v>
      </c>
      <c r="J534">
        <v>64548</v>
      </c>
      <c r="K534">
        <v>0</v>
      </c>
      <c r="L534">
        <v>0</v>
      </c>
      <c r="M534" s="1">
        <f t="shared" si="17"/>
        <v>64548</v>
      </c>
    </row>
    <row r="535" spans="1:13" x14ac:dyDescent="0.35">
      <c r="A535">
        <v>580305</v>
      </c>
      <c r="B535" t="s">
        <v>534</v>
      </c>
      <c r="C535" s="1">
        <v>1051</v>
      </c>
      <c r="D535" s="1">
        <v>5899571</v>
      </c>
      <c r="E535" s="22">
        <v>0</v>
      </c>
      <c r="F535" s="22">
        <v>0</v>
      </c>
      <c r="G535" s="22">
        <f t="shared" si="16"/>
        <v>0.36</v>
      </c>
      <c r="H535" s="1">
        <v>6200449658</v>
      </c>
      <c r="I535" s="1">
        <v>106035</v>
      </c>
      <c r="J535">
        <v>82120</v>
      </c>
      <c r="K535">
        <v>0</v>
      </c>
      <c r="L535">
        <v>0</v>
      </c>
      <c r="M535" s="1">
        <f t="shared" si="17"/>
        <v>82120</v>
      </c>
    </row>
    <row r="536" spans="1:13" x14ac:dyDescent="0.35">
      <c r="A536">
        <v>580306</v>
      </c>
      <c r="B536" t="s">
        <v>535</v>
      </c>
      <c r="C536" s="1">
        <v>478</v>
      </c>
      <c r="D536" s="1">
        <v>8143753</v>
      </c>
      <c r="E536" s="22">
        <v>0</v>
      </c>
      <c r="F536" s="22">
        <v>0</v>
      </c>
      <c r="G536" s="22">
        <f t="shared" si="16"/>
        <v>0.36</v>
      </c>
      <c r="H536" s="1">
        <v>3892714375</v>
      </c>
      <c r="I536" s="1">
        <v>47030</v>
      </c>
      <c r="J536">
        <v>47776</v>
      </c>
      <c r="K536">
        <v>0</v>
      </c>
      <c r="L536">
        <v>0</v>
      </c>
      <c r="M536" s="1">
        <f t="shared" si="17"/>
        <v>47776</v>
      </c>
    </row>
    <row r="537" spans="1:13" x14ac:dyDescent="0.35">
      <c r="A537">
        <v>580401</v>
      </c>
      <c r="B537" t="s">
        <v>536</v>
      </c>
      <c r="C537" s="1">
        <v>2561</v>
      </c>
      <c r="D537" s="1">
        <v>743871</v>
      </c>
      <c r="E537" s="22">
        <v>0.64300000000000002</v>
      </c>
      <c r="F537" s="22">
        <v>0.443</v>
      </c>
      <c r="G537" s="22">
        <f t="shared" si="16"/>
        <v>0.64300000000000002</v>
      </c>
      <c r="H537" s="1">
        <v>1905055333</v>
      </c>
      <c r="I537" s="1">
        <v>924398</v>
      </c>
      <c r="J537">
        <v>943865</v>
      </c>
      <c r="K537">
        <v>33051</v>
      </c>
      <c r="L537">
        <v>6981</v>
      </c>
      <c r="M537" s="1">
        <f t="shared" si="17"/>
        <v>983897</v>
      </c>
    </row>
    <row r="538" spans="1:13" x14ac:dyDescent="0.35">
      <c r="A538">
        <v>580402</v>
      </c>
      <c r="B538" t="s">
        <v>537</v>
      </c>
      <c r="C538" s="1">
        <v>2021</v>
      </c>
      <c r="D538" s="1">
        <v>1516443</v>
      </c>
      <c r="E538" s="22">
        <v>0.57899999999999996</v>
      </c>
      <c r="F538" s="22">
        <v>0</v>
      </c>
      <c r="G538" s="22">
        <f t="shared" si="16"/>
        <v>0.57899999999999996</v>
      </c>
      <c r="H538" s="1">
        <v>3064732777</v>
      </c>
      <c r="I538" s="1">
        <v>624482</v>
      </c>
      <c r="J538">
        <v>661496</v>
      </c>
      <c r="K538">
        <v>0</v>
      </c>
      <c r="L538">
        <v>0</v>
      </c>
      <c r="M538" s="1">
        <f t="shared" si="17"/>
        <v>661496</v>
      </c>
    </row>
    <row r="539" spans="1:13" x14ac:dyDescent="0.35">
      <c r="A539">
        <v>580403</v>
      </c>
      <c r="B539" t="s">
        <v>538</v>
      </c>
      <c r="C539" s="1">
        <v>4509</v>
      </c>
      <c r="D539" s="1">
        <v>1111687</v>
      </c>
      <c r="E539" s="22">
        <v>0.6</v>
      </c>
      <c r="F539" s="22">
        <v>0.16800000000000001</v>
      </c>
      <c r="G539" s="22">
        <f t="shared" si="16"/>
        <v>0.6</v>
      </c>
      <c r="H539" s="1">
        <v>5012601111</v>
      </c>
      <c r="I539" s="1">
        <v>1184677</v>
      </c>
      <c r="J539">
        <v>1285568</v>
      </c>
      <c r="K539">
        <v>16455</v>
      </c>
      <c r="L539">
        <v>3473</v>
      </c>
      <c r="M539" s="1">
        <f t="shared" si="17"/>
        <v>1305496</v>
      </c>
    </row>
    <row r="540" spans="1:13" x14ac:dyDescent="0.35">
      <c r="A540">
        <v>580404</v>
      </c>
      <c r="B540" t="s">
        <v>539</v>
      </c>
      <c r="C540" s="1">
        <v>6240</v>
      </c>
      <c r="D540" s="1">
        <v>1444163</v>
      </c>
      <c r="E540" s="22">
        <v>0.48099999999999998</v>
      </c>
      <c r="F540" s="22">
        <v>0</v>
      </c>
      <c r="G540" s="22">
        <f t="shared" si="16"/>
        <v>0.48099999999999998</v>
      </c>
      <c r="H540" s="1">
        <v>9011578111</v>
      </c>
      <c r="I540" s="1">
        <v>1681387</v>
      </c>
      <c r="J540">
        <v>1749945</v>
      </c>
      <c r="K540">
        <v>0</v>
      </c>
      <c r="L540">
        <v>0</v>
      </c>
      <c r="M540" s="1">
        <f t="shared" si="17"/>
        <v>1749945</v>
      </c>
    </row>
    <row r="541" spans="1:13" x14ac:dyDescent="0.35">
      <c r="A541">
        <v>580405</v>
      </c>
      <c r="B541" t="s">
        <v>540</v>
      </c>
      <c r="C541" s="1">
        <v>9831</v>
      </c>
      <c r="D541" s="1">
        <v>1101189</v>
      </c>
      <c r="E541" s="22">
        <v>0.54900000000000004</v>
      </c>
      <c r="F541" s="22">
        <v>0.17499999999999999</v>
      </c>
      <c r="G541" s="22">
        <f t="shared" si="16"/>
        <v>0.54900000000000004</v>
      </c>
      <c r="H541" s="1">
        <v>10825798351</v>
      </c>
      <c r="I541" s="1">
        <v>1260032</v>
      </c>
      <c r="J541">
        <v>1364050</v>
      </c>
      <c r="K541">
        <v>47301</v>
      </c>
      <c r="L541">
        <v>10407</v>
      </c>
      <c r="M541" s="1">
        <f t="shared" si="17"/>
        <v>1421758</v>
      </c>
    </row>
    <row r="542" spans="1:13" x14ac:dyDescent="0.35">
      <c r="A542">
        <v>580406</v>
      </c>
      <c r="B542" t="s">
        <v>541</v>
      </c>
      <c r="C542" s="1">
        <v>3600</v>
      </c>
      <c r="D542" s="1">
        <v>792699</v>
      </c>
      <c r="E542" s="22">
        <v>0.621</v>
      </c>
      <c r="F542" s="22">
        <v>0.40600000000000003</v>
      </c>
      <c r="G542" s="22">
        <f t="shared" si="16"/>
        <v>0.621</v>
      </c>
      <c r="H542" s="1">
        <v>2853717666</v>
      </c>
      <c r="I542" s="1">
        <v>726589</v>
      </c>
      <c r="J542">
        <v>674576</v>
      </c>
      <c r="K542">
        <v>41306</v>
      </c>
      <c r="L542">
        <v>9083</v>
      </c>
      <c r="M542" s="1">
        <f t="shared" si="17"/>
        <v>724965</v>
      </c>
    </row>
    <row r="543" spans="1:13" x14ac:dyDescent="0.35">
      <c r="A543">
        <v>580410</v>
      </c>
      <c r="B543" t="s">
        <v>542</v>
      </c>
      <c r="C543" s="1">
        <v>7693</v>
      </c>
      <c r="D543" s="1">
        <v>753972</v>
      </c>
      <c r="E543" s="22">
        <v>0.64500000000000002</v>
      </c>
      <c r="F543" s="22">
        <v>0.435</v>
      </c>
      <c r="G543" s="22">
        <f t="shared" si="16"/>
        <v>0.64500000000000002</v>
      </c>
      <c r="H543" s="1">
        <v>5800309414</v>
      </c>
      <c r="I543" s="1">
        <v>2034724</v>
      </c>
      <c r="J543">
        <v>1672598</v>
      </c>
      <c r="K543">
        <v>93089</v>
      </c>
      <c r="L543">
        <v>20801</v>
      </c>
      <c r="M543" s="1">
        <f t="shared" si="17"/>
        <v>1786488</v>
      </c>
    </row>
    <row r="544" spans="1:13" x14ac:dyDescent="0.35">
      <c r="A544">
        <v>580413</v>
      </c>
      <c r="B544" t="s">
        <v>543</v>
      </c>
      <c r="C544" s="1">
        <v>6387</v>
      </c>
      <c r="D544" s="1">
        <v>777404</v>
      </c>
      <c r="E544" s="22">
        <v>0.63500000000000001</v>
      </c>
      <c r="F544" s="22">
        <v>0.41799999999999998</v>
      </c>
      <c r="G544" s="22">
        <f t="shared" si="16"/>
        <v>0.63500000000000001</v>
      </c>
      <c r="H544" s="1">
        <v>4965282666</v>
      </c>
      <c r="I544" s="1">
        <v>1923760</v>
      </c>
      <c r="J544">
        <v>1693095</v>
      </c>
      <c r="K544">
        <v>68821</v>
      </c>
      <c r="L544">
        <v>14816</v>
      </c>
      <c r="M544" s="1">
        <f t="shared" si="17"/>
        <v>1776732</v>
      </c>
    </row>
    <row r="545" spans="1:13" x14ac:dyDescent="0.35">
      <c r="A545">
        <v>580501</v>
      </c>
      <c r="B545" t="s">
        <v>544</v>
      </c>
      <c r="C545" s="1">
        <v>6396</v>
      </c>
      <c r="D545" s="1">
        <v>588049</v>
      </c>
      <c r="E545" s="22">
        <v>0.70199999999999996</v>
      </c>
      <c r="F545" s="22">
        <v>0.56000000000000005</v>
      </c>
      <c r="G545" s="22">
        <f t="shared" si="16"/>
        <v>0.70199999999999996</v>
      </c>
      <c r="H545" s="1">
        <v>3761161790</v>
      </c>
      <c r="I545" s="1">
        <v>1620039</v>
      </c>
      <c r="J545">
        <v>1717659</v>
      </c>
      <c r="K545">
        <v>0</v>
      </c>
      <c r="L545">
        <v>120165</v>
      </c>
      <c r="M545" s="1">
        <f t="shared" si="17"/>
        <v>1837824</v>
      </c>
    </row>
    <row r="546" spans="1:13" x14ac:dyDescent="0.35">
      <c r="A546">
        <v>580502</v>
      </c>
      <c r="B546" t="s">
        <v>545</v>
      </c>
      <c r="C546" s="1">
        <v>3351</v>
      </c>
      <c r="D546" s="1">
        <v>617999</v>
      </c>
      <c r="E546" s="22">
        <v>0.69299999999999995</v>
      </c>
      <c r="F546" s="22">
        <v>0.53700000000000003</v>
      </c>
      <c r="G546" s="22">
        <f t="shared" si="16"/>
        <v>0.69299999999999995</v>
      </c>
      <c r="H546" s="1">
        <v>2070915860</v>
      </c>
      <c r="I546" s="1">
        <v>731153</v>
      </c>
      <c r="J546">
        <v>603034</v>
      </c>
      <c r="K546">
        <v>0</v>
      </c>
      <c r="L546">
        <v>65907</v>
      </c>
      <c r="M546" s="1">
        <f t="shared" si="17"/>
        <v>668941</v>
      </c>
    </row>
    <row r="547" spans="1:13" x14ac:dyDescent="0.35">
      <c r="A547">
        <v>580503</v>
      </c>
      <c r="B547" t="s">
        <v>546</v>
      </c>
      <c r="C547" s="1">
        <v>4450</v>
      </c>
      <c r="D547" s="1">
        <v>611304</v>
      </c>
      <c r="E547" s="22">
        <v>0.68799999999999994</v>
      </c>
      <c r="F547" s="22">
        <v>0.54300000000000004</v>
      </c>
      <c r="G547" s="22">
        <f t="shared" si="16"/>
        <v>0.68799999999999994</v>
      </c>
      <c r="H547" s="1">
        <v>2720306038</v>
      </c>
      <c r="I547" s="1">
        <v>985973</v>
      </c>
      <c r="J547">
        <v>990994</v>
      </c>
      <c r="K547">
        <v>0</v>
      </c>
      <c r="L547">
        <v>88007</v>
      </c>
      <c r="M547" s="1">
        <f t="shared" si="17"/>
        <v>1079001</v>
      </c>
    </row>
    <row r="548" spans="1:13" x14ac:dyDescent="0.35">
      <c r="A548">
        <v>580504</v>
      </c>
      <c r="B548" t="s">
        <v>547</v>
      </c>
      <c r="C548" s="1">
        <v>3380</v>
      </c>
      <c r="D548" s="1">
        <v>639065</v>
      </c>
      <c r="E548" s="22">
        <v>0.70199999999999996</v>
      </c>
      <c r="F548" s="22">
        <v>0.52200000000000002</v>
      </c>
      <c r="G548" s="22">
        <f t="shared" si="16"/>
        <v>0.70199999999999996</v>
      </c>
      <c r="H548" s="1">
        <v>2160041232</v>
      </c>
      <c r="I548" s="1">
        <v>1478365</v>
      </c>
      <c r="J548">
        <v>1374349</v>
      </c>
      <c r="K548">
        <v>0</v>
      </c>
      <c r="L548">
        <v>59628</v>
      </c>
      <c r="M548" s="1">
        <f t="shared" si="17"/>
        <v>1433977</v>
      </c>
    </row>
    <row r="549" spans="1:13" x14ac:dyDescent="0.35">
      <c r="A549">
        <v>580505</v>
      </c>
      <c r="B549" t="s">
        <v>548</v>
      </c>
      <c r="C549" s="1">
        <v>2603</v>
      </c>
      <c r="D549" s="1">
        <v>654112</v>
      </c>
      <c r="E549" s="22">
        <v>0.71</v>
      </c>
      <c r="F549" s="22">
        <v>0.51</v>
      </c>
      <c r="G549" s="22">
        <f t="shared" si="16"/>
        <v>0.71</v>
      </c>
      <c r="H549" s="1">
        <v>1702656068</v>
      </c>
      <c r="I549" s="1">
        <v>920735</v>
      </c>
      <c r="J549">
        <v>889044</v>
      </c>
      <c r="K549">
        <v>0</v>
      </c>
      <c r="L549">
        <v>45662</v>
      </c>
      <c r="M549" s="1">
        <f t="shared" si="17"/>
        <v>934706</v>
      </c>
    </row>
    <row r="550" spans="1:13" x14ac:dyDescent="0.35">
      <c r="A550">
        <v>580506</v>
      </c>
      <c r="B550" t="s">
        <v>549</v>
      </c>
      <c r="C550" s="1">
        <v>4249</v>
      </c>
      <c r="D550" s="1">
        <v>1184549</v>
      </c>
      <c r="E550" s="22">
        <v>0.504</v>
      </c>
      <c r="F550" s="22">
        <v>0.113</v>
      </c>
      <c r="G550" s="22">
        <f t="shared" si="16"/>
        <v>0.504</v>
      </c>
      <c r="H550" s="1">
        <v>5033151777</v>
      </c>
      <c r="I550" s="1">
        <v>668233</v>
      </c>
      <c r="J550">
        <v>579660</v>
      </c>
      <c r="K550">
        <v>0</v>
      </c>
      <c r="L550">
        <v>12342</v>
      </c>
      <c r="M550" s="1">
        <f t="shared" si="17"/>
        <v>592002</v>
      </c>
    </row>
    <row r="551" spans="1:13" x14ac:dyDescent="0.35">
      <c r="A551">
        <v>580507</v>
      </c>
      <c r="B551" t="s">
        <v>550</v>
      </c>
      <c r="C551" s="1">
        <v>6789</v>
      </c>
      <c r="D551" s="1">
        <v>789719</v>
      </c>
      <c r="E551" s="22">
        <v>0.64</v>
      </c>
      <c r="F551" s="22">
        <v>0.40899999999999997</v>
      </c>
      <c r="G551" s="22">
        <f t="shared" si="16"/>
        <v>0.64</v>
      </c>
      <c r="H551" s="1">
        <v>5361402813</v>
      </c>
      <c r="I551" s="1">
        <v>2712484</v>
      </c>
      <c r="J551">
        <v>2037341</v>
      </c>
      <c r="K551">
        <v>0</v>
      </c>
      <c r="L551">
        <v>89138</v>
      </c>
      <c r="M551" s="1">
        <f t="shared" si="17"/>
        <v>2126479</v>
      </c>
    </row>
    <row r="552" spans="1:13" x14ac:dyDescent="0.35">
      <c r="A552">
        <v>580509</v>
      </c>
      <c r="B552" t="s">
        <v>551</v>
      </c>
      <c r="C552" s="1">
        <v>5251</v>
      </c>
      <c r="D552" s="1">
        <v>634030</v>
      </c>
      <c r="E552" s="22">
        <v>0.66200000000000003</v>
      </c>
      <c r="F552" s="22">
        <v>0.52600000000000002</v>
      </c>
      <c r="G552" s="22">
        <f t="shared" si="16"/>
        <v>0.66200000000000003</v>
      </c>
      <c r="H552" s="1">
        <v>3329294728</v>
      </c>
      <c r="I552" s="1">
        <v>1021708</v>
      </c>
      <c r="J552">
        <v>974013</v>
      </c>
      <c r="K552">
        <v>0</v>
      </c>
      <c r="L552">
        <v>98959</v>
      </c>
      <c r="M552" s="1">
        <f t="shared" si="17"/>
        <v>1072972</v>
      </c>
    </row>
    <row r="553" spans="1:13" x14ac:dyDescent="0.35">
      <c r="A553">
        <v>580512</v>
      </c>
      <c r="B553" t="s">
        <v>552</v>
      </c>
      <c r="C553" s="1">
        <v>18705</v>
      </c>
      <c r="D553" s="1">
        <v>239926</v>
      </c>
      <c r="E553" s="22">
        <v>0.64</v>
      </c>
      <c r="F553" s="22">
        <v>0.82099999999999995</v>
      </c>
      <c r="G553" s="22">
        <f t="shared" si="16"/>
        <v>0.82099999999999995</v>
      </c>
      <c r="H553" s="1">
        <v>4487820335</v>
      </c>
      <c r="I553" s="1">
        <v>4245465</v>
      </c>
      <c r="J553">
        <v>3123052</v>
      </c>
      <c r="K553">
        <v>0</v>
      </c>
      <c r="L553">
        <v>479887</v>
      </c>
      <c r="M553" s="1">
        <f t="shared" si="17"/>
        <v>3602939</v>
      </c>
    </row>
    <row r="554" spans="1:13" x14ac:dyDescent="0.35">
      <c r="A554">
        <v>580513</v>
      </c>
      <c r="B554" t="s">
        <v>553</v>
      </c>
      <c r="C554" s="1">
        <v>7181</v>
      </c>
      <c r="D554" s="1">
        <v>325799</v>
      </c>
      <c r="E554" s="22">
        <v>0.78800000000000003</v>
      </c>
      <c r="F554" s="22">
        <v>0.75700000000000001</v>
      </c>
      <c r="G554" s="22">
        <f t="shared" si="16"/>
        <v>0.78800000000000003</v>
      </c>
      <c r="H554" s="1">
        <v>2339563847</v>
      </c>
      <c r="I554" s="1">
        <v>3331766</v>
      </c>
      <c r="J554">
        <v>2376446</v>
      </c>
      <c r="K554">
        <v>0</v>
      </c>
      <c r="L554">
        <v>156936</v>
      </c>
      <c r="M554" s="1">
        <f t="shared" si="17"/>
        <v>2533382</v>
      </c>
    </row>
    <row r="555" spans="1:13" x14ac:dyDescent="0.35">
      <c r="A555">
        <v>580514</v>
      </c>
      <c r="B555" t="s">
        <v>554</v>
      </c>
      <c r="C555" s="1">
        <v>41</v>
      </c>
      <c r="D555" s="1">
        <v>56797310</v>
      </c>
      <c r="E555" s="22">
        <v>0</v>
      </c>
      <c r="F555" s="22">
        <v>0</v>
      </c>
      <c r="G555" s="22">
        <f t="shared" si="16"/>
        <v>0.36</v>
      </c>
      <c r="H555" s="1">
        <v>2328689734</v>
      </c>
      <c r="I555" s="1">
        <v>47043</v>
      </c>
      <c r="J555">
        <v>65164</v>
      </c>
      <c r="K555">
        <v>0</v>
      </c>
      <c r="L555">
        <v>0</v>
      </c>
      <c r="M555" s="1">
        <f t="shared" si="17"/>
        <v>65164</v>
      </c>
    </row>
    <row r="556" spans="1:13" x14ac:dyDescent="0.35">
      <c r="A556">
        <v>580601</v>
      </c>
      <c r="B556" t="s">
        <v>555</v>
      </c>
      <c r="C556" s="1">
        <v>2684</v>
      </c>
      <c r="D556" s="1">
        <v>939040</v>
      </c>
      <c r="E556" s="22">
        <v>0.6</v>
      </c>
      <c r="F556" s="22">
        <v>0.29699999999999999</v>
      </c>
      <c r="G556" s="22">
        <f t="shared" si="16"/>
        <v>0.6</v>
      </c>
      <c r="H556" s="1">
        <v>2520384347</v>
      </c>
      <c r="I556" s="1">
        <v>848309</v>
      </c>
      <c r="J556">
        <v>786462</v>
      </c>
      <c r="K556">
        <v>0</v>
      </c>
      <c r="L556">
        <v>29054</v>
      </c>
      <c r="M556" s="1">
        <f t="shared" si="17"/>
        <v>815516</v>
      </c>
    </row>
    <row r="557" spans="1:13" x14ac:dyDescent="0.35">
      <c r="A557">
        <v>580602</v>
      </c>
      <c r="B557" t="s">
        <v>556</v>
      </c>
      <c r="C557" s="1">
        <v>5365</v>
      </c>
      <c r="D557" s="1">
        <v>1105668</v>
      </c>
      <c r="E557" s="22">
        <v>0.49399999999999999</v>
      </c>
      <c r="F557" s="22">
        <v>0.17199999999999999</v>
      </c>
      <c r="G557" s="22">
        <f t="shared" si="16"/>
        <v>0.49399999999999999</v>
      </c>
      <c r="H557" s="1">
        <v>5931911710</v>
      </c>
      <c r="I557" s="1">
        <v>1552471</v>
      </c>
      <c r="J557">
        <v>1220948</v>
      </c>
      <c r="K557">
        <v>0</v>
      </c>
      <c r="L557">
        <v>26885</v>
      </c>
      <c r="M557" s="1">
        <f t="shared" si="17"/>
        <v>1247833</v>
      </c>
    </row>
    <row r="558" spans="1:13" x14ac:dyDescent="0.35">
      <c r="A558">
        <v>580701</v>
      </c>
      <c r="B558" t="s">
        <v>557</v>
      </c>
      <c r="C558" s="1">
        <v>258</v>
      </c>
      <c r="D558" s="1">
        <v>11481585</v>
      </c>
      <c r="E558" s="22">
        <v>0</v>
      </c>
      <c r="F558" s="22">
        <v>0</v>
      </c>
      <c r="G558" s="22">
        <f t="shared" si="16"/>
        <v>0.36</v>
      </c>
      <c r="H558" s="1">
        <v>2962249122</v>
      </c>
      <c r="I558" s="1">
        <v>53525</v>
      </c>
      <c r="J558">
        <v>64814</v>
      </c>
      <c r="K558">
        <v>0</v>
      </c>
      <c r="L558">
        <v>0</v>
      </c>
      <c r="M558" s="1">
        <f t="shared" si="17"/>
        <v>64814</v>
      </c>
    </row>
    <row r="559" spans="1:13" x14ac:dyDescent="0.35">
      <c r="A559">
        <v>580801</v>
      </c>
      <c r="B559" t="s">
        <v>558</v>
      </c>
      <c r="C559" s="1">
        <v>10878</v>
      </c>
      <c r="D559" s="1">
        <v>795525</v>
      </c>
      <c r="E559" s="22">
        <v>0.61399999999999999</v>
      </c>
      <c r="F559" s="22">
        <v>0.40400000000000003</v>
      </c>
      <c r="G559" s="22">
        <f t="shared" si="16"/>
        <v>0.61399999999999999</v>
      </c>
      <c r="H559" s="1">
        <v>8653730583</v>
      </c>
      <c r="I559" s="1">
        <v>2172553</v>
      </c>
      <c r="J559">
        <v>1846303</v>
      </c>
      <c r="K559">
        <v>123747</v>
      </c>
      <c r="L559">
        <v>26756</v>
      </c>
      <c r="M559" s="1">
        <f t="shared" si="17"/>
        <v>1996806</v>
      </c>
    </row>
    <row r="560" spans="1:13" x14ac:dyDescent="0.35">
      <c r="A560">
        <v>580805</v>
      </c>
      <c r="B560" t="s">
        <v>559</v>
      </c>
      <c r="C560" s="1">
        <v>3995</v>
      </c>
      <c r="D560" s="1">
        <v>874995</v>
      </c>
      <c r="E560" s="22">
        <v>0.56599999999999995</v>
      </c>
      <c r="F560" s="22">
        <v>0.34499999999999997</v>
      </c>
      <c r="G560" s="22">
        <f t="shared" si="16"/>
        <v>0.56599999999999995</v>
      </c>
      <c r="H560" s="1">
        <v>3495606715</v>
      </c>
      <c r="I560" s="1">
        <v>834507</v>
      </c>
      <c r="J560">
        <v>802038</v>
      </c>
      <c r="K560">
        <v>37533</v>
      </c>
      <c r="L560">
        <v>8343</v>
      </c>
      <c r="M560" s="1">
        <f t="shared" si="17"/>
        <v>847914</v>
      </c>
    </row>
    <row r="561" spans="1:13" x14ac:dyDescent="0.35">
      <c r="A561">
        <v>580901</v>
      </c>
      <c r="B561" t="s">
        <v>560</v>
      </c>
      <c r="C561" s="1">
        <v>391</v>
      </c>
      <c r="D561" s="1">
        <v>5447606</v>
      </c>
      <c r="E561" s="22">
        <v>0</v>
      </c>
      <c r="F561" s="22">
        <v>0</v>
      </c>
      <c r="G561" s="22">
        <f t="shared" si="16"/>
        <v>0.36</v>
      </c>
      <c r="H561" s="1">
        <v>2130014266</v>
      </c>
      <c r="I561" s="1">
        <v>73658</v>
      </c>
      <c r="J561">
        <v>58249</v>
      </c>
      <c r="K561">
        <v>0</v>
      </c>
      <c r="L561">
        <v>0</v>
      </c>
      <c r="M561" s="1">
        <f t="shared" si="17"/>
        <v>58249</v>
      </c>
    </row>
    <row r="562" spans="1:13" x14ac:dyDescent="0.35">
      <c r="A562">
        <v>580902</v>
      </c>
      <c r="B562" t="s">
        <v>561</v>
      </c>
      <c r="C562" s="1">
        <v>1005</v>
      </c>
      <c r="D562" s="1">
        <v>4468430</v>
      </c>
      <c r="E562" s="22">
        <v>0</v>
      </c>
      <c r="F562" s="22">
        <v>0</v>
      </c>
      <c r="G562" s="22">
        <f t="shared" si="16"/>
        <v>0.36</v>
      </c>
      <c r="H562" s="1">
        <v>4490772583</v>
      </c>
      <c r="I562" s="1">
        <v>215941</v>
      </c>
      <c r="J562">
        <v>183709</v>
      </c>
      <c r="K562">
        <v>0</v>
      </c>
      <c r="L562">
        <v>0</v>
      </c>
      <c r="M562" s="1">
        <f t="shared" si="17"/>
        <v>183709</v>
      </c>
    </row>
    <row r="563" spans="1:13" x14ac:dyDescent="0.35">
      <c r="A563">
        <v>580903</v>
      </c>
      <c r="B563" t="s">
        <v>562</v>
      </c>
      <c r="C563" s="1">
        <v>140</v>
      </c>
      <c r="D563" s="1">
        <v>24872647</v>
      </c>
      <c r="E563" s="22">
        <v>0</v>
      </c>
      <c r="F563" s="22">
        <v>0</v>
      </c>
      <c r="G563" s="22">
        <f t="shared" si="16"/>
        <v>0.36</v>
      </c>
      <c r="H563" s="1">
        <v>3482170634</v>
      </c>
      <c r="I563" s="1">
        <v>29673</v>
      </c>
      <c r="J563">
        <v>30219</v>
      </c>
      <c r="K563">
        <v>0</v>
      </c>
      <c r="L563">
        <v>0</v>
      </c>
      <c r="M563" s="1">
        <f t="shared" si="17"/>
        <v>30219</v>
      </c>
    </row>
    <row r="564" spans="1:13" x14ac:dyDescent="0.35">
      <c r="A564">
        <v>580905</v>
      </c>
      <c r="B564" t="s">
        <v>563</v>
      </c>
      <c r="C564" s="1">
        <v>2198</v>
      </c>
      <c r="D564" s="1">
        <v>1522584</v>
      </c>
      <c r="E564" s="22">
        <v>0.38</v>
      </c>
      <c r="F564" s="22">
        <v>0</v>
      </c>
      <c r="G564" s="22">
        <f t="shared" si="16"/>
        <v>0.38</v>
      </c>
      <c r="H564" s="1">
        <v>3346639728</v>
      </c>
      <c r="I564" s="1">
        <v>380688</v>
      </c>
      <c r="J564">
        <v>306110</v>
      </c>
      <c r="K564">
        <v>0</v>
      </c>
      <c r="L564">
        <v>0</v>
      </c>
      <c r="M564" s="1">
        <f t="shared" si="17"/>
        <v>306110</v>
      </c>
    </row>
    <row r="565" spans="1:13" x14ac:dyDescent="0.35">
      <c r="A565">
        <v>580906</v>
      </c>
      <c r="B565" t="s">
        <v>564</v>
      </c>
      <c r="C565" s="1">
        <v>1523</v>
      </c>
      <c r="D565" s="1">
        <v>13533012</v>
      </c>
      <c r="E565" s="22">
        <v>0</v>
      </c>
      <c r="F565" s="22">
        <v>0</v>
      </c>
      <c r="G565" s="22">
        <f t="shared" si="16"/>
        <v>0.36</v>
      </c>
      <c r="H565" s="1">
        <v>20610778393</v>
      </c>
      <c r="I565" s="1">
        <v>271637</v>
      </c>
      <c r="J565">
        <v>280861</v>
      </c>
      <c r="K565">
        <v>0</v>
      </c>
      <c r="L565">
        <v>0</v>
      </c>
      <c r="M565" s="1">
        <f t="shared" si="17"/>
        <v>280861</v>
      </c>
    </row>
    <row r="566" spans="1:13" x14ac:dyDescent="0.35">
      <c r="A566">
        <v>580909</v>
      </c>
      <c r="B566" t="s">
        <v>565</v>
      </c>
      <c r="C566" s="1">
        <v>154</v>
      </c>
      <c r="D566" s="1">
        <v>39198663</v>
      </c>
      <c r="E566" s="22">
        <v>0</v>
      </c>
      <c r="F566" s="22">
        <v>0</v>
      </c>
      <c r="G566" s="22">
        <f t="shared" si="16"/>
        <v>0.36</v>
      </c>
      <c r="H566" s="1">
        <v>6036594181</v>
      </c>
      <c r="I566" s="1">
        <v>129933</v>
      </c>
      <c r="J566">
        <v>105756</v>
      </c>
      <c r="K566">
        <v>0</v>
      </c>
      <c r="L566">
        <v>0</v>
      </c>
      <c r="M566" s="1">
        <f t="shared" si="17"/>
        <v>105756</v>
      </c>
    </row>
    <row r="567" spans="1:13" x14ac:dyDescent="0.35">
      <c r="A567">
        <v>580912</v>
      </c>
      <c r="B567" t="s">
        <v>566</v>
      </c>
      <c r="C567" s="1">
        <v>3870</v>
      </c>
      <c r="D567" s="1">
        <v>566717</v>
      </c>
      <c r="E567" s="22">
        <v>0.64800000000000002</v>
      </c>
      <c r="F567" s="22">
        <v>0.57599999999999996</v>
      </c>
      <c r="G567" s="22">
        <f t="shared" si="16"/>
        <v>0.64800000000000002</v>
      </c>
      <c r="H567" s="1">
        <v>2193196826</v>
      </c>
      <c r="I567" s="1">
        <v>1163610</v>
      </c>
      <c r="J567">
        <v>1113795</v>
      </c>
      <c r="K567">
        <v>0</v>
      </c>
      <c r="L567">
        <v>78266</v>
      </c>
      <c r="M567" s="1">
        <f t="shared" si="17"/>
        <v>1192061</v>
      </c>
    </row>
    <row r="568" spans="1:13" x14ac:dyDescent="0.35">
      <c r="A568">
        <v>580913</v>
      </c>
      <c r="B568" t="s">
        <v>567</v>
      </c>
      <c r="C568" s="1">
        <v>542</v>
      </c>
      <c r="D568" s="1">
        <v>4122456</v>
      </c>
      <c r="E568" s="22">
        <v>0</v>
      </c>
      <c r="F568" s="22">
        <v>0</v>
      </c>
      <c r="G568" s="22">
        <f t="shared" si="16"/>
        <v>0.36</v>
      </c>
      <c r="H568" s="1">
        <v>2234371341</v>
      </c>
      <c r="I568" s="1">
        <v>70071</v>
      </c>
      <c r="J568">
        <v>67069</v>
      </c>
      <c r="K568">
        <v>0</v>
      </c>
      <c r="L568">
        <v>0</v>
      </c>
      <c r="M568" s="1">
        <f t="shared" si="17"/>
        <v>67069</v>
      </c>
    </row>
    <row r="569" spans="1:13" x14ac:dyDescent="0.35">
      <c r="A569">
        <v>580917</v>
      </c>
      <c r="B569" t="s">
        <v>568</v>
      </c>
      <c r="C569" s="1">
        <v>890</v>
      </c>
      <c r="D569" s="1">
        <v>2128924</v>
      </c>
      <c r="E569" s="22">
        <v>0.26</v>
      </c>
      <c r="F569" s="22">
        <v>0</v>
      </c>
      <c r="G569" s="22">
        <f t="shared" si="16"/>
        <v>0.36</v>
      </c>
      <c r="H569" s="1">
        <v>1894742493</v>
      </c>
      <c r="I569" s="1">
        <v>123978</v>
      </c>
      <c r="J569">
        <v>125319</v>
      </c>
      <c r="K569">
        <v>0</v>
      </c>
      <c r="L569">
        <v>0</v>
      </c>
      <c r="M569" s="1">
        <f t="shared" si="17"/>
        <v>125319</v>
      </c>
    </row>
    <row r="570" spans="1:13" x14ac:dyDescent="0.35">
      <c r="A570">
        <v>581002</v>
      </c>
      <c r="B570" t="s">
        <v>569</v>
      </c>
      <c r="C570" s="1">
        <v>166</v>
      </c>
      <c r="D570" s="1">
        <v>7067704</v>
      </c>
      <c r="E570" s="22">
        <v>0</v>
      </c>
      <c r="F570" s="22">
        <v>0</v>
      </c>
      <c r="G570" s="22">
        <f t="shared" si="16"/>
        <v>0.36</v>
      </c>
      <c r="H570" s="1">
        <v>1173238869</v>
      </c>
      <c r="I570" s="1">
        <v>31006</v>
      </c>
      <c r="J570">
        <v>27142</v>
      </c>
      <c r="K570">
        <v>0</v>
      </c>
      <c r="L570">
        <v>0</v>
      </c>
      <c r="M570" s="1">
        <f t="shared" si="17"/>
        <v>27142</v>
      </c>
    </row>
    <row r="571" spans="1:13" x14ac:dyDescent="0.35">
      <c r="A571">
        <v>581004</v>
      </c>
      <c r="B571" t="s">
        <v>570</v>
      </c>
      <c r="C571" s="1">
        <v>40</v>
      </c>
      <c r="D571" s="1">
        <v>18270534</v>
      </c>
      <c r="E571" s="22">
        <v>0</v>
      </c>
      <c r="F571" s="22">
        <v>0</v>
      </c>
      <c r="G571" s="22">
        <f t="shared" si="16"/>
        <v>0.36</v>
      </c>
      <c r="H571" s="1">
        <v>730821391</v>
      </c>
      <c r="I571" s="1">
        <v>19796</v>
      </c>
      <c r="J571">
        <v>9060</v>
      </c>
      <c r="K571">
        <v>0</v>
      </c>
      <c r="L571">
        <v>0</v>
      </c>
      <c r="M571" s="1">
        <f t="shared" si="17"/>
        <v>9060</v>
      </c>
    </row>
    <row r="572" spans="1:13" x14ac:dyDescent="0.35">
      <c r="A572">
        <v>581005</v>
      </c>
      <c r="B572" t="s">
        <v>571</v>
      </c>
      <c r="C572" s="1">
        <v>905</v>
      </c>
      <c r="D572" s="1">
        <v>2929841</v>
      </c>
      <c r="E572" s="22">
        <v>0.14899999999999999</v>
      </c>
      <c r="F572" s="22">
        <v>0</v>
      </c>
      <c r="G572" s="22">
        <f t="shared" si="16"/>
        <v>0.36</v>
      </c>
      <c r="H572" s="1">
        <v>2651506869</v>
      </c>
      <c r="I572" s="1">
        <v>210947</v>
      </c>
      <c r="J572">
        <v>135303</v>
      </c>
      <c r="K572">
        <v>0</v>
      </c>
      <c r="L572">
        <v>0</v>
      </c>
      <c r="M572" s="1">
        <f t="shared" si="17"/>
        <v>135303</v>
      </c>
    </row>
    <row r="573" spans="1:13" x14ac:dyDescent="0.35">
      <c r="A573">
        <v>581010</v>
      </c>
      <c r="B573" t="s">
        <v>572</v>
      </c>
      <c r="C573" s="1">
        <v>643</v>
      </c>
      <c r="D573" s="1">
        <v>2127148</v>
      </c>
      <c r="E573" s="22">
        <v>0.121</v>
      </c>
      <c r="F573" s="22">
        <v>0</v>
      </c>
      <c r="G573" s="22">
        <f t="shared" si="16"/>
        <v>0.36</v>
      </c>
      <c r="H573" s="1">
        <v>1367756347</v>
      </c>
      <c r="I573" s="1">
        <v>70424</v>
      </c>
      <c r="J573">
        <v>86307</v>
      </c>
      <c r="K573">
        <v>0</v>
      </c>
      <c r="L573">
        <v>0</v>
      </c>
      <c r="M573" s="1">
        <f t="shared" si="17"/>
        <v>86307</v>
      </c>
    </row>
    <row r="574" spans="1:13" x14ac:dyDescent="0.35">
      <c r="A574">
        <v>581012</v>
      </c>
      <c r="B574" t="s">
        <v>573</v>
      </c>
      <c r="C574" s="1">
        <v>1475</v>
      </c>
      <c r="D574" s="1">
        <v>2383462</v>
      </c>
      <c r="E574" s="22">
        <v>0.20799999999999999</v>
      </c>
      <c r="F574" s="22">
        <v>0</v>
      </c>
      <c r="G574" s="22">
        <f t="shared" si="16"/>
        <v>0.36</v>
      </c>
      <c r="H574" s="1">
        <v>3515607321</v>
      </c>
      <c r="I574" s="1">
        <v>239744</v>
      </c>
      <c r="J574">
        <v>231572</v>
      </c>
      <c r="K574">
        <v>0</v>
      </c>
      <c r="L574">
        <v>0</v>
      </c>
      <c r="M574" s="1">
        <f t="shared" si="17"/>
        <v>231572</v>
      </c>
    </row>
    <row r="575" spans="1:13" x14ac:dyDescent="0.35">
      <c r="A575">
        <v>590501</v>
      </c>
      <c r="B575" t="s">
        <v>574</v>
      </c>
      <c r="C575" s="1">
        <v>1404</v>
      </c>
      <c r="D575" s="1">
        <v>523968</v>
      </c>
      <c r="E575" s="22">
        <v>0.68400000000000005</v>
      </c>
      <c r="F575" s="22">
        <v>0.60799999999999998</v>
      </c>
      <c r="G575" s="22">
        <f t="shared" si="16"/>
        <v>0.68400000000000005</v>
      </c>
      <c r="H575" s="1">
        <v>735651985</v>
      </c>
      <c r="I575" s="1">
        <v>1261780</v>
      </c>
      <c r="J575">
        <v>1363842</v>
      </c>
      <c r="K575">
        <v>35633</v>
      </c>
      <c r="L575">
        <v>40588</v>
      </c>
      <c r="M575" s="1">
        <f t="shared" si="17"/>
        <v>1440063</v>
      </c>
    </row>
    <row r="576" spans="1:13" x14ac:dyDescent="0.35">
      <c r="A576">
        <v>590801</v>
      </c>
      <c r="B576" t="s">
        <v>575</v>
      </c>
      <c r="C576" s="1">
        <v>645</v>
      </c>
      <c r="D576" s="1">
        <v>1097714</v>
      </c>
      <c r="E576" s="22">
        <v>0.41199999999999998</v>
      </c>
      <c r="F576" s="22">
        <v>0.17799999999999999</v>
      </c>
      <c r="G576" s="22">
        <f t="shared" si="16"/>
        <v>0.41199999999999998</v>
      </c>
      <c r="H576" s="1">
        <v>708026073</v>
      </c>
      <c r="I576" s="1">
        <v>401284</v>
      </c>
      <c r="J576">
        <v>377831</v>
      </c>
      <c r="K576">
        <v>12197</v>
      </c>
      <c r="L576">
        <v>13893</v>
      </c>
      <c r="M576" s="1">
        <f t="shared" si="17"/>
        <v>403921</v>
      </c>
    </row>
    <row r="577" spans="1:13" x14ac:dyDescent="0.35">
      <c r="A577">
        <v>590901</v>
      </c>
      <c r="B577" t="s">
        <v>576</v>
      </c>
      <c r="C577" s="1">
        <v>1628</v>
      </c>
      <c r="D577" s="1">
        <v>433627</v>
      </c>
      <c r="E577" s="22">
        <v>0.70599999999999996</v>
      </c>
      <c r="F577" s="22">
        <v>0.67600000000000005</v>
      </c>
      <c r="G577" s="22">
        <f t="shared" si="16"/>
        <v>0.70599999999999996</v>
      </c>
      <c r="H577" s="1">
        <v>705945896</v>
      </c>
      <c r="I577" s="1">
        <v>1780389</v>
      </c>
      <c r="J577">
        <v>1827177</v>
      </c>
      <c r="K577">
        <v>49464</v>
      </c>
      <c r="L577">
        <v>56343</v>
      </c>
      <c r="M577" s="1">
        <f t="shared" si="17"/>
        <v>1932984</v>
      </c>
    </row>
    <row r="578" spans="1:13" x14ac:dyDescent="0.35">
      <c r="A578">
        <v>591201</v>
      </c>
      <c r="B578" t="s">
        <v>577</v>
      </c>
      <c r="C578" s="1">
        <v>1098</v>
      </c>
      <c r="D578" s="1">
        <v>1010604</v>
      </c>
      <c r="E578" s="22">
        <v>0.56100000000000005</v>
      </c>
      <c r="F578" s="22">
        <v>0.24299999999999999</v>
      </c>
      <c r="G578" s="22">
        <f t="shared" si="16"/>
        <v>0.56100000000000005</v>
      </c>
      <c r="H578" s="1">
        <v>1109644224</v>
      </c>
      <c r="I578" s="1">
        <v>922288</v>
      </c>
      <c r="J578">
        <v>716650</v>
      </c>
      <c r="K578">
        <v>13378</v>
      </c>
      <c r="L578">
        <v>15238</v>
      </c>
      <c r="M578" s="1">
        <f t="shared" si="17"/>
        <v>745266</v>
      </c>
    </row>
    <row r="579" spans="1:13" x14ac:dyDescent="0.35">
      <c r="A579">
        <v>591301</v>
      </c>
      <c r="B579" t="s">
        <v>578</v>
      </c>
      <c r="C579" s="1">
        <v>272</v>
      </c>
      <c r="D579" s="1">
        <v>1192157</v>
      </c>
      <c r="E579" s="22">
        <v>0.46400000000000002</v>
      </c>
      <c r="F579" s="22">
        <v>0.107</v>
      </c>
      <c r="G579" s="22">
        <f t="shared" si="16"/>
        <v>0.46400000000000002</v>
      </c>
      <c r="H579" s="1">
        <v>324266844</v>
      </c>
      <c r="I579" s="1">
        <v>184253</v>
      </c>
      <c r="J579">
        <v>198650</v>
      </c>
      <c r="K579">
        <v>778</v>
      </c>
      <c r="L579">
        <v>886</v>
      </c>
      <c r="M579" s="1">
        <f t="shared" si="17"/>
        <v>200314</v>
      </c>
    </row>
    <row r="580" spans="1:13" x14ac:dyDescent="0.35">
      <c r="A580">
        <v>591302</v>
      </c>
      <c r="B580" t="s">
        <v>579</v>
      </c>
      <c r="C580" s="1">
        <v>540</v>
      </c>
      <c r="D580" s="1">
        <v>979778</v>
      </c>
      <c r="E580" s="22">
        <v>0.46700000000000003</v>
      </c>
      <c r="F580" s="22">
        <v>0.26600000000000001</v>
      </c>
      <c r="G580" s="22">
        <f t="shared" ref="G580:G643" si="18">MAX(IF(E580&gt;F580,E580,F580),0.36)</f>
        <v>0.46700000000000003</v>
      </c>
      <c r="H580" s="1">
        <v>529080159</v>
      </c>
      <c r="I580" s="1">
        <v>441590</v>
      </c>
      <c r="J580">
        <v>329695</v>
      </c>
      <c r="K580">
        <v>8153</v>
      </c>
      <c r="L580">
        <v>9287</v>
      </c>
      <c r="M580" s="1">
        <f t="shared" si="17"/>
        <v>347135</v>
      </c>
    </row>
    <row r="581" spans="1:13" x14ac:dyDescent="0.35">
      <c r="A581">
        <v>591401</v>
      </c>
      <c r="B581" t="s">
        <v>580</v>
      </c>
      <c r="C581" s="1">
        <v>3141</v>
      </c>
      <c r="D581" s="1">
        <v>801576</v>
      </c>
      <c r="E581" s="22">
        <v>0.55100000000000005</v>
      </c>
      <c r="F581" s="22">
        <v>0.4</v>
      </c>
      <c r="G581" s="22">
        <f t="shared" si="18"/>
        <v>0.55100000000000005</v>
      </c>
      <c r="H581" s="1">
        <v>2517753122</v>
      </c>
      <c r="I581" s="1">
        <v>2093823</v>
      </c>
      <c r="J581">
        <v>1752739</v>
      </c>
      <c r="K581">
        <v>59099</v>
      </c>
      <c r="L581">
        <v>67318</v>
      </c>
      <c r="M581" s="1">
        <f t="shared" ref="M581:M644" si="19">SUM(J581:L581)</f>
        <v>1879156</v>
      </c>
    </row>
    <row r="582" spans="1:13" x14ac:dyDescent="0.35">
      <c r="A582">
        <v>591502</v>
      </c>
      <c r="B582" t="s">
        <v>581</v>
      </c>
      <c r="C582" s="1">
        <v>1214</v>
      </c>
      <c r="D582" s="1">
        <v>988422</v>
      </c>
      <c r="E582" s="22">
        <v>0.44900000000000001</v>
      </c>
      <c r="F582" s="22">
        <v>0.26</v>
      </c>
      <c r="G582" s="22">
        <f t="shared" si="18"/>
        <v>0.44900000000000001</v>
      </c>
      <c r="H582" s="1">
        <v>1199944478</v>
      </c>
      <c r="I582" s="1">
        <v>758642</v>
      </c>
      <c r="J582">
        <v>717024</v>
      </c>
      <c r="K582">
        <v>19110</v>
      </c>
      <c r="L582">
        <v>21768</v>
      </c>
      <c r="M582" s="1">
        <f t="shared" si="19"/>
        <v>757902</v>
      </c>
    </row>
    <row r="583" spans="1:13" x14ac:dyDescent="0.35">
      <c r="A583">
        <v>600101</v>
      </c>
      <c r="B583" t="s">
        <v>582</v>
      </c>
      <c r="C583" s="1">
        <v>1652</v>
      </c>
      <c r="D583" s="1">
        <v>262832</v>
      </c>
      <c r="E583" s="22">
        <v>0.45300000000000001</v>
      </c>
      <c r="F583" s="22">
        <v>0.80400000000000005</v>
      </c>
      <c r="G583" s="22">
        <f t="shared" si="18"/>
        <v>0.80400000000000005</v>
      </c>
      <c r="H583" s="1">
        <v>434199680</v>
      </c>
      <c r="I583" s="1">
        <v>1668365</v>
      </c>
      <c r="J583">
        <v>1578204</v>
      </c>
      <c r="K583">
        <v>58191</v>
      </c>
      <c r="L583">
        <v>57484</v>
      </c>
      <c r="M583" s="1">
        <f t="shared" si="19"/>
        <v>1693879</v>
      </c>
    </row>
    <row r="584" spans="1:13" x14ac:dyDescent="0.35">
      <c r="A584">
        <v>600301</v>
      </c>
      <c r="B584" t="s">
        <v>583</v>
      </c>
      <c r="C584" s="1">
        <v>866</v>
      </c>
      <c r="D584" s="1">
        <v>273681</v>
      </c>
      <c r="E584" s="22">
        <v>0.63900000000000001</v>
      </c>
      <c r="F584" s="22">
        <v>0.79500000000000004</v>
      </c>
      <c r="G584" s="22">
        <f t="shared" si="18"/>
        <v>0.79500000000000004</v>
      </c>
      <c r="H584" s="1">
        <v>237008343</v>
      </c>
      <c r="I584" s="1">
        <v>673447</v>
      </c>
      <c r="J584">
        <v>799200</v>
      </c>
      <c r="K584">
        <v>29687</v>
      </c>
      <c r="L584">
        <v>0</v>
      </c>
      <c r="M584" s="1">
        <f t="shared" si="19"/>
        <v>828887</v>
      </c>
    </row>
    <row r="585" spans="1:13" x14ac:dyDescent="0.35">
      <c r="A585">
        <v>600402</v>
      </c>
      <c r="B585" t="s">
        <v>584</v>
      </c>
      <c r="C585" s="1">
        <v>1312</v>
      </c>
      <c r="D585" s="1">
        <v>286546</v>
      </c>
      <c r="E585" s="22">
        <v>0.59599999999999997</v>
      </c>
      <c r="F585" s="22">
        <v>0.78600000000000003</v>
      </c>
      <c r="G585" s="22">
        <f t="shared" si="18"/>
        <v>0.78600000000000003</v>
      </c>
      <c r="H585" s="1">
        <v>375948752</v>
      </c>
      <c r="I585" s="1">
        <v>1265031</v>
      </c>
      <c r="J585">
        <v>1127777</v>
      </c>
      <c r="K585">
        <v>24836</v>
      </c>
      <c r="L585">
        <v>0</v>
      </c>
      <c r="M585" s="1">
        <f t="shared" si="19"/>
        <v>1152613</v>
      </c>
    </row>
    <row r="586" spans="1:13" x14ac:dyDescent="0.35">
      <c r="A586">
        <v>600601</v>
      </c>
      <c r="B586" t="s">
        <v>585</v>
      </c>
      <c r="C586" s="1">
        <v>2259</v>
      </c>
      <c r="D586" s="1">
        <v>337160</v>
      </c>
      <c r="E586" s="22">
        <v>0.61599999999999999</v>
      </c>
      <c r="F586" s="22">
        <v>0.748</v>
      </c>
      <c r="G586" s="22">
        <f t="shared" si="18"/>
        <v>0.748</v>
      </c>
      <c r="H586" s="1">
        <v>761645318</v>
      </c>
      <c r="I586" s="1">
        <v>1843158</v>
      </c>
      <c r="J586">
        <v>1695864</v>
      </c>
      <c r="K586">
        <v>40311</v>
      </c>
      <c r="L586">
        <v>0</v>
      </c>
      <c r="M586" s="1">
        <f t="shared" si="19"/>
        <v>1736175</v>
      </c>
    </row>
    <row r="587" spans="1:13" x14ac:dyDescent="0.35">
      <c r="A587">
        <v>600801</v>
      </c>
      <c r="B587" t="s">
        <v>586</v>
      </c>
      <c r="C587" s="1">
        <v>983</v>
      </c>
      <c r="D587" s="1">
        <v>362041</v>
      </c>
      <c r="E587" s="22">
        <v>0.56599999999999995</v>
      </c>
      <c r="F587" s="22">
        <v>0.72899999999999998</v>
      </c>
      <c r="G587" s="22">
        <f t="shared" si="18"/>
        <v>0.72899999999999998</v>
      </c>
      <c r="H587" s="1">
        <v>355886577</v>
      </c>
      <c r="I587" s="1">
        <v>1112399</v>
      </c>
      <c r="J587">
        <v>1009486</v>
      </c>
      <c r="K587">
        <v>30376</v>
      </c>
      <c r="L587">
        <v>30007</v>
      </c>
      <c r="M587" s="1">
        <f t="shared" si="19"/>
        <v>1069869</v>
      </c>
    </row>
    <row r="588" spans="1:13" x14ac:dyDescent="0.35">
      <c r="A588">
        <v>600903</v>
      </c>
      <c r="B588" t="s">
        <v>587</v>
      </c>
      <c r="C588" s="1">
        <v>981</v>
      </c>
      <c r="D588" s="1">
        <v>281764</v>
      </c>
      <c r="E588" s="22">
        <v>0.26700000000000002</v>
      </c>
      <c r="F588" s="22">
        <v>0.78900000000000003</v>
      </c>
      <c r="G588" s="22">
        <f t="shared" si="18"/>
        <v>0.78900000000000003</v>
      </c>
      <c r="H588" s="1">
        <v>276411178</v>
      </c>
      <c r="I588" s="1">
        <v>520829</v>
      </c>
      <c r="J588">
        <v>490310</v>
      </c>
      <c r="K588">
        <v>0</v>
      </c>
      <c r="L588">
        <v>0</v>
      </c>
      <c r="M588" s="1">
        <f t="shared" si="19"/>
        <v>490310</v>
      </c>
    </row>
    <row r="589" spans="1:13" x14ac:dyDescent="0.35">
      <c r="A589">
        <v>610301</v>
      </c>
      <c r="B589" t="s">
        <v>588</v>
      </c>
      <c r="C589" s="1">
        <v>1770</v>
      </c>
      <c r="D589" s="1">
        <v>399279</v>
      </c>
      <c r="E589" s="22">
        <v>0.66300000000000003</v>
      </c>
      <c r="F589" s="22">
        <v>0.70199999999999996</v>
      </c>
      <c r="G589" s="22">
        <f t="shared" si="18"/>
        <v>0.70199999999999996</v>
      </c>
      <c r="H589" s="1">
        <v>706724095</v>
      </c>
      <c r="I589" s="1">
        <v>1674828</v>
      </c>
      <c r="J589">
        <v>1943611</v>
      </c>
      <c r="K589">
        <v>60787</v>
      </c>
      <c r="L589">
        <v>0</v>
      </c>
      <c r="M589" s="1">
        <f t="shared" si="19"/>
        <v>2004398</v>
      </c>
    </row>
    <row r="590" spans="1:13" x14ac:dyDescent="0.35">
      <c r="A590">
        <v>610501</v>
      </c>
      <c r="B590" t="s">
        <v>589</v>
      </c>
      <c r="C590" s="1">
        <v>883</v>
      </c>
      <c r="D590" s="1">
        <v>303529</v>
      </c>
      <c r="E590" s="22">
        <v>0.64200000000000002</v>
      </c>
      <c r="F590" s="22">
        <v>0.77300000000000002</v>
      </c>
      <c r="G590" s="22">
        <f t="shared" si="18"/>
        <v>0.77300000000000002</v>
      </c>
      <c r="H590" s="1">
        <v>268016152</v>
      </c>
      <c r="I590" s="1">
        <v>1262955</v>
      </c>
      <c r="J590">
        <v>1414179</v>
      </c>
      <c r="K590">
        <v>34795</v>
      </c>
      <c r="L590">
        <v>0</v>
      </c>
      <c r="M590" s="1">
        <f t="shared" si="19"/>
        <v>1448974</v>
      </c>
    </row>
    <row r="591" spans="1:13" x14ac:dyDescent="0.35">
      <c r="A591">
        <v>610600</v>
      </c>
      <c r="B591" t="s">
        <v>590</v>
      </c>
      <c r="C591" s="1">
        <v>5449</v>
      </c>
      <c r="D591" s="1">
        <v>772408</v>
      </c>
      <c r="E591" s="22">
        <v>0.57899999999999996</v>
      </c>
      <c r="F591" s="22">
        <v>0.42199999999999999</v>
      </c>
      <c r="G591" s="22">
        <f t="shared" si="18"/>
        <v>0.57899999999999996</v>
      </c>
      <c r="H591" s="1">
        <v>4208855455</v>
      </c>
      <c r="I591" s="1">
        <v>3744997</v>
      </c>
      <c r="J591">
        <v>4343528</v>
      </c>
      <c r="K591">
        <v>100237</v>
      </c>
      <c r="L591">
        <v>0</v>
      </c>
      <c r="M591" s="1">
        <f t="shared" si="19"/>
        <v>4443765</v>
      </c>
    </row>
    <row r="592" spans="1:13" x14ac:dyDescent="0.35">
      <c r="A592">
        <v>610801</v>
      </c>
      <c r="B592" t="s">
        <v>591</v>
      </c>
      <c r="C592" s="1">
        <v>1228</v>
      </c>
      <c r="D592" s="1">
        <v>604314</v>
      </c>
      <c r="E592" s="22">
        <v>0.64200000000000002</v>
      </c>
      <c r="F592" s="22">
        <v>0.54800000000000004</v>
      </c>
      <c r="G592" s="22">
        <f t="shared" si="18"/>
        <v>0.64200000000000002</v>
      </c>
      <c r="H592" s="1">
        <v>742098215</v>
      </c>
      <c r="I592" s="1">
        <v>1410614</v>
      </c>
      <c r="J592">
        <v>1450463</v>
      </c>
      <c r="K592">
        <v>32957</v>
      </c>
      <c r="L592">
        <v>0</v>
      </c>
      <c r="M592" s="1">
        <f t="shared" si="19"/>
        <v>1483420</v>
      </c>
    </row>
    <row r="593" spans="1:13" x14ac:dyDescent="0.35">
      <c r="A593">
        <v>610901</v>
      </c>
      <c r="B593" t="s">
        <v>592</v>
      </c>
      <c r="C593" s="1">
        <v>837</v>
      </c>
      <c r="D593" s="1">
        <v>323394</v>
      </c>
      <c r="E593" s="22">
        <v>0.59</v>
      </c>
      <c r="F593" s="22">
        <v>0.75800000000000001</v>
      </c>
      <c r="G593" s="22">
        <f t="shared" si="18"/>
        <v>0.75800000000000001</v>
      </c>
      <c r="H593" s="1">
        <v>270681139</v>
      </c>
      <c r="I593" s="1">
        <v>941741</v>
      </c>
      <c r="J593">
        <v>1001274</v>
      </c>
      <c r="K593">
        <v>32656</v>
      </c>
      <c r="L593">
        <v>0</v>
      </c>
      <c r="M593" s="1">
        <f t="shared" si="19"/>
        <v>1033930</v>
      </c>
    </row>
    <row r="594" spans="1:13" x14ac:dyDescent="0.35">
      <c r="A594">
        <v>611001</v>
      </c>
      <c r="B594" t="s">
        <v>593</v>
      </c>
      <c r="C594" s="1">
        <v>1164</v>
      </c>
      <c r="D594" s="1">
        <v>439056</v>
      </c>
      <c r="E594" s="22">
        <v>0.60199999999999998</v>
      </c>
      <c r="F594" s="22">
        <v>0.67200000000000004</v>
      </c>
      <c r="G594" s="22">
        <f t="shared" si="18"/>
        <v>0.67200000000000004</v>
      </c>
      <c r="H594" s="1">
        <v>511062226</v>
      </c>
      <c r="I594" s="1">
        <v>1250441</v>
      </c>
      <c r="J594">
        <v>1467157</v>
      </c>
      <c r="K594">
        <v>39240</v>
      </c>
      <c r="L594">
        <v>0</v>
      </c>
      <c r="M594" s="1">
        <f t="shared" si="19"/>
        <v>1506397</v>
      </c>
    </row>
    <row r="595" spans="1:13" x14ac:dyDescent="0.35">
      <c r="A595">
        <v>620600</v>
      </c>
      <c r="B595" t="s">
        <v>594</v>
      </c>
      <c r="C595" s="1">
        <v>6556</v>
      </c>
      <c r="D595" s="1">
        <v>660454</v>
      </c>
      <c r="E595" s="22">
        <v>0.64300000000000002</v>
      </c>
      <c r="F595" s="22">
        <v>0.50600000000000001</v>
      </c>
      <c r="G595" s="22">
        <f t="shared" si="18"/>
        <v>0.64300000000000002</v>
      </c>
      <c r="H595" s="1">
        <v>4329938965</v>
      </c>
      <c r="I595" s="1">
        <v>3167569</v>
      </c>
      <c r="J595">
        <v>3183124</v>
      </c>
      <c r="K595">
        <v>0</v>
      </c>
      <c r="L595">
        <v>49540</v>
      </c>
      <c r="M595" s="1">
        <f t="shared" si="19"/>
        <v>3232664</v>
      </c>
    </row>
    <row r="596" spans="1:13" x14ac:dyDescent="0.35">
      <c r="A596">
        <v>620803</v>
      </c>
      <c r="B596" t="s">
        <v>595</v>
      </c>
      <c r="C596" s="1">
        <v>1946</v>
      </c>
      <c r="D596" s="1">
        <v>610483</v>
      </c>
      <c r="E596" s="22">
        <v>0.627</v>
      </c>
      <c r="F596" s="22">
        <v>0.54300000000000004</v>
      </c>
      <c r="G596" s="22">
        <f t="shared" si="18"/>
        <v>0.627</v>
      </c>
      <c r="H596" s="1">
        <v>1188001544</v>
      </c>
      <c r="I596" s="1">
        <v>1067263</v>
      </c>
      <c r="J596">
        <v>1092080</v>
      </c>
      <c r="K596">
        <v>0</v>
      </c>
      <c r="L596">
        <v>16140</v>
      </c>
      <c r="M596" s="1">
        <f t="shared" si="19"/>
        <v>1108220</v>
      </c>
    </row>
    <row r="597" spans="1:13" x14ac:dyDescent="0.35">
      <c r="A597">
        <v>620901</v>
      </c>
      <c r="B597" t="s">
        <v>596</v>
      </c>
      <c r="C597" s="1">
        <v>2128</v>
      </c>
      <c r="D597" s="1">
        <v>922929</v>
      </c>
      <c r="E597" s="22">
        <v>0.55100000000000005</v>
      </c>
      <c r="F597" s="22">
        <v>0.309</v>
      </c>
      <c r="G597" s="22">
        <f t="shared" si="18"/>
        <v>0.55100000000000005</v>
      </c>
      <c r="H597" s="1">
        <v>1963994332</v>
      </c>
      <c r="I597" s="1">
        <v>1000108</v>
      </c>
      <c r="J597">
        <v>1008844</v>
      </c>
      <c r="K597">
        <v>0</v>
      </c>
      <c r="L597">
        <v>10154</v>
      </c>
      <c r="M597" s="1">
        <f t="shared" si="19"/>
        <v>1018998</v>
      </c>
    </row>
    <row r="598" spans="1:13" x14ac:dyDescent="0.35">
      <c r="A598">
        <v>621001</v>
      </c>
      <c r="B598" t="s">
        <v>597</v>
      </c>
      <c r="C598" s="1">
        <v>2083</v>
      </c>
      <c r="D598" s="1">
        <v>911937</v>
      </c>
      <c r="E598" s="22">
        <v>0.57499999999999996</v>
      </c>
      <c r="F598" s="22">
        <v>0.317</v>
      </c>
      <c r="G598" s="22">
        <f t="shared" si="18"/>
        <v>0.57499999999999996</v>
      </c>
      <c r="H598" s="1">
        <v>1899565957</v>
      </c>
      <c r="I598" s="1">
        <v>727769</v>
      </c>
      <c r="J598">
        <v>702347</v>
      </c>
      <c r="K598">
        <v>6324</v>
      </c>
      <c r="L598">
        <v>17532</v>
      </c>
      <c r="M598" s="1">
        <f t="shared" si="19"/>
        <v>726203</v>
      </c>
    </row>
    <row r="599" spans="1:13" x14ac:dyDescent="0.35">
      <c r="A599">
        <v>621101</v>
      </c>
      <c r="B599" t="s">
        <v>598</v>
      </c>
      <c r="C599" s="1">
        <v>2412</v>
      </c>
      <c r="D599" s="1">
        <v>802887</v>
      </c>
      <c r="E599" s="22">
        <v>0.59199999999999997</v>
      </c>
      <c r="F599" s="22">
        <v>0.39900000000000002</v>
      </c>
      <c r="G599" s="22">
        <f t="shared" si="18"/>
        <v>0.59199999999999997</v>
      </c>
      <c r="H599" s="1">
        <v>1936564513</v>
      </c>
      <c r="I599" s="1">
        <v>1150795</v>
      </c>
      <c r="J599">
        <v>1161205</v>
      </c>
      <c r="K599">
        <v>0</v>
      </c>
      <c r="L599">
        <v>13503</v>
      </c>
      <c r="M599" s="1">
        <f t="shared" si="19"/>
        <v>1174708</v>
      </c>
    </row>
    <row r="600" spans="1:13" x14ac:dyDescent="0.35">
      <c r="A600">
        <v>621201</v>
      </c>
      <c r="B600" t="s">
        <v>599</v>
      </c>
      <c r="C600" s="1">
        <v>1520</v>
      </c>
      <c r="D600" s="1">
        <v>2270998</v>
      </c>
      <c r="E600" s="22">
        <v>0.317</v>
      </c>
      <c r="F600" s="22">
        <v>0</v>
      </c>
      <c r="G600" s="22">
        <f t="shared" si="18"/>
        <v>0.36</v>
      </c>
      <c r="H600" s="1">
        <v>3451917366</v>
      </c>
      <c r="I600" s="1">
        <v>547656</v>
      </c>
      <c r="J600">
        <v>557825</v>
      </c>
      <c r="K600">
        <v>0</v>
      </c>
      <c r="L600">
        <v>0</v>
      </c>
      <c r="M600" s="1">
        <f t="shared" si="19"/>
        <v>557825</v>
      </c>
    </row>
    <row r="601" spans="1:13" x14ac:dyDescent="0.35">
      <c r="A601">
        <v>621601</v>
      </c>
      <c r="B601" t="s">
        <v>600</v>
      </c>
      <c r="C601" s="1">
        <v>3006</v>
      </c>
      <c r="D601" s="1">
        <v>648456</v>
      </c>
      <c r="E601" s="22">
        <v>0.57299999999999995</v>
      </c>
      <c r="F601" s="22">
        <v>0.51400000000000001</v>
      </c>
      <c r="G601" s="22">
        <f t="shared" si="18"/>
        <v>0.57299999999999995</v>
      </c>
      <c r="H601" s="1">
        <v>1949259032</v>
      </c>
      <c r="I601" s="1">
        <v>1349814</v>
      </c>
      <c r="J601">
        <v>1424805</v>
      </c>
      <c r="K601">
        <v>0</v>
      </c>
      <c r="L601">
        <v>23694</v>
      </c>
      <c r="M601" s="1">
        <f t="shared" si="19"/>
        <v>1448499</v>
      </c>
    </row>
    <row r="602" spans="1:13" x14ac:dyDescent="0.35">
      <c r="A602">
        <v>621801</v>
      </c>
      <c r="B602" t="s">
        <v>601</v>
      </c>
      <c r="C602" s="1">
        <v>3300</v>
      </c>
      <c r="D602" s="1">
        <v>460798</v>
      </c>
      <c r="E602" s="22">
        <v>0.68899999999999995</v>
      </c>
      <c r="F602" s="22">
        <v>0.65500000000000003</v>
      </c>
      <c r="G602" s="22">
        <f t="shared" si="18"/>
        <v>0.68899999999999995</v>
      </c>
      <c r="H602" s="1">
        <v>1520635085</v>
      </c>
      <c r="I602" s="1">
        <v>1497801</v>
      </c>
      <c r="J602">
        <v>1519722</v>
      </c>
      <c r="K602">
        <v>0</v>
      </c>
      <c r="L602">
        <v>33916</v>
      </c>
      <c r="M602" s="1">
        <f t="shared" si="19"/>
        <v>1553638</v>
      </c>
    </row>
    <row r="603" spans="1:13" x14ac:dyDescent="0.35">
      <c r="A603">
        <v>622002</v>
      </c>
      <c r="B603" t="s">
        <v>602</v>
      </c>
      <c r="C603" s="1">
        <v>1769</v>
      </c>
      <c r="D603" s="1">
        <v>616017</v>
      </c>
      <c r="E603" s="22">
        <v>0.61399999999999999</v>
      </c>
      <c r="F603" s="22">
        <v>0.53900000000000003</v>
      </c>
      <c r="G603" s="22">
        <f t="shared" si="18"/>
        <v>0.61399999999999999</v>
      </c>
      <c r="H603" s="1">
        <v>1089735837</v>
      </c>
      <c r="I603" s="1">
        <v>738468</v>
      </c>
      <c r="J603">
        <v>682591</v>
      </c>
      <c r="K603">
        <v>0</v>
      </c>
      <c r="L603">
        <v>13632</v>
      </c>
      <c r="M603" s="1">
        <f t="shared" si="19"/>
        <v>696223</v>
      </c>
    </row>
    <row r="604" spans="1:13" x14ac:dyDescent="0.35">
      <c r="A604">
        <v>630101</v>
      </c>
      <c r="B604" t="s">
        <v>603</v>
      </c>
      <c r="C604" s="1">
        <v>186</v>
      </c>
      <c r="D604" s="1">
        <v>7393663</v>
      </c>
      <c r="E604" s="22">
        <v>0</v>
      </c>
      <c r="F604" s="22">
        <v>0</v>
      </c>
      <c r="G604" s="22">
        <f t="shared" si="18"/>
        <v>0.36</v>
      </c>
      <c r="H604" s="1">
        <v>1375221354</v>
      </c>
      <c r="I604" s="1">
        <v>109159</v>
      </c>
      <c r="J604">
        <v>136777</v>
      </c>
      <c r="K604">
        <v>0</v>
      </c>
      <c r="L604">
        <v>0</v>
      </c>
      <c r="M604" s="1">
        <f t="shared" si="19"/>
        <v>136777</v>
      </c>
    </row>
    <row r="605" spans="1:13" x14ac:dyDescent="0.35">
      <c r="A605">
        <v>630202</v>
      </c>
      <c r="B605" t="s">
        <v>604</v>
      </c>
      <c r="C605" s="1">
        <v>553</v>
      </c>
      <c r="D605" s="1">
        <v>2515640</v>
      </c>
      <c r="E605" s="22">
        <v>0</v>
      </c>
      <c r="F605" s="22">
        <v>0</v>
      </c>
      <c r="G605" s="22">
        <f t="shared" si="18"/>
        <v>0.36</v>
      </c>
      <c r="H605" s="1">
        <v>1391149420</v>
      </c>
      <c r="I605" s="1">
        <v>82595</v>
      </c>
      <c r="J605">
        <v>88661</v>
      </c>
      <c r="K605">
        <v>0</v>
      </c>
      <c r="L605">
        <v>0</v>
      </c>
      <c r="M605" s="1">
        <f t="shared" si="19"/>
        <v>88661</v>
      </c>
    </row>
    <row r="606" spans="1:13" x14ac:dyDescent="0.35">
      <c r="A606">
        <v>630300</v>
      </c>
      <c r="B606" t="s">
        <v>605</v>
      </c>
      <c r="C606" s="1">
        <v>1966</v>
      </c>
      <c r="D606" s="1">
        <v>550577</v>
      </c>
      <c r="E606" s="22">
        <v>0.56100000000000005</v>
      </c>
      <c r="F606" s="22">
        <v>0.58799999999999997</v>
      </c>
      <c r="G606" s="22">
        <f t="shared" si="18"/>
        <v>0.58799999999999997</v>
      </c>
      <c r="H606" s="1">
        <v>1082435140</v>
      </c>
      <c r="I606" s="1">
        <v>913256</v>
      </c>
      <c r="J606">
        <v>895082</v>
      </c>
      <c r="K606">
        <v>23035</v>
      </c>
      <c r="L606">
        <v>24139</v>
      </c>
      <c r="M606" s="1">
        <f t="shared" si="19"/>
        <v>942256</v>
      </c>
    </row>
    <row r="607" spans="1:13" x14ac:dyDescent="0.35">
      <c r="A607">
        <v>630601</v>
      </c>
      <c r="B607" t="s">
        <v>606</v>
      </c>
      <c r="C607" s="1">
        <v>390</v>
      </c>
      <c r="D607" s="1">
        <v>1310579</v>
      </c>
      <c r="E607" s="22">
        <v>0.26</v>
      </c>
      <c r="F607" s="22">
        <v>1.7999999999999999E-2</v>
      </c>
      <c r="G607" s="22">
        <f t="shared" si="18"/>
        <v>0.36</v>
      </c>
      <c r="H607" s="1">
        <v>511125898</v>
      </c>
      <c r="I607" s="1">
        <v>167098</v>
      </c>
      <c r="J607">
        <v>207723</v>
      </c>
      <c r="K607">
        <v>0</v>
      </c>
      <c r="L607">
        <v>0</v>
      </c>
      <c r="M607" s="1">
        <f t="shared" si="19"/>
        <v>207723</v>
      </c>
    </row>
    <row r="608" spans="1:13" x14ac:dyDescent="0.35">
      <c r="A608">
        <v>630701</v>
      </c>
      <c r="B608" t="s">
        <v>607</v>
      </c>
      <c r="C608" s="1">
        <v>935</v>
      </c>
      <c r="D608" s="1">
        <v>2996815</v>
      </c>
      <c r="E608" s="22">
        <v>0</v>
      </c>
      <c r="F608" s="22">
        <v>0</v>
      </c>
      <c r="G608" s="22">
        <f t="shared" si="18"/>
        <v>0.36</v>
      </c>
      <c r="H608" s="1">
        <v>2802022852</v>
      </c>
      <c r="I608" s="1">
        <v>344284</v>
      </c>
      <c r="J608">
        <v>387245</v>
      </c>
      <c r="K608">
        <v>0</v>
      </c>
      <c r="L608">
        <v>0</v>
      </c>
      <c r="M608" s="1">
        <f t="shared" si="19"/>
        <v>387245</v>
      </c>
    </row>
    <row r="609" spans="1:13" x14ac:dyDescent="0.35">
      <c r="A609">
        <v>630801</v>
      </c>
      <c r="B609" t="s">
        <v>608</v>
      </c>
      <c r="C609" s="1">
        <v>866</v>
      </c>
      <c r="D609" s="1">
        <v>1174917</v>
      </c>
      <c r="E609" s="22">
        <v>0.216</v>
      </c>
      <c r="F609" s="22">
        <v>0.12</v>
      </c>
      <c r="G609" s="22">
        <f t="shared" si="18"/>
        <v>0.36</v>
      </c>
      <c r="H609" s="1">
        <v>1017478251</v>
      </c>
      <c r="I609" s="1">
        <v>303403</v>
      </c>
      <c r="J609">
        <v>294904</v>
      </c>
      <c r="K609">
        <v>3680</v>
      </c>
      <c r="L609">
        <v>3856</v>
      </c>
      <c r="M609" s="1">
        <f t="shared" si="19"/>
        <v>302440</v>
      </c>
    </row>
    <row r="610" spans="1:13" x14ac:dyDescent="0.35">
      <c r="A610">
        <v>630902</v>
      </c>
      <c r="B610" t="s">
        <v>609</v>
      </c>
      <c r="C610" s="1">
        <v>3708</v>
      </c>
      <c r="D610" s="1">
        <v>537844</v>
      </c>
      <c r="E610" s="22">
        <v>0.47799999999999998</v>
      </c>
      <c r="F610" s="22">
        <v>0.59799999999999998</v>
      </c>
      <c r="G610" s="22">
        <f t="shared" si="18"/>
        <v>0.59799999999999998</v>
      </c>
      <c r="H610" s="1">
        <v>1994328435</v>
      </c>
      <c r="I610" s="1">
        <v>1166654</v>
      </c>
      <c r="J610">
        <v>1067713</v>
      </c>
      <c r="K610">
        <v>43838</v>
      </c>
      <c r="L610">
        <v>45938</v>
      </c>
      <c r="M610" s="1">
        <f t="shared" si="19"/>
        <v>1157489</v>
      </c>
    </row>
    <row r="611" spans="1:13" x14ac:dyDescent="0.35">
      <c r="A611">
        <v>630918</v>
      </c>
      <c r="B611" t="s">
        <v>610</v>
      </c>
      <c r="C611" s="1">
        <v>321</v>
      </c>
      <c r="D611" s="1">
        <v>593847</v>
      </c>
      <c r="E611" s="22">
        <v>0.45300000000000001</v>
      </c>
      <c r="F611" s="22">
        <v>0.55600000000000005</v>
      </c>
      <c r="G611" s="22">
        <f t="shared" si="18"/>
        <v>0.55600000000000005</v>
      </c>
      <c r="H611" s="1">
        <v>190624969</v>
      </c>
      <c r="I611" s="1">
        <v>97606</v>
      </c>
      <c r="J611">
        <v>89094</v>
      </c>
      <c r="K611">
        <v>4005</v>
      </c>
      <c r="L611">
        <v>4196</v>
      </c>
      <c r="M611" s="1">
        <f t="shared" si="19"/>
        <v>97295</v>
      </c>
    </row>
    <row r="612" spans="1:13" x14ac:dyDescent="0.35">
      <c r="A612">
        <v>631201</v>
      </c>
      <c r="B612" t="s">
        <v>611</v>
      </c>
      <c r="C612" s="1">
        <v>839</v>
      </c>
      <c r="D612" s="1">
        <v>662530</v>
      </c>
      <c r="E612" s="22">
        <v>0.46400000000000002</v>
      </c>
      <c r="F612" s="22">
        <v>0.504</v>
      </c>
      <c r="G612" s="22">
        <f t="shared" si="18"/>
        <v>0.504</v>
      </c>
      <c r="H612" s="1">
        <v>555863440</v>
      </c>
      <c r="I612" s="1">
        <v>479757</v>
      </c>
      <c r="J612">
        <v>454087</v>
      </c>
      <c r="K612">
        <v>8396</v>
      </c>
      <c r="L612">
        <v>8798</v>
      </c>
      <c r="M612" s="1">
        <f t="shared" si="19"/>
        <v>471281</v>
      </c>
    </row>
    <row r="613" spans="1:13" x14ac:dyDescent="0.35">
      <c r="A613">
        <v>640101</v>
      </c>
      <c r="B613" t="s">
        <v>612</v>
      </c>
      <c r="C613" s="1">
        <v>612</v>
      </c>
      <c r="D613" s="1">
        <v>445309</v>
      </c>
      <c r="E613" s="22">
        <v>0.51600000000000001</v>
      </c>
      <c r="F613" s="22">
        <v>0.66700000000000004</v>
      </c>
      <c r="G613" s="22">
        <f t="shared" si="18"/>
        <v>0.66700000000000004</v>
      </c>
      <c r="H613" s="1">
        <v>272529654</v>
      </c>
      <c r="I613" s="1">
        <v>646481</v>
      </c>
      <c r="J613">
        <v>648955</v>
      </c>
      <c r="K613">
        <v>8726</v>
      </c>
      <c r="L613">
        <v>9143</v>
      </c>
      <c r="M613" s="1">
        <f t="shared" si="19"/>
        <v>666824</v>
      </c>
    </row>
    <row r="614" spans="1:13" x14ac:dyDescent="0.35">
      <c r="A614">
        <v>640502</v>
      </c>
      <c r="B614" t="s">
        <v>613</v>
      </c>
      <c r="C614" s="1">
        <v>492</v>
      </c>
      <c r="D614" s="1">
        <v>730596</v>
      </c>
      <c r="E614" s="22">
        <v>0.39</v>
      </c>
      <c r="F614" s="22">
        <v>0.45300000000000001</v>
      </c>
      <c r="G614" s="22">
        <f t="shared" si="18"/>
        <v>0.45300000000000001</v>
      </c>
      <c r="H614" s="1">
        <v>359453254</v>
      </c>
      <c r="I614" s="1">
        <v>312728</v>
      </c>
      <c r="J614">
        <v>289776</v>
      </c>
      <c r="K614">
        <v>4697</v>
      </c>
      <c r="L614">
        <v>4922</v>
      </c>
      <c r="M614" s="1">
        <f t="shared" si="19"/>
        <v>299395</v>
      </c>
    </row>
    <row r="615" spans="1:13" x14ac:dyDescent="0.35">
      <c r="A615">
        <v>640601</v>
      </c>
      <c r="B615" t="s">
        <v>614</v>
      </c>
      <c r="C615" s="1">
        <v>543</v>
      </c>
      <c r="D615" s="1">
        <v>383566</v>
      </c>
      <c r="E615" s="22">
        <v>0.60599999999999998</v>
      </c>
      <c r="F615" s="22">
        <v>0.71299999999999997</v>
      </c>
      <c r="G615" s="22">
        <f t="shared" si="18"/>
        <v>0.71299999999999997</v>
      </c>
      <c r="H615" s="1">
        <v>208276460</v>
      </c>
      <c r="I615" s="1">
        <v>453333</v>
      </c>
      <c r="J615">
        <v>424795</v>
      </c>
      <c r="K615">
        <v>6712</v>
      </c>
      <c r="L615">
        <v>7033</v>
      </c>
      <c r="M615" s="1">
        <f t="shared" si="19"/>
        <v>438540</v>
      </c>
    </row>
    <row r="616" spans="1:13" x14ac:dyDescent="0.35">
      <c r="A616">
        <v>640701</v>
      </c>
      <c r="B616" t="s">
        <v>615</v>
      </c>
      <c r="C616" s="1">
        <v>1104</v>
      </c>
      <c r="D616" s="1">
        <v>398220</v>
      </c>
      <c r="E616" s="22">
        <v>0.497</v>
      </c>
      <c r="F616" s="22">
        <v>0.70199999999999996</v>
      </c>
      <c r="G616" s="22">
        <f t="shared" si="18"/>
        <v>0.70199999999999996</v>
      </c>
      <c r="H616" s="1">
        <v>439635072</v>
      </c>
      <c r="I616" s="1">
        <v>925450</v>
      </c>
      <c r="J616">
        <v>850369</v>
      </c>
      <c r="K616">
        <v>17674</v>
      </c>
      <c r="L616">
        <v>18520</v>
      </c>
      <c r="M616" s="1">
        <f t="shared" si="19"/>
        <v>886563</v>
      </c>
    </row>
    <row r="617" spans="1:13" x14ac:dyDescent="0.35">
      <c r="A617">
        <v>640801</v>
      </c>
      <c r="B617" t="s">
        <v>616</v>
      </c>
      <c r="C617" s="1">
        <v>1123</v>
      </c>
      <c r="D617" s="1">
        <v>527325</v>
      </c>
      <c r="E617" s="22">
        <v>0.53300000000000003</v>
      </c>
      <c r="F617" s="22">
        <v>0.60499999999999998</v>
      </c>
      <c r="G617" s="22">
        <f t="shared" si="18"/>
        <v>0.60499999999999998</v>
      </c>
      <c r="H617" s="1">
        <v>592186063</v>
      </c>
      <c r="I617" s="1">
        <v>396597</v>
      </c>
      <c r="J617">
        <v>385202</v>
      </c>
      <c r="K617">
        <v>12393</v>
      </c>
      <c r="L617">
        <v>12987</v>
      </c>
      <c r="M617" s="1">
        <f t="shared" si="19"/>
        <v>410582</v>
      </c>
    </row>
    <row r="618" spans="1:13" x14ac:dyDescent="0.35">
      <c r="A618">
        <v>641001</v>
      </c>
      <c r="B618" t="s">
        <v>617</v>
      </c>
      <c r="C618" s="1">
        <v>492</v>
      </c>
      <c r="D618" s="1">
        <v>382332</v>
      </c>
      <c r="E618" s="22">
        <v>0.55900000000000005</v>
      </c>
      <c r="F618" s="22">
        <v>0.71399999999999997</v>
      </c>
      <c r="G618" s="22">
        <f t="shared" si="18"/>
        <v>0.71399999999999997</v>
      </c>
      <c r="H618" s="1">
        <v>188107722</v>
      </c>
      <c r="I618" s="1">
        <v>417660</v>
      </c>
      <c r="J618">
        <v>369419</v>
      </c>
      <c r="K618">
        <v>6897</v>
      </c>
      <c r="L618">
        <v>7227</v>
      </c>
      <c r="M618" s="1">
        <f t="shared" si="19"/>
        <v>383543</v>
      </c>
    </row>
    <row r="619" spans="1:13" x14ac:dyDescent="0.35">
      <c r="A619">
        <v>641301</v>
      </c>
      <c r="B619" t="s">
        <v>618</v>
      </c>
      <c r="C619" s="1">
        <v>2403</v>
      </c>
      <c r="D619" s="1">
        <v>356964</v>
      </c>
      <c r="E619" s="22">
        <v>0.40300000000000002</v>
      </c>
      <c r="F619" s="22">
        <v>0.73299999999999998</v>
      </c>
      <c r="G619" s="22">
        <f t="shared" si="18"/>
        <v>0.73299999999999998</v>
      </c>
      <c r="H619" s="1">
        <v>857784851</v>
      </c>
      <c r="I619" s="1">
        <v>1516793</v>
      </c>
      <c r="J619">
        <v>1379060</v>
      </c>
      <c r="K619">
        <v>32266</v>
      </c>
      <c r="L619">
        <v>33811</v>
      </c>
      <c r="M619" s="1">
        <f t="shared" si="19"/>
        <v>1445137</v>
      </c>
    </row>
    <row r="620" spans="1:13" x14ac:dyDescent="0.35">
      <c r="A620">
        <v>641401</v>
      </c>
      <c r="B620" t="s">
        <v>619</v>
      </c>
      <c r="C620" s="1">
        <v>76</v>
      </c>
      <c r="D620" s="1">
        <v>3951814</v>
      </c>
      <c r="E620" s="22">
        <v>0</v>
      </c>
      <c r="F620" s="22">
        <v>0</v>
      </c>
      <c r="G620" s="22">
        <f t="shared" si="18"/>
        <v>0.36</v>
      </c>
      <c r="H620" s="1">
        <v>300337921</v>
      </c>
      <c r="I620" s="1">
        <v>21636</v>
      </c>
      <c r="J620">
        <v>24276</v>
      </c>
      <c r="K620">
        <v>0</v>
      </c>
      <c r="L620">
        <v>0</v>
      </c>
      <c r="M620" s="1">
        <f t="shared" si="19"/>
        <v>24276</v>
      </c>
    </row>
    <row r="621" spans="1:13" x14ac:dyDescent="0.35">
      <c r="A621">
        <v>641501</v>
      </c>
      <c r="B621" t="s">
        <v>620</v>
      </c>
      <c r="C621" s="1">
        <v>505</v>
      </c>
      <c r="D621" s="1">
        <v>671773</v>
      </c>
      <c r="E621" s="22">
        <v>0.44900000000000001</v>
      </c>
      <c r="F621" s="22">
        <v>0.497</v>
      </c>
      <c r="G621" s="22">
        <f t="shared" si="18"/>
        <v>0.497</v>
      </c>
      <c r="H621" s="1">
        <v>339245687</v>
      </c>
      <c r="I621" s="1">
        <v>278157</v>
      </c>
      <c r="J621">
        <v>256602</v>
      </c>
      <c r="K621">
        <v>5994</v>
      </c>
      <c r="L621">
        <v>6281</v>
      </c>
      <c r="M621" s="1">
        <f t="shared" si="19"/>
        <v>268877</v>
      </c>
    </row>
    <row r="622" spans="1:13" x14ac:dyDescent="0.35">
      <c r="A622">
        <v>641610</v>
      </c>
      <c r="B622" t="s">
        <v>621</v>
      </c>
      <c r="C622" s="1">
        <v>956</v>
      </c>
      <c r="D622" s="1">
        <v>551610</v>
      </c>
      <c r="E622" s="22">
        <v>0.48399999999999999</v>
      </c>
      <c r="F622" s="22">
        <v>0.58699999999999997</v>
      </c>
      <c r="G622" s="22">
        <f t="shared" si="18"/>
        <v>0.58699999999999997</v>
      </c>
      <c r="H622" s="1">
        <v>527339836</v>
      </c>
      <c r="I622" s="1">
        <v>434305</v>
      </c>
      <c r="J622">
        <v>414948</v>
      </c>
      <c r="K622">
        <v>10384</v>
      </c>
      <c r="L622">
        <v>10882</v>
      </c>
      <c r="M622" s="1">
        <f t="shared" si="19"/>
        <v>436214</v>
      </c>
    </row>
    <row r="623" spans="1:13" x14ac:dyDescent="0.35">
      <c r="A623">
        <v>641701</v>
      </c>
      <c r="B623" t="s">
        <v>622</v>
      </c>
      <c r="C623" s="1">
        <v>791</v>
      </c>
      <c r="D623" s="1">
        <v>630540</v>
      </c>
      <c r="E623" s="22">
        <v>0.23899999999999999</v>
      </c>
      <c r="F623" s="22">
        <v>0.52800000000000002</v>
      </c>
      <c r="G623" s="22">
        <f t="shared" si="18"/>
        <v>0.52800000000000002</v>
      </c>
      <c r="H623" s="1">
        <v>498757570</v>
      </c>
      <c r="I623" s="1">
        <v>282784</v>
      </c>
      <c r="J623">
        <v>291366</v>
      </c>
      <c r="K623">
        <v>8237</v>
      </c>
      <c r="L623">
        <v>8631</v>
      </c>
      <c r="M623" s="1">
        <f t="shared" si="19"/>
        <v>308234</v>
      </c>
    </row>
    <row r="624" spans="1:13" x14ac:dyDescent="0.35">
      <c r="A624">
        <v>650101</v>
      </c>
      <c r="B624" t="s">
        <v>623</v>
      </c>
      <c r="C624" s="1">
        <v>2297</v>
      </c>
      <c r="D624" s="1">
        <v>251428</v>
      </c>
      <c r="E624" s="22">
        <v>0.64500000000000002</v>
      </c>
      <c r="F624" s="22">
        <v>0.81200000000000006</v>
      </c>
      <c r="G624" s="22">
        <f t="shared" si="18"/>
        <v>0.81200000000000006</v>
      </c>
      <c r="H624" s="1">
        <v>577531741</v>
      </c>
      <c r="I624" s="1">
        <v>2205063</v>
      </c>
      <c r="J624">
        <v>1704123</v>
      </c>
      <c r="K624">
        <v>119350</v>
      </c>
      <c r="L624">
        <v>47019</v>
      </c>
      <c r="M624" s="1">
        <f t="shared" si="19"/>
        <v>1870492</v>
      </c>
    </row>
    <row r="625" spans="1:13" x14ac:dyDescent="0.35">
      <c r="A625">
        <v>650301</v>
      </c>
      <c r="B625" t="s">
        <v>624</v>
      </c>
      <c r="C625" s="1">
        <v>879</v>
      </c>
      <c r="D625" s="1">
        <v>237816</v>
      </c>
      <c r="E625" s="22">
        <v>0.69199999999999995</v>
      </c>
      <c r="F625" s="22">
        <v>0.82299999999999995</v>
      </c>
      <c r="G625" s="22">
        <f t="shared" si="18"/>
        <v>0.82299999999999995</v>
      </c>
      <c r="H625" s="1">
        <v>209041032</v>
      </c>
      <c r="I625" s="1">
        <v>1262887</v>
      </c>
      <c r="J625">
        <v>786569</v>
      </c>
      <c r="K625">
        <v>50994</v>
      </c>
      <c r="L625">
        <v>20090</v>
      </c>
      <c r="M625" s="1">
        <f t="shared" si="19"/>
        <v>857653</v>
      </c>
    </row>
    <row r="626" spans="1:13" x14ac:dyDescent="0.35">
      <c r="A626">
        <v>650501</v>
      </c>
      <c r="B626" t="s">
        <v>625</v>
      </c>
      <c r="C626" s="1">
        <v>1039</v>
      </c>
      <c r="D626" s="1">
        <v>209233</v>
      </c>
      <c r="E626" s="22">
        <v>0.64800000000000002</v>
      </c>
      <c r="F626" s="22">
        <v>0.84399999999999997</v>
      </c>
      <c r="G626" s="22">
        <f t="shared" si="18"/>
        <v>0.84399999999999997</v>
      </c>
      <c r="H626" s="1">
        <v>217394121</v>
      </c>
      <c r="I626" s="1">
        <v>1024078</v>
      </c>
      <c r="J626">
        <v>798095</v>
      </c>
      <c r="K626">
        <v>53599</v>
      </c>
      <c r="L626">
        <v>21116</v>
      </c>
      <c r="M626" s="1">
        <f t="shared" si="19"/>
        <v>872810</v>
      </c>
    </row>
    <row r="627" spans="1:13" x14ac:dyDescent="0.35">
      <c r="A627">
        <v>650701</v>
      </c>
      <c r="B627" t="s">
        <v>626</v>
      </c>
      <c r="C627" s="1">
        <v>851</v>
      </c>
      <c r="D627" s="1">
        <v>307197</v>
      </c>
      <c r="E627" s="22">
        <v>0.67500000000000004</v>
      </c>
      <c r="F627" s="22">
        <v>0.77</v>
      </c>
      <c r="G627" s="22">
        <f t="shared" si="18"/>
        <v>0.77</v>
      </c>
      <c r="H627" s="1">
        <v>261424648</v>
      </c>
      <c r="I627" s="1">
        <v>852508</v>
      </c>
      <c r="J627">
        <v>690772</v>
      </c>
      <c r="K627">
        <v>47396</v>
      </c>
      <c r="L627">
        <v>18672</v>
      </c>
      <c r="M627" s="1">
        <f t="shared" si="19"/>
        <v>756840</v>
      </c>
    </row>
    <row r="628" spans="1:13" x14ac:dyDescent="0.35">
      <c r="A628">
        <v>650801</v>
      </c>
      <c r="B628" t="s">
        <v>627</v>
      </c>
      <c r="C628" s="1">
        <v>2511</v>
      </c>
      <c r="D628" s="1">
        <v>478619</v>
      </c>
      <c r="E628" s="22">
        <v>0.63</v>
      </c>
      <c r="F628" s="22">
        <v>0.64200000000000002</v>
      </c>
      <c r="G628" s="22">
        <f t="shared" si="18"/>
        <v>0.64200000000000002</v>
      </c>
      <c r="H628" s="1">
        <v>1201812749</v>
      </c>
      <c r="I628" s="1">
        <v>1273722</v>
      </c>
      <c r="J628">
        <v>959192</v>
      </c>
      <c r="K628">
        <v>110935</v>
      </c>
      <c r="L628">
        <v>43704</v>
      </c>
      <c r="M628" s="1">
        <f t="shared" si="19"/>
        <v>1113831</v>
      </c>
    </row>
    <row r="629" spans="1:13" x14ac:dyDescent="0.35">
      <c r="A629">
        <v>650901</v>
      </c>
      <c r="B629" t="s">
        <v>628</v>
      </c>
      <c r="C629" s="1">
        <v>2117</v>
      </c>
      <c r="D629" s="1">
        <v>317098</v>
      </c>
      <c r="E629" s="22">
        <v>0.70499999999999996</v>
      </c>
      <c r="F629" s="22">
        <v>0.76300000000000001</v>
      </c>
      <c r="G629" s="22">
        <f t="shared" si="18"/>
        <v>0.76300000000000001</v>
      </c>
      <c r="H629" s="1">
        <v>671298071</v>
      </c>
      <c r="I629" s="1">
        <v>1291690</v>
      </c>
      <c r="J629">
        <v>811999</v>
      </c>
      <c r="K629">
        <v>106132</v>
      </c>
      <c r="L629">
        <v>41812</v>
      </c>
      <c r="M629" s="1">
        <f t="shared" si="19"/>
        <v>959943</v>
      </c>
    </row>
    <row r="630" spans="1:13" x14ac:dyDescent="0.35">
      <c r="A630">
        <v>650902</v>
      </c>
      <c r="B630" t="s">
        <v>629</v>
      </c>
      <c r="C630" s="1">
        <v>1123</v>
      </c>
      <c r="D630" s="1">
        <v>266482</v>
      </c>
      <c r="E630" s="22">
        <v>0.75700000000000001</v>
      </c>
      <c r="F630" s="22">
        <v>0.80100000000000005</v>
      </c>
      <c r="G630" s="22">
        <f t="shared" si="18"/>
        <v>0.80100000000000005</v>
      </c>
      <c r="H630" s="1">
        <v>299260323</v>
      </c>
      <c r="I630" s="1">
        <v>995564</v>
      </c>
      <c r="J630">
        <v>811913</v>
      </c>
      <c r="K630">
        <v>63648</v>
      </c>
      <c r="L630">
        <v>25075</v>
      </c>
      <c r="M630" s="1">
        <f t="shared" si="19"/>
        <v>900636</v>
      </c>
    </row>
    <row r="631" spans="1:13" x14ac:dyDescent="0.35">
      <c r="A631">
        <v>651201</v>
      </c>
      <c r="B631" t="s">
        <v>630</v>
      </c>
      <c r="C631" s="1">
        <v>1178</v>
      </c>
      <c r="D631" s="1">
        <v>348577</v>
      </c>
      <c r="E631" s="22">
        <v>0.63200000000000001</v>
      </c>
      <c r="F631" s="22">
        <v>0.73899999999999999</v>
      </c>
      <c r="G631" s="22">
        <f t="shared" si="18"/>
        <v>0.73899999999999999</v>
      </c>
      <c r="H631" s="1">
        <v>410624268</v>
      </c>
      <c r="I631" s="1">
        <v>976205</v>
      </c>
      <c r="J631">
        <v>783833</v>
      </c>
      <c r="K631">
        <v>59463</v>
      </c>
      <c r="L631">
        <v>23426</v>
      </c>
      <c r="M631" s="1">
        <f t="shared" si="19"/>
        <v>866722</v>
      </c>
    </row>
    <row r="632" spans="1:13" x14ac:dyDescent="0.35">
      <c r="A632">
        <v>651402</v>
      </c>
      <c r="B632" t="s">
        <v>631</v>
      </c>
      <c r="C632" s="1">
        <v>1157</v>
      </c>
      <c r="D632" s="1">
        <v>342510</v>
      </c>
      <c r="E632" s="22">
        <v>0.69</v>
      </c>
      <c r="F632" s="22">
        <v>0.74399999999999999</v>
      </c>
      <c r="G632" s="22">
        <f t="shared" si="18"/>
        <v>0.74399999999999999</v>
      </c>
      <c r="H632" s="1">
        <v>396284656</v>
      </c>
      <c r="I632" s="1">
        <v>799781</v>
      </c>
      <c r="J632">
        <v>721767</v>
      </c>
      <c r="K632">
        <v>59094</v>
      </c>
      <c r="L632">
        <v>23281</v>
      </c>
      <c r="M632" s="1">
        <f t="shared" si="19"/>
        <v>804142</v>
      </c>
    </row>
    <row r="633" spans="1:13" x14ac:dyDescent="0.35">
      <c r="A633">
        <v>651501</v>
      </c>
      <c r="B633" t="s">
        <v>632</v>
      </c>
      <c r="C633" s="1">
        <v>1292</v>
      </c>
      <c r="D633" s="1">
        <v>457495</v>
      </c>
      <c r="E633" s="22">
        <v>0.504</v>
      </c>
      <c r="F633" s="22">
        <v>0.65800000000000003</v>
      </c>
      <c r="G633" s="22">
        <f t="shared" si="18"/>
        <v>0.65800000000000003</v>
      </c>
      <c r="H633" s="1">
        <v>591084770</v>
      </c>
      <c r="I633" s="1">
        <v>1275862</v>
      </c>
      <c r="J633">
        <v>1046948</v>
      </c>
      <c r="K633">
        <v>60539</v>
      </c>
      <c r="L633">
        <v>23850</v>
      </c>
      <c r="M633" s="1">
        <f t="shared" si="19"/>
        <v>1131337</v>
      </c>
    </row>
    <row r="634" spans="1:13" x14ac:dyDescent="0.35">
      <c r="A634">
        <v>651503</v>
      </c>
      <c r="B634" t="s">
        <v>633</v>
      </c>
      <c r="C634" s="1">
        <v>997</v>
      </c>
      <c r="D634" s="1">
        <v>290477</v>
      </c>
      <c r="E634" s="22">
        <v>0.47399999999999998</v>
      </c>
      <c r="F634" s="22">
        <v>0.78300000000000003</v>
      </c>
      <c r="G634" s="22">
        <f t="shared" si="18"/>
        <v>0.78300000000000003</v>
      </c>
      <c r="H634" s="1">
        <v>289606066</v>
      </c>
      <c r="I634" s="1">
        <v>1109772</v>
      </c>
      <c r="J634">
        <v>1195647</v>
      </c>
      <c r="K634">
        <v>47794</v>
      </c>
      <c r="L634">
        <v>18829</v>
      </c>
      <c r="M634" s="1">
        <f t="shared" si="19"/>
        <v>1262270</v>
      </c>
    </row>
    <row r="635" spans="1:13" x14ac:dyDescent="0.35">
      <c r="A635">
        <v>660101</v>
      </c>
      <c r="B635" t="s">
        <v>634</v>
      </c>
      <c r="C635" s="1">
        <v>3599</v>
      </c>
      <c r="D635" s="1">
        <v>1340871</v>
      </c>
      <c r="E635" s="22">
        <v>0.61399999999999999</v>
      </c>
      <c r="F635" s="22">
        <v>0</v>
      </c>
      <c r="G635" s="22">
        <f t="shared" si="18"/>
        <v>0.61399999999999999</v>
      </c>
      <c r="H635" s="1">
        <v>4825797808</v>
      </c>
      <c r="I635" s="1">
        <v>1775612</v>
      </c>
      <c r="J635">
        <v>1858600</v>
      </c>
      <c r="K635">
        <v>0</v>
      </c>
      <c r="L635">
        <v>0</v>
      </c>
      <c r="M635" s="1">
        <f t="shared" si="19"/>
        <v>1858600</v>
      </c>
    </row>
    <row r="636" spans="1:13" x14ac:dyDescent="0.35">
      <c r="A636">
        <v>660102</v>
      </c>
      <c r="B636" t="s">
        <v>635</v>
      </c>
      <c r="C636" s="1">
        <v>4694</v>
      </c>
      <c r="D636" s="1">
        <v>1759605</v>
      </c>
      <c r="E636" s="22">
        <v>0.42499999999999999</v>
      </c>
      <c r="F636" s="22">
        <v>0</v>
      </c>
      <c r="G636" s="22">
        <f t="shared" si="18"/>
        <v>0.42499999999999999</v>
      </c>
      <c r="H636" s="1">
        <v>8259587785</v>
      </c>
      <c r="I636" s="1">
        <v>715726</v>
      </c>
      <c r="J636">
        <v>719140</v>
      </c>
      <c r="K636">
        <v>0</v>
      </c>
      <c r="L636">
        <v>0</v>
      </c>
      <c r="M636" s="1">
        <f t="shared" si="19"/>
        <v>719140</v>
      </c>
    </row>
    <row r="637" spans="1:13" x14ac:dyDescent="0.35">
      <c r="A637">
        <v>660202</v>
      </c>
      <c r="B637" t="s">
        <v>636</v>
      </c>
      <c r="C637" s="1">
        <v>1859</v>
      </c>
      <c r="D637" s="1">
        <v>959504</v>
      </c>
      <c r="E637" s="22">
        <v>0.628</v>
      </c>
      <c r="F637" s="22">
        <v>0.28100000000000003</v>
      </c>
      <c r="G637" s="22">
        <f t="shared" si="18"/>
        <v>0.628</v>
      </c>
      <c r="H637" s="1">
        <v>1783718996</v>
      </c>
      <c r="I637" s="1">
        <v>535772</v>
      </c>
      <c r="J637">
        <v>548178</v>
      </c>
      <c r="K637">
        <v>49151</v>
      </c>
      <c r="L637">
        <v>359</v>
      </c>
      <c r="M637" s="1">
        <f t="shared" si="19"/>
        <v>597688</v>
      </c>
    </row>
    <row r="638" spans="1:13" x14ac:dyDescent="0.35">
      <c r="A638">
        <v>660203</v>
      </c>
      <c r="B638" t="s">
        <v>637</v>
      </c>
      <c r="C638" s="1">
        <v>2619</v>
      </c>
      <c r="D638" s="1">
        <v>1309503</v>
      </c>
      <c r="E638" s="22">
        <v>0.57299999999999995</v>
      </c>
      <c r="F638" s="22">
        <v>1.9E-2</v>
      </c>
      <c r="G638" s="22">
        <f t="shared" si="18"/>
        <v>0.57299999999999995</v>
      </c>
      <c r="H638" s="1">
        <v>3429590561</v>
      </c>
      <c r="I638" s="1">
        <v>813399</v>
      </c>
      <c r="J638">
        <v>773434</v>
      </c>
      <c r="K638">
        <v>15162</v>
      </c>
      <c r="L638">
        <v>110</v>
      </c>
      <c r="M638" s="1">
        <f t="shared" si="19"/>
        <v>788706</v>
      </c>
    </row>
    <row r="639" spans="1:13" x14ac:dyDescent="0.35">
      <c r="A639">
        <v>660301</v>
      </c>
      <c r="B639" t="s">
        <v>638</v>
      </c>
      <c r="C639" s="1">
        <v>3342</v>
      </c>
      <c r="D639" s="1">
        <v>1088030</v>
      </c>
      <c r="E639" s="22">
        <v>0.58199999999999996</v>
      </c>
      <c r="F639" s="22">
        <v>0.185</v>
      </c>
      <c r="G639" s="22">
        <f t="shared" si="18"/>
        <v>0.58199999999999996</v>
      </c>
      <c r="H639" s="1">
        <v>3636198310</v>
      </c>
      <c r="I639" s="1">
        <v>711126</v>
      </c>
      <c r="J639">
        <v>778295</v>
      </c>
      <c r="K639">
        <v>0</v>
      </c>
      <c r="L639">
        <v>14657</v>
      </c>
      <c r="M639" s="1">
        <f t="shared" si="19"/>
        <v>792952</v>
      </c>
    </row>
    <row r="640" spans="1:13" x14ac:dyDescent="0.35">
      <c r="A640">
        <v>660302</v>
      </c>
      <c r="B640" t="s">
        <v>639</v>
      </c>
      <c r="C640" s="1">
        <v>1107</v>
      </c>
      <c r="D640" s="1">
        <v>1226947</v>
      </c>
      <c r="E640" s="22">
        <v>0.59399999999999997</v>
      </c>
      <c r="F640" s="22">
        <v>8.1000000000000003E-2</v>
      </c>
      <c r="G640" s="22">
        <f t="shared" si="18"/>
        <v>0.59399999999999997</v>
      </c>
      <c r="H640" s="1">
        <v>1358231088</v>
      </c>
      <c r="I640" s="1">
        <v>460780</v>
      </c>
      <c r="J640">
        <v>421988</v>
      </c>
      <c r="K640">
        <v>0</v>
      </c>
      <c r="L640">
        <v>2140</v>
      </c>
      <c r="M640" s="1">
        <f t="shared" si="19"/>
        <v>424128</v>
      </c>
    </row>
    <row r="641" spans="1:13" x14ac:dyDescent="0.35">
      <c r="A641">
        <v>660303</v>
      </c>
      <c r="B641" t="s">
        <v>640</v>
      </c>
      <c r="C641" s="1">
        <v>1789</v>
      </c>
      <c r="D641" s="1">
        <v>1478055</v>
      </c>
      <c r="E641" s="22">
        <v>0.47799999999999998</v>
      </c>
      <c r="F641" s="22">
        <v>0</v>
      </c>
      <c r="G641" s="22">
        <f t="shared" si="18"/>
        <v>0.47799999999999998</v>
      </c>
      <c r="H641" s="1">
        <v>2644241806</v>
      </c>
      <c r="I641" s="1">
        <v>498627</v>
      </c>
      <c r="J641">
        <v>437931</v>
      </c>
      <c r="K641">
        <v>0</v>
      </c>
      <c r="L641">
        <v>0</v>
      </c>
      <c r="M641" s="1">
        <f t="shared" si="19"/>
        <v>437931</v>
      </c>
    </row>
    <row r="642" spans="1:13" x14ac:dyDescent="0.35">
      <c r="A642">
        <v>660401</v>
      </c>
      <c r="B642" t="s">
        <v>641</v>
      </c>
      <c r="C642" s="1">
        <v>2900</v>
      </c>
      <c r="D642" s="1">
        <v>779514</v>
      </c>
      <c r="E642" s="22">
        <v>0.67700000000000005</v>
      </c>
      <c r="F642" s="22">
        <v>0.41699999999999998</v>
      </c>
      <c r="G642" s="22">
        <f t="shared" si="18"/>
        <v>0.67700000000000005</v>
      </c>
      <c r="H642" s="1">
        <v>2260591150</v>
      </c>
      <c r="I642" s="1">
        <v>651606</v>
      </c>
      <c r="J642">
        <v>490963</v>
      </c>
      <c r="K642">
        <v>0</v>
      </c>
      <c r="L642">
        <v>36978</v>
      </c>
      <c r="M642" s="1">
        <f t="shared" si="19"/>
        <v>527941</v>
      </c>
    </row>
    <row r="643" spans="1:13" x14ac:dyDescent="0.35">
      <c r="A643">
        <v>660402</v>
      </c>
      <c r="B643" t="s">
        <v>642</v>
      </c>
      <c r="C643" s="1">
        <v>1915</v>
      </c>
      <c r="D643" s="1">
        <v>1166804</v>
      </c>
      <c r="E643" s="22">
        <v>0.64500000000000002</v>
      </c>
      <c r="F643" s="22">
        <v>0.126</v>
      </c>
      <c r="G643" s="22">
        <f t="shared" si="18"/>
        <v>0.64500000000000002</v>
      </c>
      <c r="H643" s="1">
        <v>2234431488</v>
      </c>
      <c r="I643" s="1">
        <v>373580</v>
      </c>
      <c r="J643">
        <v>365869</v>
      </c>
      <c r="K643">
        <v>0</v>
      </c>
      <c r="L643">
        <v>7353</v>
      </c>
      <c r="M643" s="1">
        <f t="shared" si="19"/>
        <v>373222</v>
      </c>
    </row>
    <row r="644" spans="1:13" x14ac:dyDescent="0.35">
      <c r="A644">
        <v>660403</v>
      </c>
      <c r="B644" t="s">
        <v>643</v>
      </c>
      <c r="C644" s="1">
        <v>1586</v>
      </c>
      <c r="D644" s="1">
        <v>838561</v>
      </c>
      <c r="E644" s="22">
        <v>0.70199999999999996</v>
      </c>
      <c r="F644" s="22">
        <v>0.372</v>
      </c>
      <c r="G644" s="22">
        <f t="shared" ref="G644:G682" si="20">MAX(IF(E644&gt;F644,E644,F644),0.36)</f>
        <v>0.70199999999999996</v>
      </c>
      <c r="H644" s="1">
        <v>1329958363</v>
      </c>
      <c r="I644" s="1">
        <v>621872</v>
      </c>
      <c r="J644">
        <v>471330</v>
      </c>
      <c r="K644">
        <v>0</v>
      </c>
      <c r="L644">
        <v>15651</v>
      </c>
      <c r="M644" s="1">
        <f t="shared" si="19"/>
        <v>486981</v>
      </c>
    </row>
    <row r="645" spans="1:13" x14ac:dyDescent="0.35">
      <c r="A645">
        <v>660404</v>
      </c>
      <c r="B645" t="s">
        <v>644</v>
      </c>
      <c r="C645" s="1">
        <v>1678</v>
      </c>
      <c r="D645" s="1">
        <v>831610</v>
      </c>
      <c r="E645" s="22">
        <v>0.70099999999999996</v>
      </c>
      <c r="F645" s="22">
        <v>0.377</v>
      </c>
      <c r="G645" s="22">
        <f t="shared" si="20"/>
        <v>0.70099999999999996</v>
      </c>
      <c r="H645" s="1">
        <v>1395442202</v>
      </c>
      <c r="I645" s="1">
        <v>797413</v>
      </c>
      <c r="J645">
        <v>642260</v>
      </c>
      <c r="K645">
        <v>0</v>
      </c>
      <c r="L645">
        <v>18019</v>
      </c>
      <c r="M645" s="1">
        <f t="shared" ref="M645:M681" si="21">SUM(J645:L645)</f>
        <v>660279</v>
      </c>
    </row>
    <row r="646" spans="1:13" x14ac:dyDescent="0.35">
      <c r="A646">
        <v>660405</v>
      </c>
      <c r="B646" t="s">
        <v>645</v>
      </c>
      <c r="C646" s="1">
        <v>2095</v>
      </c>
      <c r="D646" s="1">
        <v>963429</v>
      </c>
      <c r="E646" s="22">
        <v>0.67800000000000005</v>
      </c>
      <c r="F646" s="22">
        <v>0.27900000000000003</v>
      </c>
      <c r="G646" s="22">
        <f t="shared" si="20"/>
        <v>0.67800000000000005</v>
      </c>
      <c r="H646" s="1">
        <v>2018385446</v>
      </c>
      <c r="I646" s="1">
        <v>424578</v>
      </c>
      <c r="J646">
        <v>398271</v>
      </c>
      <c r="K646">
        <v>0</v>
      </c>
      <c r="L646">
        <v>15955</v>
      </c>
      <c r="M646" s="1">
        <f t="shared" si="21"/>
        <v>414226</v>
      </c>
    </row>
    <row r="647" spans="1:13" x14ac:dyDescent="0.35">
      <c r="A647">
        <v>660406</v>
      </c>
      <c r="B647" t="s">
        <v>646</v>
      </c>
      <c r="C647" s="1">
        <v>2115</v>
      </c>
      <c r="D647" s="1">
        <v>986227</v>
      </c>
      <c r="E647" s="22">
        <v>0.64500000000000002</v>
      </c>
      <c r="F647" s="22">
        <v>0.26200000000000001</v>
      </c>
      <c r="G647" s="22">
        <f t="shared" si="20"/>
        <v>0.64500000000000002</v>
      </c>
      <c r="H647" s="1">
        <v>2085871547</v>
      </c>
      <c r="I647" s="1">
        <v>471501</v>
      </c>
      <c r="J647">
        <v>457520</v>
      </c>
      <c r="K647">
        <v>0</v>
      </c>
      <c r="L647">
        <v>15778</v>
      </c>
      <c r="M647" s="1">
        <f t="shared" si="21"/>
        <v>473298</v>
      </c>
    </row>
    <row r="648" spans="1:13" x14ac:dyDescent="0.35">
      <c r="A648">
        <v>660407</v>
      </c>
      <c r="B648" t="s">
        <v>647</v>
      </c>
      <c r="C648" s="1">
        <v>1815</v>
      </c>
      <c r="D648" s="1">
        <v>1862376</v>
      </c>
      <c r="E648" s="22">
        <v>0.52100000000000002</v>
      </c>
      <c r="F648" s="22">
        <v>0</v>
      </c>
      <c r="G648" s="22">
        <f t="shared" si="20"/>
        <v>0.52100000000000002</v>
      </c>
      <c r="H648" s="1">
        <v>3380213095</v>
      </c>
      <c r="I648" s="1">
        <v>436516</v>
      </c>
      <c r="J648">
        <v>372909</v>
      </c>
      <c r="K648">
        <v>0</v>
      </c>
      <c r="L648">
        <v>0</v>
      </c>
      <c r="M648" s="1">
        <f t="shared" si="21"/>
        <v>372909</v>
      </c>
    </row>
    <row r="649" spans="1:13" x14ac:dyDescent="0.35">
      <c r="A649">
        <v>660409</v>
      </c>
      <c r="B649" t="s">
        <v>648</v>
      </c>
      <c r="C649" s="1">
        <v>1058</v>
      </c>
      <c r="D649" s="1">
        <v>1349905</v>
      </c>
      <c r="E649" s="22">
        <v>0.59599999999999997</v>
      </c>
      <c r="F649" s="22">
        <v>0</v>
      </c>
      <c r="G649" s="22">
        <f t="shared" si="20"/>
        <v>0.59599999999999997</v>
      </c>
      <c r="H649" s="1">
        <v>1428200446</v>
      </c>
      <c r="I649" s="1">
        <v>185816</v>
      </c>
      <c r="J649">
        <v>159943</v>
      </c>
      <c r="K649">
        <v>0</v>
      </c>
      <c r="L649">
        <v>0</v>
      </c>
      <c r="M649" s="1">
        <f t="shared" si="21"/>
        <v>159943</v>
      </c>
    </row>
    <row r="650" spans="1:13" x14ac:dyDescent="0.35">
      <c r="A650">
        <v>660501</v>
      </c>
      <c r="B650" t="s">
        <v>649</v>
      </c>
      <c r="C650" s="1">
        <v>3767</v>
      </c>
      <c r="D650" s="1">
        <v>2078106</v>
      </c>
      <c r="E650" s="22">
        <v>0.38</v>
      </c>
      <c r="F650" s="22">
        <v>0</v>
      </c>
      <c r="G650" s="22">
        <f t="shared" si="20"/>
        <v>0.38</v>
      </c>
      <c r="H650" s="1">
        <v>7828225615</v>
      </c>
      <c r="I650" s="1">
        <v>236062</v>
      </c>
      <c r="J650">
        <v>218343</v>
      </c>
      <c r="K650">
        <v>0</v>
      </c>
      <c r="L650">
        <v>0</v>
      </c>
      <c r="M650" s="1">
        <f t="shared" si="21"/>
        <v>218343</v>
      </c>
    </row>
    <row r="651" spans="1:13" x14ac:dyDescent="0.35">
      <c r="A651">
        <v>660701</v>
      </c>
      <c r="B651" t="s">
        <v>650</v>
      </c>
      <c r="C651" s="1">
        <v>5326</v>
      </c>
      <c r="D651" s="1">
        <v>1506435</v>
      </c>
      <c r="E651" s="22">
        <v>0.45300000000000001</v>
      </c>
      <c r="F651" s="22">
        <v>0</v>
      </c>
      <c r="G651" s="22">
        <f t="shared" si="20"/>
        <v>0.45300000000000001</v>
      </c>
      <c r="H651" s="1">
        <v>8023273448</v>
      </c>
      <c r="I651" s="1">
        <v>0</v>
      </c>
      <c r="J651">
        <v>0</v>
      </c>
      <c r="K651">
        <v>0</v>
      </c>
      <c r="L651">
        <v>0</v>
      </c>
      <c r="M651" s="1">
        <f t="shared" si="21"/>
        <v>0</v>
      </c>
    </row>
    <row r="652" spans="1:13" x14ac:dyDescent="0.35">
      <c r="A652">
        <v>660801</v>
      </c>
      <c r="B652" t="s">
        <v>651</v>
      </c>
      <c r="C652" s="1">
        <v>2075</v>
      </c>
      <c r="D652" s="1">
        <v>1296971</v>
      </c>
      <c r="E652" s="22">
        <v>0.55900000000000005</v>
      </c>
      <c r="F652" s="22">
        <v>2.8000000000000001E-2</v>
      </c>
      <c r="G652" s="22">
        <f t="shared" si="20"/>
        <v>0.55900000000000005</v>
      </c>
      <c r="H652" s="1">
        <v>2691215736</v>
      </c>
      <c r="I652" s="1">
        <v>655300</v>
      </c>
      <c r="J652">
        <v>645657</v>
      </c>
      <c r="K652">
        <v>0</v>
      </c>
      <c r="L652">
        <v>1714</v>
      </c>
      <c r="M652" s="1">
        <f t="shared" si="21"/>
        <v>647371</v>
      </c>
    </row>
    <row r="653" spans="1:13" x14ac:dyDescent="0.35">
      <c r="A653">
        <v>660802</v>
      </c>
      <c r="B653" t="s">
        <v>652</v>
      </c>
      <c r="C653" s="1">
        <v>465</v>
      </c>
      <c r="D653" s="1">
        <v>5598789</v>
      </c>
      <c r="E653" s="22">
        <v>0.14000000000000001</v>
      </c>
      <c r="F653" s="22">
        <v>0</v>
      </c>
      <c r="G653" s="22">
        <f t="shared" si="20"/>
        <v>0.36</v>
      </c>
      <c r="H653" s="1">
        <v>2603437162</v>
      </c>
      <c r="I653" s="1">
        <v>174849</v>
      </c>
      <c r="J653">
        <v>194013</v>
      </c>
      <c r="K653">
        <v>0</v>
      </c>
      <c r="L653">
        <v>0</v>
      </c>
      <c r="M653" s="1">
        <f t="shared" si="21"/>
        <v>194013</v>
      </c>
    </row>
    <row r="654" spans="1:13" x14ac:dyDescent="0.35">
      <c r="A654">
        <v>660805</v>
      </c>
      <c r="B654" t="s">
        <v>653</v>
      </c>
      <c r="C654" s="1">
        <v>1672</v>
      </c>
      <c r="D654" s="1">
        <v>1217247</v>
      </c>
      <c r="E654" s="22">
        <v>0.59399999999999997</v>
      </c>
      <c r="F654" s="22">
        <v>8.7999999999999995E-2</v>
      </c>
      <c r="G654" s="22">
        <f t="shared" si="20"/>
        <v>0.59399999999999997</v>
      </c>
      <c r="H654" s="1">
        <v>2035237706</v>
      </c>
      <c r="I654" s="1">
        <v>835827</v>
      </c>
      <c r="J654">
        <v>587217</v>
      </c>
      <c r="K654">
        <v>0</v>
      </c>
      <c r="L654">
        <v>4690</v>
      </c>
      <c r="M654" s="1">
        <f t="shared" si="21"/>
        <v>591907</v>
      </c>
    </row>
    <row r="655" spans="1:13" x14ac:dyDescent="0.35">
      <c r="A655">
        <v>660809</v>
      </c>
      <c r="B655" t="s">
        <v>654</v>
      </c>
      <c r="C655" s="1">
        <v>1801</v>
      </c>
      <c r="D655" s="1">
        <v>870755</v>
      </c>
      <c r="E655" s="22">
        <v>0.64</v>
      </c>
      <c r="F655" s="22">
        <v>0.34799999999999998</v>
      </c>
      <c r="G655" s="22">
        <f t="shared" si="20"/>
        <v>0.64</v>
      </c>
      <c r="H655" s="1">
        <v>1568231022</v>
      </c>
      <c r="I655" s="1">
        <v>593403</v>
      </c>
      <c r="J655">
        <v>564884</v>
      </c>
      <c r="K655">
        <v>0</v>
      </c>
      <c r="L655">
        <v>16398</v>
      </c>
      <c r="M655" s="1">
        <f t="shared" si="21"/>
        <v>581282</v>
      </c>
    </row>
    <row r="656" spans="1:13" x14ac:dyDescent="0.35">
      <c r="A656">
        <v>660900</v>
      </c>
      <c r="B656" t="s">
        <v>655</v>
      </c>
      <c r="C656" s="1">
        <v>8491</v>
      </c>
      <c r="D656" s="1">
        <v>502843</v>
      </c>
      <c r="E656" s="22">
        <v>0.75</v>
      </c>
      <c r="F656" s="22">
        <v>0.624</v>
      </c>
      <c r="G656" s="22">
        <f t="shared" si="20"/>
        <v>0.75</v>
      </c>
      <c r="H656" s="1">
        <v>4269641030</v>
      </c>
      <c r="I656" s="1">
        <v>2000409</v>
      </c>
      <c r="J656">
        <v>1459028</v>
      </c>
      <c r="K656">
        <v>0</v>
      </c>
      <c r="L656">
        <v>141895</v>
      </c>
      <c r="M656" s="1">
        <f t="shared" si="21"/>
        <v>1600923</v>
      </c>
    </row>
    <row r="657" spans="1:13" x14ac:dyDescent="0.35">
      <c r="A657">
        <v>661004</v>
      </c>
      <c r="B657" t="s">
        <v>656</v>
      </c>
      <c r="C657" s="1">
        <v>4292</v>
      </c>
      <c r="D657" s="1">
        <v>1161748</v>
      </c>
      <c r="E657" s="22">
        <v>0.623</v>
      </c>
      <c r="F657" s="22">
        <v>0.13</v>
      </c>
      <c r="G657" s="22">
        <f t="shared" si="20"/>
        <v>0.623</v>
      </c>
      <c r="H657" s="1">
        <v>4986225823</v>
      </c>
      <c r="I657" s="1">
        <v>967669</v>
      </c>
      <c r="J657">
        <v>1229872</v>
      </c>
      <c r="K657">
        <v>51118</v>
      </c>
      <c r="L657">
        <v>373</v>
      </c>
      <c r="M657" s="1">
        <f t="shared" si="21"/>
        <v>1281363</v>
      </c>
    </row>
    <row r="658" spans="1:13" x14ac:dyDescent="0.35">
      <c r="A658">
        <v>661100</v>
      </c>
      <c r="B658" t="s">
        <v>657</v>
      </c>
      <c r="C658" s="1">
        <v>11075</v>
      </c>
      <c r="D658" s="1">
        <v>831112</v>
      </c>
      <c r="E658" s="22">
        <v>0.628</v>
      </c>
      <c r="F658" s="22">
        <v>0.378</v>
      </c>
      <c r="G658" s="22">
        <f t="shared" si="20"/>
        <v>0.628</v>
      </c>
      <c r="H658" s="1">
        <v>9204569797</v>
      </c>
      <c r="I658" s="1">
        <v>3589752</v>
      </c>
      <c r="J658">
        <v>3554446</v>
      </c>
      <c r="K658">
        <v>0</v>
      </c>
      <c r="L658">
        <v>104760</v>
      </c>
      <c r="M658" s="1">
        <f t="shared" si="21"/>
        <v>3659206</v>
      </c>
    </row>
    <row r="659" spans="1:13" x14ac:dyDescent="0.35">
      <c r="A659">
        <v>661201</v>
      </c>
      <c r="B659" t="s">
        <v>658</v>
      </c>
      <c r="C659" s="1">
        <v>2841</v>
      </c>
      <c r="D659" s="1">
        <v>1763785</v>
      </c>
      <c r="E659" s="22">
        <v>0.47799999999999998</v>
      </c>
      <c r="F659" s="22">
        <v>0</v>
      </c>
      <c r="G659" s="22">
        <f t="shared" si="20"/>
        <v>0.47799999999999998</v>
      </c>
      <c r="H659" s="1">
        <v>5010914526</v>
      </c>
      <c r="I659" s="1">
        <v>863104</v>
      </c>
      <c r="J659">
        <v>777641</v>
      </c>
      <c r="K659">
        <v>0</v>
      </c>
      <c r="L659">
        <v>0</v>
      </c>
      <c r="M659" s="1">
        <f t="shared" si="21"/>
        <v>777641</v>
      </c>
    </row>
    <row r="660" spans="1:13" x14ac:dyDescent="0.35">
      <c r="A660">
        <v>661301</v>
      </c>
      <c r="B660" t="s">
        <v>659</v>
      </c>
      <c r="C660" s="1">
        <v>1291</v>
      </c>
      <c r="D660" s="1">
        <v>1493078</v>
      </c>
      <c r="E660" s="22">
        <v>0.57899999999999996</v>
      </c>
      <c r="F660" s="22">
        <v>0</v>
      </c>
      <c r="G660" s="22">
        <f t="shared" si="20"/>
        <v>0.57899999999999996</v>
      </c>
      <c r="H660" s="1">
        <v>1927563835</v>
      </c>
      <c r="I660" s="1">
        <v>437049</v>
      </c>
      <c r="J660">
        <v>501287</v>
      </c>
      <c r="K660">
        <v>0</v>
      </c>
      <c r="L660">
        <v>0</v>
      </c>
      <c r="M660" s="1">
        <f t="shared" si="21"/>
        <v>501287</v>
      </c>
    </row>
    <row r="661" spans="1:13" x14ac:dyDescent="0.35">
      <c r="A661">
        <v>661401</v>
      </c>
      <c r="B661" t="s">
        <v>660</v>
      </c>
      <c r="C661" s="1">
        <v>4799</v>
      </c>
      <c r="D661" s="1">
        <v>754737</v>
      </c>
      <c r="E661" s="22">
        <v>0.69599999999999995</v>
      </c>
      <c r="F661" s="22">
        <v>0.435</v>
      </c>
      <c r="G661" s="22">
        <f t="shared" si="20"/>
        <v>0.69599999999999995</v>
      </c>
      <c r="H661" s="1">
        <v>3621983802</v>
      </c>
      <c r="I661" s="1">
        <v>2452801</v>
      </c>
      <c r="J661">
        <v>2387961</v>
      </c>
      <c r="K661">
        <v>145711</v>
      </c>
      <c r="L661">
        <v>1065</v>
      </c>
      <c r="M661" s="1">
        <f t="shared" si="21"/>
        <v>2534737</v>
      </c>
    </row>
    <row r="662" spans="1:13" x14ac:dyDescent="0.35">
      <c r="A662">
        <v>661402</v>
      </c>
      <c r="B662" t="s">
        <v>661</v>
      </c>
      <c r="C662" s="1">
        <v>1604</v>
      </c>
      <c r="D662" s="1">
        <v>1033384</v>
      </c>
      <c r="E662" s="22">
        <v>0.66400000000000003</v>
      </c>
      <c r="F662" s="22">
        <v>0.22600000000000001</v>
      </c>
      <c r="G662" s="22">
        <f t="shared" si="20"/>
        <v>0.66400000000000003</v>
      </c>
      <c r="H662" s="1">
        <v>1657548968</v>
      </c>
      <c r="I662" s="1">
        <v>1180775</v>
      </c>
      <c r="J662">
        <v>1089101</v>
      </c>
      <c r="K662">
        <v>29972</v>
      </c>
      <c r="L662">
        <v>219</v>
      </c>
      <c r="M662" s="1">
        <f t="shared" si="21"/>
        <v>1119292</v>
      </c>
    </row>
    <row r="663" spans="1:13" x14ac:dyDescent="0.35">
      <c r="A663">
        <v>661500</v>
      </c>
      <c r="B663" t="s">
        <v>662</v>
      </c>
      <c r="C663" s="1">
        <v>3263</v>
      </c>
      <c r="D663" s="1">
        <v>451299</v>
      </c>
      <c r="E663" s="22">
        <v>0.70399999999999996</v>
      </c>
      <c r="F663" s="22">
        <v>0.66200000000000003</v>
      </c>
      <c r="G663" s="22">
        <f t="shared" si="20"/>
        <v>0.70399999999999996</v>
      </c>
      <c r="H663" s="1">
        <v>1472591610</v>
      </c>
      <c r="I663" s="1">
        <v>1197566</v>
      </c>
      <c r="J663">
        <v>1094879</v>
      </c>
      <c r="K663">
        <v>171556</v>
      </c>
      <c r="L663">
        <v>1254</v>
      </c>
      <c r="M663" s="1">
        <f t="shared" si="21"/>
        <v>1267689</v>
      </c>
    </row>
    <row r="664" spans="1:13" x14ac:dyDescent="0.35">
      <c r="A664">
        <v>661601</v>
      </c>
      <c r="B664" t="s">
        <v>663</v>
      </c>
      <c r="C664" s="1">
        <v>2965</v>
      </c>
      <c r="D664" s="1">
        <v>940342</v>
      </c>
      <c r="E664" s="22">
        <v>0.621</v>
      </c>
      <c r="F664" s="22">
        <v>0.29599999999999999</v>
      </c>
      <c r="G664" s="22">
        <f t="shared" si="20"/>
        <v>0.621</v>
      </c>
      <c r="H664" s="1">
        <v>2788116872</v>
      </c>
      <c r="I664" s="1">
        <v>1143686</v>
      </c>
      <c r="J664">
        <v>871533</v>
      </c>
      <c r="K664">
        <v>0</v>
      </c>
      <c r="L664">
        <v>22057</v>
      </c>
      <c r="M664" s="1">
        <f t="shared" si="21"/>
        <v>893590</v>
      </c>
    </row>
    <row r="665" spans="1:13" x14ac:dyDescent="0.35">
      <c r="A665">
        <v>661800</v>
      </c>
      <c r="B665" t="s">
        <v>664</v>
      </c>
      <c r="C665" s="1">
        <v>3471</v>
      </c>
      <c r="D665" s="1">
        <v>1736287</v>
      </c>
      <c r="E665" s="22">
        <v>0.32800000000000001</v>
      </c>
      <c r="F665" s="22">
        <v>0</v>
      </c>
      <c r="G665" s="22">
        <f t="shared" si="20"/>
        <v>0.36</v>
      </c>
      <c r="H665" s="1">
        <v>6026654126</v>
      </c>
      <c r="I665" s="1">
        <v>246864</v>
      </c>
      <c r="J665">
        <v>221382</v>
      </c>
      <c r="K665">
        <v>0</v>
      </c>
      <c r="L665">
        <v>0</v>
      </c>
      <c r="M665" s="1">
        <f t="shared" si="21"/>
        <v>221382</v>
      </c>
    </row>
    <row r="666" spans="1:13" x14ac:dyDescent="0.35">
      <c r="A666">
        <v>661901</v>
      </c>
      <c r="B666" t="s">
        <v>665</v>
      </c>
      <c r="C666" s="1">
        <v>1699</v>
      </c>
      <c r="D666" s="1">
        <v>1194717</v>
      </c>
      <c r="E666" s="22">
        <v>0.54900000000000004</v>
      </c>
      <c r="F666" s="22">
        <v>0.105</v>
      </c>
      <c r="G666" s="22">
        <f t="shared" si="20"/>
        <v>0.54900000000000004</v>
      </c>
      <c r="H666" s="1">
        <v>2029824284</v>
      </c>
      <c r="I666" s="1">
        <v>202759</v>
      </c>
      <c r="J666">
        <v>197233</v>
      </c>
      <c r="K666">
        <v>0</v>
      </c>
      <c r="L666">
        <v>4507</v>
      </c>
      <c r="M666" s="1">
        <f t="shared" si="21"/>
        <v>201740</v>
      </c>
    </row>
    <row r="667" spans="1:13" x14ac:dyDescent="0.35">
      <c r="A667">
        <v>661904</v>
      </c>
      <c r="B667" t="s">
        <v>666</v>
      </c>
      <c r="C667" s="1">
        <v>4171</v>
      </c>
      <c r="D667" s="1">
        <v>705170</v>
      </c>
      <c r="E667" s="22">
        <v>0.621</v>
      </c>
      <c r="F667" s="22">
        <v>0.47199999999999998</v>
      </c>
      <c r="G667" s="22">
        <f t="shared" si="20"/>
        <v>0.621</v>
      </c>
      <c r="H667" s="1">
        <v>2941264622</v>
      </c>
      <c r="I667" s="1">
        <v>1194182</v>
      </c>
      <c r="J667">
        <v>1030909</v>
      </c>
      <c r="K667">
        <v>0</v>
      </c>
      <c r="L667">
        <v>48686</v>
      </c>
      <c r="M667" s="1">
        <f t="shared" si="21"/>
        <v>1079595</v>
      </c>
    </row>
    <row r="668" spans="1:13" x14ac:dyDescent="0.35">
      <c r="A668">
        <v>661905</v>
      </c>
      <c r="B668" t="s">
        <v>667</v>
      </c>
      <c r="C668" s="1">
        <v>1627</v>
      </c>
      <c r="D668" s="1">
        <v>1174018</v>
      </c>
      <c r="E668" s="22">
        <v>0.57699999999999996</v>
      </c>
      <c r="F668" s="22">
        <v>0.121</v>
      </c>
      <c r="G668" s="22">
        <f t="shared" si="20"/>
        <v>0.57699999999999996</v>
      </c>
      <c r="H668" s="1">
        <v>1910128309</v>
      </c>
      <c r="I668" s="1">
        <v>152660</v>
      </c>
      <c r="J668">
        <v>134848</v>
      </c>
      <c r="K668">
        <v>0</v>
      </c>
      <c r="L668">
        <v>4151</v>
      </c>
      <c r="M668" s="1">
        <f t="shared" si="21"/>
        <v>138999</v>
      </c>
    </row>
    <row r="669" spans="1:13" x14ac:dyDescent="0.35">
      <c r="A669">
        <v>662001</v>
      </c>
      <c r="B669" t="s">
        <v>668</v>
      </c>
      <c r="C669" s="1">
        <v>5184</v>
      </c>
      <c r="D669" s="1">
        <v>1593818</v>
      </c>
      <c r="E669" s="22">
        <v>0.51600000000000001</v>
      </c>
      <c r="F669" s="22">
        <v>0</v>
      </c>
      <c r="G669" s="22">
        <f t="shared" si="20"/>
        <v>0.51600000000000001</v>
      </c>
      <c r="H669" s="1">
        <v>8262357432</v>
      </c>
      <c r="I669" s="1">
        <v>259900</v>
      </c>
      <c r="J669">
        <v>207230</v>
      </c>
      <c r="K669">
        <v>0</v>
      </c>
      <c r="L669">
        <v>0</v>
      </c>
      <c r="M669" s="1">
        <f t="shared" si="21"/>
        <v>207230</v>
      </c>
    </row>
    <row r="670" spans="1:13" x14ac:dyDescent="0.35">
      <c r="A670">
        <v>662101</v>
      </c>
      <c r="B670" t="s">
        <v>669</v>
      </c>
      <c r="C670" s="1">
        <v>3609</v>
      </c>
      <c r="D670" s="1">
        <v>1019173</v>
      </c>
      <c r="E670" s="22">
        <v>0.60599999999999998</v>
      </c>
      <c r="F670" s="22">
        <v>0.23699999999999999</v>
      </c>
      <c r="G670" s="22">
        <f t="shared" si="20"/>
        <v>0.60599999999999998</v>
      </c>
      <c r="H670" s="1">
        <v>3678198438</v>
      </c>
      <c r="I670" s="1">
        <v>866992</v>
      </c>
      <c r="J670">
        <v>763769</v>
      </c>
      <c r="K670">
        <v>73378</v>
      </c>
      <c r="L670">
        <v>536</v>
      </c>
      <c r="M670" s="1">
        <f t="shared" si="21"/>
        <v>837683</v>
      </c>
    </row>
    <row r="671" spans="1:13" x14ac:dyDescent="0.35">
      <c r="A671">
        <v>662200</v>
      </c>
      <c r="B671" t="s">
        <v>670</v>
      </c>
      <c r="C671" s="1">
        <v>7602</v>
      </c>
      <c r="D671" s="1">
        <v>985521</v>
      </c>
      <c r="E671" s="22">
        <v>0.64800000000000002</v>
      </c>
      <c r="F671" s="22">
        <v>0.26200000000000001</v>
      </c>
      <c r="G671" s="22">
        <f t="shared" si="20"/>
        <v>0.64800000000000002</v>
      </c>
      <c r="H671" s="1">
        <v>7491932702</v>
      </c>
      <c r="I671" s="1">
        <v>2574235</v>
      </c>
      <c r="J671">
        <v>2234807</v>
      </c>
      <c r="K671">
        <v>0</v>
      </c>
      <c r="L671">
        <v>40781</v>
      </c>
      <c r="M671" s="1">
        <f t="shared" si="21"/>
        <v>2275588</v>
      </c>
    </row>
    <row r="672" spans="1:13" x14ac:dyDescent="0.35">
      <c r="A672">
        <v>662300</v>
      </c>
      <c r="B672" t="s">
        <v>671</v>
      </c>
      <c r="C672" s="1">
        <v>26530</v>
      </c>
      <c r="D672" s="1">
        <v>571326</v>
      </c>
      <c r="E672" s="22">
        <v>0.46400000000000002</v>
      </c>
      <c r="F672" s="22">
        <v>0.57299999999999995</v>
      </c>
      <c r="G672" s="22">
        <f t="shared" si="20"/>
        <v>0.57299999999999995</v>
      </c>
      <c r="H672" s="1">
        <v>15157279595</v>
      </c>
      <c r="I672" s="1">
        <v>0</v>
      </c>
      <c r="J672">
        <v>0</v>
      </c>
      <c r="K672">
        <v>0</v>
      </c>
      <c r="L672">
        <v>0</v>
      </c>
      <c r="M672" s="1">
        <f t="shared" si="21"/>
        <v>0</v>
      </c>
    </row>
    <row r="673" spans="1:13" x14ac:dyDescent="0.35">
      <c r="A673">
        <v>662401</v>
      </c>
      <c r="B673" t="s">
        <v>672</v>
      </c>
      <c r="C673" s="1">
        <v>6488</v>
      </c>
      <c r="D673" s="1">
        <v>648920</v>
      </c>
      <c r="E673" s="22">
        <v>0.70299999999999996</v>
      </c>
      <c r="F673" s="22">
        <v>0.51400000000000001</v>
      </c>
      <c r="G673" s="22">
        <f t="shared" si="20"/>
        <v>0.70299999999999996</v>
      </c>
      <c r="H673" s="1">
        <v>4210194790</v>
      </c>
      <c r="I673" s="1">
        <v>2948608</v>
      </c>
      <c r="J673">
        <v>2941826</v>
      </c>
      <c r="K673">
        <v>321825</v>
      </c>
      <c r="L673">
        <v>2353</v>
      </c>
      <c r="M673" s="1">
        <f t="shared" si="21"/>
        <v>3266004</v>
      </c>
    </row>
    <row r="674" spans="1:13" x14ac:dyDescent="0.35">
      <c r="A674">
        <v>662402</v>
      </c>
      <c r="B674" t="s">
        <v>673</v>
      </c>
      <c r="C674" s="1">
        <v>3799</v>
      </c>
      <c r="D674" s="1">
        <v>781740</v>
      </c>
      <c r="E674" s="22">
        <v>0.69399999999999995</v>
      </c>
      <c r="F674" s="22">
        <v>0.41499999999999998</v>
      </c>
      <c r="G674" s="22">
        <f t="shared" si="20"/>
        <v>0.69399999999999995</v>
      </c>
      <c r="H674" s="1">
        <v>2969832495</v>
      </c>
      <c r="I674" s="1">
        <v>1008447</v>
      </c>
      <c r="J674">
        <v>1052927</v>
      </c>
      <c r="K674">
        <v>155123</v>
      </c>
      <c r="L674">
        <v>1134</v>
      </c>
      <c r="M674" s="1">
        <f t="shared" si="21"/>
        <v>1209184</v>
      </c>
    </row>
    <row r="675" spans="1:13" x14ac:dyDescent="0.35">
      <c r="A675">
        <v>670201</v>
      </c>
      <c r="B675" t="s">
        <v>674</v>
      </c>
      <c r="C675" s="1">
        <v>1473</v>
      </c>
      <c r="D675" s="1">
        <v>386964</v>
      </c>
      <c r="E675" s="22">
        <v>0.54900000000000004</v>
      </c>
      <c r="F675" s="22">
        <v>0.71099999999999997</v>
      </c>
      <c r="G675" s="22">
        <f t="shared" si="20"/>
        <v>0.71099999999999997</v>
      </c>
      <c r="H675" s="1">
        <v>569999280</v>
      </c>
      <c r="I675" s="1">
        <v>1318788</v>
      </c>
      <c r="J675">
        <v>1148687</v>
      </c>
      <c r="K675">
        <v>154230</v>
      </c>
      <c r="L675">
        <v>39950</v>
      </c>
      <c r="M675" s="1">
        <f t="shared" si="21"/>
        <v>1342867</v>
      </c>
    </row>
    <row r="676" spans="1:13" x14ac:dyDescent="0.35">
      <c r="A676">
        <v>670401</v>
      </c>
      <c r="B676" t="s">
        <v>675</v>
      </c>
      <c r="C676" s="1">
        <v>877</v>
      </c>
      <c r="D676" s="1">
        <v>327772</v>
      </c>
      <c r="E676" s="22">
        <v>0.46</v>
      </c>
      <c r="F676" s="22">
        <v>0.755</v>
      </c>
      <c r="G676" s="22">
        <f t="shared" si="20"/>
        <v>0.755</v>
      </c>
      <c r="H676" s="1">
        <v>287456728</v>
      </c>
      <c r="I676" s="1">
        <v>604375</v>
      </c>
      <c r="J676">
        <v>498065</v>
      </c>
      <c r="K676">
        <v>114474</v>
      </c>
      <c r="L676">
        <v>25801</v>
      </c>
      <c r="M676" s="1">
        <f t="shared" si="21"/>
        <v>638340</v>
      </c>
    </row>
    <row r="677" spans="1:13" x14ac:dyDescent="0.35">
      <c r="A677">
        <v>671002</v>
      </c>
      <c r="B677" t="s">
        <v>676</v>
      </c>
      <c r="C677" s="1">
        <v>248</v>
      </c>
      <c r="D677" s="1">
        <v>451545</v>
      </c>
      <c r="E677" s="22">
        <v>0.55600000000000005</v>
      </c>
      <c r="F677" s="22">
        <v>0.66200000000000003</v>
      </c>
      <c r="G677" s="22">
        <f t="shared" si="20"/>
        <v>0.66200000000000003</v>
      </c>
      <c r="H677" s="1">
        <v>111983164</v>
      </c>
      <c r="I677" s="1">
        <v>364946</v>
      </c>
      <c r="J677">
        <v>322769</v>
      </c>
      <c r="K677">
        <v>29554</v>
      </c>
      <c r="L677">
        <v>6297</v>
      </c>
      <c r="M677" s="1">
        <f t="shared" si="21"/>
        <v>358620</v>
      </c>
    </row>
    <row r="678" spans="1:13" x14ac:dyDescent="0.35">
      <c r="A678">
        <v>671201</v>
      </c>
      <c r="B678" t="s">
        <v>677</v>
      </c>
      <c r="C678" s="1">
        <v>887</v>
      </c>
      <c r="D678" s="1">
        <v>396809</v>
      </c>
      <c r="E678" s="22">
        <v>0.54100000000000004</v>
      </c>
      <c r="F678" s="22">
        <v>0.70299999999999996</v>
      </c>
      <c r="G678" s="22">
        <f t="shared" si="20"/>
        <v>0.70299999999999996</v>
      </c>
      <c r="H678" s="1">
        <v>351970379</v>
      </c>
      <c r="I678" s="1">
        <v>765373</v>
      </c>
      <c r="J678">
        <v>667357</v>
      </c>
      <c r="K678">
        <v>93271</v>
      </c>
      <c r="L678">
        <v>23513</v>
      </c>
      <c r="M678" s="1">
        <f t="shared" si="21"/>
        <v>784141</v>
      </c>
    </row>
    <row r="679" spans="1:13" x14ac:dyDescent="0.35">
      <c r="A679">
        <v>671501</v>
      </c>
      <c r="B679" t="s">
        <v>678</v>
      </c>
      <c r="C679" s="1">
        <v>976</v>
      </c>
      <c r="D679" s="1">
        <v>326045</v>
      </c>
      <c r="E679" s="22">
        <v>0.64</v>
      </c>
      <c r="F679" s="22">
        <v>0.75600000000000001</v>
      </c>
      <c r="G679" s="22">
        <f t="shared" si="20"/>
        <v>0.75600000000000001</v>
      </c>
      <c r="H679" s="1">
        <v>318220670</v>
      </c>
      <c r="I679" s="1">
        <v>1156125</v>
      </c>
      <c r="J679">
        <v>1126670</v>
      </c>
      <c r="K679">
        <v>93427</v>
      </c>
      <c r="L679">
        <v>28898</v>
      </c>
      <c r="M679" s="1">
        <f t="shared" si="21"/>
        <v>1248995</v>
      </c>
    </row>
    <row r="680" spans="1:13" x14ac:dyDescent="0.35">
      <c r="A680">
        <v>680601</v>
      </c>
      <c r="B680" t="s">
        <v>679</v>
      </c>
      <c r="C680" s="1">
        <v>1688</v>
      </c>
      <c r="D680" s="1">
        <v>929191</v>
      </c>
      <c r="E680" s="22">
        <v>0.27300000000000002</v>
      </c>
      <c r="F680" s="22">
        <v>0.30399999999999999</v>
      </c>
      <c r="G680" s="22">
        <f t="shared" si="20"/>
        <v>0.36</v>
      </c>
      <c r="H680" s="1">
        <v>1568474936</v>
      </c>
      <c r="I680" s="1">
        <v>520931</v>
      </c>
      <c r="J680">
        <v>400109</v>
      </c>
      <c r="K680">
        <v>35813</v>
      </c>
      <c r="L680">
        <v>14109</v>
      </c>
      <c r="M680" s="1">
        <f t="shared" si="21"/>
        <v>450031</v>
      </c>
    </row>
    <row r="681" spans="1:13" x14ac:dyDescent="0.35">
      <c r="A681">
        <v>680801</v>
      </c>
      <c r="B681" t="s">
        <v>680</v>
      </c>
      <c r="C681" s="1">
        <v>806</v>
      </c>
      <c r="D681" s="1">
        <v>526645</v>
      </c>
      <c r="E681" s="22">
        <v>0.29899999999999999</v>
      </c>
      <c r="F681" s="22">
        <v>0.60599999999999998</v>
      </c>
      <c r="G681" s="22">
        <f t="shared" si="20"/>
        <v>0.60599999999999998</v>
      </c>
      <c r="H681" s="1">
        <v>424475955</v>
      </c>
      <c r="I681" s="1">
        <v>390122</v>
      </c>
      <c r="J681">
        <v>291127</v>
      </c>
      <c r="K681">
        <v>33662</v>
      </c>
      <c r="L681">
        <v>13261</v>
      </c>
      <c r="M681" s="1">
        <f t="shared" si="21"/>
        <v>338050</v>
      </c>
    </row>
    <row r="682" spans="1:13" x14ac:dyDescent="0.35">
      <c r="A682">
        <v>999999</v>
      </c>
      <c r="B682" t="s">
        <v>681</v>
      </c>
      <c r="C682" s="1">
        <v>2822509</v>
      </c>
      <c r="D682" s="1">
        <v>714124224</v>
      </c>
      <c r="E682" s="22">
        <v>364.37400000000002</v>
      </c>
      <c r="F682" s="22">
        <v>356.53699999999998</v>
      </c>
      <c r="G682" s="22">
        <f t="shared" si="20"/>
        <v>364.37400000000002</v>
      </c>
      <c r="H682" s="1">
        <v>999999999999</v>
      </c>
      <c r="I682" s="1">
        <v>778765670</v>
      </c>
      <c r="J682">
        <v>713044428</v>
      </c>
      <c r="K682">
        <v>28898261</v>
      </c>
      <c r="L682">
        <v>20301455</v>
      </c>
      <c r="M682" s="1">
        <f>SUM(M3:M681)</f>
        <v>762244144</v>
      </c>
    </row>
  </sheetData>
  <autoFilter ref="A2:M682" xr:uid="{00000000-0009-0000-0000-00000A000000}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B08E2D803064C88207EFCB987DD1E" ma:contentTypeVersion="9" ma:contentTypeDescription="Create a new document." ma:contentTypeScope="" ma:versionID="e3d1abc8b6c866e926a5d4fa6e48c354">
  <xsd:schema xmlns:xsd="http://www.w3.org/2001/XMLSchema" xmlns:xs="http://www.w3.org/2001/XMLSchema" xmlns:p="http://schemas.microsoft.com/office/2006/metadata/properties" xmlns:ns3="10d0bf3a-66d3-4622-b51e-6a814e30fadb" targetNamespace="http://schemas.microsoft.com/office/2006/metadata/properties" ma:root="true" ma:fieldsID="46512ff422588f1d4484e5f29847a36a" ns3:_="">
    <xsd:import namespace="10d0bf3a-66d3-4622-b51e-6a814e30fad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d0bf3a-66d3-4622-b51e-6a814e30fa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B12270-FF57-4AE6-815C-063FB577D6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d0bf3a-66d3-4622-b51e-6a814e30f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C07A5C-6D3F-4890-B59D-E0DA0D5C17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507134-E021-41B7-BBDA-7669177014E4}">
  <ds:schemaRefs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10d0bf3a-66d3-4622-b51e-6a814e30fad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Factors</vt:lpstr>
      <vt:lpstr>Graphs</vt:lpstr>
      <vt:lpstr>Database</vt:lpstr>
      <vt:lpstr>10-11</vt:lpstr>
      <vt:lpstr>11-12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Brady Regan</dc:creator>
  <cp:lastModifiedBy>John Tamburello</cp:lastModifiedBy>
  <cp:lastPrinted>2019-08-28T12:00:05Z</cp:lastPrinted>
  <dcterms:created xsi:type="dcterms:W3CDTF">2014-04-22T12:04:46Z</dcterms:created>
  <dcterms:modified xsi:type="dcterms:W3CDTF">2024-05-06T15:15:37Z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3f7296f1-33e3-46a1-8453-01f0077069cf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0x0101004BEB08E2D803064C88207EFCB987DD1E</vt:lpwstr>
  </property>
</Properties>
</file>