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empire.questar.org\SAP\SEAS\Excess Cost Aid\2024-25\"/>
    </mc:Choice>
  </mc:AlternateContent>
  <xr:revisionPtr revIDLastSave="0" documentId="13_ncr:1_{2BF2244A-7DA9-482A-96F3-83ECB72A7FBF}" xr6:coauthVersionLast="47" xr6:coauthVersionMax="47" xr10:uidLastSave="{00000000-0000-0000-0000-000000000000}"/>
  <workbookProtection workbookAlgorithmName="SHA-512" workbookHashValue="a9b3bU11+IaxQG86E5N1cNWyTXqgWhmECGGx/vUDPCTRtN5613VhHhUkYDR3GmlsatWHxyLO1gLwK+uk81jZ0w==" workbookSaltValue="WmrxJfFL9aUP9db0D7JnpA==" workbookSpinCount="100000" lockStructure="1"/>
  <bookViews>
    <workbookView xWindow="-120" yWindow="-120" windowWidth="29040" windowHeight="15840" xr2:uid="{00000000-000D-0000-FFFF-FFFF00000000}"/>
  </bookViews>
  <sheets>
    <sheet name="Public High Cost" sheetId="6" r:id="rId1"/>
    <sheet name="Private Excess Cost" sheetId="1" r:id="rId2"/>
    <sheet name="BEDS Code List" sheetId="4" r:id="rId3"/>
    <sheet name="Sheet1" sheetId="7" state="hidden" r:id="rId4"/>
  </sheets>
  <definedNames>
    <definedName name="_xlnm.Print_Area" localSheetId="1">'Private Excess Cost'!$A$1:$I$65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 l="1"/>
  <c r="C9" i="1"/>
  <c r="C11" i="6"/>
  <c r="C9" i="6"/>
  <c r="H65" i="1" l="1"/>
  <c r="H2" i="1"/>
  <c r="H65" i="6"/>
  <c r="H2" i="6"/>
  <c r="D16" i="6" l="1"/>
  <c r="C63" i="6" l="1"/>
  <c r="B63" i="6"/>
  <c r="H62" i="6"/>
  <c r="H61" i="6"/>
  <c r="H60" i="6"/>
  <c r="H59" i="6"/>
  <c r="H58" i="6"/>
  <c r="H57" i="6"/>
  <c r="H56" i="6"/>
  <c r="H55" i="6"/>
  <c r="H54" i="6"/>
  <c r="H53" i="6"/>
  <c r="H52" i="6"/>
  <c r="H51" i="6"/>
  <c r="H50" i="6"/>
  <c r="H49" i="6"/>
  <c r="H48" i="6"/>
  <c r="F48" i="6"/>
  <c r="H47" i="6"/>
  <c r="H46" i="6"/>
  <c r="F46" i="6"/>
  <c r="H45" i="6"/>
  <c r="H44" i="6"/>
  <c r="F44" i="6"/>
  <c r="H43" i="6"/>
  <c r="H42" i="6"/>
  <c r="F42" i="6"/>
  <c r="H41" i="6"/>
  <c r="H40" i="6"/>
  <c r="F40" i="6"/>
  <c r="H39" i="6"/>
  <c r="H38" i="6"/>
  <c r="F38" i="6"/>
  <c r="H37" i="6"/>
  <c r="H36" i="6"/>
  <c r="F36" i="6"/>
  <c r="H35" i="6"/>
  <c r="H34" i="6"/>
  <c r="F34" i="6"/>
  <c r="H33" i="6"/>
  <c r="H32" i="6"/>
  <c r="F32" i="6"/>
  <c r="H31" i="6"/>
  <c r="H30" i="6"/>
  <c r="F30" i="6"/>
  <c r="H29" i="6"/>
  <c r="F29" i="6"/>
  <c r="F28" i="6"/>
  <c r="H27" i="6"/>
  <c r="F27" i="6"/>
  <c r="F26" i="6"/>
  <c r="H25" i="6"/>
  <c r="F25" i="6"/>
  <c r="H24" i="6"/>
  <c r="F24" i="6"/>
  <c r="H23" i="6"/>
  <c r="F23" i="6"/>
  <c r="H22" i="6"/>
  <c r="F22" i="6"/>
  <c r="H21" i="6"/>
  <c r="F21" i="6"/>
  <c r="H20" i="6"/>
  <c r="H19" i="6"/>
  <c r="F19" i="6"/>
  <c r="F17" i="6"/>
  <c r="C12" i="6"/>
  <c r="F55" i="6"/>
  <c r="D61" i="6" l="1"/>
  <c r="E61" i="6" s="1"/>
  <c r="D60" i="6"/>
  <c r="E60" i="6" s="1"/>
  <c r="D56" i="6"/>
  <c r="E56" i="6" s="1"/>
  <c r="D52" i="6"/>
  <c r="E52" i="6" s="1"/>
  <c r="D57" i="6"/>
  <c r="E57" i="6" s="1"/>
  <c r="D53" i="6"/>
  <c r="E53" i="6" s="1"/>
  <c r="D49" i="6"/>
  <c r="E49" i="6" s="1"/>
  <c r="D48" i="6"/>
  <c r="E48" i="6" s="1"/>
  <c r="G48" i="6" s="1"/>
  <c r="D47" i="6"/>
  <c r="E47" i="6" s="1"/>
  <c r="D46" i="6"/>
  <c r="E46" i="6" s="1"/>
  <c r="G46" i="6" s="1"/>
  <c r="D45" i="6"/>
  <c r="E45" i="6" s="1"/>
  <c r="D44" i="6"/>
  <c r="E44" i="6" s="1"/>
  <c r="G44" i="6" s="1"/>
  <c r="D43" i="6"/>
  <c r="E43" i="6" s="1"/>
  <c r="D42" i="6"/>
  <c r="E42" i="6" s="1"/>
  <c r="G42" i="6" s="1"/>
  <c r="D41" i="6"/>
  <c r="E41" i="6" s="1"/>
  <c r="D40" i="6"/>
  <c r="E40" i="6" s="1"/>
  <c r="G40" i="6" s="1"/>
  <c r="D39" i="6"/>
  <c r="E39" i="6" s="1"/>
  <c r="D38" i="6"/>
  <c r="E38" i="6" s="1"/>
  <c r="G38" i="6" s="1"/>
  <c r="D37" i="6"/>
  <c r="E37" i="6" s="1"/>
  <c r="D36" i="6"/>
  <c r="E36" i="6" s="1"/>
  <c r="G36" i="6" s="1"/>
  <c r="D35" i="6"/>
  <c r="E35" i="6" s="1"/>
  <c r="D34" i="6"/>
  <c r="E34" i="6" s="1"/>
  <c r="G34" i="6" s="1"/>
  <c r="D33" i="6"/>
  <c r="E33" i="6" s="1"/>
  <c r="D32" i="6"/>
  <c r="E32" i="6" s="1"/>
  <c r="G32" i="6" s="1"/>
  <c r="D31" i="6"/>
  <c r="E31" i="6" s="1"/>
  <c r="D30" i="6"/>
  <c r="E30" i="6" s="1"/>
  <c r="G30" i="6" s="1"/>
  <c r="D29" i="6"/>
  <c r="E29" i="6" s="1"/>
  <c r="G29" i="6" s="1"/>
  <c r="D28" i="6"/>
  <c r="E28" i="6" s="1"/>
  <c r="G28" i="6" s="1"/>
  <c r="H28" i="6" s="1"/>
  <c r="D27" i="6"/>
  <c r="E27" i="6" s="1"/>
  <c r="G27" i="6" s="1"/>
  <c r="D26" i="6"/>
  <c r="E26" i="6" s="1"/>
  <c r="G26" i="6" s="1"/>
  <c r="H26" i="6" s="1"/>
  <c r="D25" i="6"/>
  <c r="E25" i="6" s="1"/>
  <c r="G25" i="6" s="1"/>
  <c r="D24" i="6"/>
  <c r="E24" i="6" s="1"/>
  <c r="G24" i="6" s="1"/>
  <c r="D23" i="6"/>
  <c r="E23" i="6" s="1"/>
  <c r="G23" i="6" s="1"/>
  <c r="D22" i="6"/>
  <c r="E22" i="6" s="1"/>
  <c r="G22" i="6" s="1"/>
  <c r="D21" i="6"/>
  <c r="E21" i="6" s="1"/>
  <c r="G21" i="6" s="1"/>
  <c r="D19" i="6"/>
  <c r="E19" i="6" s="1"/>
  <c r="G19" i="6" s="1"/>
  <c r="D17" i="6"/>
  <c r="E17" i="6" s="1"/>
  <c r="D59" i="6"/>
  <c r="E59" i="6" s="1"/>
  <c r="D54" i="6"/>
  <c r="E54" i="6" s="1"/>
  <c r="D50" i="6"/>
  <c r="E50" i="6" s="1"/>
  <c r="D62" i="6"/>
  <c r="E62" i="6" s="1"/>
  <c r="D58" i="6"/>
  <c r="E58" i="6" s="1"/>
  <c r="D55" i="6"/>
  <c r="E55" i="6" s="1"/>
  <c r="G55" i="6" s="1"/>
  <c r="D51" i="6"/>
  <c r="E51" i="6" s="1"/>
  <c r="E16" i="6"/>
  <c r="D18" i="6"/>
  <c r="E18" i="6" s="1"/>
  <c r="D20" i="6"/>
  <c r="E20" i="6" s="1"/>
  <c r="F31" i="6"/>
  <c r="F33" i="6"/>
  <c r="F35" i="6"/>
  <c r="F37" i="6"/>
  <c r="F39" i="6"/>
  <c r="F41" i="6"/>
  <c r="F43" i="6"/>
  <c r="F45" i="6"/>
  <c r="F47" i="6"/>
  <c r="F49" i="6"/>
  <c r="F52" i="6"/>
  <c r="F53" i="6"/>
  <c r="F56" i="6"/>
  <c r="F57" i="6"/>
  <c r="F61" i="6"/>
  <c r="F51" i="6"/>
  <c r="F59" i="6"/>
  <c r="F62" i="6"/>
  <c r="F58" i="6"/>
  <c r="F54" i="6"/>
  <c r="F50" i="6"/>
  <c r="F16" i="6"/>
  <c r="F18" i="6"/>
  <c r="F20" i="6"/>
  <c r="F60" i="6"/>
  <c r="C63" i="1"/>
  <c r="B63" i="1"/>
  <c r="H20" i="1"/>
  <c r="G56" i="6" l="1"/>
  <c r="G31" i="6"/>
  <c r="G39" i="6"/>
  <c r="G47" i="6"/>
  <c r="G33" i="6"/>
  <c r="G41" i="6"/>
  <c r="G49" i="6"/>
  <c r="G59" i="6"/>
  <c r="G18" i="6"/>
  <c r="H18" i="6" s="1"/>
  <c r="G62" i="6"/>
  <c r="G17" i="6"/>
  <c r="H17" i="6" s="1"/>
  <c r="G51" i="6"/>
  <c r="G50" i="6"/>
  <c r="G52" i="6"/>
  <c r="G54" i="6"/>
  <c r="G37" i="6"/>
  <c r="G45" i="6"/>
  <c r="G58" i="6"/>
  <c r="G53" i="6"/>
  <c r="G60" i="6"/>
  <c r="G20" i="6"/>
  <c r="G35" i="6"/>
  <c r="G43" i="6"/>
  <c r="G57" i="6"/>
  <c r="G61" i="6"/>
  <c r="G16" i="6"/>
  <c r="H16" i="6" s="1"/>
  <c r="H63" i="6" l="1"/>
  <c r="H39" i="1"/>
  <c r="H40" i="1"/>
  <c r="H41" i="1"/>
  <c r="H42" i="1"/>
  <c r="H43" i="1"/>
  <c r="H44" i="1"/>
  <c r="H45" i="1"/>
  <c r="H46" i="1"/>
  <c r="H47" i="1"/>
  <c r="H48" i="1"/>
  <c r="H32" i="1"/>
  <c r="H33" i="1"/>
  <c r="H34" i="1"/>
  <c r="H35" i="1"/>
  <c r="H37" i="1"/>
  <c r="H38" i="1"/>
  <c r="H28" i="1"/>
  <c r="H29" i="1"/>
  <c r="H31" i="1"/>
  <c r="H25" i="1"/>
  <c r="H26" i="1"/>
  <c r="H27" i="1"/>
  <c r="H24" i="1"/>
  <c r="H22" i="1"/>
  <c r="H23" i="1"/>
  <c r="H21" i="1"/>
  <c r="D60" i="1" l="1"/>
  <c r="E60" i="1" s="1"/>
  <c r="D61" i="1"/>
  <c r="E61" i="1" s="1"/>
  <c r="D59" i="1"/>
  <c r="E59" i="1" s="1"/>
  <c r="D62" i="1"/>
  <c r="E62" i="1" s="1"/>
  <c r="D40" i="1"/>
  <c r="E40" i="1" s="1"/>
  <c r="D20" i="1"/>
  <c r="E20" i="1" s="1"/>
  <c r="D22" i="1"/>
  <c r="E22" i="1" s="1"/>
  <c r="D37" i="1"/>
  <c r="E37" i="1" s="1"/>
  <c r="D23" i="1"/>
  <c r="E23" i="1" s="1"/>
  <c r="D26" i="1"/>
  <c r="E26" i="1" s="1"/>
  <c r="D57" i="1"/>
  <c r="E57" i="1" s="1"/>
  <c r="D42" i="1"/>
  <c r="E42" i="1" s="1"/>
  <c r="D39" i="1"/>
  <c r="E39" i="1" s="1"/>
  <c r="D53" i="1"/>
  <c r="E53" i="1" s="1"/>
  <c r="D19" i="1"/>
  <c r="E19" i="1" s="1"/>
  <c r="D21" i="1"/>
  <c r="E21" i="1" s="1"/>
  <c r="D45" i="1"/>
  <c r="E45" i="1" s="1"/>
  <c r="D52" i="1"/>
  <c r="E52" i="1" s="1"/>
  <c r="D56" i="1"/>
  <c r="E56" i="1" s="1"/>
  <c r="D41" i="1"/>
  <c r="E41" i="1" s="1"/>
  <c r="D44" i="1"/>
  <c r="E44" i="1" s="1"/>
  <c r="D32" i="1"/>
  <c r="E32" i="1" s="1"/>
  <c r="D35" i="1"/>
  <c r="E35" i="1" s="1"/>
  <c r="D30" i="1"/>
  <c r="E30" i="1" s="1"/>
  <c r="D31" i="1"/>
  <c r="E31" i="1" s="1"/>
  <c r="D17" i="1"/>
  <c r="E17" i="1" s="1"/>
  <c r="D50" i="1"/>
  <c r="E50" i="1" s="1"/>
  <c r="D54" i="1"/>
  <c r="E54" i="1" s="1"/>
  <c r="D58" i="1"/>
  <c r="E58" i="1" s="1"/>
  <c r="D43" i="1"/>
  <c r="E43" i="1" s="1"/>
  <c r="D46" i="1"/>
  <c r="E46" i="1" s="1"/>
  <c r="D34" i="1"/>
  <c r="E34" i="1" s="1"/>
  <c r="D18" i="1"/>
  <c r="E18" i="1" s="1"/>
  <c r="D36" i="1"/>
  <c r="E36" i="1" s="1"/>
  <c r="D55" i="1"/>
  <c r="E55" i="1" s="1"/>
  <c r="D49" i="1"/>
  <c r="E49" i="1" s="1"/>
  <c r="D24" i="1"/>
  <c r="E24" i="1" s="1"/>
  <c r="D27" i="1"/>
  <c r="E27" i="1" s="1"/>
  <c r="D25" i="1"/>
  <c r="E25" i="1" s="1"/>
  <c r="D29" i="1"/>
  <c r="E29" i="1" s="1"/>
  <c r="D28" i="1"/>
  <c r="E28" i="1" s="1"/>
  <c r="D38" i="1"/>
  <c r="E38" i="1" s="1"/>
  <c r="D33" i="1"/>
  <c r="E33" i="1" s="1"/>
  <c r="D48" i="1"/>
  <c r="E48" i="1" s="1"/>
  <c r="D47" i="1"/>
  <c r="E47" i="1" s="1"/>
  <c r="D51" i="1"/>
  <c r="E51" i="1" s="1"/>
  <c r="D16" i="1" l="1"/>
  <c r="E16" i="1" s="1"/>
  <c r="F20" i="1" l="1"/>
  <c r="G20" i="1" s="1"/>
  <c r="F61" i="1"/>
  <c r="G61" i="1" s="1"/>
  <c r="F59" i="1"/>
  <c r="G59" i="1" s="1"/>
  <c r="F62" i="1"/>
  <c r="G62" i="1" s="1"/>
  <c r="F60" i="1"/>
  <c r="G60" i="1" s="1"/>
  <c r="F16" i="1"/>
  <c r="G16" i="1" s="1"/>
  <c r="H16" i="1" s="1"/>
  <c r="F51" i="1"/>
  <c r="G51" i="1" s="1"/>
  <c r="F55" i="1"/>
  <c r="G55" i="1" s="1"/>
  <c r="F42" i="1"/>
  <c r="G42" i="1" s="1"/>
  <c r="F45" i="1"/>
  <c r="G45" i="1" s="1"/>
  <c r="F37" i="1"/>
  <c r="G37" i="1" s="1"/>
  <c r="F25" i="1"/>
  <c r="G25" i="1" s="1"/>
  <c r="F27" i="1"/>
  <c r="G27" i="1" s="1"/>
  <c r="F24" i="1"/>
  <c r="G24" i="1" s="1"/>
  <c r="F22" i="1"/>
  <c r="G22" i="1" s="1"/>
  <c r="F18" i="1"/>
  <c r="F49" i="1"/>
  <c r="G49" i="1" s="1"/>
  <c r="F53" i="1"/>
  <c r="G53" i="1" s="1"/>
  <c r="F57" i="1"/>
  <c r="G57" i="1" s="1"/>
  <c r="F39" i="1"/>
  <c r="G39" i="1" s="1"/>
  <c r="F44" i="1"/>
  <c r="G44" i="1" s="1"/>
  <c r="F47" i="1"/>
  <c r="G47" i="1" s="1"/>
  <c r="F32" i="1"/>
  <c r="G32" i="1" s="1"/>
  <c r="F35" i="1"/>
  <c r="G35" i="1" s="1"/>
  <c r="F56" i="1"/>
  <c r="G56" i="1" s="1"/>
  <c r="F58" i="1"/>
  <c r="G58" i="1" s="1"/>
  <c r="F43" i="1"/>
  <c r="G43" i="1" s="1"/>
  <c r="F31" i="1"/>
  <c r="G31" i="1" s="1"/>
  <c r="F26" i="1"/>
  <c r="G26" i="1" s="1"/>
  <c r="F21" i="1"/>
  <c r="G21" i="1" s="1"/>
  <c r="F19" i="1"/>
  <c r="F17" i="1"/>
  <c r="F46" i="1"/>
  <c r="G46" i="1" s="1"/>
  <c r="F48" i="1"/>
  <c r="G48" i="1" s="1"/>
  <c r="F33" i="1"/>
  <c r="G33" i="1" s="1"/>
  <c r="F29" i="1"/>
  <c r="G29" i="1" s="1"/>
  <c r="F50" i="1"/>
  <c r="G50" i="1" s="1"/>
  <c r="F34" i="1"/>
  <c r="G34" i="1" s="1"/>
  <c r="F36" i="1"/>
  <c r="G36" i="1" s="1"/>
  <c r="H36" i="1" s="1"/>
  <c r="F38" i="1"/>
  <c r="G38" i="1" s="1"/>
  <c r="F28" i="1"/>
  <c r="G28" i="1" s="1"/>
  <c r="F52" i="1"/>
  <c r="G52" i="1" s="1"/>
  <c r="F54" i="1"/>
  <c r="G54" i="1" s="1"/>
  <c r="F40" i="1"/>
  <c r="G40" i="1" s="1"/>
  <c r="F41" i="1"/>
  <c r="G41" i="1" s="1"/>
  <c r="F30" i="1"/>
  <c r="G30" i="1" s="1"/>
  <c r="H30" i="1" s="1"/>
  <c r="F23" i="1"/>
  <c r="G23" i="1" s="1"/>
  <c r="C12" i="1"/>
  <c r="G17" i="1" l="1"/>
  <c r="H17" i="1" s="1"/>
  <c r="H19" i="1"/>
  <c r="G19" i="1"/>
  <c r="G18" i="1"/>
  <c r="H18" i="1" s="1"/>
  <c r="H63" i="1" l="1"/>
</calcChain>
</file>

<file path=xl/sharedStrings.xml><?xml version="1.0" encoding="utf-8"?>
<sst xmlns="http://schemas.openxmlformats.org/spreadsheetml/2006/main" count="2764" uniqueCount="1389">
  <si>
    <t>RAVENA COEYMAN</t>
  </si>
  <si>
    <t>GENESEE VALLEY</t>
  </si>
  <si>
    <t>BOLIVAR-RICHBG</t>
  </si>
  <si>
    <t>CHENANGO FORKS</t>
  </si>
  <si>
    <t>SUSQUEHANNA VA</t>
  </si>
  <si>
    <t>CHENANGO VALLE</t>
  </si>
  <si>
    <t>UNION-ENDICOTT</t>
  </si>
  <si>
    <t>JOHNSON   CITY</t>
  </si>
  <si>
    <t>ALLEGANY-LIMES</t>
  </si>
  <si>
    <t>CATTARAUGUS-LI</t>
  </si>
  <si>
    <t>YORKSHRE-PIONE</t>
  </si>
  <si>
    <t>SOUTHERN CAYUG</t>
  </si>
  <si>
    <t>CASSADAGA VALL</t>
  </si>
  <si>
    <t>ELMIRA HEIGHTS</t>
  </si>
  <si>
    <t>BAINBRIDGE GUI</t>
  </si>
  <si>
    <t>GRGETWN-SO OTS</t>
  </si>
  <si>
    <t>SHERBURNE EARL</t>
  </si>
  <si>
    <t>AUSABLE VALLEY</t>
  </si>
  <si>
    <t>NORTHRN ADIRON</t>
  </si>
  <si>
    <t>COPAKE-TACONIC</t>
  </si>
  <si>
    <t>CHARLOTTE VALL</t>
  </si>
  <si>
    <t>CLEVELAND HILL</t>
  </si>
  <si>
    <t>SPRINGVILLE-GR</t>
  </si>
  <si>
    <t>BRUSHTON MOIRA</t>
  </si>
  <si>
    <t>ST REGIS FALLS</t>
  </si>
  <si>
    <t>BROADALBIN-PER</t>
  </si>
  <si>
    <t>OAKFIELD ALABA</t>
  </si>
  <si>
    <t>COXSACKIE ATHE</t>
  </si>
  <si>
    <t>HUNTER TANNERS</t>
  </si>
  <si>
    <t>WINDHAM ASHLAN</t>
  </si>
  <si>
    <t>WEST CANADA VA</t>
  </si>
  <si>
    <t>FRANKFORT-SCHU</t>
  </si>
  <si>
    <t>VAN HORNSVILLE</t>
  </si>
  <si>
    <t>MT MARKHAM CSD</t>
  </si>
  <si>
    <t>THOUSAND ISLAN</t>
  </si>
  <si>
    <t>BELLEVILLE-HEN</t>
  </si>
  <si>
    <t>SACKETS HARBOR</t>
  </si>
  <si>
    <t>CALEDONIA MUMF</t>
  </si>
  <si>
    <t>MORRISVILLE EA</t>
  </si>
  <si>
    <t>STOCKBRIDGE VA</t>
  </si>
  <si>
    <t>E. IRONDEQUOIT</t>
  </si>
  <si>
    <t>W. IRONDEQUOIT</t>
  </si>
  <si>
    <t>EAST ROCHESTER</t>
  </si>
  <si>
    <t>CHURCHVILLE CH</t>
  </si>
  <si>
    <t>RUSH HENRIETTA</t>
  </si>
  <si>
    <t>WHEATLAND CHIL</t>
  </si>
  <si>
    <t>FONDA FULTONVI</t>
  </si>
  <si>
    <t>NORTH BELLMORE</t>
  </si>
  <si>
    <t>V STR THIRTEEN</t>
  </si>
  <si>
    <t>HEWLETT WOODME</t>
  </si>
  <si>
    <t>FRANKLIN SQUAR</t>
  </si>
  <si>
    <t>ROCKVILLE CENT</t>
  </si>
  <si>
    <t>V STR TWENTY-F</t>
  </si>
  <si>
    <t>WEST HEMPSTEAD</t>
  </si>
  <si>
    <t>VALLEY STR CHS</t>
  </si>
  <si>
    <t>BELLMORE-MERRI</t>
  </si>
  <si>
    <t>EAST WILLISTON</t>
  </si>
  <si>
    <t>PORT WASHINGTO</t>
  </si>
  <si>
    <t>LEWISTON PORTE</t>
  </si>
  <si>
    <t>NIAGARA WHEATF</t>
  </si>
  <si>
    <t>ROYALTON HARTL</t>
  </si>
  <si>
    <t>NEW YORK MILLS</t>
  </si>
  <si>
    <t>SAUQUOIT VALLE</t>
  </si>
  <si>
    <t>HOLLAND PATENT</t>
  </si>
  <si>
    <t>NORTH SYRACUSE</t>
  </si>
  <si>
    <t>E SYRACUSE-MIN</t>
  </si>
  <si>
    <t>JAMESVILLE-DEW</t>
  </si>
  <si>
    <t>JORDAN ELBRIDG</t>
  </si>
  <si>
    <t>EAST BLOOMFIEL</t>
  </si>
  <si>
    <t>GORHAM-MIDDLES</t>
  </si>
  <si>
    <t>MANCHSTR-SHRTS</t>
  </si>
  <si>
    <t>PHELPS-CLIFTON</t>
  </si>
  <si>
    <t>WASHINGTONVILL</t>
  </si>
  <si>
    <t>HIGHLAND FALLS</t>
  </si>
  <si>
    <t>MINISINK VALLE</t>
  </si>
  <si>
    <t>MONROE WOODBUR</t>
  </si>
  <si>
    <t>VALLEY-MONTGMR</t>
  </si>
  <si>
    <t>WARWICK VALLEY</t>
  </si>
  <si>
    <t>GREENWOOD LAKE</t>
  </si>
  <si>
    <t>CENTRAL SQUARE</t>
  </si>
  <si>
    <t>GLBTSVLLE-MT U</t>
  </si>
  <si>
    <t>OTEGO-UNADILLA</t>
  </si>
  <si>
    <t>RICHFIELD SPRI</t>
  </si>
  <si>
    <t>CHERRY VLY-SPR</t>
  </si>
  <si>
    <t>BRUNSWICK CENT</t>
  </si>
  <si>
    <t>EAST GREENBUSH</t>
  </si>
  <si>
    <t>COLTON PIERREP</t>
  </si>
  <si>
    <t>MADRID WADDING</t>
  </si>
  <si>
    <t>NORWOOD NORFOL</t>
  </si>
  <si>
    <t>S. GLENS FALLS</t>
  </si>
  <si>
    <t>SARATOGA SPRIN</t>
  </si>
  <si>
    <t>SCOTIA GLENVIL</t>
  </si>
  <si>
    <t>GILBOA CONESVI</t>
  </si>
  <si>
    <t>COBLESKL-RICHM</t>
  </si>
  <si>
    <t>SHARON SPRINGS</t>
  </si>
  <si>
    <t>ODESSA MONTOUR</t>
  </si>
  <si>
    <t>CAMPBELL-SAVON</t>
  </si>
  <si>
    <t>CANISTEO-GREEN</t>
  </si>
  <si>
    <t>JASPER-TRPSBRG</t>
  </si>
  <si>
    <t>WAYLAND-COHOCT</t>
  </si>
  <si>
    <t>PORT JEFFERSON</t>
  </si>
  <si>
    <t>MIDDLE COUNTRY</t>
  </si>
  <si>
    <t>PATCHOGUE-MEDF</t>
  </si>
  <si>
    <t>CENTER MORICHE</t>
  </si>
  <si>
    <t>COLD SPRING HA</t>
  </si>
  <si>
    <t>HALF HOLLOW HI</t>
  </si>
  <si>
    <t>BAYPORT BLUE P</t>
  </si>
  <si>
    <t>SHOREHAM-WADIN</t>
  </si>
  <si>
    <t>SHELTER ISLAND</t>
  </si>
  <si>
    <t>WESTHAMPTON BE</t>
  </si>
  <si>
    <t>EASTPORT-SOUTH</t>
  </si>
  <si>
    <t>TUCKAHOE COMMO</t>
  </si>
  <si>
    <t>FISHERS ISLAND</t>
  </si>
  <si>
    <t>MATTITUCK-CUTC</t>
  </si>
  <si>
    <t>LIVINGSTON MAN</t>
  </si>
  <si>
    <t>OWEGO-APALACHI</t>
  </si>
  <si>
    <t>SPENCER VAN ET</t>
  </si>
  <si>
    <t>RONDOUT VALLEY</t>
  </si>
  <si>
    <t>HADLEY LUZERNE</t>
  </si>
  <si>
    <t>GLENS FALLS CO</t>
  </si>
  <si>
    <t>CLYDE-SAVANNAH</t>
  </si>
  <si>
    <t>PALMYRA-MACEDO</t>
  </si>
  <si>
    <t>N. ROSE-WOLCOT</t>
  </si>
  <si>
    <t>KATONAH LEWISB</t>
  </si>
  <si>
    <t>HENDRICK HUDSO</t>
  </si>
  <si>
    <t>HASTINGS ON HU</t>
  </si>
  <si>
    <t>POCANTICO HILL</t>
  </si>
  <si>
    <t>BRIARCLIFF MAN</t>
  </si>
  <si>
    <t>BLIND BROOK-RY</t>
  </si>
  <si>
    <t>Aidable Cost</t>
  </si>
  <si>
    <t>Public Excess Cost Aid Ratio</t>
  </si>
  <si>
    <t>Basic Contribution</t>
  </si>
  <si>
    <t>Private Excess Cost Aid Ratio</t>
  </si>
  <si>
    <t>FTE</t>
  </si>
  <si>
    <t>PRIVATE EXCESS COST AID</t>
  </si>
  <si>
    <t>PUBLIC HIGH COST AID</t>
  </si>
  <si>
    <t>CENTRAL VALLEY</t>
  </si>
  <si>
    <t>OP-EPH-ST JHNS</t>
  </si>
  <si>
    <t>ALBANY</t>
  </si>
  <si>
    <t>BERNE KNOX</t>
  </si>
  <si>
    <t>BETHLEHEM</t>
  </si>
  <si>
    <t>COHOES</t>
  </si>
  <si>
    <t>SOUTH COLONIE</t>
  </si>
  <si>
    <t>MENANDS</t>
  </si>
  <si>
    <t>NORTH COLONIE</t>
  </si>
  <si>
    <t>GREEN ISLAND</t>
  </si>
  <si>
    <t>GUILDERLAND</t>
  </si>
  <si>
    <t>VOORHEESVILLE</t>
  </si>
  <si>
    <t>WATERVLIET</t>
  </si>
  <si>
    <t>ALFRED ALMOND</t>
  </si>
  <si>
    <t>ANDOVER</t>
  </si>
  <si>
    <t>BELFAST</t>
  </si>
  <si>
    <t>CANASERAGA</t>
  </si>
  <si>
    <t>FRIENDSHIP</t>
  </si>
  <si>
    <t>FILLMORE</t>
  </si>
  <si>
    <t>WHITESVILLE</t>
  </si>
  <si>
    <t>CUBA-RUSHFORD</t>
  </si>
  <si>
    <t>SCIO</t>
  </si>
  <si>
    <t>WELLSVILLE</t>
  </si>
  <si>
    <t>BINGHAMTON</t>
  </si>
  <si>
    <t>HARPURSVILLE</t>
  </si>
  <si>
    <t>MAINE ENDWELL</t>
  </si>
  <si>
    <t>DEPOSIT</t>
  </si>
  <si>
    <t>WHITNEY POINT</t>
  </si>
  <si>
    <t>VESTAL</t>
  </si>
  <si>
    <t>WINDSOR</t>
  </si>
  <si>
    <t>WEST VALLEY</t>
  </si>
  <si>
    <t>ELLICOTTVILLE</t>
  </si>
  <si>
    <t>FRANKLINVILLE</t>
  </si>
  <si>
    <t>HINSDALE</t>
  </si>
  <si>
    <t>OLEAN</t>
  </si>
  <si>
    <t>GOWANDA</t>
  </si>
  <si>
    <t>PORTVILLE</t>
  </si>
  <si>
    <t>RANDOLPH</t>
  </si>
  <si>
    <t>SALAMANCA</t>
  </si>
  <si>
    <t>AUBURN</t>
  </si>
  <si>
    <t>WEEDSPORT</t>
  </si>
  <si>
    <t>CATO MERIDIAN</t>
  </si>
  <si>
    <t>PORT BYRON</t>
  </si>
  <si>
    <t>MORAVIA</t>
  </si>
  <si>
    <t>UNION SPRINGS</t>
  </si>
  <si>
    <t>SOUTHWESTERN</t>
  </si>
  <si>
    <t>FREWSBURG</t>
  </si>
  <si>
    <t>CHAUTAUQUA</t>
  </si>
  <si>
    <t>PINE VALLEY</t>
  </si>
  <si>
    <t>CLYMER</t>
  </si>
  <si>
    <t>DUNKIRK</t>
  </si>
  <si>
    <t>BEMUS POINT</t>
  </si>
  <si>
    <t>FALCONER</t>
  </si>
  <si>
    <t>SILVER CREEK</t>
  </si>
  <si>
    <t>FORESTVILLE</t>
  </si>
  <si>
    <t>PANAMA</t>
  </si>
  <si>
    <t>JAMESTOWN</t>
  </si>
  <si>
    <t>FREDONIA</t>
  </si>
  <si>
    <t>BROCTON</t>
  </si>
  <si>
    <t>RIPLEY</t>
  </si>
  <si>
    <t>SHERMAN</t>
  </si>
  <si>
    <t>WESTFIELD</t>
  </si>
  <si>
    <t>ELMIRA</t>
  </si>
  <si>
    <t>HORSEHEADS</t>
  </si>
  <si>
    <t>AFTON</t>
  </si>
  <si>
    <t>GREENE</t>
  </si>
  <si>
    <t>UNADILLA</t>
  </si>
  <si>
    <t>NORWICH</t>
  </si>
  <si>
    <t>OXFORD</t>
  </si>
  <si>
    <t>BEEKMANTOWN</t>
  </si>
  <si>
    <t>NORTHEASTERN</t>
  </si>
  <si>
    <t>CHAZY</t>
  </si>
  <si>
    <t>PERU</t>
  </si>
  <si>
    <t>PLATTSBURGH</t>
  </si>
  <si>
    <t>SARANAC</t>
  </si>
  <si>
    <t>GERMANTOWN</t>
  </si>
  <si>
    <t>CHATHAM</t>
  </si>
  <si>
    <t>HUDSON</t>
  </si>
  <si>
    <t>KINDERHOOK</t>
  </si>
  <si>
    <t>NEW LEBANON</t>
  </si>
  <si>
    <t>CINCINNATUS</t>
  </si>
  <si>
    <t>CORTLAND</t>
  </si>
  <si>
    <t>MCGRAW</t>
  </si>
  <si>
    <t>HOMER</t>
  </si>
  <si>
    <t>MARATHON</t>
  </si>
  <si>
    <t>ANDES</t>
  </si>
  <si>
    <t>DOWNSVILLE</t>
  </si>
  <si>
    <t>DELHI</t>
  </si>
  <si>
    <t>FRANKLIN</t>
  </si>
  <si>
    <t>HANCOCK</t>
  </si>
  <si>
    <t>MARGARETVILLE</t>
  </si>
  <si>
    <t>ROXBURY</t>
  </si>
  <si>
    <t>SIDNEY</t>
  </si>
  <si>
    <t>STAMFORD</t>
  </si>
  <si>
    <t>S. KORTRIGHT</t>
  </si>
  <si>
    <t>WALTON</t>
  </si>
  <si>
    <t>BEACON</t>
  </si>
  <si>
    <t>DOVER</t>
  </si>
  <si>
    <t>HYDE PARK</t>
  </si>
  <si>
    <t>NORTHEAST</t>
  </si>
  <si>
    <t>PAWLING</t>
  </si>
  <si>
    <t>PINE PLAINS</t>
  </si>
  <si>
    <t>POUGHKEEPSIE</t>
  </si>
  <si>
    <t>ARLINGTON</t>
  </si>
  <si>
    <t>SPACKENKILL</t>
  </si>
  <si>
    <t>RED HOOK</t>
  </si>
  <si>
    <t>RHINEBECK</t>
  </si>
  <si>
    <t>WAPPINGERS</t>
  </si>
  <si>
    <t>MILLBROOK</t>
  </si>
  <si>
    <t>ALDEN</t>
  </si>
  <si>
    <t>AMHERST</t>
  </si>
  <si>
    <t>WILLIAMSVILLE</t>
  </si>
  <si>
    <t>SWEET HOME</t>
  </si>
  <si>
    <t>EAST AURORA</t>
  </si>
  <si>
    <t>BUFFALO</t>
  </si>
  <si>
    <t>CHEEKTOWAGA</t>
  </si>
  <si>
    <t>MARYVALE</t>
  </si>
  <si>
    <t>DEPEW</t>
  </si>
  <si>
    <t>SLOAN</t>
  </si>
  <si>
    <t>CLARENCE</t>
  </si>
  <si>
    <t>EDEN</t>
  </si>
  <si>
    <t>IROQUOIS</t>
  </si>
  <si>
    <t>EVANS-BRANT</t>
  </si>
  <si>
    <t>GRAND ISLAND</t>
  </si>
  <si>
    <t>HAMBURG</t>
  </si>
  <si>
    <t>FRONTIER</t>
  </si>
  <si>
    <t>HOLLAND</t>
  </si>
  <si>
    <t>LACKAWANNA</t>
  </si>
  <si>
    <t>LANCASTER</t>
  </si>
  <si>
    <t>AKRON</t>
  </si>
  <si>
    <t>NORTH COLLINS</t>
  </si>
  <si>
    <t>ORCHARD PARK</t>
  </si>
  <si>
    <t>TONAWANDA</t>
  </si>
  <si>
    <t>KENMORE</t>
  </si>
  <si>
    <t>WEST SENECA</t>
  </si>
  <si>
    <t>CROWN POINT</t>
  </si>
  <si>
    <t>KEENE</t>
  </si>
  <si>
    <t>MINERVA</t>
  </si>
  <si>
    <t>MORIAH</t>
  </si>
  <si>
    <t>NEWCOMB</t>
  </si>
  <si>
    <t>LAKE PLACID</t>
  </si>
  <si>
    <t>SCHROON LAKE</t>
  </si>
  <si>
    <t>TICONDEROGA</t>
  </si>
  <si>
    <t>WILLSBORO</t>
  </si>
  <si>
    <t>TUPPER LAKE</t>
  </si>
  <si>
    <t>CHATEAUGAY</t>
  </si>
  <si>
    <t>SALMON RIVER</t>
  </si>
  <si>
    <t>SARANAC LAKE</t>
  </si>
  <si>
    <t>MALONE</t>
  </si>
  <si>
    <t>WHEELERVILLE</t>
  </si>
  <si>
    <t>GLOVERSVILLE</t>
  </si>
  <si>
    <t>JOHNSTOWN</t>
  </si>
  <si>
    <t>MAYFIELD</t>
  </si>
  <si>
    <t>NORTHVILLE</t>
  </si>
  <si>
    <t>ALEXANDER</t>
  </si>
  <si>
    <t>BATAVIA</t>
  </si>
  <si>
    <t>BYRON BERGEN</t>
  </si>
  <si>
    <t>ELBA</t>
  </si>
  <si>
    <t>LE ROY</t>
  </si>
  <si>
    <t>PAVILION</t>
  </si>
  <si>
    <t>PEMBROKE</t>
  </si>
  <si>
    <t>CAIRO-DURHAM</t>
  </si>
  <si>
    <t>CATSKILL</t>
  </si>
  <si>
    <t>GREENVILLE</t>
  </si>
  <si>
    <t>INDIAN LAKE</t>
  </si>
  <si>
    <t>LAKE PLEASANT</t>
  </si>
  <si>
    <t>LONG LAKE</t>
  </si>
  <si>
    <t>WELLS</t>
  </si>
  <si>
    <t>HERKIMER</t>
  </si>
  <si>
    <t>LITTLE FALLS</t>
  </si>
  <si>
    <t>DOLGEVILLE</t>
  </si>
  <si>
    <t>POLAND</t>
  </si>
  <si>
    <t>TOWN OF WEBB</t>
  </si>
  <si>
    <t>S. JEFFERSON</t>
  </si>
  <si>
    <t>ALEXANDRIA</t>
  </si>
  <si>
    <t>INDIAN RIVER</t>
  </si>
  <si>
    <t>GENERAL BROWN</t>
  </si>
  <si>
    <t>LYME</t>
  </si>
  <si>
    <t>LA FARGEVILLE</t>
  </si>
  <si>
    <t>WATERTOWN</t>
  </si>
  <si>
    <t>CARTHAGE</t>
  </si>
  <si>
    <t>COPENHAGEN</t>
  </si>
  <si>
    <t>HARRISVILLE</t>
  </si>
  <si>
    <t>LOWVILLE</t>
  </si>
  <si>
    <t>SOUTH LEWIS</t>
  </si>
  <si>
    <t>BEAVER RIVER</t>
  </si>
  <si>
    <t>AVON</t>
  </si>
  <si>
    <t>GENESEO</t>
  </si>
  <si>
    <t>LIVONIA</t>
  </si>
  <si>
    <t>MOUNT MORRIS</t>
  </si>
  <si>
    <t>DANSVILLE</t>
  </si>
  <si>
    <t>DALTON-NUNDA</t>
  </si>
  <si>
    <t>YORK</t>
  </si>
  <si>
    <t>BROOKFIELD</t>
  </si>
  <si>
    <t>CAZENOVIA</t>
  </si>
  <si>
    <t>DE RUYTER</t>
  </si>
  <si>
    <t>HAMILTON</t>
  </si>
  <si>
    <t>CANASTOTA</t>
  </si>
  <si>
    <t>MADISON</t>
  </si>
  <si>
    <t>ONEIDA CITY</t>
  </si>
  <si>
    <t>CHITTENANGO</t>
  </si>
  <si>
    <t>BRIGHTON</t>
  </si>
  <si>
    <t>GATES CHILI</t>
  </si>
  <si>
    <t>GREECE</t>
  </si>
  <si>
    <t>HONEOYE FALLS</t>
  </si>
  <si>
    <t>SPENCERPORT</t>
  </si>
  <si>
    <t>HILTON</t>
  </si>
  <si>
    <t>PENFIELD</t>
  </si>
  <si>
    <t>FAIRPORT</t>
  </si>
  <si>
    <t>PITTSFORD</t>
  </si>
  <si>
    <t>ROCHESTER</t>
  </si>
  <si>
    <t>BROCKPORT</t>
  </si>
  <si>
    <t>WEBSTER</t>
  </si>
  <si>
    <t>AMSTERDAM</t>
  </si>
  <si>
    <t>CANAJOHARIE</t>
  </si>
  <si>
    <t>FORT PLAIN</t>
  </si>
  <si>
    <t>GLEN COVE</t>
  </si>
  <si>
    <t>HEMPSTEAD</t>
  </si>
  <si>
    <t>UNIONDALE</t>
  </si>
  <si>
    <t>EAST MEADOW</t>
  </si>
  <si>
    <t>LEVITTOWN</t>
  </si>
  <si>
    <t>SEAFORD</t>
  </si>
  <si>
    <t>BELLMORE</t>
  </si>
  <si>
    <t>ROOSEVELT</t>
  </si>
  <si>
    <t>FREEPORT</t>
  </si>
  <si>
    <t>BALDWIN</t>
  </si>
  <si>
    <t>OCEANSIDE</t>
  </si>
  <si>
    <t>MALVERNE</t>
  </si>
  <si>
    <t>LAWRENCE</t>
  </si>
  <si>
    <t>ELMONT</t>
  </si>
  <si>
    <t>GARDEN CITY</t>
  </si>
  <si>
    <t>EAST ROCKAWAY</t>
  </si>
  <si>
    <t>LYNBROOK</t>
  </si>
  <si>
    <t>FLORAL PARK</t>
  </si>
  <si>
    <t>WANTAGH</t>
  </si>
  <si>
    <t>MERRICK</t>
  </si>
  <si>
    <t>ISLAND TREES</t>
  </si>
  <si>
    <t>NORTH MERRICK</t>
  </si>
  <si>
    <t>VALLEY STR UF</t>
  </si>
  <si>
    <t>ISLAND PARK</t>
  </si>
  <si>
    <t>SEWANHAKA</t>
  </si>
  <si>
    <t>LONG BEACH</t>
  </si>
  <si>
    <t>WESTBURY</t>
  </si>
  <si>
    <t>ROSLYN</t>
  </si>
  <si>
    <t>NEW HYDE PARK</t>
  </si>
  <si>
    <t>MANHASSET</t>
  </si>
  <si>
    <t>GREAT NECK</t>
  </si>
  <si>
    <t>HERRICKS</t>
  </si>
  <si>
    <t>MINEOLA</t>
  </si>
  <si>
    <t>CARLE PLACE</t>
  </si>
  <si>
    <t>NORTH SHORE</t>
  </si>
  <si>
    <t>SYOSSET</t>
  </si>
  <si>
    <t>LOCUST VALLEY</t>
  </si>
  <si>
    <t>PLAINVIEW</t>
  </si>
  <si>
    <t>OYSTER BAY</t>
  </si>
  <si>
    <t>JERICHO</t>
  </si>
  <si>
    <t>HICKSVILLE</t>
  </si>
  <si>
    <t>PLAINEDGE</t>
  </si>
  <si>
    <t>BETHPAGE</t>
  </si>
  <si>
    <t>FARMINGDALE</t>
  </si>
  <si>
    <t>MASSAPEQUA</t>
  </si>
  <si>
    <t>NEW YORK CITY</t>
  </si>
  <si>
    <t>LOCKPORT</t>
  </si>
  <si>
    <t>NEWFANE</t>
  </si>
  <si>
    <t>NIAGARA FALLS</t>
  </si>
  <si>
    <t>N. TONAWANDA</t>
  </si>
  <si>
    <t>STARPOINT</t>
  </si>
  <si>
    <t>BARKER</t>
  </si>
  <si>
    <t>WILSON</t>
  </si>
  <si>
    <t>ADIRONDACK</t>
  </si>
  <si>
    <t>CAMDEN</t>
  </si>
  <si>
    <t>CLINTON</t>
  </si>
  <si>
    <t>NEW HARTFORD</t>
  </si>
  <si>
    <t>REMSEN</t>
  </si>
  <si>
    <t>ROME</t>
  </si>
  <si>
    <t>WATERVILLE</t>
  </si>
  <si>
    <t>SHERRILL</t>
  </si>
  <si>
    <t>UTICA</t>
  </si>
  <si>
    <t>WESTMORELAND</t>
  </si>
  <si>
    <t>ORISKANY</t>
  </si>
  <si>
    <t>WHITESBORO</t>
  </si>
  <si>
    <t>WEST GENESEE</t>
  </si>
  <si>
    <t>FABIUS-POMPEY</t>
  </si>
  <si>
    <t>WESTHILL</t>
  </si>
  <si>
    <t>SOLVAY</t>
  </si>
  <si>
    <t>LA FAYETTE</t>
  </si>
  <si>
    <t>BALDWINSVILLE</t>
  </si>
  <si>
    <t>FAYETTEVILLE</t>
  </si>
  <si>
    <t>MARCELLUS</t>
  </si>
  <si>
    <t>ONONDAGA</t>
  </si>
  <si>
    <t>LIVERPOOL</t>
  </si>
  <si>
    <t>LYNCOURT</t>
  </si>
  <si>
    <t>SKANEATELES</t>
  </si>
  <si>
    <t>SYRACUSE</t>
  </si>
  <si>
    <t>TULLY</t>
  </si>
  <si>
    <t>CANANDAIGUA</t>
  </si>
  <si>
    <t>GENEVA</t>
  </si>
  <si>
    <t>NAPLES</t>
  </si>
  <si>
    <t>HONEOYE</t>
  </si>
  <si>
    <t>VICTOR</t>
  </si>
  <si>
    <t>CHESTER</t>
  </si>
  <si>
    <t>CORNWALL</t>
  </si>
  <si>
    <t>PINE BUSH</t>
  </si>
  <si>
    <t>GOSHEN</t>
  </si>
  <si>
    <t>MIDDLETOWN</t>
  </si>
  <si>
    <t>KIRYAS JOEL</t>
  </si>
  <si>
    <t>NEWBURGH</t>
  </si>
  <si>
    <t>PORT JERVIS</t>
  </si>
  <si>
    <t>TUXEDO</t>
  </si>
  <si>
    <t>FLORIDA</t>
  </si>
  <si>
    <t>ALBION</t>
  </si>
  <si>
    <t>KENDALL</t>
  </si>
  <si>
    <t>HOLLEY</t>
  </si>
  <si>
    <t>MEDINA</t>
  </si>
  <si>
    <t>LYNDONVILLE</t>
  </si>
  <si>
    <t>ALTMAR PARISH</t>
  </si>
  <si>
    <t>FULTON</t>
  </si>
  <si>
    <t>HANNIBAL</t>
  </si>
  <si>
    <t>MEXICO</t>
  </si>
  <si>
    <t>OSWEGO</t>
  </si>
  <si>
    <t>PULASKI</t>
  </si>
  <si>
    <t>SANDY CREEK</t>
  </si>
  <si>
    <t>PHOENIX</t>
  </si>
  <si>
    <t>EDMESTON</t>
  </si>
  <si>
    <t>LAURENS</t>
  </si>
  <si>
    <t>SCHENEVUS</t>
  </si>
  <si>
    <t>MILFORD</t>
  </si>
  <si>
    <t>MORRIS</t>
  </si>
  <si>
    <t>ONEONTA</t>
  </si>
  <si>
    <t>COOPERSTOWN</t>
  </si>
  <si>
    <t>WORCESTER</t>
  </si>
  <si>
    <t>MAHOPAC</t>
  </si>
  <si>
    <t>CARMEL</t>
  </si>
  <si>
    <t>HALDANE</t>
  </si>
  <si>
    <t>GARRISON</t>
  </si>
  <si>
    <t>PUTNAM VALLEY</t>
  </si>
  <si>
    <t>BREWSTER</t>
  </si>
  <si>
    <t>BERLIN</t>
  </si>
  <si>
    <t>HOOSICK FALLS</t>
  </si>
  <si>
    <t>LANSINGBURGH</t>
  </si>
  <si>
    <t>WYNANTSKILL</t>
  </si>
  <si>
    <t>RENSSELAER</t>
  </si>
  <si>
    <t>AVERILL PARK</t>
  </si>
  <si>
    <t>HOOSIC VALLEY</t>
  </si>
  <si>
    <t>SCHODACK</t>
  </si>
  <si>
    <t>TROY</t>
  </si>
  <si>
    <t>CLARKSTOWN</t>
  </si>
  <si>
    <t>NANUET</t>
  </si>
  <si>
    <t>HAVERSTRAW-ST</t>
  </si>
  <si>
    <t>S. ORANGETOWN</t>
  </si>
  <si>
    <t>NYACK</t>
  </si>
  <si>
    <t>PEARL RIVER</t>
  </si>
  <si>
    <t>EAST RAMAPO</t>
  </si>
  <si>
    <t>BRASHER FALLS</t>
  </si>
  <si>
    <t>CANTON</t>
  </si>
  <si>
    <t>CLIFTON FINE</t>
  </si>
  <si>
    <t>GOUVERNEUR</t>
  </si>
  <si>
    <t>HAMMOND</t>
  </si>
  <si>
    <t>HERMON DEKALB</t>
  </si>
  <si>
    <t>LISBON</t>
  </si>
  <si>
    <t>MASSENA</t>
  </si>
  <si>
    <t>MORRISTOWN</t>
  </si>
  <si>
    <t>OGDENSBURG</t>
  </si>
  <si>
    <t>HEUVELTON</t>
  </si>
  <si>
    <t>PARISHVILLE</t>
  </si>
  <si>
    <t>POTSDAM</t>
  </si>
  <si>
    <t>EDWARDS-KNOX</t>
  </si>
  <si>
    <t>BURNT HILLS</t>
  </si>
  <si>
    <t>SHENENDEHOWA</t>
  </si>
  <si>
    <t>CORINTH</t>
  </si>
  <si>
    <t>EDINBURG</t>
  </si>
  <si>
    <t>GALWAY</t>
  </si>
  <si>
    <t>MECHANICVILLE</t>
  </si>
  <si>
    <t>BALLSTON SPA</t>
  </si>
  <si>
    <t>SCHUYLERVILLE</t>
  </si>
  <si>
    <t>STILLWATER</t>
  </si>
  <si>
    <t>WATERFORD</t>
  </si>
  <si>
    <t>DUANESBURG</t>
  </si>
  <si>
    <t>NISKAYUNA</t>
  </si>
  <si>
    <t>SCHALMONT</t>
  </si>
  <si>
    <t>MOHONASEN</t>
  </si>
  <si>
    <t>SCHENECTADY</t>
  </si>
  <si>
    <t>JEFFERSON</t>
  </si>
  <si>
    <t>MIDDLEBURGH</t>
  </si>
  <si>
    <t>SCHOHARIE</t>
  </si>
  <si>
    <t>WATKINS GLEN</t>
  </si>
  <si>
    <t>SOUTH SENECA</t>
  </si>
  <si>
    <t>ROMULUS</t>
  </si>
  <si>
    <t>SENECA FALLS</t>
  </si>
  <si>
    <t>WATERLOO CENT</t>
  </si>
  <si>
    <t>ADDISON</t>
  </si>
  <si>
    <t>AVOCA</t>
  </si>
  <si>
    <t>BATH</t>
  </si>
  <si>
    <t>BRADFORD</t>
  </si>
  <si>
    <t>CORNING</t>
  </si>
  <si>
    <t>HORNELL</t>
  </si>
  <si>
    <t>ARKPORT</t>
  </si>
  <si>
    <t>PRATTSBURG</t>
  </si>
  <si>
    <t>HAMMONDSPORT</t>
  </si>
  <si>
    <t>BABYLON</t>
  </si>
  <si>
    <t>WEST BABYLON</t>
  </si>
  <si>
    <t>NORTH BABYLON</t>
  </si>
  <si>
    <t>LINDENHURST</t>
  </si>
  <si>
    <t>COPIAGUE</t>
  </si>
  <si>
    <t>AMITYVILLE</t>
  </si>
  <si>
    <t>DEER PARK</t>
  </si>
  <si>
    <t>WYANDANCH</t>
  </si>
  <si>
    <t>THREE VILLAGE</t>
  </si>
  <si>
    <t>COMSEWOGUE</t>
  </si>
  <si>
    <t>SACHEM</t>
  </si>
  <si>
    <t>MOUNT SINAI</t>
  </si>
  <si>
    <t>MILLER PLACE</t>
  </si>
  <si>
    <t>ROCKY POINT</t>
  </si>
  <si>
    <t>LONGWOOD</t>
  </si>
  <si>
    <t>WILLIAM FLOYD</t>
  </si>
  <si>
    <t>EAST MORICHES</t>
  </si>
  <si>
    <t>SOUTH COUNTRY</t>
  </si>
  <si>
    <t>EAST HAMPTON</t>
  </si>
  <si>
    <t>AMAGANSETT</t>
  </si>
  <si>
    <t>SPRINGS</t>
  </si>
  <si>
    <t>SAG HARBOR</t>
  </si>
  <si>
    <t>MONTAUK</t>
  </si>
  <si>
    <t>ELWOOD</t>
  </si>
  <si>
    <t>HUNTINGTON</t>
  </si>
  <si>
    <t>NORTHPORT</t>
  </si>
  <si>
    <t>HARBORFIELDS</t>
  </si>
  <si>
    <t>COMMACK</t>
  </si>
  <si>
    <t>S. HUNTINGTON</t>
  </si>
  <si>
    <t>BAY SHORE</t>
  </si>
  <si>
    <t>ISLIP</t>
  </si>
  <si>
    <t>EAST ISLIP</t>
  </si>
  <si>
    <t>SAYVILLE</t>
  </si>
  <si>
    <t>HAUPPAUGE</t>
  </si>
  <si>
    <t>CONNETQUOT</t>
  </si>
  <si>
    <t>WEST ISLIP</t>
  </si>
  <si>
    <t>BRENTWOOD</t>
  </si>
  <si>
    <t>CENTRAL ISLIP</t>
  </si>
  <si>
    <t>FIRE ISLAND</t>
  </si>
  <si>
    <t>RIVERHEAD</t>
  </si>
  <si>
    <t>SMITHTOWN</t>
  </si>
  <si>
    <t>KINGS PARK</t>
  </si>
  <si>
    <t>REMSENBURG</t>
  </si>
  <si>
    <t>QUOGUE</t>
  </si>
  <si>
    <t>HAMPTON BAYS</t>
  </si>
  <si>
    <t>SOUTHAMPTON</t>
  </si>
  <si>
    <t>BRIDGEHAMPTON</t>
  </si>
  <si>
    <t>EAST QUOGUE</t>
  </si>
  <si>
    <t>OYSTERPONDS</t>
  </si>
  <si>
    <t>SOUTHOLD</t>
  </si>
  <si>
    <t>GREENPORT</t>
  </si>
  <si>
    <t>ELDRED</t>
  </si>
  <si>
    <t>LIBERTY</t>
  </si>
  <si>
    <t>TRI VALLEY</t>
  </si>
  <si>
    <t>ROSCOE</t>
  </si>
  <si>
    <t>MONTICELLO</t>
  </si>
  <si>
    <t>SULLIVAN WEST</t>
  </si>
  <si>
    <t>WAVERLY</t>
  </si>
  <si>
    <t>CANDOR</t>
  </si>
  <si>
    <t>NEWARK VALLEY</t>
  </si>
  <si>
    <t>TIOGA</t>
  </si>
  <si>
    <t>DRYDEN</t>
  </si>
  <si>
    <t>GROTON</t>
  </si>
  <si>
    <t>ITHACA</t>
  </si>
  <si>
    <t>LANSING</t>
  </si>
  <si>
    <t>NEWFIELD</t>
  </si>
  <si>
    <t>TRUMANSBURG</t>
  </si>
  <si>
    <t>KINGSTON</t>
  </si>
  <si>
    <t>HIGHLAND</t>
  </si>
  <si>
    <t>MARLBORO</t>
  </si>
  <si>
    <t>NEW PALTZ</t>
  </si>
  <si>
    <t>ONTEORA</t>
  </si>
  <si>
    <t>SAUGERTIES</t>
  </si>
  <si>
    <t>WALLKILL</t>
  </si>
  <si>
    <t>ELLENVILLE</t>
  </si>
  <si>
    <t>BOLTON</t>
  </si>
  <si>
    <t>NORTH WARREN</t>
  </si>
  <si>
    <t>GLENS FALLS</t>
  </si>
  <si>
    <t>JOHNSBURG</t>
  </si>
  <si>
    <t>LAKE GEORGE</t>
  </si>
  <si>
    <t>QUEENSBURY</t>
  </si>
  <si>
    <t>WARRENSBURG</t>
  </si>
  <si>
    <t>ARGYLE</t>
  </si>
  <si>
    <t>FORT ANN</t>
  </si>
  <si>
    <t>FORT EDWARD</t>
  </si>
  <si>
    <t>GRANVILLE</t>
  </si>
  <si>
    <t>GREENWICH</t>
  </si>
  <si>
    <t>HARTFORD</t>
  </si>
  <si>
    <t>HUDSON FALLS</t>
  </si>
  <si>
    <t>PUTNAM</t>
  </si>
  <si>
    <t>SALEM</t>
  </si>
  <si>
    <t>CAMBRIDGE</t>
  </si>
  <si>
    <t>WHITEHALL</t>
  </si>
  <si>
    <t>NEWARK</t>
  </si>
  <si>
    <t>LYONS</t>
  </si>
  <si>
    <t>MARION</t>
  </si>
  <si>
    <t>WAYNE</t>
  </si>
  <si>
    <t>GANANDA</t>
  </si>
  <si>
    <t>SODUS</t>
  </si>
  <si>
    <t>WILLIAMSON</t>
  </si>
  <si>
    <t>RED CREEK</t>
  </si>
  <si>
    <t>BEDFORD</t>
  </si>
  <si>
    <t>CROTON HARMON</t>
  </si>
  <si>
    <t>EASTCHESTER</t>
  </si>
  <si>
    <t>TUCKAHOE</t>
  </si>
  <si>
    <t>BRONXVILLE</t>
  </si>
  <si>
    <t>TARRYTOWN</t>
  </si>
  <si>
    <t>IRVINGTON</t>
  </si>
  <si>
    <t>DOBBS FERRY</t>
  </si>
  <si>
    <t>ARDSLEY</t>
  </si>
  <si>
    <t>EDGEMONT</t>
  </si>
  <si>
    <t>GREENBURGH</t>
  </si>
  <si>
    <t>ELMSFORD</t>
  </si>
  <si>
    <t>HARRISON</t>
  </si>
  <si>
    <t>MAMARONECK</t>
  </si>
  <si>
    <t>MT PLEAS CENT</t>
  </si>
  <si>
    <t>VALHALLA</t>
  </si>
  <si>
    <t>PLEASANTVILLE</t>
  </si>
  <si>
    <t>MOUNT VERNON</t>
  </si>
  <si>
    <t>CHAPPAQUA</t>
  </si>
  <si>
    <t>NEW ROCHELLE</t>
  </si>
  <si>
    <t>BYRAM HILLS</t>
  </si>
  <si>
    <t>NORTH SALEM</t>
  </si>
  <si>
    <t>OSSINING</t>
  </si>
  <si>
    <t>PEEKSKILL</t>
  </si>
  <si>
    <t>PELHAM</t>
  </si>
  <si>
    <t>RYE</t>
  </si>
  <si>
    <t>RYE NECK</t>
  </si>
  <si>
    <t>PORT CHESTER</t>
  </si>
  <si>
    <t>SCARSDALE</t>
  </si>
  <si>
    <t>SOMERS</t>
  </si>
  <si>
    <t>WHITE PLAINS</t>
  </si>
  <si>
    <t>YONKERS</t>
  </si>
  <si>
    <t>LAKELAND</t>
  </si>
  <si>
    <t>YORKTOWN</t>
  </si>
  <si>
    <t>ATTICA</t>
  </si>
  <si>
    <t>LETCHWORTH</t>
  </si>
  <si>
    <t>WYOMING</t>
  </si>
  <si>
    <t>PERRY</t>
  </si>
  <si>
    <t>WARSAW</t>
  </si>
  <si>
    <t>PENN  YAN</t>
  </si>
  <si>
    <t>DUNDEE</t>
  </si>
  <si>
    <t xml:space="preserve"> </t>
  </si>
  <si>
    <t>STUDENT</t>
  </si>
  <si>
    <t>DEDUCTION</t>
  </si>
  <si>
    <t>AID RATIO</t>
  </si>
  <si>
    <t>Excess Cost</t>
  </si>
  <si>
    <t xml:space="preserve">Deduction </t>
  </si>
  <si>
    <t>Sample</t>
  </si>
  <si>
    <t>Total</t>
  </si>
  <si>
    <r>
      <t xml:space="preserve">                   ENTER 6- DIGIT BEDS CODE HERE </t>
    </r>
    <r>
      <rPr>
        <b/>
        <sz val="8"/>
        <color theme="1"/>
        <rFont val="Segoe UI"/>
        <family val="2"/>
      </rPr>
      <t>(Don't know it? Click on the "BEDS Code List" tab)</t>
    </r>
  </si>
  <si>
    <t>Instructions: Enter your District BEDS Code above. For each eligible student, enter the Name, Annualized Tuition and FTE in the appropriate columns.  The High Cost Aid will automatically calculate and total below.</t>
  </si>
  <si>
    <t>Instructions:  Enter your District BEDS Code above. For each eligible student, enter the Name, Annualized Tuition and FTE in the appropriate columns.  The Private Excess Cost Aid will automatically calculate and total below.</t>
  </si>
  <si>
    <t xml:space="preserve">ANNUALIZED TUITION </t>
  </si>
  <si>
    <t>SUFFERN</t>
  </si>
  <si>
    <t>FALLSBURG</t>
  </si>
  <si>
    <t>STATE TOTALS</t>
  </si>
  <si>
    <t>P(NO0150) 00 HIGH COST DEDUCT/PUPIL</t>
  </si>
  <si>
    <t>010100</t>
  </si>
  <si>
    <t>010201</t>
  </si>
  <si>
    <t>010306</t>
  </si>
  <si>
    <t>010402</t>
  </si>
  <si>
    <t>010500</t>
  </si>
  <si>
    <t>010601</t>
  </si>
  <si>
    <t>010615</t>
  </si>
  <si>
    <t>010623</t>
  </si>
  <si>
    <t>010701</t>
  </si>
  <si>
    <t>010802</t>
  </si>
  <si>
    <t>011003</t>
  </si>
  <si>
    <t>011200</t>
  </si>
  <si>
    <t>020101</t>
  </si>
  <si>
    <t>020601</t>
  </si>
  <si>
    <t>020702</t>
  </si>
  <si>
    <t>020801</t>
  </si>
  <si>
    <t>021102</t>
  </si>
  <si>
    <t>021601</t>
  </si>
  <si>
    <t>022001</t>
  </si>
  <si>
    <t>022101</t>
  </si>
  <si>
    <t>022302</t>
  </si>
  <si>
    <t>022401</t>
  </si>
  <si>
    <t>022601</t>
  </si>
  <si>
    <t>022902</t>
  </si>
  <si>
    <t>030101</t>
  </si>
  <si>
    <t>030200</t>
  </si>
  <si>
    <t>030501</t>
  </si>
  <si>
    <t>030601</t>
  </si>
  <si>
    <t>030701</t>
  </si>
  <si>
    <t>031101</t>
  </si>
  <si>
    <t>031301</t>
  </si>
  <si>
    <t>031401</t>
  </si>
  <si>
    <t>031501</t>
  </si>
  <si>
    <t>031502</t>
  </si>
  <si>
    <t>031601</t>
  </si>
  <si>
    <t>031701</t>
  </si>
  <si>
    <t>040204</t>
  </si>
  <si>
    <t>040302</t>
  </si>
  <si>
    <t>040901</t>
  </si>
  <si>
    <t>041101</t>
  </si>
  <si>
    <t>041401</t>
  </si>
  <si>
    <t>042302</t>
  </si>
  <si>
    <t>042400</t>
  </si>
  <si>
    <t>042801</t>
  </si>
  <si>
    <t>042901</t>
  </si>
  <si>
    <t>043001</t>
  </si>
  <si>
    <t>043200</t>
  </si>
  <si>
    <t>043501</t>
  </si>
  <si>
    <t>050100</t>
  </si>
  <si>
    <t>050301</t>
  </si>
  <si>
    <t>050401</t>
  </si>
  <si>
    <t>050701</t>
  </si>
  <si>
    <t>051101</t>
  </si>
  <si>
    <t>051301</t>
  </si>
  <si>
    <t>051901</t>
  </si>
  <si>
    <t>060201</t>
  </si>
  <si>
    <t>060301</t>
  </si>
  <si>
    <t>060401</t>
  </si>
  <si>
    <t>060503</t>
  </si>
  <si>
    <t>060601</t>
  </si>
  <si>
    <t>060701</t>
  </si>
  <si>
    <t>060800</t>
  </si>
  <si>
    <t>061001</t>
  </si>
  <si>
    <t>061101</t>
  </si>
  <si>
    <t>061501</t>
  </si>
  <si>
    <t>061503</t>
  </si>
  <si>
    <t>061601</t>
  </si>
  <si>
    <t>061700</t>
  </si>
  <si>
    <t>062201</t>
  </si>
  <si>
    <t>062301</t>
  </si>
  <si>
    <t>062401</t>
  </si>
  <si>
    <t>062601</t>
  </si>
  <si>
    <t>062901</t>
  </si>
  <si>
    <t>070600</t>
  </si>
  <si>
    <t>070901</t>
  </si>
  <si>
    <t>070902</t>
  </si>
  <si>
    <t>080101</t>
  </si>
  <si>
    <t>080201</t>
  </si>
  <si>
    <t>080601</t>
  </si>
  <si>
    <t>081003</t>
  </si>
  <si>
    <t>081200</t>
  </si>
  <si>
    <t>081401</t>
  </si>
  <si>
    <t>081501</t>
  </si>
  <si>
    <t>082001</t>
  </si>
  <si>
    <t>090201</t>
  </si>
  <si>
    <t>090301</t>
  </si>
  <si>
    <t>090501</t>
  </si>
  <si>
    <t>090601</t>
  </si>
  <si>
    <t>090901</t>
  </si>
  <si>
    <t>091101</t>
  </si>
  <si>
    <t>091200</t>
  </si>
  <si>
    <t>091402</t>
  </si>
  <si>
    <t>100501</t>
  </si>
  <si>
    <t>100902</t>
  </si>
  <si>
    <t>101001</t>
  </si>
  <si>
    <t>101300</t>
  </si>
  <si>
    <t>101401</t>
  </si>
  <si>
    <t>101601</t>
  </si>
  <si>
    <t>110101</t>
  </si>
  <si>
    <t>110200</t>
  </si>
  <si>
    <t>110304</t>
  </si>
  <si>
    <t>110701</t>
  </si>
  <si>
    <t>110901</t>
  </si>
  <si>
    <t>120102</t>
  </si>
  <si>
    <t>120301</t>
  </si>
  <si>
    <t>120401</t>
  </si>
  <si>
    <t>120501</t>
  </si>
  <si>
    <t>120701</t>
  </si>
  <si>
    <t>120906</t>
  </si>
  <si>
    <t>121401</t>
  </si>
  <si>
    <t>121502</t>
  </si>
  <si>
    <t>121601</t>
  </si>
  <si>
    <t>121701</t>
  </si>
  <si>
    <t>121702</t>
  </si>
  <si>
    <t>121901</t>
  </si>
  <si>
    <t>130200</t>
  </si>
  <si>
    <t>130502</t>
  </si>
  <si>
    <t>130801</t>
  </si>
  <si>
    <t>131101</t>
  </si>
  <si>
    <t>131201</t>
  </si>
  <si>
    <t>131301</t>
  </si>
  <si>
    <t>131500</t>
  </si>
  <si>
    <t>131601</t>
  </si>
  <si>
    <t>131602</t>
  </si>
  <si>
    <t>131701</t>
  </si>
  <si>
    <t>131801</t>
  </si>
  <si>
    <t>132101</t>
  </si>
  <si>
    <t>132201</t>
  </si>
  <si>
    <t>140101</t>
  </si>
  <si>
    <t>140201</t>
  </si>
  <si>
    <t>140203</t>
  </si>
  <si>
    <t>140207</t>
  </si>
  <si>
    <t>140301</t>
  </si>
  <si>
    <t>140600</t>
  </si>
  <si>
    <t>140701</t>
  </si>
  <si>
    <t>140702</t>
  </si>
  <si>
    <t>140703</t>
  </si>
  <si>
    <t>140707</t>
  </si>
  <si>
    <t>140709</t>
  </si>
  <si>
    <t>140801</t>
  </si>
  <si>
    <t>141101</t>
  </si>
  <si>
    <t>141201</t>
  </si>
  <si>
    <t>141301</t>
  </si>
  <si>
    <t>141401</t>
  </si>
  <si>
    <t>141501</t>
  </si>
  <si>
    <t>141601</t>
  </si>
  <si>
    <t>141604</t>
  </si>
  <si>
    <t>141701</t>
  </si>
  <si>
    <t>141800</t>
  </si>
  <si>
    <t>141901</t>
  </si>
  <si>
    <t>142101</t>
  </si>
  <si>
    <t>142201</t>
  </si>
  <si>
    <t>142301</t>
  </si>
  <si>
    <t>142500</t>
  </si>
  <si>
    <t>142601</t>
  </si>
  <si>
    <t>142801</t>
  </si>
  <si>
    <t>150203</t>
  </si>
  <si>
    <t>150601</t>
  </si>
  <si>
    <t>150801</t>
  </si>
  <si>
    <t>150901</t>
  </si>
  <si>
    <t>151001</t>
  </si>
  <si>
    <t>151102</t>
  </si>
  <si>
    <t>151401</t>
  </si>
  <si>
    <t>151501</t>
  </si>
  <si>
    <t>151701</t>
  </si>
  <si>
    <t>160101</t>
  </si>
  <si>
    <t>160801</t>
  </si>
  <si>
    <t>161201</t>
  </si>
  <si>
    <t>161401</t>
  </si>
  <si>
    <t>161501</t>
  </si>
  <si>
    <t>161601</t>
  </si>
  <si>
    <t>161801</t>
  </si>
  <si>
    <t>170301</t>
  </si>
  <si>
    <t>170500</t>
  </si>
  <si>
    <t>170600</t>
  </si>
  <si>
    <t>170801</t>
  </si>
  <si>
    <t>170901</t>
  </si>
  <si>
    <t>171102</t>
  </si>
  <si>
    <t>180202</t>
  </si>
  <si>
    <t>180300</t>
  </si>
  <si>
    <t>180701</t>
  </si>
  <si>
    <t>180901</t>
  </si>
  <si>
    <t>181001</t>
  </si>
  <si>
    <t>181101</t>
  </si>
  <si>
    <t>181201</t>
  </si>
  <si>
    <t>181302</t>
  </si>
  <si>
    <t>190301</t>
  </si>
  <si>
    <t>190401</t>
  </si>
  <si>
    <t>190501</t>
  </si>
  <si>
    <t>190701</t>
  </si>
  <si>
    <t>190901</t>
  </si>
  <si>
    <t>191401</t>
  </si>
  <si>
    <t>200401</t>
  </si>
  <si>
    <t>200601</t>
  </si>
  <si>
    <t>200701</t>
  </si>
  <si>
    <t>200901</t>
  </si>
  <si>
    <t>210302</t>
  </si>
  <si>
    <t>210402</t>
  </si>
  <si>
    <t>210601</t>
  </si>
  <si>
    <t>210800</t>
  </si>
  <si>
    <t>211003</t>
  </si>
  <si>
    <t>211103</t>
  </si>
  <si>
    <t>211701</t>
  </si>
  <si>
    <t>211901</t>
  </si>
  <si>
    <t>212001</t>
  </si>
  <si>
    <t>212101</t>
  </si>
  <si>
    <t>220101</t>
  </si>
  <si>
    <t>220202</t>
  </si>
  <si>
    <t>220301</t>
  </si>
  <si>
    <t>220401</t>
  </si>
  <si>
    <t>220701</t>
  </si>
  <si>
    <t>220909</t>
  </si>
  <si>
    <t>221001</t>
  </si>
  <si>
    <t>221301</t>
  </si>
  <si>
    <t>221401</t>
  </si>
  <si>
    <t>222000</t>
  </si>
  <si>
    <t>222201</t>
  </si>
  <si>
    <t>230201</t>
  </si>
  <si>
    <t>230301</t>
  </si>
  <si>
    <t>230901</t>
  </si>
  <si>
    <t>231101</t>
  </si>
  <si>
    <t>231301</t>
  </si>
  <si>
    <t>240101</t>
  </si>
  <si>
    <t>240201</t>
  </si>
  <si>
    <t>240401</t>
  </si>
  <si>
    <t>240801</t>
  </si>
  <si>
    <t>240901</t>
  </si>
  <si>
    <t>241001</t>
  </si>
  <si>
    <t>241101</t>
  </si>
  <si>
    <t>241701</t>
  </si>
  <si>
    <t>250109</t>
  </si>
  <si>
    <t>250201</t>
  </si>
  <si>
    <t>250301</t>
  </si>
  <si>
    <t>250401</t>
  </si>
  <si>
    <t>250701</t>
  </si>
  <si>
    <t>250901</t>
  </si>
  <si>
    <t>251101</t>
  </si>
  <si>
    <t>251400</t>
  </si>
  <si>
    <t>251501</t>
  </si>
  <si>
    <t>251601</t>
  </si>
  <si>
    <t>260101</t>
  </si>
  <si>
    <t>260401</t>
  </si>
  <si>
    <t>260501</t>
  </si>
  <si>
    <t>260801</t>
  </si>
  <si>
    <t>260803</t>
  </si>
  <si>
    <t>260901</t>
  </si>
  <si>
    <t>261001</t>
  </si>
  <si>
    <t>261101</t>
  </si>
  <si>
    <t>261201</t>
  </si>
  <si>
    <t>261301</t>
  </si>
  <si>
    <t>261313</t>
  </si>
  <si>
    <t>261401</t>
  </si>
  <si>
    <t>261501</t>
  </si>
  <si>
    <t>261600</t>
  </si>
  <si>
    <t>261701</t>
  </si>
  <si>
    <t>261801</t>
  </si>
  <si>
    <t>261901</t>
  </si>
  <si>
    <t>262001</t>
  </si>
  <si>
    <t>270100</t>
  </si>
  <si>
    <t>270301</t>
  </si>
  <si>
    <t>270601</t>
  </si>
  <si>
    <t>270701</t>
  </si>
  <si>
    <t>271201</t>
  </si>
  <si>
    <t>280100</t>
  </si>
  <si>
    <t>280201</t>
  </si>
  <si>
    <t>280202</t>
  </si>
  <si>
    <t>280203</t>
  </si>
  <si>
    <t>280204</t>
  </si>
  <si>
    <t>280205</t>
  </si>
  <si>
    <t>280206</t>
  </si>
  <si>
    <t>280207</t>
  </si>
  <si>
    <t>280208</t>
  </si>
  <si>
    <t>280209</t>
  </si>
  <si>
    <t>280210</t>
  </si>
  <si>
    <t>280211</t>
  </si>
  <si>
    <t>280212</t>
  </si>
  <si>
    <t>280213</t>
  </si>
  <si>
    <t>280214</t>
  </si>
  <si>
    <t>280215</t>
  </si>
  <si>
    <t>280216</t>
  </si>
  <si>
    <t>280217</t>
  </si>
  <si>
    <t>280218</t>
  </si>
  <si>
    <t>280219</t>
  </si>
  <si>
    <t>280220</t>
  </si>
  <si>
    <t>280221</t>
  </si>
  <si>
    <t>280222</t>
  </si>
  <si>
    <t>280223</t>
  </si>
  <si>
    <t>280224</t>
  </si>
  <si>
    <t>280225</t>
  </si>
  <si>
    <t>280226</t>
  </si>
  <si>
    <t>280227</t>
  </si>
  <si>
    <t>280229</t>
  </si>
  <si>
    <t>280230</t>
  </si>
  <si>
    <t>280231</t>
  </si>
  <si>
    <t>280251</t>
  </si>
  <si>
    <t>280252</t>
  </si>
  <si>
    <t>280253</t>
  </si>
  <si>
    <t>280300</t>
  </si>
  <si>
    <t>280401</t>
  </si>
  <si>
    <t>280402</t>
  </si>
  <si>
    <t>280403</t>
  </si>
  <si>
    <t>280404</t>
  </si>
  <si>
    <t>280405</t>
  </si>
  <si>
    <t>280406</t>
  </si>
  <si>
    <t>280407</t>
  </si>
  <si>
    <t>280409</t>
  </si>
  <si>
    <t>280410</t>
  </si>
  <si>
    <t>280411</t>
  </si>
  <si>
    <t>280501</t>
  </si>
  <si>
    <t>280502</t>
  </si>
  <si>
    <t>280503</t>
  </si>
  <si>
    <t>280504</t>
  </si>
  <si>
    <t>280506</t>
  </si>
  <si>
    <t>280515</t>
  </si>
  <si>
    <t>280517</t>
  </si>
  <si>
    <t>280518</t>
  </si>
  <si>
    <t>280521</t>
  </si>
  <si>
    <t>280522</t>
  </si>
  <si>
    <t>280523</t>
  </si>
  <si>
    <t>300000</t>
  </si>
  <si>
    <t>400301</t>
  </si>
  <si>
    <t>400400</t>
  </si>
  <si>
    <t>400601</t>
  </si>
  <si>
    <t>400701</t>
  </si>
  <si>
    <t>400800</t>
  </si>
  <si>
    <t>400900</t>
  </si>
  <si>
    <t>401001</t>
  </si>
  <si>
    <t>401201</t>
  </si>
  <si>
    <t>401301</t>
  </si>
  <si>
    <t>401501</t>
  </si>
  <si>
    <t>410401</t>
  </si>
  <si>
    <t>410601</t>
  </si>
  <si>
    <t>411101</t>
  </si>
  <si>
    <t>411501</t>
  </si>
  <si>
    <t>411504</t>
  </si>
  <si>
    <t>411603</t>
  </si>
  <si>
    <t>411701</t>
  </si>
  <si>
    <t>411800</t>
  </si>
  <si>
    <t>411902</t>
  </si>
  <si>
    <t>412000</t>
  </si>
  <si>
    <t>412201</t>
  </si>
  <si>
    <t>412300</t>
  </si>
  <si>
    <t>412801</t>
  </si>
  <si>
    <t>412901</t>
  </si>
  <si>
    <t>412902</t>
  </si>
  <si>
    <t>420101</t>
  </si>
  <si>
    <t>420303</t>
  </si>
  <si>
    <t>420401</t>
  </si>
  <si>
    <t>420411</t>
  </si>
  <si>
    <t>420501</t>
  </si>
  <si>
    <t>420601</t>
  </si>
  <si>
    <t>420701</t>
  </si>
  <si>
    <t>420702</t>
  </si>
  <si>
    <t>420807</t>
  </si>
  <si>
    <t>420901</t>
  </si>
  <si>
    <t>421001</t>
  </si>
  <si>
    <t>421101</t>
  </si>
  <si>
    <t>421201</t>
  </si>
  <si>
    <t>421501</t>
  </si>
  <si>
    <t>421504</t>
  </si>
  <si>
    <t>421601</t>
  </si>
  <si>
    <t>421800</t>
  </si>
  <si>
    <t>421902</t>
  </si>
  <si>
    <t>430300</t>
  </si>
  <si>
    <t>430501</t>
  </si>
  <si>
    <t>430700</t>
  </si>
  <si>
    <t>430901</t>
  </si>
  <si>
    <t>431101</t>
  </si>
  <si>
    <t>431201</t>
  </si>
  <si>
    <t>431301</t>
  </si>
  <si>
    <t>431401</t>
  </si>
  <si>
    <t>431701</t>
  </si>
  <si>
    <t>440102</t>
  </si>
  <si>
    <t>440201</t>
  </si>
  <si>
    <t>440301</t>
  </si>
  <si>
    <t>440401</t>
  </si>
  <si>
    <t>440601</t>
  </si>
  <si>
    <t>440901</t>
  </si>
  <si>
    <t>441000</t>
  </si>
  <si>
    <t>441101</t>
  </si>
  <si>
    <t>441201</t>
  </si>
  <si>
    <t>441202</t>
  </si>
  <si>
    <t>441301</t>
  </si>
  <si>
    <t>441600</t>
  </si>
  <si>
    <t>441800</t>
  </si>
  <si>
    <t>441903</t>
  </si>
  <si>
    <t>442101</t>
  </si>
  <si>
    <t>442111</t>
  </si>
  <si>
    <t>442115</t>
  </si>
  <si>
    <t>450101</t>
  </si>
  <si>
    <t>450607</t>
  </si>
  <si>
    <t>450704</t>
  </si>
  <si>
    <t>450801</t>
  </si>
  <si>
    <t>451001</t>
  </si>
  <si>
    <t>460102</t>
  </si>
  <si>
    <t>460500</t>
  </si>
  <si>
    <t>460701</t>
  </si>
  <si>
    <t>460801</t>
  </si>
  <si>
    <t>460901</t>
  </si>
  <si>
    <t>461300</t>
  </si>
  <si>
    <t>461801</t>
  </si>
  <si>
    <t>461901</t>
  </si>
  <si>
    <t>462001</t>
  </si>
  <si>
    <t>470202</t>
  </si>
  <si>
    <t>470501</t>
  </si>
  <si>
    <t>470801</t>
  </si>
  <si>
    <t>470901</t>
  </si>
  <si>
    <t>471101</t>
  </si>
  <si>
    <t>471201</t>
  </si>
  <si>
    <t>471400</t>
  </si>
  <si>
    <t>471601</t>
  </si>
  <si>
    <t>471701</t>
  </si>
  <si>
    <t>472001</t>
  </si>
  <si>
    <t>472202</t>
  </si>
  <si>
    <t>472506</t>
  </si>
  <si>
    <t>480101</t>
  </si>
  <si>
    <t>480102</t>
  </si>
  <si>
    <t>480401</t>
  </si>
  <si>
    <t>480404</t>
  </si>
  <si>
    <t>480503</t>
  </si>
  <si>
    <t>480601</t>
  </si>
  <si>
    <t>490101</t>
  </si>
  <si>
    <t>490202</t>
  </si>
  <si>
    <t>490301</t>
  </si>
  <si>
    <t>490501</t>
  </si>
  <si>
    <t>490601</t>
  </si>
  <si>
    <t>490804</t>
  </si>
  <si>
    <t>491200</t>
  </si>
  <si>
    <t>491302</t>
  </si>
  <si>
    <t>491401</t>
  </si>
  <si>
    <t>491501</t>
  </si>
  <si>
    <t>491700</t>
  </si>
  <si>
    <t>500101</t>
  </si>
  <si>
    <t>500108</t>
  </si>
  <si>
    <t>500201</t>
  </si>
  <si>
    <t>500301</t>
  </si>
  <si>
    <t>500304</t>
  </si>
  <si>
    <t>500308</t>
  </si>
  <si>
    <t>500401</t>
  </si>
  <si>
    <t>500402</t>
  </si>
  <si>
    <t>510101</t>
  </si>
  <si>
    <t>510201</t>
  </si>
  <si>
    <t>510401</t>
  </si>
  <si>
    <t>510501</t>
  </si>
  <si>
    <t>511101</t>
  </si>
  <si>
    <t>511201</t>
  </si>
  <si>
    <t>511301</t>
  </si>
  <si>
    <t>511602</t>
  </si>
  <si>
    <t>511901</t>
  </si>
  <si>
    <t>512001</t>
  </si>
  <si>
    <t>512101</t>
  </si>
  <si>
    <t>512201</t>
  </si>
  <si>
    <t>512300</t>
  </si>
  <si>
    <t>512404</t>
  </si>
  <si>
    <t>512501</t>
  </si>
  <si>
    <t>512902</t>
  </si>
  <si>
    <t>513102</t>
  </si>
  <si>
    <t>520101</t>
  </si>
  <si>
    <t>520302</t>
  </si>
  <si>
    <t>520401</t>
  </si>
  <si>
    <t>520601</t>
  </si>
  <si>
    <t>520701</t>
  </si>
  <si>
    <t>521200</t>
  </si>
  <si>
    <t>521301</t>
  </si>
  <si>
    <t>521401</t>
  </si>
  <si>
    <t>521701</t>
  </si>
  <si>
    <t>521800</t>
  </si>
  <si>
    <t>522001</t>
  </si>
  <si>
    <t>522101</t>
  </si>
  <si>
    <t>530101</t>
  </si>
  <si>
    <t>530202</t>
  </si>
  <si>
    <t>530301</t>
  </si>
  <si>
    <t>530501</t>
  </si>
  <si>
    <t>530515</t>
  </si>
  <si>
    <t>530600</t>
  </si>
  <si>
    <t>540801</t>
  </si>
  <si>
    <t>540901</t>
  </si>
  <si>
    <t>541001</t>
  </si>
  <si>
    <t>541102</t>
  </si>
  <si>
    <t>541201</t>
  </si>
  <si>
    <t>541401</t>
  </si>
  <si>
    <t>550101</t>
  </si>
  <si>
    <t>550301</t>
  </si>
  <si>
    <t>560501</t>
  </si>
  <si>
    <t>560603</t>
  </si>
  <si>
    <t>560701</t>
  </si>
  <si>
    <t>561006</t>
  </si>
  <si>
    <t>570101</t>
  </si>
  <si>
    <t>570201</t>
  </si>
  <si>
    <t>570302</t>
  </si>
  <si>
    <t>570401</t>
  </si>
  <si>
    <t>570603</t>
  </si>
  <si>
    <t>571000</t>
  </si>
  <si>
    <t>571502</t>
  </si>
  <si>
    <t>571800</t>
  </si>
  <si>
    <t>571901</t>
  </si>
  <si>
    <t>572301</t>
  </si>
  <si>
    <t>572702</t>
  </si>
  <si>
    <t>572901</t>
  </si>
  <si>
    <t>573002</t>
  </si>
  <si>
    <t>580101</t>
  </si>
  <si>
    <t>580102</t>
  </si>
  <si>
    <t>580103</t>
  </si>
  <si>
    <t>580104</t>
  </si>
  <si>
    <t>580105</t>
  </si>
  <si>
    <t>580106</t>
  </si>
  <si>
    <t>580107</t>
  </si>
  <si>
    <t>580109</t>
  </si>
  <si>
    <t>580201</t>
  </si>
  <si>
    <t>580203</t>
  </si>
  <si>
    <t>580205</t>
  </si>
  <si>
    <t>580206</t>
  </si>
  <si>
    <t>580207</t>
  </si>
  <si>
    <t>580208</t>
  </si>
  <si>
    <t>580209</t>
  </si>
  <si>
    <t>580211</t>
  </si>
  <si>
    <t>580212</t>
  </si>
  <si>
    <t>580224</t>
  </si>
  <si>
    <t>580232</t>
  </si>
  <si>
    <t>580233</t>
  </si>
  <si>
    <t>580234</t>
  </si>
  <si>
    <t>580235</t>
  </si>
  <si>
    <t>580301</t>
  </si>
  <si>
    <t>580303</t>
  </si>
  <si>
    <t>580304</t>
  </si>
  <si>
    <t>580305</t>
  </si>
  <si>
    <t>580306</t>
  </si>
  <si>
    <t>580401</t>
  </si>
  <si>
    <t>580402</t>
  </si>
  <si>
    <t>580403</t>
  </si>
  <si>
    <t>580404</t>
  </si>
  <si>
    <t>580405</t>
  </si>
  <si>
    <t>580406</t>
  </si>
  <si>
    <t>580410</t>
  </si>
  <si>
    <t>580413</t>
  </si>
  <si>
    <t>580501</t>
  </si>
  <si>
    <t>580502</t>
  </si>
  <si>
    <t>580503</t>
  </si>
  <si>
    <t>580504</t>
  </si>
  <si>
    <t>580505</t>
  </si>
  <si>
    <t>580506</t>
  </si>
  <si>
    <t>580507</t>
  </si>
  <si>
    <t>580509</t>
  </si>
  <si>
    <t>580512</t>
  </si>
  <si>
    <t>580513</t>
  </si>
  <si>
    <t>580514</t>
  </si>
  <si>
    <t>580601</t>
  </si>
  <si>
    <t>580602</t>
  </si>
  <si>
    <t>580701</t>
  </si>
  <si>
    <t>580801</t>
  </si>
  <si>
    <t>580805</t>
  </si>
  <si>
    <t>580901</t>
  </si>
  <si>
    <t>580902</t>
  </si>
  <si>
    <t>580903</t>
  </si>
  <si>
    <t>580905</t>
  </si>
  <si>
    <t>580906</t>
  </si>
  <si>
    <t>580909</t>
  </si>
  <si>
    <t>580912</t>
  </si>
  <si>
    <t>580913</t>
  </si>
  <si>
    <t>580917</t>
  </si>
  <si>
    <t>581002</t>
  </si>
  <si>
    <t>581004</t>
  </si>
  <si>
    <t>581005</t>
  </si>
  <si>
    <t>581010</t>
  </si>
  <si>
    <t>581012</t>
  </si>
  <si>
    <t>590501</t>
  </si>
  <si>
    <t>590801</t>
  </si>
  <si>
    <t>590901</t>
  </si>
  <si>
    <t>591201</t>
  </si>
  <si>
    <t>591301</t>
  </si>
  <si>
    <t>591302</t>
  </si>
  <si>
    <t>591401</t>
  </si>
  <si>
    <t>591502</t>
  </si>
  <si>
    <t>600101</t>
  </si>
  <si>
    <t>600301</t>
  </si>
  <si>
    <t>600402</t>
  </si>
  <si>
    <t>600601</t>
  </si>
  <si>
    <t>600801</t>
  </si>
  <si>
    <t>600903</t>
  </si>
  <si>
    <t>610301</t>
  </si>
  <si>
    <t>610501</t>
  </si>
  <si>
    <t>610600</t>
  </si>
  <si>
    <t>610801</t>
  </si>
  <si>
    <t>610901</t>
  </si>
  <si>
    <t>611001</t>
  </si>
  <si>
    <t>620600</t>
  </si>
  <si>
    <t>620803</t>
  </si>
  <si>
    <t>620901</t>
  </si>
  <si>
    <t>621001</t>
  </si>
  <si>
    <t>621101</t>
  </si>
  <si>
    <t>621201</t>
  </si>
  <si>
    <t>621601</t>
  </si>
  <si>
    <t>621801</t>
  </si>
  <si>
    <t>622002</t>
  </si>
  <si>
    <t>630101</t>
  </si>
  <si>
    <t>630202</t>
  </si>
  <si>
    <t>630300</t>
  </si>
  <si>
    <t>630601</t>
  </si>
  <si>
    <t>630701</t>
  </si>
  <si>
    <t>630801</t>
  </si>
  <si>
    <t>630902</t>
  </si>
  <si>
    <t>630918</t>
  </si>
  <si>
    <t>631201</t>
  </si>
  <si>
    <t>640101</t>
  </si>
  <si>
    <t>640502</t>
  </si>
  <si>
    <t>640601</t>
  </si>
  <si>
    <t>640701</t>
  </si>
  <si>
    <t>640801</t>
  </si>
  <si>
    <t>641001</t>
  </si>
  <si>
    <t>641301</t>
  </si>
  <si>
    <t>641401</t>
  </si>
  <si>
    <t>641501</t>
  </si>
  <si>
    <t>641610</t>
  </si>
  <si>
    <t>641701</t>
  </si>
  <si>
    <t>650101</t>
  </si>
  <si>
    <t>650301</t>
  </si>
  <si>
    <t>650501</t>
  </si>
  <si>
    <t>650701</t>
  </si>
  <si>
    <t>650801</t>
  </si>
  <si>
    <t>650901</t>
  </si>
  <si>
    <t>650902</t>
  </si>
  <si>
    <t>651201</t>
  </si>
  <si>
    <t>651402</t>
  </si>
  <si>
    <t>651501</t>
  </si>
  <si>
    <t>651503</t>
  </si>
  <si>
    <t>660101</t>
  </si>
  <si>
    <t>660102</t>
  </si>
  <si>
    <t>660202</t>
  </si>
  <si>
    <t>660203</t>
  </si>
  <si>
    <t>660301</t>
  </si>
  <si>
    <t>660302</t>
  </si>
  <si>
    <t>660303</t>
  </si>
  <si>
    <t>660401</t>
  </si>
  <si>
    <t>660402</t>
  </si>
  <si>
    <t>660403</t>
  </si>
  <si>
    <t>660404</t>
  </si>
  <si>
    <t>660405</t>
  </si>
  <si>
    <t>660406</t>
  </si>
  <si>
    <t>660407</t>
  </si>
  <si>
    <t>660409</t>
  </si>
  <si>
    <t>660501</t>
  </si>
  <si>
    <t>660701</t>
  </si>
  <si>
    <t>660801</t>
  </si>
  <si>
    <t>660802</t>
  </si>
  <si>
    <t>660805</t>
  </si>
  <si>
    <t>660809</t>
  </si>
  <si>
    <t>660900</t>
  </si>
  <si>
    <t>661004</t>
  </si>
  <si>
    <t>661100</t>
  </si>
  <si>
    <t>661201</t>
  </si>
  <si>
    <t>661301</t>
  </si>
  <si>
    <t>661401</t>
  </si>
  <si>
    <t>661402</t>
  </si>
  <si>
    <t>661500</t>
  </si>
  <si>
    <t>661601</t>
  </si>
  <si>
    <t>661800</t>
  </si>
  <si>
    <t>661901</t>
  </si>
  <si>
    <t>661904</t>
  </si>
  <si>
    <t>661905</t>
  </si>
  <si>
    <t>662001</t>
  </si>
  <si>
    <t>662101</t>
  </si>
  <si>
    <t>662200</t>
  </si>
  <si>
    <t>662300</t>
  </si>
  <si>
    <t>662401</t>
  </si>
  <si>
    <t>662402</t>
  </si>
  <si>
    <t>670201</t>
  </si>
  <si>
    <t>670401</t>
  </si>
  <si>
    <t>671002</t>
  </si>
  <si>
    <t>671201</t>
  </si>
  <si>
    <t>671501</t>
  </si>
  <si>
    <t>680601</t>
  </si>
  <si>
    <t>680801</t>
  </si>
  <si>
    <t>999999</t>
  </si>
  <si>
    <r>
      <t xml:space="preserve">                   ENTER 6-DIGIT BEDS CODE HERE </t>
    </r>
    <r>
      <rPr>
        <b/>
        <sz val="8"/>
        <color theme="1"/>
        <rFont val="Segoe UI"/>
        <family val="2"/>
      </rPr>
      <t>(Don't know it? Click on the "BEDS Code List" tab)</t>
    </r>
  </si>
  <si>
    <t>151801</t>
  </si>
  <si>
    <t>BOQUET VALLEY</t>
  </si>
  <si>
    <t>DBSAA1</t>
  </si>
  <si>
    <t>DATABASE EDITION 0145C MODEL EDITION SA232-4 0145C</t>
  </si>
  <si>
    <t>#ERROR!</t>
  </si>
  <si>
    <t>999997</t>
  </si>
  <si>
    <t>complete</t>
  </si>
  <si>
    <t>incomplete</t>
  </si>
  <si>
    <t>A = SCHOOL CODE</t>
  </si>
  <si>
    <t>B = SCHOOL NAME</t>
  </si>
  <si>
    <t>999998</t>
  </si>
  <si>
    <t>2024-25 Estimated Excess Cost Aid Calculator for Students with Disabilities</t>
  </si>
  <si>
    <t>Estimated Aid under 2024-25 Enacted Budget</t>
  </si>
  <si>
    <t>R(NO0153) 05 HIGH COST AID RATIO FOR 2024-25 AID</t>
  </si>
  <si>
    <t>DBSAC1</t>
  </si>
  <si>
    <t>X(NO0162) 00 23-24 PRIV EC DEDUCT/PUPIL</t>
  </si>
  <si>
    <t>Z(NO0165) 05 PRIV EC AID RATIO FOR 24-25 AID</t>
  </si>
  <si>
    <t>Q(FA0097) 00 2024-25 PUBLIC EC HIGH COST AID</t>
  </si>
  <si>
    <t>R(FA0101) 00 2024-25 PRIVATE EXCESS COST AID</t>
  </si>
  <si>
    <t xml:space="preserve"> 04/16/24</t>
  </si>
  <si>
    <t>BEDS CODE</t>
  </si>
  <si>
    <t>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</si>
</sst>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00"/>
    <numFmt numFmtId="166" formatCode="#,##0.000"/>
    <numFmt numFmtId="167" formatCode="_(* #,##0_);_(* \(#,##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11"/>
      <color rgb="FFFFC000"/>
      <name val="Segoe UI"/>
      <family val="2"/>
    </font>
    <font>
      <sz val="16"/>
      <color rgb="FFFFC000"/>
      <name val="Segoe UI"/>
      <family val="2"/>
    </font>
    <font>
      <sz val="11"/>
      <color theme="1"/>
      <name val="Segoe UI"/>
      <family val="2"/>
    </font>
    <font>
      <b/>
      <sz val="10"/>
      <color theme="1"/>
      <name val="Segoe UI"/>
      <family val="2"/>
    </font>
    <font>
      <b/>
      <sz val="8"/>
      <color theme="1"/>
      <name val="Segoe UI"/>
      <family val="2"/>
    </font>
    <font>
      <b/>
      <sz val="11"/>
      <color theme="1"/>
      <name val="Segoe UI"/>
      <family val="2"/>
    </font>
    <font>
      <i/>
      <sz val="11"/>
      <color theme="1"/>
      <name val="Segoe UI"/>
      <family val="2"/>
    </font>
    <font>
      <b/>
      <i/>
      <sz val="10"/>
      <color theme="1"/>
      <name val="Segoe UI"/>
      <family val="2"/>
    </font>
    <font>
      <b/>
      <sz val="10"/>
      <name val="Segoe UI"/>
      <family val="2"/>
    </font>
    <font>
      <sz val="11"/>
      <name val="Segoe UI"/>
      <family val="2"/>
    </font>
    <font>
      <b/>
      <i/>
      <sz val="11"/>
      <color theme="1"/>
      <name val="Segoe UI"/>
      <family val="2"/>
    </font>
    <font>
      <sz val="9"/>
      <color rgb="FF990000"/>
      <name val="Segoe UI"/>
      <family val="2"/>
    </font>
    <font>
      <b/>
      <u/>
      <sz val="11"/>
      <color theme="1"/>
      <name val="Segoe UI"/>
      <family val="2"/>
    </font>
    <font>
      <b/>
      <i/>
      <sz val="11"/>
      <color rgb="FF990000"/>
      <name val="Segoe UI"/>
      <family val="2"/>
    </font>
    <font>
      <sz val="11"/>
      <color rgb="FFFFC000"/>
      <name val="Calibri"/>
      <family val="2"/>
      <scheme val="minor"/>
    </font>
    <font>
      <b/>
      <sz val="9"/>
      <color rgb="FF990000"/>
      <name val="Segoe UI"/>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theme="5" tint="-0.249977111117893"/>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4" fillId="0" borderId="0"/>
    <xf numFmtId="0" fontId="4" fillId="0" borderId="0"/>
    <xf numFmtId="0" fontId="21" fillId="0" borderId="0" applyNumberFormat="0" applyFill="0" applyBorder="0" applyAlignment="0" applyProtection="0"/>
  </cellStyleXfs>
  <cellXfs count="88">
    <xf numFmtId="0" fontId="0" fillId="0" borderId="0" xfId="0"/>
    <xf numFmtId="49" fontId="0" fillId="0" borderId="0" xfId="0" applyNumberFormat="1"/>
    <xf numFmtId="3" fontId="0" fillId="0" borderId="0" xfId="0" applyNumberFormat="1"/>
    <xf numFmtId="166" fontId="0" fillId="0" borderId="0" xfId="0" applyNumberFormat="1"/>
    <xf numFmtId="0" fontId="7" fillId="0" borderId="13" xfId="0" applyFont="1" applyBorder="1"/>
    <xf numFmtId="0" fontId="7" fillId="0" borderId="0" xfId="0" applyFont="1"/>
    <xf numFmtId="0" fontId="8" fillId="0" borderId="0" xfId="0" applyFont="1" applyAlignment="1">
      <alignment horizontal="left"/>
    </xf>
    <xf numFmtId="0" fontId="8" fillId="0" borderId="0" xfId="0" applyFont="1" applyAlignment="1">
      <alignment horizontal="center"/>
    </xf>
    <xf numFmtId="0" fontId="11" fillId="0" borderId="0" xfId="0" applyFont="1"/>
    <xf numFmtId="0" fontId="12" fillId="0" borderId="0" xfId="0" applyFont="1"/>
    <xf numFmtId="0" fontId="13" fillId="0" borderId="7" xfId="0" applyFont="1" applyBorder="1"/>
    <xf numFmtId="0" fontId="7" fillId="0" borderId="8" xfId="0" applyFont="1" applyBorder="1"/>
    <xf numFmtId="0" fontId="14" fillId="0" borderId="8" xfId="0" applyFont="1" applyBorder="1"/>
    <xf numFmtId="0" fontId="7" fillId="0" borderId="4" xfId="0" applyFont="1" applyBorder="1"/>
    <xf numFmtId="0" fontId="7" fillId="0" borderId="5" xfId="0" applyFont="1" applyBorder="1"/>
    <xf numFmtId="44" fontId="14" fillId="0" borderId="0" xfId="2" applyFont="1" applyFill="1" applyBorder="1" applyProtection="1">
      <protection locked="0"/>
    </xf>
    <xf numFmtId="0" fontId="7" fillId="0" borderId="4" xfId="0" applyFont="1" applyBorder="1" applyAlignment="1">
      <alignment vertical="center" wrapText="1"/>
    </xf>
    <xf numFmtId="164" fontId="7" fillId="0" borderId="1" xfId="2" applyNumberFormat="1" applyFont="1" applyBorder="1"/>
    <xf numFmtId="0" fontId="7" fillId="0" borderId="0" xfId="0" applyFont="1" applyAlignment="1">
      <alignment horizontal="right"/>
    </xf>
    <xf numFmtId="164" fontId="7" fillId="0" borderId="0" xfId="2" applyNumberFormat="1" applyFont="1" applyBorder="1"/>
    <xf numFmtId="164" fontId="7" fillId="0" borderId="0" xfId="0" applyNumberFormat="1" applyFont="1"/>
    <xf numFmtId="165" fontId="7" fillId="0" borderId="1" xfId="0" applyNumberFormat="1" applyFont="1" applyBorder="1"/>
    <xf numFmtId="0" fontId="7" fillId="0" borderId="1" xfId="0" applyFont="1" applyBorder="1"/>
    <xf numFmtId="44" fontId="7" fillId="0" borderId="0" xfId="2" applyFont="1" applyBorder="1" applyAlignment="1">
      <alignment horizontal="right"/>
    </xf>
    <xf numFmtId="44" fontId="7" fillId="0" borderId="0" xfId="0" applyNumberFormat="1" applyFont="1" applyAlignment="1">
      <alignment horizontal="right"/>
    </xf>
    <xf numFmtId="0" fontId="7" fillId="0" borderId="3" xfId="0" applyFont="1" applyBorder="1"/>
    <xf numFmtId="0" fontId="7" fillId="0" borderId="2" xfId="0" applyFont="1" applyBorder="1"/>
    <xf numFmtId="0" fontId="7" fillId="0" borderId="1" xfId="0" applyFont="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164" fontId="7" fillId="0" borderId="0" xfId="0" applyNumberFormat="1" applyFont="1" applyAlignment="1">
      <alignment horizontal="left"/>
    </xf>
    <xf numFmtId="165" fontId="7" fillId="0" borderId="0" xfId="0" applyNumberFormat="1" applyFont="1" applyAlignment="1">
      <alignment horizontal="center"/>
    </xf>
    <xf numFmtId="43" fontId="7" fillId="0" borderId="0" xfId="1" applyFont="1" applyBorder="1"/>
    <xf numFmtId="43" fontId="7" fillId="0" borderId="0" xfId="1" applyFont="1" applyBorder="1" applyAlignment="1"/>
    <xf numFmtId="0" fontId="16" fillId="0" borderId="0" xfId="3" applyFont="1"/>
    <xf numFmtId="2" fontId="7" fillId="0" borderId="0" xfId="0" applyNumberFormat="1" applyFont="1" applyAlignment="1">
      <alignment horizontal="center"/>
    </xf>
    <xf numFmtId="43" fontId="7" fillId="0" borderId="0" xfId="1" applyFont="1" applyAlignment="1">
      <alignment horizontal="center"/>
    </xf>
    <xf numFmtId="167" fontId="7" fillId="0" borderId="0" xfId="1" applyNumberFormat="1" applyFont="1" applyAlignment="1">
      <alignment horizontal="center"/>
    </xf>
    <xf numFmtId="0" fontId="7" fillId="0" borderId="0" xfId="0" applyFont="1" applyAlignment="1">
      <alignment vertical="center" wrapText="1"/>
    </xf>
    <xf numFmtId="164" fontId="10" fillId="0" borderId="0" xfId="2" applyNumberFormat="1" applyFont="1" applyBorder="1"/>
    <xf numFmtId="0" fontId="13" fillId="0" borderId="6" xfId="0" applyFont="1" applyBorder="1" applyAlignment="1">
      <alignment horizontal="left"/>
    </xf>
    <xf numFmtId="0" fontId="13" fillId="0" borderId="7" xfId="0" applyFont="1" applyBorder="1" applyAlignment="1">
      <alignment horizontal="left"/>
    </xf>
    <xf numFmtId="43" fontId="15" fillId="0" borderId="0" xfId="1" applyFont="1" applyFill="1" applyBorder="1"/>
    <xf numFmtId="43" fontId="15" fillId="0" borderId="0" xfId="1" applyFont="1" applyFill="1" applyBorder="1" applyAlignment="1"/>
    <xf numFmtId="164" fontId="7" fillId="0" borderId="0" xfId="2" applyNumberFormat="1" applyFont="1" applyFill="1" applyBorder="1"/>
    <xf numFmtId="43" fontId="7" fillId="0" borderId="0" xfId="1" applyFont="1" applyFill="1" applyBorder="1"/>
    <xf numFmtId="43" fontId="7" fillId="0" borderId="0" xfId="1" applyFont="1" applyFill="1" applyBorder="1" applyAlignment="1"/>
    <xf numFmtId="0" fontId="7" fillId="0" borderId="0" xfId="0" applyFont="1" applyAlignment="1">
      <alignment horizontal="center" vertical="center" wrapText="1"/>
    </xf>
    <xf numFmtId="0" fontId="7" fillId="0" borderId="0" xfId="0" applyFont="1" applyAlignment="1">
      <alignment horizontal="center" wrapText="1"/>
    </xf>
    <xf numFmtId="0" fontId="7" fillId="3" borderId="1" xfId="0" applyFont="1" applyFill="1" applyBorder="1" applyAlignment="1">
      <alignment horizontal="center"/>
    </xf>
    <xf numFmtId="167" fontId="10" fillId="3" borderId="0" xfId="1" applyNumberFormat="1" applyFont="1" applyFill="1" applyBorder="1" applyAlignment="1">
      <alignment horizontal="left"/>
    </xf>
    <xf numFmtId="2" fontId="7" fillId="3" borderId="0" xfId="0" applyNumberFormat="1" applyFont="1" applyFill="1" applyAlignment="1">
      <alignment horizontal="center"/>
    </xf>
    <xf numFmtId="167" fontId="17" fillId="3" borderId="0" xfId="0" applyNumberFormat="1" applyFont="1" applyFill="1"/>
    <xf numFmtId="167" fontId="7" fillId="3" borderId="0" xfId="0" applyNumberFormat="1" applyFont="1" applyFill="1" applyAlignment="1">
      <alignment horizontal="right"/>
    </xf>
    <xf numFmtId="167" fontId="7" fillId="3" borderId="0" xfId="0" applyNumberFormat="1" applyFont="1" applyFill="1"/>
    <xf numFmtId="167" fontId="11" fillId="3" borderId="0" xfId="0" applyNumberFormat="1" applyFont="1" applyFill="1"/>
    <xf numFmtId="167" fontId="7" fillId="0" borderId="0" xfId="2" applyNumberFormat="1" applyFont="1" applyFill="1"/>
    <xf numFmtId="0" fontId="7" fillId="3" borderId="1" xfId="0" applyFont="1" applyFill="1" applyBorder="1"/>
    <xf numFmtId="0" fontId="7" fillId="3" borderId="0" xfId="0" applyFont="1" applyFill="1"/>
    <xf numFmtId="44" fontId="7" fillId="3" borderId="0" xfId="0" applyNumberFormat="1" applyFont="1" applyFill="1"/>
    <xf numFmtId="0" fontId="16" fillId="3" borderId="0" xfId="3" applyFont="1" applyFill="1"/>
    <xf numFmtId="164" fontId="18" fillId="0" borderId="0" xfId="0" applyNumberFormat="1" applyFont="1" applyAlignment="1">
      <alignment horizontal="left"/>
    </xf>
    <xf numFmtId="164" fontId="18" fillId="0" borderId="0" xfId="2" applyNumberFormat="1" applyFont="1" applyFill="1" applyBorder="1"/>
    <xf numFmtId="165" fontId="18" fillId="0" borderId="0" xfId="0" applyNumberFormat="1" applyFont="1" applyAlignment="1">
      <alignment horizontal="center"/>
    </xf>
    <xf numFmtId="43" fontId="18" fillId="0" borderId="0" xfId="1" applyFont="1" applyFill="1" applyBorder="1"/>
    <xf numFmtId="43" fontId="18" fillId="0" borderId="0" xfId="1" applyFont="1" applyFill="1" applyBorder="1" applyAlignment="1">
      <alignment horizontal="center"/>
    </xf>
    <xf numFmtId="0" fontId="18" fillId="3" borderId="0" xfId="0" applyFont="1" applyFill="1"/>
    <xf numFmtId="167" fontId="18" fillId="3" borderId="0" xfId="1" applyNumberFormat="1" applyFont="1" applyFill="1" applyBorder="1" applyAlignment="1">
      <alignment horizontal="left"/>
    </xf>
    <xf numFmtId="2" fontId="18" fillId="3" borderId="0" xfId="0" applyNumberFormat="1" applyFont="1" applyFill="1" applyAlignment="1">
      <alignment horizontal="center"/>
    </xf>
    <xf numFmtId="0" fontId="5" fillId="2" borderId="0" xfId="0" applyFont="1" applyFill="1" applyAlignment="1">
      <alignment vertical="center"/>
    </xf>
    <xf numFmtId="164" fontId="5" fillId="2" borderId="0" xfId="2" applyNumberFormat="1" applyFont="1" applyFill="1" applyBorder="1" applyAlignment="1">
      <alignment vertical="center"/>
    </xf>
    <xf numFmtId="43" fontId="18" fillId="0" borderId="0" xfId="1" applyFont="1" applyFill="1" applyBorder="1" applyAlignment="1"/>
    <xf numFmtId="0" fontId="19" fillId="2" borderId="0" xfId="0" applyFont="1" applyFill="1" applyAlignment="1">
      <alignment vertical="center"/>
    </xf>
    <xf numFmtId="167" fontId="10" fillId="3" borderId="0" xfId="1" applyNumberFormat="1" applyFont="1" applyFill="1" applyBorder="1"/>
    <xf numFmtId="167" fontId="20" fillId="3" borderId="0" xfId="1" applyNumberFormat="1" applyFont="1" applyFill="1" applyBorder="1" applyAlignment="1"/>
    <xf numFmtId="167" fontId="10" fillId="3" borderId="0" xfId="1" applyNumberFormat="1" applyFont="1" applyFill="1"/>
    <xf numFmtId="0" fontId="2" fillId="0" borderId="0" xfId="0" applyFont="1"/>
    <xf numFmtId="0" fontId="7" fillId="3" borderId="1" xfId="0" applyFont="1" applyFill="1" applyBorder="1" applyAlignment="1">
      <alignment horizontal="center" wrapText="1"/>
    </xf>
    <xf numFmtId="49" fontId="10" fillId="0" borderId="12" xfId="0" applyNumberFormat="1" applyFont="1" applyBorder="1" applyAlignment="1" applyProtection="1">
      <alignment horizontal="right"/>
      <protection locked="0"/>
    </xf>
    <xf numFmtId="49" fontId="0" fillId="0" borderId="0" xfId="0" applyNumberFormat="1" applyAlignment="1">
      <alignment wrapText="1"/>
    </xf>
    <xf numFmtId="49" fontId="22" fillId="0" borderId="0" xfId="7" applyNumberFormat="1" applyFont="1"/>
    <xf numFmtId="0" fontId="0" fillId="0" borderId="0" xfId="0" applyAlignment="1">
      <alignment horizontal="center"/>
    </xf>
    <xf numFmtId="49" fontId="0" fillId="0" borderId="0" xfId="0" quotePrefix="1" applyNumberFormat="1"/>
    <xf numFmtId="0" fontId="7" fillId="0" borderId="0" xfId="0" applyFont="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 fillId="0" borderId="0" xfId="0" applyFont="1" applyFill="1"/>
  </cellXfs>
  <cellStyles count="8">
    <cellStyle name="Comma" xfId="1" builtinId="3"/>
    <cellStyle name="Currency" xfId="2" builtinId="4"/>
    <cellStyle name="Hyperlink" xfId="7" builtinId="8"/>
    <cellStyle name="Normal" xfId="0" builtinId="0"/>
    <cellStyle name="Normal 2" xfId="5" xr:uid="{00000000-0005-0000-0000-000004000000}"/>
    <cellStyle name="Normal 2 2" xfId="6" xr:uid="{00000000-0005-0000-0000-000005000000}"/>
    <cellStyle name="Normal 3" xfId="3" xr:uid="{00000000-0005-0000-0000-000006000000}"/>
    <cellStyle name="Normal 4" xfId="4" xr:uid="{00000000-0005-0000-0000-000007000000}"/>
  </cellStyles>
  <dxfs count="0"/>
  <tableStyles count="0" defaultTableStyle="TableStyleMedium2" defaultPivotStyle="PivotStyleLight16"/>
  <colors>
    <mruColors>
      <color rgb="FF9900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581024</xdr:colOff>
      <xdr:row>1</xdr:row>
      <xdr:rowOff>85724</xdr:rowOff>
    </xdr:from>
    <xdr:to>
      <xdr:col>6</xdr:col>
      <xdr:colOff>304798</xdr:colOff>
      <xdr:row>1</xdr:row>
      <xdr:rowOff>219075</xdr:rowOff>
    </xdr:to>
    <xdr:sp macro="" textlink="">
      <xdr:nvSpPr>
        <xdr:cNvPr id="5" name="Left Arrow 4">
          <a:extLst>
            <a:ext uri="{FF2B5EF4-FFF2-40B4-BE49-F238E27FC236}">
              <a16:creationId xmlns:a16="http://schemas.microsoft.com/office/drawing/2014/main" id="{00000000-0008-0000-0000-000005000000}"/>
            </a:ext>
          </a:extLst>
        </xdr:cNvPr>
        <xdr:cNvSpPr/>
      </xdr:nvSpPr>
      <xdr:spPr>
        <a:xfrm rot="10800000">
          <a:off x="5353049" y="342899"/>
          <a:ext cx="304799" cy="133351"/>
        </a:xfrm>
        <a:prstGeom prst="lef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533399</xdr:colOff>
      <xdr:row>1</xdr:row>
      <xdr:rowOff>76199</xdr:rowOff>
    </xdr:from>
    <xdr:to>
      <xdr:col>6</xdr:col>
      <xdr:colOff>257173</xdr:colOff>
      <xdr:row>1</xdr:row>
      <xdr:rowOff>209550</xdr:rowOff>
    </xdr:to>
    <xdr:sp macro="" textlink="">
      <xdr:nvSpPr>
        <xdr:cNvPr id="3" name="Left Arrow 2">
          <a:extLst>
            <a:ext uri="{FF2B5EF4-FFF2-40B4-BE49-F238E27FC236}">
              <a16:creationId xmlns:a16="http://schemas.microsoft.com/office/drawing/2014/main" id="{00000000-0008-0000-0100-000003000000}"/>
            </a:ext>
          </a:extLst>
        </xdr:cNvPr>
        <xdr:cNvSpPr/>
      </xdr:nvSpPr>
      <xdr:spPr>
        <a:xfrm rot="10800000">
          <a:off x="5381624" y="333374"/>
          <a:ext cx="304799" cy="133351"/>
        </a:xfrm>
        <a:prstGeom prst="lef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showGridLines="0" tabSelected="1" zoomScaleNormal="100" workbookViewId="0">
      <selection activeCell="G3" sqref="G3"/>
    </sheetView>
  </sheetViews>
  <sheetFormatPr defaultRowHeight="20.100000000000001" customHeight="1" x14ac:dyDescent="0.25"/>
  <cols>
    <col min="1" max="1" width="14.28515625" customWidth="1"/>
    <col min="2" max="3" width="16.28515625" customWidth="1"/>
    <col min="4" max="4" width="12.85546875" customWidth="1"/>
    <col min="5" max="5" width="11.85546875" customWidth="1"/>
    <col min="6" max="6" width="8.7109375" customWidth="1"/>
    <col min="7" max="7" width="14.140625" bestFit="1" customWidth="1"/>
    <col min="8" max="8" width="14.140625" customWidth="1"/>
    <col min="9" max="9" width="11.5703125" customWidth="1"/>
    <col min="10" max="10" width="14.140625" bestFit="1" customWidth="1"/>
    <col min="11" max="11" width="16.85546875" bestFit="1" customWidth="1"/>
  </cols>
  <sheetData>
    <row r="1" spans="1:11" ht="20.25" customHeight="1" thickBot="1" x14ac:dyDescent="0.35">
      <c r="A1" s="84" t="s">
        <v>1378</v>
      </c>
      <c r="B1" s="85"/>
      <c r="C1" s="85"/>
      <c r="D1" s="85"/>
      <c r="E1" s="85"/>
      <c r="F1" s="85"/>
      <c r="G1" s="85"/>
      <c r="H1" s="85"/>
      <c r="I1" s="86"/>
      <c r="J1" s="5"/>
      <c r="K1" s="5"/>
    </row>
    <row r="2" spans="1:11" ht="20.100000000000001" customHeight="1" x14ac:dyDescent="0.3">
      <c r="A2" s="6" t="s">
        <v>1366</v>
      </c>
      <c r="B2" s="5"/>
      <c r="C2" s="5"/>
      <c r="D2" s="5"/>
      <c r="E2" s="5"/>
      <c r="F2" s="6"/>
      <c r="G2" s="78" t="s">
        <v>693</v>
      </c>
      <c r="H2" s="39" t="str">
        <f>VLOOKUP($G$2,'BEDS Code List'!$A$1:$B$675,2,FALSE)</f>
        <v>ALBANY</v>
      </c>
      <c r="I2" s="5"/>
      <c r="J2" s="5"/>
      <c r="K2" s="5"/>
    </row>
    <row r="3" spans="1:11" ht="15" customHeight="1" x14ac:dyDescent="0.3">
      <c r="A3" s="5"/>
      <c r="B3" s="5"/>
      <c r="C3" s="5"/>
      <c r="D3" s="7"/>
      <c r="E3" s="7"/>
      <c r="F3" s="5"/>
      <c r="G3" s="5"/>
      <c r="H3" s="5"/>
      <c r="I3" s="5"/>
      <c r="J3" s="5"/>
      <c r="K3" s="5"/>
    </row>
    <row r="4" spans="1:11" ht="12.75" customHeight="1" x14ac:dyDescent="0.3">
      <c r="A4" s="5"/>
      <c r="B4" s="8"/>
      <c r="C4" s="8"/>
      <c r="D4" s="7"/>
      <c r="E4" s="7"/>
      <c r="F4" s="5"/>
      <c r="G4" s="5"/>
      <c r="H4" s="5"/>
      <c r="I4" s="5"/>
      <c r="J4" s="5"/>
      <c r="K4" s="5"/>
    </row>
    <row r="5" spans="1:11" ht="17.25" customHeight="1" x14ac:dyDescent="0.3">
      <c r="A5" s="5"/>
      <c r="B5" s="9"/>
      <c r="C5" s="9"/>
      <c r="D5" s="7"/>
      <c r="E5" s="7"/>
      <c r="F5" s="5"/>
      <c r="G5" s="5"/>
      <c r="H5" s="5"/>
      <c r="I5" s="5"/>
      <c r="J5" s="5"/>
      <c r="K5" s="5"/>
    </row>
    <row r="6" spans="1:11" ht="20.100000000000001" customHeight="1" x14ac:dyDescent="0.3">
      <c r="A6" s="40" t="s">
        <v>135</v>
      </c>
      <c r="B6" s="41"/>
      <c r="C6" s="10"/>
      <c r="D6" s="11"/>
      <c r="E6" s="5"/>
      <c r="F6" s="83" t="s">
        <v>686</v>
      </c>
      <c r="G6" s="83"/>
      <c r="H6" s="83"/>
      <c r="I6" s="83"/>
      <c r="J6" s="5"/>
    </row>
    <row r="7" spans="1:11" ht="8.25" customHeight="1" x14ac:dyDescent="0.3">
      <c r="A7" s="13"/>
      <c r="B7" s="5"/>
      <c r="C7" s="5"/>
      <c r="D7" s="14"/>
      <c r="E7" s="5"/>
      <c r="F7" s="83"/>
      <c r="G7" s="83"/>
      <c r="H7" s="83"/>
      <c r="I7" s="83"/>
      <c r="J7" s="5"/>
    </row>
    <row r="8" spans="1:11" ht="18.75" customHeight="1" x14ac:dyDescent="0.3">
      <c r="A8" s="13"/>
      <c r="B8" s="5"/>
      <c r="C8" s="15"/>
      <c r="D8" s="14"/>
      <c r="E8" s="5"/>
      <c r="F8" s="83"/>
      <c r="G8" s="83"/>
      <c r="H8" s="83"/>
      <c r="I8" s="83"/>
      <c r="J8" s="5"/>
    </row>
    <row r="9" spans="1:11" ht="19.5" customHeight="1" x14ac:dyDescent="0.3">
      <c r="A9" s="16" t="s">
        <v>682</v>
      </c>
      <c r="B9" s="38"/>
      <c r="C9" s="17">
        <f>VLOOKUP($G$2,Sheet1!$A$2:$H$676,3,FALSE)</f>
        <v>56058</v>
      </c>
      <c r="D9" s="14"/>
      <c r="E9" s="5"/>
      <c r="F9" s="83"/>
      <c r="G9" s="83"/>
      <c r="H9" s="83"/>
      <c r="I9" s="83"/>
      <c r="J9" s="5"/>
    </row>
    <row r="10" spans="1:11" ht="20.100000000000001" customHeight="1" x14ac:dyDescent="0.3">
      <c r="A10" s="13"/>
      <c r="B10" s="5"/>
      <c r="C10" s="19"/>
      <c r="D10" s="14"/>
      <c r="E10" s="5"/>
      <c r="F10" s="83"/>
      <c r="G10" s="83"/>
      <c r="H10" s="83"/>
      <c r="I10" s="83"/>
      <c r="J10" s="5"/>
    </row>
    <row r="11" spans="1:11" ht="35.25" customHeight="1" x14ac:dyDescent="0.3">
      <c r="A11" s="16" t="s">
        <v>130</v>
      </c>
      <c r="B11" s="38"/>
      <c r="C11" s="21">
        <f>VLOOKUP($G$2,Sheet1!$A$2:$H$676,4,FALSE)</f>
        <v>0.71</v>
      </c>
      <c r="D11" s="14"/>
      <c r="E11" s="5"/>
      <c r="F11" s="83"/>
      <c r="G11" s="83"/>
      <c r="H11" s="83"/>
      <c r="I11" s="83"/>
      <c r="J11" s="5"/>
    </row>
    <row r="12" spans="1:11" ht="20.100000000000001" customHeight="1" x14ac:dyDescent="0.3">
      <c r="A12" s="13"/>
      <c r="B12" s="5"/>
      <c r="C12" s="23" t="str">
        <f>IF(C8="","", IF(C8&lt;C9, "0.00*", C10*C11))</f>
        <v/>
      </c>
      <c r="D12" s="14"/>
      <c r="E12" s="5"/>
      <c r="F12" s="83"/>
      <c r="G12" s="83"/>
      <c r="H12" s="83"/>
      <c r="I12" s="83"/>
      <c r="J12" s="5"/>
    </row>
    <row r="13" spans="1:11" ht="9" customHeight="1" x14ac:dyDescent="0.3">
      <c r="A13" s="26"/>
      <c r="B13" s="22"/>
      <c r="C13" s="22"/>
      <c r="D13" s="25"/>
      <c r="E13" s="5"/>
      <c r="F13" s="83"/>
      <c r="G13" s="83"/>
      <c r="H13" s="83"/>
      <c r="I13" s="83"/>
      <c r="J13" s="5"/>
    </row>
    <row r="14" spans="1:11" ht="19.5" customHeight="1" x14ac:dyDescent="0.3">
      <c r="A14" s="5"/>
      <c r="B14" s="5"/>
      <c r="C14" s="5"/>
      <c r="D14" s="5"/>
      <c r="E14" s="5"/>
      <c r="F14" s="5"/>
      <c r="G14" s="5"/>
      <c r="H14" s="5"/>
      <c r="I14" s="5"/>
      <c r="J14" s="5"/>
      <c r="K14" s="5"/>
    </row>
    <row r="15" spans="1:11" ht="48" customHeight="1" x14ac:dyDescent="0.3">
      <c r="A15" s="57" t="s">
        <v>678</v>
      </c>
      <c r="B15" s="77" t="s">
        <v>688</v>
      </c>
      <c r="C15" s="49" t="s">
        <v>133</v>
      </c>
      <c r="D15" s="27" t="s">
        <v>679</v>
      </c>
      <c r="E15" s="27" t="s">
        <v>681</v>
      </c>
      <c r="F15" s="28" t="s">
        <v>680</v>
      </c>
      <c r="G15" s="28" t="s">
        <v>129</v>
      </c>
      <c r="H15" s="28" t="s">
        <v>135</v>
      </c>
      <c r="I15" s="5"/>
      <c r="J15" s="48"/>
      <c r="K15" s="47"/>
    </row>
    <row r="16" spans="1:11" ht="20.100000000000001" customHeight="1" x14ac:dyDescent="0.3">
      <c r="A16" s="66" t="s">
        <v>683</v>
      </c>
      <c r="B16" s="67">
        <v>75000</v>
      </c>
      <c r="C16" s="68">
        <v>1</v>
      </c>
      <c r="D16" s="61">
        <f>+$C$9</f>
        <v>56058</v>
      </c>
      <c r="E16" s="62">
        <f t="shared" ref="E16:E62" si="0">B16-D16</f>
        <v>18942</v>
      </c>
      <c r="F16" s="63">
        <f t="shared" ref="F16:F62" si="1">+$C$11</f>
        <v>0.71</v>
      </c>
      <c r="G16" s="64">
        <f t="shared" ref="G16" si="2">E16*F16</f>
        <v>13448.82</v>
      </c>
      <c r="H16" s="65">
        <f t="shared" ref="H16:H62" si="3">IF(B16="", "", IF(B16&lt;IW16, "0.00*", G16*C16))</f>
        <v>13448.82</v>
      </c>
      <c r="I16" s="5"/>
      <c r="J16" s="42"/>
      <c r="K16" s="43"/>
    </row>
    <row r="17" spans="1:11" ht="17.25" customHeight="1" x14ac:dyDescent="0.3">
      <c r="A17" s="58" t="s">
        <v>677</v>
      </c>
      <c r="B17" s="50">
        <v>0</v>
      </c>
      <c r="C17" s="51">
        <v>0</v>
      </c>
      <c r="D17" s="30">
        <f t="shared" ref="D17:D62" si="4">+$C$9</f>
        <v>56058</v>
      </c>
      <c r="E17" s="19">
        <f t="shared" si="0"/>
        <v>-56058</v>
      </c>
      <c r="F17" s="31">
        <f t="shared" si="1"/>
        <v>0.71</v>
      </c>
      <c r="G17" s="32">
        <f>MAX(E17*F17,0)</f>
        <v>0</v>
      </c>
      <c r="H17" s="33">
        <f t="shared" si="3"/>
        <v>0</v>
      </c>
      <c r="I17" s="5"/>
      <c r="J17" s="45"/>
      <c r="K17" s="46"/>
    </row>
    <row r="18" spans="1:11" ht="20.100000000000001" customHeight="1" x14ac:dyDescent="0.3">
      <c r="A18" s="58" t="s">
        <v>677</v>
      </c>
      <c r="B18" s="50">
        <v>0</v>
      </c>
      <c r="C18" s="51">
        <v>0</v>
      </c>
      <c r="D18" s="30">
        <f t="shared" si="4"/>
        <v>56058</v>
      </c>
      <c r="E18" s="19">
        <f t="shared" si="0"/>
        <v>-56058</v>
      </c>
      <c r="F18" s="31">
        <f t="shared" si="1"/>
        <v>0.71</v>
      </c>
      <c r="G18" s="32">
        <f t="shared" ref="G18:G62" si="5">MAX(E18*F18,0)</f>
        <v>0</v>
      </c>
      <c r="H18" s="33">
        <f t="shared" si="3"/>
        <v>0</v>
      </c>
      <c r="I18" s="34"/>
      <c r="J18" s="45"/>
      <c r="K18" s="46"/>
    </row>
    <row r="19" spans="1:11" ht="20.100000000000001" customHeight="1" x14ac:dyDescent="0.3">
      <c r="A19" s="58"/>
      <c r="B19" s="50"/>
      <c r="C19" s="51">
        <v>0</v>
      </c>
      <c r="D19" s="30">
        <f t="shared" si="4"/>
        <v>56058</v>
      </c>
      <c r="E19" s="19">
        <f t="shared" si="0"/>
        <v>-56058</v>
      </c>
      <c r="F19" s="31">
        <f t="shared" si="1"/>
        <v>0.71</v>
      </c>
      <c r="G19" s="32">
        <f t="shared" si="5"/>
        <v>0</v>
      </c>
      <c r="H19" s="33" t="str">
        <f t="shared" si="3"/>
        <v/>
      </c>
      <c r="I19" s="34"/>
      <c r="J19" s="45"/>
      <c r="K19" s="46"/>
    </row>
    <row r="20" spans="1:11" ht="21" customHeight="1" x14ac:dyDescent="0.3">
      <c r="A20" s="58"/>
      <c r="B20" s="50"/>
      <c r="C20" s="51">
        <v>0</v>
      </c>
      <c r="D20" s="30">
        <f t="shared" si="4"/>
        <v>56058</v>
      </c>
      <c r="E20" s="19">
        <f t="shared" si="0"/>
        <v>-56058</v>
      </c>
      <c r="F20" s="31">
        <f t="shared" si="1"/>
        <v>0.71</v>
      </c>
      <c r="G20" s="32">
        <f t="shared" si="5"/>
        <v>0</v>
      </c>
      <c r="H20" s="33" t="str">
        <f t="shared" si="3"/>
        <v/>
      </c>
      <c r="I20" s="34"/>
      <c r="J20" s="45"/>
      <c r="K20" s="46"/>
    </row>
    <row r="21" spans="1:11" ht="17.25" customHeight="1" x14ac:dyDescent="0.3">
      <c r="A21" s="58"/>
      <c r="B21" s="50"/>
      <c r="C21" s="51">
        <v>0</v>
      </c>
      <c r="D21" s="30">
        <f t="shared" si="4"/>
        <v>56058</v>
      </c>
      <c r="E21" s="19">
        <f t="shared" si="0"/>
        <v>-56058</v>
      </c>
      <c r="F21" s="31">
        <f t="shared" si="1"/>
        <v>0.71</v>
      </c>
      <c r="G21" s="32">
        <f t="shared" si="5"/>
        <v>0</v>
      </c>
      <c r="H21" s="33" t="str">
        <f t="shared" si="3"/>
        <v/>
      </c>
      <c r="I21" s="5"/>
      <c r="J21" s="45"/>
      <c r="K21" s="46"/>
    </row>
    <row r="22" spans="1:11" ht="18" customHeight="1" x14ac:dyDescent="0.3">
      <c r="A22" s="58"/>
      <c r="B22" s="52"/>
      <c r="C22" s="51">
        <v>0</v>
      </c>
      <c r="D22" s="30">
        <f t="shared" si="4"/>
        <v>56058</v>
      </c>
      <c r="E22" s="19">
        <f t="shared" si="0"/>
        <v>-56058</v>
      </c>
      <c r="F22" s="31">
        <f t="shared" si="1"/>
        <v>0.71</v>
      </c>
      <c r="G22" s="32">
        <f t="shared" si="5"/>
        <v>0</v>
      </c>
      <c r="H22" s="33" t="str">
        <f t="shared" si="3"/>
        <v/>
      </c>
      <c r="I22" s="5"/>
      <c r="J22" s="45"/>
      <c r="K22" s="46"/>
    </row>
    <row r="23" spans="1:11" ht="20.100000000000001" customHeight="1" x14ac:dyDescent="0.3">
      <c r="A23" s="58"/>
      <c r="B23" s="53"/>
      <c r="C23" s="51">
        <v>0</v>
      </c>
      <c r="D23" s="30">
        <f t="shared" si="4"/>
        <v>56058</v>
      </c>
      <c r="E23" s="19">
        <f t="shared" si="0"/>
        <v>-56058</v>
      </c>
      <c r="F23" s="31">
        <f t="shared" si="1"/>
        <v>0.71</v>
      </c>
      <c r="G23" s="32">
        <f t="shared" si="5"/>
        <v>0</v>
      </c>
      <c r="H23" s="33" t="str">
        <f t="shared" si="3"/>
        <v/>
      </c>
      <c r="I23" s="5"/>
      <c r="J23" s="45"/>
      <c r="K23" s="46"/>
    </row>
    <row r="24" spans="1:11" ht="20.100000000000001" customHeight="1" x14ac:dyDescent="0.3">
      <c r="A24" s="58"/>
      <c r="B24" s="54"/>
      <c r="C24" s="51">
        <v>0</v>
      </c>
      <c r="D24" s="30">
        <f t="shared" si="4"/>
        <v>56058</v>
      </c>
      <c r="E24" s="19">
        <f t="shared" si="0"/>
        <v>-56058</v>
      </c>
      <c r="F24" s="31">
        <f t="shared" si="1"/>
        <v>0.71</v>
      </c>
      <c r="G24" s="32">
        <f t="shared" si="5"/>
        <v>0</v>
      </c>
      <c r="H24" s="33" t="str">
        <f t="shared" si="3"/>
        <v/>
      </c>
      <c r="I24" s="5"/>
      <c r="J24" s="45"/>
      <c r="K24" s="46"/>
    </row>
    <row r="25" spans="1:11" ht="20.100000000000001" customHeight="1" x14ac:dyDescent="0.3">
      <c r="A25" s="58"/>
      <c r="B25" s="54"/>
      <c r="C25" s="51">
        <v>0</v>
      </c>
      <c r="D25" s="30">
        <f t="shared" si="4"/>
        <v>56058</v>
      </c>
      <c r="E25" s="19">
        <f t="shared" si="0"/>
        <v>-56058</v>
      </c>
      <c r="F25" s="31">
        <f t="shared" si="1"/>
        <v>0.71</v>
      </c>
      <c r="G25" s="32">
        <f t="shared" si="5"/>
        <v>0</v>
      </c>
      <c r="H25" s="33" t="str">
        <f t="shared" si="3"/>
        <v/>
      </c>
      <c r="I25" s="5"/>
      <c r="J25" s="45"/>
      <c r="K25" s="46"/>
    </row>
    <row r="26" spans="1:11" ht="20.100000000000001" customHeight="1" x14ac:dyDescent="0.3">
      <c r="A26" s="58"/>
      <c r="B26" s="54"/>
      <c r="C26" s="51">
        <v>0</v>
      </c>
      <c r="D26" s="30">
        <f t="shared" si="4"/>
        <v>56058</v>
      </c>
      <c r="E26" s="19">
        <f t="shared" si="0"/>
        <v>-56058</v>
      </c>
      <c r="F26" s="31">
        <f t="shared" si="1"/>
        <v>0.71</v>
      </c>
      <c r="G26" s="32">
        <f t="shared" si="5"/>
        <v>0</v>
      </c>
      <c r="H26" s="33" t="str">
        <f t="shared" si="3"/>
        <v/>
      </c>
      <c r="I26" s="5"/>
      <c r="J26" s="45"/>
      <c r="K26" s="46"/>
    </row>
    <row r="27" spans="1:11" ht="20.100000000000001" customHeight="1" x14ac:dyDescent="0.3">
      <c r="A27" s="58"/>
      <c r="B27" s="54"/>
      <c r="C27" s="51">
        <v>0</v>
      </c>
      <c r="D27" s="30">
        <f t="shared" si="4"/>
        <v>56058</v>
      </c>
      <c r="E27" s="19">
        <f t="shared" si="0"/>
        <v>-56058</v>
      </c>
      <c r="F27" s="31">
        <f t="shared" si="1"/>
        <v>0.71</v>
      </c>
      <c r="G27" s="32">
        <f t="shared" si="5"/>
        <v>0</v>
      </c>
      <c r="H27" s="33" t="str">
        <f t="shared" si="3"/>
        <v/>
      </c>
      <c r="I27" s="5"/>
      <c r="J27" s="45"/>
      <c r="K27" s="46"/>
    </row>
    <row r="28" spans="1:11" ht="20.100000000000001" customHeight="1" x14ac:dyDescent="0.3">
      <c r="A28" s="58"/>
      <c r="B28" s="55"/>
      <c r="C28" s="51">
        <v>0</v>
      </c>
      <c r="D28" s="30">
        <f t="shared" si="4"/>
        <v>56058</v>
      </c>
      <c r="E28" s="19">
        <f t="shared" si="0"/>
        <v>-56058</v>
      </c>
      <c r="F28" s="31">
        <f t="shared" si="1"/>
        <v>0.71</v>
      </c>
      <c r="G28" s="32">
        <f t="shared" si="5"/>
        <v>0</v>
      </c>
      <c r="H28" s="33" t="str">
        <f t="shared" si="3"/>
        <v/>
      </c>
      <c r="I28" s="5"/>
      <c r="J28" s="45"/>
      <c r="K28" s="46"/>
    </row>
    <row r="29" spans="1:11" ht="20.100000000000001" customHeight="1" x14ac:dyDescent="0.3">
      <c r="A29" s="58"/>
      <c r="B29" s="54"/>
      <c r="C29" s="51">
        <v>0</v>
      </c>
      <c r="D29" s="30">
        <f t="shared" si="4"/>
        <v>56058</v>
      </c>
      <c r="E29" s="19">
        <f t="shared" si="0"/>
        <v>-56058</v>
      </c>
      <c r="F29" s="31">
        <f t="shared" si="1"/>
        <v>0.71</v>
      </c>
      <c r="G29" s="32">
        <f t="shared" si="5"/>
        <v>0</v>
      </c>
      <c r="H29" s="33" t="str">
        <f t="shared" si="3"/>
        <v/>
      </c>
      <c r="I29" s="5"/>
      <c r="J29" s="45"/>
      <c r="K29" s="46"/>
    </row>
    <row r="30" spans="1:11" ht="20.100000000000001" customHeight="1" x14ac:dyDescent="0.3">
      <c r="A30" s="58"/>
      <c r="B30" s="54"/>
      <c r="C30" s="51">
        <v>0</v>
      </c>
      <c r="D30" s="30">
        <f t="shared" si="4"/>
        <v>56058</v>
      </c>
      <c r="E30" s="19">
        <f t="shared" si="0"/>
        <v>-56058</v>
      </c>
      <c r="F30" s="31">
        <f t="shared" si="1"/>
        <v>0.71</v>
      </c>
      <c r="G30" s="32">
        <f t="shared" si="5"/>
        <v>0</v>
      </c>
      <c r="H30" s="33" t="str">
        <f t="shared" si="3"/>
        <v/>
      </c>
      <c r="I30" s="5"/>
      <c r="J30" s="45"/>
      <c r="K30" s="46"/>
    </row>
    <row r="31" spans="1:11" ht="20.100000000000001" customHeight="1" x14ac:dyDescent="0.3">
      <c r="A31" s="58"/>
      <c r="B31" s="54"/>
      <c r="C31" s="51">
        <v>0</v>
      </c>
      <c r="D31" s="30">
        <f t="shared" si="4"/>
        <v>56058</v>
      </c>
      <c r="E31" s="19">
        <f t="shared" si="0"/>
        <v>-56058</v>
      </c>
      <c r="F31" s="31">
        <f t="shared" si="1"/>
        <v>0.71</v>
      </c>
      <c r="G31" s="32">
        <f t="shared" si="5"/>
        <v>0</v>
      </c>
      <c r="H31" s="33" t="str">
        <f t="shared" si="3"/>
        <v/>
      </c>
      <c r="I31" s="5"/>
      <c r="J31" s="45"/>
      <c r="K31" s="46"/>
    </row>
    <row r="32" spans="1:11" ht="20.100000000000001" customHeight="1" x14ac:dyDescent="0.3">
      <c r="A32" s="58"/>
      <c r="B32" s="54"/>
      <c r="C32" s="51">
        <v>0</v>
      </c>
      <c r="D32" s="30">
        <f t="shared" si="4"/>
        <v>56058</v>
      </c>
      <c r="E32" s="19">
        <f t="shared" si="0"/>
        <v>-56058</v>
      </c>
      <c r="F32" s="31">
        <f t="shared" si="1"/>
        <v>0.71</v>
      </c>
      <c r="G32" s="32">
        <f t="shared" si="5"/>
        <v>0</v>
      </c>
      <c r="H32" s="33" t="str">
        <f t="shared" si="3"/>
        <v/>
      </c>
      <c r="I32" s="5"/>
      <c r="J32" s="45"/>
      <c r="K32" s="46"/>
    </row>
    <row r="33" spans="1:11" ht="20.100000000000001" customHeight="1" x14ac:dyDescent="0.3">
      <c r="A33" s="58"/>
      <c r="B33" s="54"/>
      <c r="C33" s="51">
        <v>0</v>
      </c>
      <c r="D33" s="30">
        <f t="shared" si="4"/>
        <v>56058</v>
      </c>
      <c r="E33" s="19">
        <f t="shared" si="0"/>
        <v>-56058</v>
      </c>
      <c r="F33" s="31">
        <f t="shared" si="1"/>
        <v>0.71</v>
      </c>
      <c r="G33" s="32">
        <f t="shared" si="5"/>
        <v>0</v>
      </c>
      <c r="H33" s="33" t="str">
        <f t="shared" si="3"/>
        <v/>
      </c>
      <c r="I33" s="5"/>
      <c r="J33" s="45"/>
      <c r="K33" s="46"/>
    </row>
    <row r="34" spans="1:11" ht="20.100000000000001" customHeight="1" x14ac:dyDescent="0.3">
      <c r="A34" s="58"/>
      <c r="B34" s="54"/>
      <c r="C34" s="51">
        <v>0</v>
      </c>
      <c r="D34" s="30">
        <f t="shared" si="4"/>
        <v>56058</v>
      </c>
      <c r="E34" s="19">
        <f t="shared" si="0"/>
        <v>-56058</v>
      </c>
      <c r="F34" s="31">
        <f t="shared" si="1"/>
        <v>0.71</v>
      </c>
      <c r="G34" s="32">
        <f t="shared" si="5"/>
        <v>0</v>
      </c>
      <c r="H34" s="33" t="str">
        <f t="shared" si="3"/>
        <v/>
      </c>
      <c r="I34" s="5"/>
      <c r="J34" s="45"/>
      <c r="K34" s="46"/>
    </row>
    <row r="35" spans="1:11" ht="20.100000000000001" customHeight="1" x14ac:dyDescent="0.3">
      <c r="A35" s="58"/>
      <c r="B35" s="54"/>
      <c r="C35" s="51">
        <v>0</v>
      </c>
      <c r="D35" s="30">
        <f t="shared" si="4"/>
        <v>56058</v>
      </c>
      <c r="E35" s="19">
        <f t="shared" si="0"/>
        <v>-56058</v>
      </c>
      <c r="F35" s="31">
        <f t="shared" si="1"/>
        <v>0.71</v>
      </c>
      <c r="G35" s="32">
        <f t="shared" si="5"/>
        <v>0</v>
      </c>
      <c r="H35" s="33" t="str">
        <f t="shared" si="3"/>
        <v/>
      </c>
      <c r="I35" s="5"/>
      <c r="J35" s="45"/>
      <c r="K35" s="46"/>
    </row>
    <row r="36" spans="1:11" ht="20.100000000000001" customHeight="1" x14ac:dyDescent="0.3">
      <c r="A36" s="58"/>
      <c r="B36" s="54"/>
      <c r="C36" s="51">
        <v>0</v>
      </c>
      <c r="D36" s="30">
        <f t="shared" si="4"/>
        <v>56058</v>
      </c>
      <c r="E36" s="19">
        <f t="shared" si="0"/>
        <v>-56058</v>
      </c>
      <c r="F36" s="31">
        <f t="shared" si="1"/>
        <v>0.71</v>
      </c>
      <c r="G36" s="32">
        <f t="shared" si="5"/>
        <v>0</v>
      </c>
      <c r="H36" s="33" t="str">
        <f t="shared" si="3"/>
        <v/>
      </c>
      <c r="I36" s="5"/>
      <c r="J36" s="45"/>
      <c r="K36" s="46"/>
    </row>
    <row r="37" spans="1:11" ht="20.100000000000001" customHeight="1" x14ac:dyDescent="0.3">
      <c r="A37" s="58"/>
      <c r="B37" s="54"/>
      <c r="C37" s="51">
        <v>0</v>
      </c>
      <c r="D37" s="30">
        <f t="shared" si="4"/>
        <v>56058</v>
      </c>
      <c r="E37" s="19">
        <f t="shared" si="0"/>
        <v>-56058</v>
      </c>
      <c r="F37" s="31">
        <f t="shared" si="1"/>
        <v>0.71</v>
      </c>
      <c r="G37" s="32">
        <f t="shared" si="5"/>
        <v>0</v>
      </c>
      <c r="H37" s="33" t="str">
        <f t="shared" si="3"/>
        <v/>
      </c>
      <c r="I37" s="5"/>
      <c r="J37" s="45"/>
      <c r="K37" s="46"/>
    </row>
    <row r="38" spans="1:11" ht="20.100000000000001" customHeight="1" x14ac:dyDescent="0.3">
      <c r="A38" s="58"/>
      <c r="B38" s="54"/>
      <c r="C38" s="51">
        <v>0</v>
      </c>
      <c r="D38" s="30">
        <f t="shared" si="4"/>
        <v>56058</v>
      </c>
      <c r="E38" s="19">
        <f t="shared" si="0"/>
        <v>-56058</v>
      </c>
      <c r="F38" s="31">
        <f t="shared" si="1"/>
        <v>0.71</v>
      </c>
      <c r="G38" s="32">
        <f t="shared" si="5"/>
        <v>0</v>
      </c>
      <c r="H38" s="33" t="str">
        <f t="shared" si="3"/>
        <v/>
      </c>
      <c r="I38" s="5"/>
      <c r="J38" s="45"/>
      <c r="K38" s="46"/>
    </row>
    <row r="39" spans="1:11" ht="20.100000000000001" customHeight="1" x14ac:dyDescent="0.3">
      <c r="A39" s="58"/>
      <c r="B39" s="54"/>
      <c r="C39" s="51">
        <v>0</v>
      </c>
      <c r="D39" s="30">
        <f t="shared" si="4"/>
        <v>56058</v>
      </c>
      <c r="E39" s="19">
        <f t="shared" si="0"/>
        <v>-56058</v>
      </c>
      <c r="F39" s="31">
        <f t="shared" si="1"/>
        <v>0.71</v>
      </c>
      <c r="G39" s="32">
        <f t="shared" si="5"/>
        <v>0</v>
      </c>
      <c r="H39" s="33" t="str">
        <f t="shared" si="3"/>
        <v/>
      </c>
      <c r="I39" s="5"/>
      <c r="J39" s="45"/>
      <c r="K39" s="46"/>
    </row>
    <row r="40" spans="1:11" ht="20.100000000000001" customHeight="1" x14ac:dyDescent="0.3">
      <c r="A40" s="58"/>
      <c r="B40" s="54"/>
      <c r="C40" s="51">
        <v>0</v>
      </c>
      <c r="D40" s="30">
        <f t="shared" si="4"/>
        <v>56058</v>
      </c>
      <c r="E40" s="19">
        <f t="shared" si="0"/>
        <v>-56058</v>
      </c>
      <c r="F40" s="31">
        <f t="shared" si="1"/>
        <v>0.71</v>
      </c>
      <c r="G40" s="32">
        <f t="shared" si="5"/>
        <v>0</v>
      </c>
      <c r="H40" s="33" t="str">
        <f t="shared" si="3"/>
        <v/>
      </c>
      <c r="I40" s="5"/>
      <c r="J40" s="45"/>
      <c r="K40" s="46"/>
    </row>
    <row r="41" spans="1:11" ht="20.100000000000001" customHeight="1" x14ac:dyDescent="0.3">
      <c r="A41" s="58"/>
      <c r="B41" s="54"/>
      <c r="C41" s="51">
        <v>0</v>
      </c>
      <c r="D41" s="30">
        <f t="shared" si="4"/>
        <v>56058</v>
      </c>
      <c r="E41" s="19">
        <f t="shared" si="0"/>
        <v>-56058</v>
      </c>
      <c r="F41" s="31">
        <f t="shared" si="1"/>
        <v>0.71</v>
      </c>
      <c r="G41" s="32">
        <f t="shared" si="5"/>
        <v>0</v>
      </c>
      <c r="H41" s="33" t="str">
        <f t="shared" si="3"/>
        <v/>
      </c>
      <c r="I41" s="5"/>
      <c r="J41" s="45"/>
      <c r="K41" s="46"/>
    </row>
    <row r="42" spans="1:11" ht="20.100000000000001" customHeight="1" x14ac:dyDescent="0.3">
      <c r="A42" s="58"/>
      <c r="B42" s="54"/>
      <c r="C42" s="51">
        <v>0</v>
      </c>
      <c r="D42" s="30">
        <f t="shared" si="4"/>
        <v>56058</v>
      </c>
      <c r="E42" s="19">
        <f t="shared" si="0"/>
        <v>-56058</v>
      </c>
      <c r="F42" s="31">
        <f t="shared" si="1"/>
        <v>0.71</v>
      </c>
      <c r="G42" s="32">
        <f t="shared" si="5"/>
        <v>0</v>
      </c>
      <c r="H42" s="33" t="str">
        <f t="shared" si="3"/>
        <v/>
      </c>
      <c r="I42" s="5"/>
      <c r="J42" s="45"/>
      <c r="K42" s="46"/>
    </row>
    <row r="43" spans="1:11" ht="20.100000000000001" customHeight="1" x14ac:dyDescent="0.3">
      <c r="A43" s="58"/>
      <c r="B43" s="54"/>
      <c r="C43" s="51">
        <v>0</v>
      </c>
      <c r="D43" s="30">
        <f t="shared" si="4"/>
        <v>56058</v>
      </c>
      <c r="E43" s="19">
        <f t="shared" si="0"/>
        <v>-56058</v>
      </c>
      <c r="F43" s="31">
        <f t="shared" si="1"/>
        <v>0.71</v>
      </c>
      <c r="G43" s="32">
        <f t="shared" si="5"/>
        <v>0</v>
      </c>
      <c r="H43" s="33" t="str">
        <f t="shared" si="3"/>
        <v/>
      </c>
      <c r="I43" s="5"/>
      <c r="J43" s="45"/>
      <c r="K43" s="46"/>
    </row>
    <row r="44" spans="1:11" ht="20.100000000000001" customHeight="1" x14ac:dyDescent="0.3">
      <c r="A44" s="58"/>
      <c r="B44" s="54"/>
      <c r="C44" s="51">
        <v>0</v>
      </c>
      <c r="D44" s="30">
        <f t="shared" si="4"/>
        <v>56058</v>
      </c>
      <c r="E44" s="19">
        <f t="shared" si="0"/>
        <v>-56058</v>
      </c>
      <c r="F44" s="31">
        <f t="shared" si="1"/>
        <v>0.71</v>
      </c>
      <c r="G44" s="32">
        <f t="shared" si="5"/>
        <v>0</v>
      </c>
      <c r="H44" s="33" t="str">
        <f t="shared" si="3"/>
        <v/>
      </c>
      <c r="I44" s="5"/>
      <c r="J44" s="45"/>
      <c r="K44" s="46"/>
    </row>
    <row r="45" spans="1:11" ht="20.100000000000001" customHeight="1" x14ac:dyDescent="0.3">
      <c r="A45" s="58"/>
      <c r="B45" s="54"/>
      <c r="C45" s="51">
        <v>0</v>
      </c>
      <c r="D45" s="30">
        <f t="shared" si="4"/>
        <v>56058</v>
      </c>
      <c r="E45" s="19">
        <f t="shared" si="0"/>
        <v>-56058</v>
      </c>
      <c r="F45" s="31">
        <f t="shared" si="1"/>
        <v>0.71</v>
      </c>
      <c r="G45" s="32">
        <f t="shared" si="5"/>
        <v>0</v>
      </c>
      <c r="H45" s="33" t="str">
        <f t="shared" si="3"/>
        <v/>
      </c>
      <c r="I45" s="5"/>
      <c r="J45" s="45"/>
      <c r="K45" s="46"/>
    </row>
    <row r="46" spans="1:11" ht="20.100000000000001" customHeight="1" x14ac:dyDescent="0.3">
      <c r="A46" s="58"/>
      <c r="B46" s="54"/>
      <c r="C46" s="51">
        <v>0</v>
      </c>
      <c r="D46" s="30">
        <f t="shared" si="4"/>
        <v>56058</v>
      </c>
      <c r="E46" s="19">
        <f t="shared" si="0"/>
        <v>-56058</v>
      </c>
      <c r="F46" s="31">
        <f t="shared" si="1"/>
        <v>0.71</v>
      </c>
      <c r="G46" s="32">
        <f t="shared" si="5"/>
        <v>0</v>
      </c>
      <c r="H46" s="33" t="str">
        <f t="shared" si="3"/>
        <v/>
      </c>
      <c r="I46" s="5"/>
      <c r="J46" s="45"/>
      <c r="K46" s="46"/>
    </row>
    <row r="47" spans="1:11" ht="20.100000000000001" customHeight="1" x14ac:dyDescent="0.3">
      <c r="A47" s="58"/>
      <c r="B47" s="54"/>
      <c r="C47" s="51">
        <v>0</v>
      </c>
      <c r="D47" s="30">
        <f t="shared" si="4"/>
        <v>56058</v>
      </c>
      <c r="E47" s="19">
        <f t="shared" si="0"/>
        <v>-56058</v>
      </c>
      <c r="F47" s="31">
        <f t="shared" si="1"/>
        <v>0.71</v>
      </c>
      <c r="G47" s="32">
        <f t="shared" si="5"/>
        <v>0</v>
      </c>
      <c r="H47" s="33" t="str">
        <f t="shared" si="3"/>
        <v/>
      </c>
      <c r="I47" s="5"/>
      <c r="J47" s="45"/>
      <c r="K47" s="46"/>
    </row>
    <row r="48" spans="1:11" ht="20.100000000000001" customHeight="1" x14ac:dyDescent="0.3">
      <c r="A48" s="58"/>
      <c r="B48" s="54"/>
      <c r="C48" s="51">
        <v>0</v>
      </c>
      <c r="D48" s="30">
        <f t="shared" si="4"/>
        <v>56058</v>
      </c>
      <c r="E48" s="19">
        <f t="shared" si="0"/>
        <v>-56058</v>
      </c>
      <c r="F48" s="31">
        <f t="shared" si="1"/>
        <v>0.71</v>
      </c>
      <c r="G48" s="32">
        <f t="shared" si="5"/>
        <v>0</v>
      </c>
      <c r="H48" s="33" t="str">
        <f t="shared" si="3"/>
        <v/>
      </c>
      <c r="I48" s="5"/>
      <c r="J48" s="45"/>
      <c r="K48" s="46"/>
    </row>
    <row r="49" spans="1:11" ht="20.100000000000001" customHeight="1" x14ac:dyDescent="0.3">
      <c r="A49" s="58"/>
      <c r="B49" s="54"/>
      <c r="C49" s="51">
        <v>0</v>
      </c>
      <c r="D49" s="30">
        <f t="shared" si="4"/>
        <v>56058</v>
      </c>
      <c r="E49" s="19">
        <f t="shared" si="0"/>
        <v>-56058</v>
      </c>
      <c r="F49" s="31">
        <f t="shared" si="1"/>
        <v>0.71</v>
      </c>
      <c r="G49" s="32">
        <f t="shared" si="5"/>
        <v>0</v>
      </c>
      <c r="H49" s="33" t="str">
        <f t="shared" si="3"/>
        <v/>
      </c>
      <c r="I49" s="5"/>
      <c r="J49" s="45"/>
      <c r="K49" s="5"/>
    </row>
    <row r="50" spans="1:11" ht="20.100000000000001" customHeight="1" x14ac:dyDescent="0.3">
      <c r="A50" s="58"/>
      <c r="B50" s="54"/>
      <c r="C50" s="51">
        <v>0</v>
      </c>
      <c r="D50" s="30">
        <f t="shared" si="4"/>
        <v>56058</v>
      </c>
      <c r="E50" s="19">
        <f t="shared" si="0"/>
        <v>-56058</v>
      </c>
      <c r="F50" s="31">
        <f t="shared" si="1"/>
        <v>0.71</v>
      </c>
      <c r="G50" s="32">
        <f t="shared" si="5"/>
        <v>0</v>
      </c>
      <c r="H50" s="33" t="str">
        <f t="shared" si="3"/>
        <v/>
      </c>
      <c r="I50" s="5"/>
      <c r="J50" s="45"/>
      <c r="K50" s="5"/>
    </row>
    <row r="51" spans="1:11" ht="20.100000000000001" customHeight="1" x14ac:dyDescent="0.3">
      <c r="A51" s="58"/>
      <c r="B51" s="54"/>
      <c r="C51" s="51">
        <v>0</v>
      </c>
      <c r="D51" s="30">
        <f t="shared" si="4"/>
        <v>56058</v>
      </c>
      <c r="E51" s="19">
        <f t="shared" si="0"/>
        <v>-56058</v>
      </c>
      <c r="F51" s="31">
        <f t="shared" si="1"/>
        <v>0.71</v>
      </c>
      <c r="G51" s="32">
        <f t="shared" si="5"/>
        <v>0</v>
      </c>
      <c r="H51" s="33" t="str">
        <f t="shared" si="3"/>
        <v/>
      </c>
      <c r="I51" s="5"/>
      <c r="J51" s="45"/>
      <c r="K51" s="5"/>
    </row>
    <row r="52" spans="1:11" ht="20.100000000000001" customHeight="1" x14ac:dyDescent="0.3">
      <c r="A52" s="58"/>
      <c r="B52" s="54"/>
      <c r="C52" s="51">
        <v>0</v>
      </c>
      <c r="D52" s="30">
        <f t="shared" si="4"/>
        <v>56058</v>
      </c>
      <c r="E52" s="19">
        <f t="shared" si="0"/>
        <v>-56058</v>
      </c>
      <c r="F52" s="31">
        <f t="shared" si="1"/>
        <v>0.71</v>
      </c>
      <c r="G52" s="32">
        <f t="shared" si="5"/>
        <v>0</v>
      </c>
      <c r="H52" s="33" t="str">
        <f t="shared" si="3"/>
        <v/>
      </c>
      <c r="I52" s="5"/>
      <c r="J52" s="45"/>
      <c r="K52" s="5"/>
    </row>
    <row r="53" spans="1:11" ht="20.100000000000001" customHeight="1" x14ac:dyDescent="0.3">
      <c r="A53" s="58"/>
      <c r="B53" s="54"/>
      <c r="C53" s="51">
        <v>0</v>
      </c>
      <c r="D53" s="30">
        <f t="shared" si="4"/>
        <v>56058</v>
      </c>
      <c r="E53" s="19">
        <f t="shared" si="0"/>
        <v>-56058</v>
      </c>
      <c r="F53" s="31">
        <f t="shared" si="1"/>
        <v>0.71</v>
      </c>
      <c r="G53" s="32">
        <f t="shared" si="5"/>
        <v>0</v>
      </c>
      <c r="H53" s="33" t="str">
        <f t="shared" si="3"/>
        <v/>
      </c>
      <c r="I53" s="5"/>
      <c r="J53" s="45"/>
      <c r="K53" s="5"/>
    </row>
    <row r="54" spans="1:11" ht="20.100000000000001" customHeight="1" x14ac:dyDescent="0.3">
      <c r="A54" s="58"/>
      <c r="B54" s="54"/>
      <c r="C54" s="51">
        <v>0</v>
      </c>
      <c r="D54" s="30">
        <f t="shared" si="4"/>
        <v>56058</v>
      </c>
      <c r="E54" s="19">
        <f t="shared" si="0"/>
        <v>-56058</v>
      </c>
      <c r="F54" s="31">
        <f t="shared" si="1"/>
        <v>0.71</v>
      </c>
      <c r="G54" s="32">
        <f t="shared" si="5"/>
        <v>0</v>
      </c>
      <c r="H54" s="33" t="str">
        <f t="shared" si="3"/>
        <v/>
      </c>
      <c r="I54" s="5"/>
      <c r="J54" s="45"/>
      <c r="K54" s="5"/>
    </row>
    <row r="55" spans="1:11" ht="20.100000000000001" customHeight="1" x14ac:dyDescent="0.3">
      <c r="A55" s="58"/>
      <c r="B55" s="54"/>
      <c r="C55" s="51">
        <v>0</v>
      </c>
      <c r="D55" s="30">
        <f t="shared" si="4"/>
        <v>56058</v>
      </c>
      <c r="E55" s="19">
        <f t="shared" si="0"/>
        <v>-56058</v>
      </c>
      <c r="F55" s="31">
        <f t="shared" si="1"/>
        <v>0.71</v>
      </c>
      <c r="G55" s="32">
        <f t="shared" si="5"/>
        <v>0</v>
      </c>
      <c r="H55" s="33" t="str">
        <f t="shared" si="3"/>
        <v/>
      </c>
      <c r="I55" s="5"/>
      <c r="J55" s="45"/>
      <c r="K55" s="5"/>
    </row>
    <row r="56" spans="1:11" ht="20.100000000000001" customHeight="1" x14ac:dyDescent="0.3">
      <c r="A56" s="58"/>
      <c r="B56" s="54"/>
      <c r="C56" s="51">
        <v>0</v>
      </c>
      <c r="D56" s="30">
        <f t="shared" si="4"/>
        <v>56058</v>
      </c>
      <c r="E56" s="19">
        <f t="shared" si="0"/>
        <v>-56058</v>
      </c>
      <c r="F56" s="31">
        <f t="shared" si="1"/>
        <v>0.71</v>
      </c>
      <c r="G56" s="32">
        <f t="shared" si="5"/>
        <v>0</v>
      </c>
      <c r="H56" s="33" t="str">
        <f t="shared" si="3"/>
        <v/>
      </c>
      <c r="I56" s="5"/>
      <c r="J56" s="45"/>
      <c r="K56" s="5"/>
    </row>
    <row r="57" spans="1:11" ht="20.100000000000001" customHeight="1" x14ac:dyDescent="0.3">
      <c r="A57" s="58"/>
      <c r="B57" s="54"/>
      <c r="C57" s="51">
        <v>0</v>
      </c>
      <c r="D57" s="30">
        <f t="shared" si="4"/>
        <v>56058</v>
      </c>
      <c r="E57" s="19">
        <f t="shared" si="0"/>
        <v>-56058</v>
      </c>
      <c r="F57" s="31">
        <f t="shared" si="1"/>
        <v>0.71</v>
      </c>
      <c r="G57" s="32">
        <f t="shared" si="5"/>
        <v>0</v>
      </c>
      <c r="H57" s="33" t="str">
        <f t="shared" si="3"/>
        <v/>
      </c>
      <c r="I57" s="5"/>
      <c r="J57" s="45"/>
      <c r="K57" s="5"/>
    </row>
    <row r="58" spans="1:11" ht="20.100000000000001" customHeight="1" x14ac:dyDescent="0.3">
      <c r="A58" s="58"/>
      <c r="B58" s="54"/>
      <c r="C58" s="51">
        <v>0</v>
      </c>
      <c r="D58" s="30">
        <f t="shared" si="4"/>
        <v>56058</v>
      </c>
      <c r="E58" s="19">
        <f t="shared" si="0"/>
        <v>-56058</v>
      </c>
      <c r="F58" s="31">
        <f t="shared" si="1"/>
        <v>0.71</v>
      </c>
      <c r="G58" s="32">
        <f t="shared" si="5"/>
        <v>0</v>
      </c>
      <c r="H58" s="33" t="str">
        <f t="shared" si="3"/>
        <v/>
      </c>
      <c r="I58" s="5"/>
      <c r="J58" s="45"/>
      <c r="K58" s="5"/>
    </row>
    <row r="59" spans="1:11" ht="20.100000000000001" customHeight="1" x14ac:dyDescent="0.3">
      <c r="A59" s="58"/>
      <c r="B59" s="54"/>
      <c r="C59" s="51">
        <v>0</v>
      </c>
      <c r="D59" s="30">
        <f t="shared" si="4"/>
        <v>56058</v>
      </c>
      <c r="E59" s="19">
        <f t="shared" si="0"/>
        <v>-56058</v>
      </c>
      <c r="F59" s="31">
        <f t="shared" si="1"/>
        <v>0.71</v>
      </c>
      <c r="G59" s="32">
        <f t="shared" si="5"/>
        <v>0</v>
      </c>
      <c r="H59" s="33" t="str">
        <f t="shared" si="3"/>
        <v/>
      </c>
      <c r="I59" s="5"/>
      <c r="J59" s="45"/>
      <c r="K59" s="5"/>
    </row>
    <row r="60" spans="1:11" ht="20.100000000000001" customHeight="1" x14ac:dyDescent="0.3">
      <c r="A60" s="58"/>
      <c r="B60" s="54"/>
      <c r="C60" s="51">
        <v>0</v>
      </c>
      <c r="D60" s="30">
        <f t="shared" si="4"/>
        <v>56058</v>
      </c>
      <c r="E60" s="19">
        <f t="shared" si="0"/>
        <v>-56058</v>
      </c>
      <c r="F60" s="31">
        <f t="shared" si="1"/>
        <v>0.71</v>
      </c>
      <c r="G60" s="32">
        <f t="shared" si="5"/>
        <v>0</v>
      </c>
      <c r="H60" s="33" t="str">
        <f t="shared" si="3"/>
        <v/>
      </c>
      <c r="I60" s="5"/>
      <c r="J60" s="45"/>
      <c r="K60" s="5"/>
    </row>
    <row r="61" spans="1:11" ht="20.100000000000001" customHeight="1" x14ac:dyDescent="0.3">
      <c r="A61" s="58"/>
      <c r="B61" s="54"/>
      <c r="C61" s="51">
        <v>0</v>
      </c>
      <c r="D61" s="30">
        <f t="shared" si="4"/>
        <v>56058</v>
      </c>
      <c r="E61" s="19">
        <f t="shared" si="0"/>
        <v>-56058</v>
      </c>
      <c r="F61" s="31">
        <f t="shared" si="1"/>
        <v>0.71</v>
      </c>
      <c r="G61" s="32">
        <f t="shared" si="5"/>
        <v>0</v>
      </c>
      <c r="H61" s="33" t="str">
        <f t="shared" si="3"/>
        <v/>
      </c>
      <c r="I61" s="5"/>
      <c r="J61" s="45"/>
      <c r="K61" s="5"/>
    </row>
    <row r="62" spans="1:11" ht="20.100000000000001" customHeight="1" x14ac:dyDescent="0.3">
      <c r="A62" s="58"/>
      <c r="B62" s="54"/>
      <c r="C62" s="51">
        <v>0</v>
      </c>
      <c r="D62" s="30">
        <f t="shared" si="4"/>
        <v>56058</v>
      </c>
      <c r="E62" s="19">
        <f t="shared" si="0"/>
        <v>-56058</v>
      </c>
      <c r="F62" s="31">
        <f t="shared" si="1"/>
        <v>0.71</v>
      </c>
      <c r="G62" s="32">
        <f t="shared" si="5"/>
        <v>0</v>
      </c>
      <c r="H62" s="33" t="str">
        <f t="shared" si="3"/>
        <v/>
      </c>
      <c r="I62" s="5"/>
      <c r="J62" s="45"/>
      <c r="K62" s="5"/>
    </row>
    <row r="63" spans="1:11" ht="20.100000000000001" customHeight="1" x14ac:dyDescent="0.3">
      <c r="A63" s="5" t="s">
        <v>684</v>
      </c>
      <c r="B63" s="56">
        <f>SUM(B17:B62)</f>
        <v>0</v>
      </c>
      <c r="C63" s="35">
        <f>SUM(C17:C62)</f>
        <v>0</v>
      </c>
      <c r="D63" s="5"/>
      <c r="E63" s="5"/>
      <c r="F63" s="5"/>
      <c r="G63" s="5"/>
      <c r="H63" s="36">
        <f>SUM(H17:H62)</f>
        <v>0</v>
      </c>
      <c r="I63" s="5"/>
      <c r="J63" s="5"/>
      <c r="K63" s="36"/>
    </row>
    <row r="64" spans="1:11" ht="20.100000000000001" customHeight="1" x14ac:dyDescent="0.3">
      <c r="A64" s="5"/>
      <c r="B64" s="5"/>
      <c r="C64" s="5"/>
      <c r="D64" s="5"/>
      <c r="E64" s="5"/>
      <c r="F64" s="5"/>
      <c r="G64" s="5"/>
      <c r="H64" s="5"/>
      <c r="I64" s="5"/>
      <c r="J64" s="5"/>
      <c r="K64" s="5"/>
    </row>
    <row r="65" spans="1:11" ht="20.100000000000001" customHeight="1" x14ac:dyDescent="0.3">
      <c r="A65" s="69" t="s">
        <v>1379</v>
      </c>
      <c r="B65" s="69"/>
      <c r="C65" s="69"/>
      <c r="D65" s="69"/>
      <c r="E65" s="69"/>
      <c r="F65" s="69"/>
      <c r="G65" s="70"/>
      <c r="H65" s="70">
        <f>VLOOKUP($G$2,Sheet1!$A$2:$H$676,7,FALSE)</f>
        <v>1497592</v>
      </c>
      <c r="I65" s="5"/>
      <c r="J65" s="5"/>
      <c r="K65" s="44"/>
    </row>
  </sheetData>
  <mergeCells count="2">
    <mergeCell ref="F6:I13"/>
    <mergeCell ref="A1:I1"/>
  </mergeCells>
  <pageMargins left="0.7" right="0.7"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5"/>
  <sheetViews>
    <sheetView showGridLines="0" zoomScaleNormal="100" workbookViewId="0">
      <selection activeCell="G2" sqref="G2"/>
    </sheetView>
  </sheetViews>
  <sheetFormatPr defaultRowHeight="20.100000000000001" customHeight="1" x14ac:dyDescent="0.25"/>
  <cols>
    <col min="1" max="1" width="14.28515625" customWidth="1"/>
    <col min="2" max="3" width="16.28515625" customWidth="1"/>
    <col min="4" max="4" width="14" customWidth="1"/>
    <col min="5" max="5" width="11.85546875" customWidth="1"/>
    <col min="6" max="6" width="8.7109375" customWidth="1"/>
    <col min="7" max="7" width="14.140625" bestFit="1" customWidth="1"/>
    <col min="8" max="8" width="14.140625" customWidth="1"/>
    <col min="9" max="9" width="11.5703125" customWidth="1"/>
    <col min="10" max="10" width="12.42578125" customWidth="1"/>
    <col min="11" max="11" width="11" customWidth="1"/>
    <col min="12" max="12" width="14.140625" bestFit="1" customWidth="1"/>
    <col min="13" max="13" width="16.85546875" bestFit="1" customWidth="1"/>
  </cols>
  <sheetData>
    <row r="1" spans="1:13" ht="20.25" customHeight="1" thickBot="1" x14ac:dyDescent="0.35">
      <c r="A1" s="84" t="s">
        <v>1378</v>
      </c>
      <c r="B1" s="85"/>
      <c r="C1" s="85"/>
      <c r="D1" s="85"/>
      <c r="E1" s="85"/>
      <c r="F1" s="85"/>
      <c r="G1" s="85"/>
      <c r="H1" s="85"/>
      <c r="I1" s="86"/>
      <c r="J1" s="4"/>
      <c r="K1" s="5"/>
      <c r="L1" s="5"/>
      <c r="M1" s="5"/>
    </row>
    <row r="2" spans="1:13" ht="20.100000000000001" customHeight="1" x14ac:dyDescent="0.3">
      <c r="A2" s="6" t="s">
        <v>685</v>
      </c>
      <c r="B2" s="5"/>
      <c r="C2" s="5"/>
      <c r="D2" s="5"/>
      <c r="E2" s="5"/>
      <c r="F2" s="6"/>
      <c r="G2" s="78" t="s">
        <v>693</v>
      </c>
      <c r="H2" s="39" t="str">
        <f>VLOOKUP($G$2,'BEDS Code List'!$A$1:$B$675,2,FALSE)</f>
        <v>ALBANY</v>
      </c>
      <c r="I2" s="5"/>
      <c r="J2" s="39"/>
      <c r="K2" s="5"/>
      <c r="L2" s="5"/>
      <c r="M2" s="5"/>
    </row>
    <row r="3" spans="1:13" ht="15" customHeight="1" x14ac:dyDescent="0.3">
      <c r="A3" s="5"/>
      <c r="B3" s="5"/>
      <c r="C3" s="5"/>
      <c r="D3" s="7"/>
      <c r="E3" s="7"/>
      <c r="F3" s="5"/>
      <c r="G3" s="5"/>
      <c r="H3" s="5"/>
      <c r="I3" s="5"/>
      <c r="J3" s="5"/>
      <c r="K3" s="5"/>
      <c r="L3" s="5"/>
      <c r="M3" s="5"/>
    </row>
    <row r="4" spans="1:13" ht="12.75" customHeight="1" x14ac:dyDescent="0.3">
      <c r="A4" s="5"/>
      <c r="B4" s="8"/>
      <c r="C4" s="8"/>
      <c r="D4" s="7"/>
      <c r="E4" s="7"/>
      <c r="F4" s="5"/>
      <c r="G4" s="5"/>
      <c r="H4" s="5"/>
      <c r="I4" s="5"/>
      <c r="J4" s="5"/>
      <c r="K4" s="5"/>
      <c r="L4" s="5"/>
      <c r="M4" s="5"/>
    </row>
    <row r="5" spans="1:13" ht="17.25" customHeight="1" x14ac:dyDescent="0.3">
      <c r="A5" s="5"/>
      <c r="B5" s="9"/>
      <c r="C5" s="9"/>
      <c r="D5" s="7"/>
      <c r="E5" s="7"/>
      <c r="F5" s="5"/>
      <c r="G5" s="5"/>
      <c r="H5" s="5"/>
      <c r="I5" s="5"/>
      <c r="J5" s="5"/>
      <c r="K5" s="5"/>
      <c r="L5" s="5"/>
      <c r="M5" s="5"/>
    </row>
    <row r="6" spans="1:13" ht="20.100000000000001" customHeight="1" x14ac:dyDescent="0.3">
      <c r="A6" s="40" t="s">
        <v>134</v>
      </c>
      <c r="B6" s="41"/>
      <c r="C6" s="10"/>
      <c r="D6" s="12"/>
      <c r="F6" s="83" t="s">
        <v>687</v>
      </c>
      <c r="G6" s="83"/>
      <c r="H6" s="83"/>
      <c r="I6" s="83"/>
    </row>
    <row r="7" spans="1:13" ht="8.25" customHeight="1" x14ac:dyDescent="0.3">
      <c r="A7" s="13"/>
      <c r="B7" s="5"/>
      <c r="C7" s="5"/>
      <c r="D7" s="14"/>
      <c r="F7" s="83"/>
      <c r="G7" s="83"/>
      <c r="H7" s="83"/>
      <c r="I7" s="83"/>
    </row>
    <row r="8" spans="1:13" ht="18.75" customHeight="1" x14ac:dyDescent="0.3">
      <c r="A8" s="13" t="s">
        <v>677</v>
      </c>
      <c r="B8" s="5"/>
      <c r="C8" s="15"/>
      <c r="D8" s="14"/>
      <c r="F8" s="83"/>
      <c r="G8" s="83"/>
      <c r="H8" s="83"/>
      <c r="I8" s="83"/>
    </row>
    <row r="9" spans="1:13" ht="19.5" customHeight="1" x14ac:dyDescent="0.3">
      <c r="A9" s="13" t="s">
        <v>131</v>
      </c>
      <c r="B9" s="18"/>
      <c r="C9" s="17">
        <f>VLOOKUP($G$2,Sheet1!$A$2:$H$676,5,FALSE)</f>
        <v>11998</v>
      </c>
      <c r="D9" s="14"/>
      <c r="F9" s="83"/>
      <c r="G9" s="83"/>
      <c r="H9" s="83"/>
      <c r="I9" s="83"/>
    </row>
    <row r="10" spans="1:13" ht="20.100000000000001" customHeight="1" x14ac:dyDescent="0.3">
      <c r="A10" s="13"/>
      <c r="B10" s="5"/>
      <c r="C10" s="20"/>
      <c r="D10" s="14"/>
      <c r="F10" s="83"/>
      <c r="G10" s="83"/>
      <c r="H10" s="83"/>
      <c r="I10" s="83"/>
    </row>
    <row r="11" spans="1:13" ht="45" customHeight="1" x14ac:dyDescent="0.3">
      <c r="A11" s="16" t="s">
        <v>132</v>
      </c>
      <c r="B11" s="5"/>
      <c r="C11" s="22">
        <f>VLOOKUP($G$2,Sheet1!$A$2:$H$676,6,FALSE)</f>
        <v>0.91500000000000004</v>
      </c>
      <c r="D11" s="14"/>
      <c r="F11" s="83"/>
      <c r="G11" s="83"/>
      <c r="H11" s="83"/>
      <c r="I11" s="83"/>
    </row>
    <row r="12" spans="1:13" ht="20.100000000000001" customHeight="1" x14ac:dyDescent="0.3">
      <c r="A12" s="13"/>
      <c r="B12" s="5"/>
      <c r="C12" s="24" t="str">
        <f>IF(C8="","", IF(C8&lt;C9, "0.00*", C10*C11))</f>
        <v/>
      </c>
      <c r="D12" s="14"/>
      <c r="F12" s="83"/>
      <c r="G12" s="83"/>
      <c r="H12" s="83"/>
      <c r="I12" s="83"/>
    </row>
    <row r="13" spans="1:13" ht="9" customHeight="1" x14ac:dyDescent="0.3">
      <c r="A13" s="26"/>
      <c r="B13" s="22"/>
      <c r="C13" s="22"/>
      <c r="D13" s="25"/>
      <c r="F13" s="83"/>
      <c r="G13" s="83"/>
      <c r="H13" s="83"/>
      <c r="I13" s="83"/>
    </row>
    <row r="14" spans="1:13" ht="19.5" customHeight="1" x14ac:dyDescent="0.3">
      <c r="A14" s="5"/>
      <c r="B14" s="5"/>
      <c r="C14" s="5"/>
      <c r="D14" s="5"/>
      <c r="E14" s="5"/>
      <c r="F14" s="5"/>
      <c r="G14" s="5"/>
      <c r="H14" s="5"/>
      <c r="I14" s="5"/>
    </row>
    <row r="15" spans="1:13" ht="48" customHeight="1" x14ac:dyDescent="0.3">
      <c r="A15" s="57" t="s">
        <v>678</v>
      </c>
      <c r="B15" s="77" t="s">
        <v>688</v>
      </c>
      <c r="C15" s="49" t="s">
        <v>133</v>
      </c>
      <c r="D15" s="27" t="s">
        <v>679</v>
      </c>
      <c r="E15" s="27" t="s">
        <v>681</v>
      </c>
      <c r="F15" s="29" t="s">
        <v>680</v>
      </c>
      <c r="G15" s="28" t="s">
        <v>129</v>
      </c>
      <c r="H15" s="29" t="s">
        <v>134</v>
      </c>
      <c r="I15" s="5"/>
    </row>
    <row r="16" spans="1:13" ht="20.100000000000001" customHeight="1" x14ac:dyDescent="0.3">
      <c r="A16" s="66" t="s">
        <v>683</v>
      </c>
      <c r="B16" s="67">
        <v>75000</v>
      </c>
      <c r="C16" s="68">
        <v>1</v>
      </c>
      <c r="D16" s="61">
        <f t="shared" ref="D16:D62" si="0">+$C$9</f>
        <v>11998</v>
      </c>
      <c r="E16" s="62">
        <f t="shared" ref="E16:E62" si="1">B16-D16</f>
        <v>63002</v>
      </c>
      <c r="F16" s="63">
        <f t="shared" ref="F16:F62" si="2">+$C$11</f>
        <v>0.91500000000000004</v>
      </c>
      <c r="G16" s="64">
        <f>E16*F16</f>
        <v>57646.83</v>
      </c>
      <c r="H16" s="71">
        <f t="shared" ref="H16:H48" si="3">IF(B16="", "", IF(B16&lt;JH16, "0.00*", G16*C16))</f>
        <v>57646.83</v>
      </c>
      <c r="I16" s="5"/>
    </row>
    <row r="17" spans="1:9" ht="17.25" customHeight="1" x14ac:dyDescent="0.3">
      <c r="A17" s="59"/>
      <c r="B17" s="73">
        <v>0</v>
      </c>
      <c r="C17" s="51">
        <v>0</v>
      </c>
      <c r="D17" s="30">
        <f t="shared" si="0"/>
        <v>11998</v>
      </c>
      <c r="E17" s="19">
        <f t="shared" si="1"/>
        <v>-11998</v>
      </c>
      <c r="F17" s="31">
        <f t="shared" si="2"/>
        <v>0.91500000000000004</v>
      </c>
      <c r="G17" s="32">
        <f>MAX(E17*F17,0)</f>
        <v>0</v>
      </c>
      <c r="H17" s="33">
        <f t="shared" si="3"/>
        <v>0</v>
      </c>
      <c r="I17" s="5"/>
    </row>
    <row r="18" spans="1:9" ht="20.100000000000001" customHeight="1" x14ac:dyDescent="0.3">
      <c r="A18" s="59"/>
      <c r="B18" s="73">
        <v>0</v>
      </c>
      <c r="C18" s="51">
        <v>0</v>
      </c>
      <c r="D18" s="30">
        <f t="shared" si="0"/>
        <v>11998</v>
      </c>
      <c r="E18" s="19">
        <f t="shared" si="1"/>
        <v>-11998</v>
      </c>
      <c r="F18" s="31">
        <f t="shared" si="2"/>
        <v>0.91500000000000004</v>
      </c>
      <c r="G18" s="32">
        <f t="shared" ref="G18:G62" si="4">MAX(E18*F18,0)</f>
        <v>0</v>
      </c>
      <c r="H18" s="33">
        <f t="shared" si="3"/>
        <v>0</v>
      </c>
      <c r="I18" s="34"/>
    </row>
    <row r="19" spans="1:9" ht="20.100000000000001" customHeight="1" x14ac:dyDescent="0.3">
      <c r="A19" s="59"/>
      <c r="B19" s="73"/>
      <c r="C19" s="51">
        <v>0</v>
      </c>
      <c r="D19" s="30">
        <f t="shared" si="0"/>
        <v>11998</v>
      </c>
      <c r="E19" s="19">
        <f t="shared" si="1"/>
        <v>-11998</v>
      </c>
      <c r="F19" s="31">
        <f t="shared" si="2"/>
        <v>0.91500000000000004</v>
      </c>
      <c r="G19" s="32">
        <f t="shared" si="4"/>
        <v>0</v>
      </c>
      <c r="H19" s="33" t="str">
        <f t="shared" si="3"/>
        <v/>
      </c>
      <c r="I19" s="34"/>
    </row>
    <row r="20" spans="1:9" ht="21" customHeight="1" x14ac:dyDescent="0.3">
      <c r="A20" s="60"/>
      <c r="B20" s="74"/>
      <c r="C20" s="51">
        <v>0</v>
      </c>
      <c r="D20" s="30">
        <f t="shared" si="0"/>
        <v>11998</v>
      </c>
      <c r="E20" s="19">
        <f t="shared" si="1"/>
        <v>-11998</v>
      </c>
      <c r="F20" s="31">
        <f t="shared" si="2"/>
        <v>0.91500000000000004</v>
      </c>
      <c r="G20" s="32">
        <f t="shared" si="4"/>
        <v>0</v>
      </c>
      <c r="H20" s="33" t="str">
        <f t="shared" si="3"/>
        <v/>
      </c>
      <c r="I20" s="34"/>
    </row>
    <row r="21" spans="1:9" ht="17.25" customHeight="1" x14ac:dyDescent="0.3">
      <c r="A21" s="59"/>
      <c r="B21" s="73"/>
      <c r="C21" s="51">
        <v>0</v>
      </c>
      <c r="D21" s="30">
        <f t="shared" si="0"/>
        <v>11998</v>
      </c>
      <c r="E21" s="19">
        <f t="shared" si="1"/>
        <v>-11998</v>
      </c>
      <c r="F21" s="31">
        <f t="shared" si="2"/>
        <v>0.91500000000000004</v>
      </c>
      <c r="G21" s="32">
        <f t="shared" si="4"/>
        <v>0</v>
      </c>
      <c r="H21" s="33" t="str">
        <f t="shared" si="3"/>
        <v/>
      </c>
      <c r="I21" s="5"/>
    </row>
    <row r="22" spans="1:9" ht="18" customHeight="1" x14ac:dyDescent="0.3">
      <c r="A22" s="58"/>
      <c r="B22" s="75"/>
      <c r="C22" s="51">
        <v>0</v>
      </c>
      <c r="D22" s="30">
        <f t="shared" si="0"/>
        <v>11998</v>
      </c>
      <c r="E22" s="19">
        <f t="shared" si="1"/>
        <v>-11998</v>
      </c>
      <c r="F22" s="31">
        <f t="shared" si="2"/>
        <v>0.91500000000000004</v>
      </c>
      <c r="G22" s="32">
        <f t="shared" si="4"/>
        <v>0</v>
      </c>
      <c r="H22" s="33" t="str">
        <f t="shared" si="3"/>
        <v/>
      </c>
      <c r="I22" s="5"/>
    </row>
    <row r="23" spans="1:9" ht="20.100000000000001" customHeight="1" x14ac:dyDescent="0.3">
      <c r="A23" s="58"/>
      <c r="B23" s="75"/>
      <c r="C23" s="51">
        <v>0</v>
      </c>
      <c r="D23" s="30">
        <f t="shared" si="0"/>
        <v>11998</v>
      </c>
      <c r="E23" s="19">
        <f t="shared" si="1"/>
        <v>-11998</v>
      </c>
      <c r="F23" s="31">
        <f t="shared" si="2"/>
        <v>0.91500000000000004</v>
      </c>
      <c r="G23" s="32">
        <f t="shared" si="4"/>
        <v>0</v>
      </c>
      <c r="H23" s="33" t="str">
        <f t="shared" si="3"/>
        <v/>
      </c>
      <c r="I23" s="5"/>
    </row>
    <row r="24" spans="1:9" ht="20.100000000000001" customHeight="1" x14ac:dyDescent="0.3">
      <c r="A24" s="58"/>
      <c r="B24" s="75"/>
      <c r="C24" s="51">
        <v>0</v>
      </c>
      <c r="D24" s="30">
        <f t="shared" si="0"/>
        <v>11998</v>
      </c>
      <c r="E24" s="19">
        <f t="shared" si="1"/>
        <v>-11998</v>
      </c>
      <c r="F24" s="31">
        <f t="shared" si="2"/>
        <v>0.91500000000000004</v>
      </c>
      <c r="G24" s="32">
        <f t="shared" si="4"/>
        <v>0</v>
      </c>
      <c r="H24" s="33" t="str">
        <f t="shared" si="3"/>
        <v/>
      </c>
      <c r="I24" s="5"/>
    </row>
    <row r="25" spans="1:9" ht="20.100000000000001" customHeight="1" x14ac:dyDescent="0.3">
      <c r="A25" s="58"/>
      <c r="B25" s="75"/>
      <c r="C25" s="51">
        <v>0</v>
      </c>
      <c r="D25" s="30">
        <f t="shared" si="0"/>
        <v>11998</v>
      </c>
      <c r="E25" s="19">
        <f t="shared" si="1"/>
        <v>-11998</v>
      </c>
      <c r="F25" s="31">
        <f t="shared" si="2"/>
        <v>0.91500000000000004</v>
      </c>
      <c r="G25" s="32">
        <f t="shared" si="4"/>
        <v>0</v>
      </c>
      <c r="H25" s="33" t="str">
        <f t="shared" si="3"/>
        <v/>
      </c>
      <c r="I25" s="5"/>
    </row>
    <row r="26" spans="1:9" ht="20.100000000000001" customHeight="1" x14ac:dyDescent="0.3">
      <c r="A26" s="58"/>
      <c r="B26" s="75"/>
      <c r="C26" s="51">
        <v>0</v>
      </c>
      <c r="D26" s="30">
        <f t="shared" si="0"/>
        <v>11998</v>
      </c>
      <c r="E26" s="19">
        <f t="shared" si="1"/>
        <v>-11998</v>
      </c>
      <c r="F26" s="31">
        <f t="shared" si="2"/>
        <v>0.91500000000000004</v>
      </c>
      <c r="G26" s="32">
        <f t="shared" si="4"/>
        <v>0</v>
      </c>
      <c r="H26" s="33" t="str">
        <f t="shared" si="3"/>
        <v/>
      </c>
      <c r="I26" s="5"/>
    </row>
    <row r="27" spans="1:9" ht="20.100000000000001" customHeight="1" x14ac:dyDescent="0.3">
      <c r="A27" s="58"/>
      <c r="B27" s="75"/>
      <c r="C27" s="51">
        <v>0</v>
      </c>
      <c r="D27" s="30">
        <f t="shared" si="0"/>
        <v>11998</v>
      </c>
      <c r="E27" s="19">
        <f t="shared" si="1"/>
        <v>-11998</v>
      </c>
      <c r="F27" s="31">
        <f t="shared" si="2"/>
        <v>0.91500000000000004</v>
      </c>
      <c r="G27" s="32">
        <f t="shared" si="4"/>
        <v>0</v>
      </c>
      <c r="H27" s="33" t="str">
        <f t="shared" si="3"/>
        <v/>
      </c>
      <c r="I27" s="5"/>
    </row>
    <row r="28" spans="1:9" ht="20.100000000000001" customHeight="1" x14ac:dyDescent="0.3">
      <c r="A28" s="58"/>
      <c r="B28" s="75"/>
      <c r="C28" s="51">
        <v>0</v>
      </c>
      <c r="D28" s="30">
        <f t="shared" si="0"/>
        <v>11998</v>
      </c>
      <c r="E28" s="19">
        <f t="shared" si="1"/>
        <v>-11998</v>
      </c>
      <c r="F28" s="31">
        <f t="shared" si="2"/>
        <v>0.91500000000000004</v>
      </c>
      <c r="G28" s="32">
        <f t="shared" si="4"/>
        <v>0</v>
      </c>
      <c r="H28" s="33" t="str">
        <f t="shared" si="3"/>
        <v/>
      </c>
      <c r="I28" s="5"/>
    </row>
    <row r="29" spans="1:9" ht="20.100000000000001" customHeight="1" x14ac:dyDescent="0.3">
      <c r="A29" s="58"/>
      <c r="B29" s="75"/>
      <c r="C29" s="51">
        <v>0</v>
      </c>
      <c r="D29" s="30">
        <f t="shared" si="0"/>
        <v>11998</v>
      </c>
      <c r="E29" s="19">
        <f t="shared" si="1"/>
        <v>-11998</v>
      </c>
      <c r="F29" s="31">
        <f t="shared" si="2"/>
        <v>0.91500000000000004</v>
      </c>
      <c r="G29" s="32">
        <f t="shared" si="4"/>
        <v>0</v>
      </c>
      <c r="H29" s="33" t="str">
        <f t="shared" si="3"/>
        <v/>
      </c>
      <c r="I29" s="5"/>
    </row>
    <row r="30" spans="1:9" ht="20.100000000000001" customHeight="1" x14ac:dyDescent="0.3">
      <c r="A30" s="58"/>
      <c r="B30" s="75"/>
      <c r="C30" s="51">
        <v>0</v>
      </c>
      <c r="D30" s="30">
        <f t="shared" si="0"/>
        <v>11998</v>
      </c>
      <c r="E30" s="19">
        <f t="shared" si="1"/>
        <v>-11998</v>
      </c>
      <c r="F30" s="31">
        <f t="shared" si="2"/>
        <v>0.91500000000000004</v>
      </c>
      <c r="G30" s="32">
        <f t="shared" si="4"/>
        <v>0</v>
      </c>
      <c r="H30" s="33" t="str">
        <f t="shared" si="3"/>
        <v/>
      </c>
      <c r="I30" s="5"/>
    </row>
    <row r="31" spans="1:9" ht="20.100000000000001" customHeight="1" x14ac:dyDescent="0.3">
      <c r="A31" s="58"/>
      <c r="B31" s="75"/>
      <c r="C31" s="51">
        <v>0</v>
      </c>
      <c r="D31" s="30">
        <f t="shared" si="0"/>
        <v>11998</v>
      </c>
      <c r="E31" s="19">
        <f t="shared" si="1"/>
        <v>-11998</v>
      </c>
      <c r="F31" s="31">
        <f t="shared" si="2"/>
        <v>0.91500000000000004</v>
      </c>
      <c r="G31" s="32">
        <f t="shared" si="4"/>
        <v>0</v>
      </c>
      <c r="H31" s="33" t="str">
        <f t="shared" si="3"/>
        <v/>
      </c>
      <c r="I31" s="5"/>
    </row>
    <row r="32" spans="1:9" ht="20.100000000000001" customHeight="1" x14ac:dyDescent="0.3">
      <c r="A32" s="58"/>
      <c r="B32" s="75"/>
      <c r="C32" s="51">
        <v>0</v>
      </c>
      <c r="D32" s="30">
        <f t="shared" si="0"/>
        <v>11998</v>
      </c>
      <c r="E32" s="19">
        <f t="shared" si="1"/>
        <v>-11998</v>
      </c>
      <c r="F32" s="31">
        <f t="shared" si="2"/>
        <v>0.91500000000000004</v>
      </c>
      <c r="G32" s="32">
        <f t="shared" si="4"/>
        <v>0</v>
      </c>
      <c r="H32" s="33" t="str">
        <f t="shared" si="3"/>
        <v/>
      </c>
      <c r="I32" s="5"/>
    </row>
    <row r="33" spans="1:9" ht="20.100000000000001" customHeight="1" x14ac:dyDescent="0.3">
      <c r="A33" s="58"/>
      <c r="B33" s="75"/>
      <c r="C33" s="51">
        <v>0</v>
      </c>
      <c r="D33" s="30">
        <f t="shared" si="0"/>
        <v>11998</v>
      </c>
      <c r="E33" s="19">
        <f t="shared" si="1"/>
        <v>-11998</v>
      </c>
      <c r="F33" s="31">
        <f t="shared" si="2"/>
        <v>0.91500000000000004</v>
      </c>
      <c r="G33" s="32">
        <f t="shared" si="4"/>
        <v>0</v>
      </c>
      <c r="H33" s="33" t="str">
        <f t="shared" si="3"/>
        <v/>
      </c>
      <c r="I33" s="5"/>
    </row>
    <row r="34" spans="1:9" ht="20.100000000000001" customHeight="1" x14ac:dyDescent="0.3">
      <c r="A34" s="58"/>
      <c r="B34" s="75"/>
      <c r="C34" s="51">
        <v>0</v>
      </c>
      <c r="D34" s="30">
        <f t="shared" si="0"/>
        <v>11998</v>
      </c>
      <c r="E34" s="19">
        <f t="shared" si="1"/>
        <v>-11998</v>
      </c>
      <c r="F34" s="31">
        <f t="shared" si="2"/>
        <v>0.91500000000000004</v>
      </c>
      <c r="G34" s="32">
        <f t="shared" si="4"/>
        <v>0</v>
      </c>
      <c r="H34" s="33" t="str">
        <f t="shared" si="3"/>
        <v/>
      </c>
      <c r="I34" s="5"/>
    </row>
    <row r="35" spans="1:9" ht="20.100000000000001" customHeight="1" x14ac:dyDescent="0.3">
      <c r="A35" s="58"/>
      <c r="B35" s="75"/>
      <c r="C35" s="51">
        <v>0</v>
      </c>
      <c r="D35" s="30">
        <f t="shared" si="0"/>
        <v>11998</v>
      </c>
      <c r="E35" s="19">
        <f t="shared" si="1"/>
        <v>-11998</v>
      </c>
      <c r="F35" s="31">
        <f t="shared" si="2"/>
        <v>0.91500000000000004</v>
      </c>
      <c r="G35" s="32">
        <f t="shared" si="4"/>
        <v>0</v>
      </c>
      <c r="H35" s="33" t="str">
        <f t="shared" si="3"/>
        <v/>
      </c>
      <c r="I35" s="5"/>
    </row>
    <row r="36" spans="1:9" ht="20.100000000000001" customHeight="1" x14ac:dyDescent="0.3">
      <c r="A36" s="58"/>
      <c r="B36" s="75"/>
      <c r="C36" s="51">
        <v>0</v>
      </c>
      <c r="D36" s="30">
        <f t="shared" si="0"/>
        <v>11998</v>
      </c>
      <c r="E36" s="19">
        <f t="shared" si="1"/>
        <v>-11998</v>
      </c>
      <c r="F36" s="31">
        <f t="shared" si="2"/>
        <v>0.91500000000000004</v>
      </c>
      <c r="G36" s="32">
        <f t="shared" si="4"/>
        <v>0</v>
      </c>
      <c r="H36" s="33" t="str">
        <f t="shared" si="3"/>
        <v/>
      </c>
      <c r="I36" s="5"/>
    </row>
    <row r="37" spans="1:9" ht="20.100000000000001" customHeight="1" x14ac:dyDescent="0.3">
      <c r="A37" s="58"/>
      <c r="B37" s="75"/>
      <c r="C37" s="51">
        <v>0</v>
      </c>
      <c r="D37" s="30">
        <f t="shared" si="0"/>
        <v>11998</v>
      </c>
      <c r="E37" s="19">
        <f t="shared" si="1"/>
        <v>-11998</v>
      </c>
      <c r="F37" s="31">
        <f t="shared" si="2"/>
        <v>0.91500000000000004</v>
      </c>
      <c r="G37" s="32">
        <f t="shared" si="4"/>
        <v>0</v>
      </c>
      <c r="H37" s="33" t="str">
        <f t="shared" si="3"/>
        <v/>
      </c>
      <c r="I37" s="5"/>
    </row>
    <row r="38" spans="1:9" ht="20.100000000000001" customHeight="1" x14ac:dyDescent="0.3">
      <c r="A38" s="58"/>
      <c r="B38" s="75"/>
      <c r="C38" s="51">
        <v>0</v>
      </c>
      <c r="D38" s="30">
        <f t="shared" si="0"/>
        <v>11998</v>
      </c>
      <c r="E38" s="19">
        <f t="shared" si="1"/>
        <v>-11998</v>
      </c>
      <c r="F38" s="31">
        <f t="shared" si="2"/>
        <v>0.91500000000000004</v>
      </c>
      <c r="G38" s="32">
        <f t="shared" si="4"/>
        <v>0</v>
      </c>
      <c r="H38" s="33" t="str">
        <f t="shared" si="3"/>
        <v/>
      </c>
      <c r="I38" s="5"/>
    </row>
    <row r="39" spans="1:9" ht="20.100000000000001" customHeight="1" x14ac:dyDescent="0.3">
      <c r="A39" s="58"/>
      <c r="B39" s="75"/>
      <c r="C39" s="51">
        <v>0</v>
      </c>
      <c r="D39" s="30">
        <f t="shared" si="0"/>
        <v>11998</v>
      </c>
      <c r="E39" s="19">
        <f t="shared" si="1"/>
        <v>-11998</v>
      </c>
      <c r="F39" s="31">
        <f t="shared" si="2"/>
        <v>0.91500000000000004</v>
      </c>
      <c r="G39" s="32">
        <f t="shared" si="4"/>
        <v>0</v>
      </c>
      <c r="H39" s="33" t="str">
        <f t="shared" si="3"/>
        <v/>
      </c>
      <c r="I39" s="5"/>
    </row>
    <row r="40" spans="1:9" ht="20.100000000000001" customHeight="1" x14ac:dyDescent="0.3">
      <c r="A40" s="58"/>
      <c r="B40" s="75"/>
      <c r="C40" s="51">
        <v>0</v>
      </c>
      <c r="D40" s="30">
        <f t="shared" si="0"/>
        <v>11998</v>
      </c>
      <c r="E40" s="19">
        <f t="shared" si="1"/>
        <v>-11998</v>
      </c>
      <c r="F40" s="31">
        <f t="shared" si="2"/>
        <v>0.91500000000000004</v>
      </c>
      <c r="G40" s="32">
        <f t="shared" si="4"/>
        <v>0</v>
      </c>
      <c r="H40" s="33" t="str">
        <f t="shared" si="3"/>
        <v/>
      </c>
      <c r="I40" s="5"/>
    </row>
    <row r="41" spans="1:9" ht="20.100000000000001" customHeight="1" x14ac:dyDescent="0.3">
      <c r="A41" s="58"/>
      <c r="B41" s="75"/>
      <c r="C41" s="51">
        <v>0</v>
      </c>
      <c r="D41" s="30">
        <f t="shared" si="0"/>
        <v>11998</v>
      </c>
      <c r="E41" s="19">
        <f t="shared" si="1"/>
        <v>-11998</v>
      </c>
      <c r="F41" s="31">
        <f t="shared" si="2"/>
        <v>0.91500000000000004</v>
      </c>
      <c r="G41" s="32">
        <f t="shared" si="4"/>
        <v>0</v>
      </c>
      <c r="H41" s="33" t="str">
        <f t="shared" si="3"/>
        <v/>
      </c>
      <c r="I41" s="5"/>
    </row>
    <row r="42" spans="1:9" ht="20.100000000000001" customHeight="1" x14ac:dyDescent="0.3">
      <c r="A42" s="58"/>
      <c r="B42" s="75"/>
      <c r="C42" s="51">
        <v>0</v>
      </c>
      <c r="D42" s="30">
        <f t="shared" si="0"/>
        <v>11998</v>
      </c>
      <c r="E42" s="19">
        <f t="shared" si="1"/>
        <v>-11998</v>
      </c>
      <c r="F42" s="31">
        <f t="shared" si="2"/>
        <v>0.91500000000000004</v>
      </c>
      <c r="G42" s="32">
        <f t="shared" si="4"/>
        <v>0</v>
      </c>
      <c r="H42" s="33" t="str">
        <f t="shared" si="3"/>
        <v/>
      </c>
      <c r="I42" s="5"/>
    </row>
    <row r="43" spans="1:9" ht="20.100000000000001" customHeight="1" x14ac:dyDescent="0.3">
      <c r="A43" s="58"/>
      <c r="B43" s="75"/>
      <c r="C43" s="51">
        <v>0</v>
      </c>
      <c r="D43" s="30">
        <f t="shared" si="0"/>
        <v>11998</v>
      </c>
      <c r="E43" s="19">
        <f t="shared" si="1"/>
        <v>-11998</v>
      </c>
      <c r="F43" s="31">
        <f t="shared" si="2"/>
        <v>0.91500000000000004</v>
      </c>
      <c r="G43" s="32">
        <f t="shared" si="4"/>
        <v>0</v>
      </c>
      <c r="H43" s="33" t="str">
        <f t="shared" si="3"/>
        <v/>
      </c>
      <c r="I43" s="5"/>
    </row>
    <row r="44" spans="1:9" ht="20.100000000000001" customHeight="1" x14ac:dyDescent="0.3">
      <c r="A44" s="58"/>
      <c r="B44" s="75"/>
      <c r="C44" s="51">
        <v>0</v>
      </c>
      <c r="D44" s="30">
        <f t="shared" si="0"/>
        <v>11998</v>
      </c>
      <c r="E44" s="19">
        <f t="shared" si="1"/>
        <v>-11998</v>
      </c>
      <c r="F44" s="31">
        <f t="shared" si="2"/>
        <v>0.91500000000000004</v>
      </c>
      <c r="G44" s="32">
        <f t="shared" si="4"/>
        <v>0</v>
      </c>
      <c r="H44" s="33" t="str">
        <f t="shared" si="3"/>
        <v/>
      </c>
      <c r="I44" s="5"/>
    </row>
    <row r="45" spans="1:9" ht="20.100000000000001" customHeight="1" x14ac:dyDescent="0.3">
      <c r="A45" s="58"/>
      <c r="B45" s="75"/>
      <c r="C45" s="51">
        <v>0</v>
      </c>
      <c r="D45" s="30">
        <f t="shared" si="0"/>
        <v>11998</v>
      </c>
      <c r="E45" s="19">
        <f t="shared" si="1"/>
        <v>-11998</v>
      </c>
      <c r="F45" s="31">
        <f t="shared" si="2"/>
        <v>0.91500000000000004</v>
      </c>
      <c r="G45" s="32">
        <f t="shared" si="4"/>
        <v>0</v>
      </c>
      <c r="H45" s="33" t="str">
        <f t="shared" si="3"/>
        <v/>
      </c>
      <c r="I45" s="5"/>
    </row>
    <row r="46" spans="1:9" ht="20.100000000000001" customHeight="1" x14ac:dyDescent="0.3">
      <c r="A46" s="58"/>
      <c r="B46" s="75"/>
      <c r="C46" s="51">
        <v>0</v>
      </c>
      <c r="D46" s="30">
        <f t="shared" si="0"/>
        <v>11998</v>
      </c>
      <c r="E46" s="19">
        <f t="shared" si="1"/>
        <v>-11998</v>
      </c>
      <c r="F46" s="31">
        <f t="shared" si="2"/>
        <v>0.91500000000000004</v>
      </c>
      <c r="G46" s="32">
        <f t="shared" si="4"/>
        <v>0</v>
      </c>
      <c r="H46" s="33" t="str">
        <f t="shared" si="3"/>
        <v/>
      </c>
      <c r="I46" s="5"/>
    </row>
    <row r="47" spans="1:9" ht="20.100000000000001" customHeight="1" x14ac:dyDescent="0.3">
      <c r="A47" s="58"/>
      <c r="B47" s="75"/>
      <c r="C47" s="51">
        <v>0</v>
      </c>
      <c r="D47" s="30">
        <f t="shared" si="0"/>
        <v>11998</v>
      </c>
      <c r="E47" s="19">
        <f t="shared" si="1"/>
        <v>-11998</v>
      </c>
      <c r="F47" s="31">
        <f t="shared" si="2"/>
        <v>0.91500000000000004</v>
      </c>
      <c r="G47" s="32">
        <f t="shared" si="4"/>
        <v>0</v>
      </c>
      <c r="H47" s="33" t="str">
        <f t="shared" si="3"/>
        <v/>
      </c>
      <c r="I47" s="5"/>
    </row>
    <row r="48" spans="1:9" ht="20.100000000000001" customHeight="1" x14ac:dyDescent="0.3">
      <c r="A48" s="58"/>
      <c r="B48" s="75"/>
      <c r="C48" s="51">
        <v>0</v>
      </c>
      <c r="D48" s="30">
        <f t="shared" si="0"/>
        <v>11998</v>
      </c>
      <c r="E48" s="19">
        <f t="shared" si="1"/>
        <v>-11998</v>
      </c>
      <c r="F48" s="31">
        <f t="shared" si="2"/>
        <v>0.91500000000000004</v>
      </c>
      <c r="G48" s="32">
        <f t="shared" si="4"/>
        <v>0</v>
      </c>
      <c r="H48" s="33" t="str">
        <f t="shared" si="3"/>
        <v/>
      </c>
      <c r="I48" s="5"/>
    </row>
    <row r="49" spans="1:9" ht="20.100000000000001" customHeight="1" x14ac:dyDescent="0.3">
      <c r="A49" s="58"/>
      <c r="B49" s="75"/>
      <c r="C49" s="51">
        <v>0</v>
      </c>
      <c r="D49" s="30">
        <f t="shared" si="0"/>
        <v>11998</v>
      </c>
      <c r="E49" s="19">
        <f t="shared" si="1"/>
        <v>-11998</v>
      </c>
      <c r="F49" s="31">
        <f t="shared" si="2"/>
        <v>0.91500000000000004</v>
      </c>
      <c r="G49" s="32">
        <f t="shared" si="4"/>
        <v>0</v>
      </c>
      <c r="H49" s="5"/>
      <c r="I49" s="5"/>
    </row>
    <row r="50" spans="1:9" ht="20.100000000000001" customHeight="1" x14ac:dyDescent="0.3">
      <c r="A50" s="58"/>
      <c r="B50" s="75"/>
      <c r="C50" s="51">
        <v>0</v>
      </c>
      <c r="D50" s="30">
        <f t="shared" si="0"/>
        <v>11998</v>
      </c>
      <c r="E50" s="19">
        <f t="shared" si="1"/>
        <v>-11998</v>
      </c>
      <c r="F50" s="31">
        <f t="shared" si="2"/>
        <v>0.91500000000000004</v>
      </c>
      <c r="G50" s="32">
        <f t="shared" si="4"/>
        <v>0</v>
      </c>
      <c r="H50" s="5"/>
      <c r="I50" s="5"/>
    </row>
    <row r="51" spans="1:9" ht="20.100000000000001" customHeight="1" x14ac:dyDescent="0.3">
      <c r="A51" s="58"/>
      <c r="B51" s="75"/>
      <c r="C51" s="51">
        <v>0</v>
      </c>
      <c r="D51" s="30">
        <f t="shared" si="0"/>
        <v>11998</v>
      </c>
      <c r="E51" s="19">
        <f t="shared" si="1"/>
        <v>-11998</v>
      </c>
      <c r="F51" s="31">
        <f t="shared" si="2"/>
        <v>0.91500000000000004</v>
      </c>
      <c r="G51" s="32">
        <f t="shared" si="4"/>
        <v>0</v>
      </c>
      <c r="H51" s="5"/>
      <c r="I51" s="5"/>
    </row>
    <row r="52" spans="1:9" ht="20.100000000000001" customHeight="1" x14ac:dyDescent="0.3">
      <c r="A52" s="58"/>
      <c r="B52" s="75"/>
      <c r="C52" s="51">
        <v>0</v>
      </c>
      <c r="D52" s="30">
        <f t="shared" si="0"/>
        <v>11998</v>
      </c>
      <c r="E52" s="19">
        <f t="shared" si="1"/>
        <v>-11998</v>
      </c>
      <c r="F52" s="31">
        <f t="shared" si="2"/>
        <v>0.91500000000000004</v>
      </c>
      <c r="G52" s="32">
        <f t="shared" si="4"/>
        <v>0</v>
      </c>
      <c r="H52" s="5"/>
      <c r="I52" s="5"/>
    </row>
    <row r="53" spans="1:9" ht="20.100000000000001" customHeight="1" x14ac:dyDescent="0.3">
      <c r="A53" s="58"/>
      <c r="B53" s="75"/>
      <c r="C53" s="51">
        <v>0</v>
      </c>
      <c r="D53" s="30">
        <f t="shared" si="0"/>
        <v>11998</v>
      </c>
      <c r="E53" s="19">
        <f t="shared" si="1"/>
        <v>-11998</v>
      </c>
      <c r="F53" s="31">
        <f t="shared" si="2"/>
        <v>0.91500000000000004</v>
      </c>
      <c r="G53" s="32">
        <f t="shared" si="4"/>
        <v>0</v>
      </c>
      <c r="H53" s="5"/>
      <c r="I53" s="5"/>
    </row>
    <row r="54" spans="1:9" ht="20.100000000000001" customHeight="1" x14ac:dyDescent="0.3">
      <c r="A54" s="58"/>
      <c r="B54" s="75"/>
      <c r="C54" s="51">
        <v>0</v>
      </c>
      <c r="D54" s="30">
        <f t="shared" si="0"/>
        <v>11998</v>
      </c>
      <c r="E54" s="19">
        <f t="shared" si="1"/>
        <v>-11998</v>
      </c>
      <c r="F54" s="31">
        <f t="shared" si="2"/>
        <v>0.91500000000000004</v>
      </c>
      <c r="G54" s="32">
        <f t="shared" si="4"/>
        <v>0</v>
      </c>
      <c r="H54" s="5"/>
      <c r="I54" s="5"/>
    </row>
    <row r="55" spans="1:9" ht="20.100000000000001" customHeight="1" x14ac:dyDescent="0.3">
      <c r="A55" s="58"/>
      <c r="B55" s="75"/>
      <c r="C55" s="51">
        <v>0</v>
      </c>
      <c r="D55" s="30">
        <f t="shared" si="0"/>
        <v>11998</v>
      </c>
      <c r="E55" s="19">
        <f t="shared" si="1"/>
        <v>-11998</v>
      </c>
      <c r="F55" s="31">
        <f t="shared" si="2"/>
        <v>0.91500000000000004</v>
      </c>
      <c r="G55" s="32">
        <f t="shared" si="4"/>
        <v>0</v>
      </c>
      <c r="H55" s="5"/>
      <c r="I55" s="5"/>
    </row>
    <row r="56" spans="1:9" ht="20.100000000000001" customHeight="1" x14ac:dyDescent="0.3">
      <c r="A56" s="58"/>
      <c r="B56" s="75"/>
      <c r="C56" s="51">
        <v>0</v>
      </c>
      <c r="D56" s="30">
        <f t="shared" si="0"/>
        <v>11998</v>
      </c>
      <c r="E56" s="19">
        <f t="shared" si="1"/>
        <v>-11998</v>
      </c>
      <c r="F56" s="31">
        <f t="shared" si="2"/>
        <v>0.91500000000000004</v>
      </c>
      <c r="G56" s="32">
        <f t="shared" si="4"/>
        <v>0</v>
      </c>
      <c r="H56" s="5"/>
      <c r="I56" s="5"/>
    </row>
    <row r="57" spans="1:9" ht="20.100000000000001" customHeight="1" x14ac:dyDescent="0.3">
      <c r="A57" s="58"/>
      <c r="B57" s="75"/>
      <c r="C57" s="51">
        <v>0</v>
      </c>
      <c r="D57" s="30">
        <f t="shared" si="0"/>
        <v>11998</v>
      </c>
      <c r="E57" s="19">
        <f t="shared" si="1"/>
        <v>-11998</v>
      </c>
      <c r="F57" s="31">
        <f t="shared" si="2"/>
        <v>0.91500000000000004</v>
      </c>
      <c r="G57" s="32">
        <f t="shared" si="4"/>
        <v>0</v>
      </c>
      <c r="H57" s="5"/>
      <c r="I57" s="5"/>
    </row>
    <row r="58" spans="1:9" ht="20.100000000000001" customHeight="1" x14ac:dyDescent="0.3">
      <c r="A58" s="58"/>
      <c r="B58" s="75"/>
      <c r="C58" s="51">
        <v>0</v>
      </c>
      <c r="D58" s="30">
        <f t="shared" si="0"/>
        <v>11998</v>
      </c>
      <c r="E58" s="19">
        <f t="shared" si="1"/>
        <v>-11998</v>
      </c>
      <c r="F58" s="31">
        <f t="shared" si="2"/>
        <v>0.91500000000000004</v>
      </c>
      <c r="G58" s="32">
        <f t="shared" si="4"/>
        <v>0</v>
      </c>
      <c r="H58" s="5"/>
      <c r="I58" s="5"/>
    </row>
    <row r="59" spans="1:9" ht="20.100000000000001" customHeight="1" x14ac:dyDescent="0.3">
      <c r="A59" s="58"/>
      <c r="B59" s="75"/>
      <c r="C59" s="51">
        <v>0</v>
      </c>
      <c r="D59" s="30">
        <f t="shared" si="0"/>
        <v>11998</v>
      </c>
      <c r="E59" s="19">
        <f t="shared" si="1"/>
        <v>-11998</v>
      </c>
      <c r="F59" s="31">
        <f t="shared" si="2"/>
        <v>0.91500000000000004</v>
      </c>
      <c r="G59" s="32">
        <f t="shared" si="4"/>
        <v>0</v>
      </c>
      <c r="H59" s="5"/>
      <c r="I59" s="5"/>
    </row>
    <row r="60" spans="1:9" ht="20.100000000000001" customHeight="1" x14ac:dyDescent="0.3">
      <c r="A60" s="58"/>
      <c r="B60" s="75"/>
      <c r="C60" s="51">
        <v>0</v>
      </c>
      <c r="D60" s="30">
        <f t="shared" si="0"/>
        <v>11998</v>
      </c>
      <c r="E60" s="19">
        <f t="shared" si="1"/>
        <v>-11998</v>
      </c>
      <c r="F60" s="31">
        <f t="shared" si="2"/>
        <v>0.91500000000000004</v>
      </c>
      <c r="G60" s="32">
        <f t="shared" si="4"/>
        <v>0</v>
      </c>
      <c r="H60" s="5"/>
      <c r="I60" s="5"/>
    </row>
    <row r="61" spans="1:9" ht="20.100000000000001" customHeight="1" x14ac:dyDescent="0.3">
      <c r="A61" s="58"/>
      <c r="B61" s="75"/>
      <c r="C61" s="51">
        <v>0</v>
      </c>
      <c r="D61" s="30">
        <f t="shared" si="0"/>
        <v>11998</v>
      </c>
      <c r="E61" s="19">
        <f t="shared" si="1"/>
        <v>-11998</v>
      </c>
      <c r="F61" s="31">
        <f t="shared" si="2"/>
        <v>0.91500000000000004</v>
      </c>
      <c r="G61" s="32">
        <f t="shared" si="4"/>
        <v>0</v>
      </c>
      <c r="H61" s="5"/>
      <c r="I61" s="5"/>
    </row>
    <row r="62" spans="1:9" ht="20.100000000000001" customHeight="1" x14ac:dyDescent="0.3">
      <c r="A62" s="58"/>
      <c r="B62" s="75"/>
      <c r="C62" s="51">
        <v>0</v>
      </c>
      <c r="D62" s="30">
        <f t="shared" si="0"/>
        <v>11998</v>
      </c>
      <c r="E62" s="19">
        <f t="shared" si="1"/>
        <v>-11998</v>
      </c>
      <c r="F62" s="31">
        <f t="shared" si="2"/>
        <v>0.91500000000000004</v>
      </c>
      <c r="G62" s="32">
        <f t="shared" si="4"/>
        <v>0</v>
      </c>
      <c r="H62" s="5"/>
      <c r="I62" s="5"/>
    </row>
    <row r="63" spans="1:9" ht="20.100000000000001" customHeight="1" x14ac:dyDescent="0.3">
      <c r="A63" s="5" t="s">
        <v>684</v>
      </c>
      <c r="B63" s="37">
        <f>SUM(B17:B62)</f>
        <v>0</v>
      </c>
      <c r="C63" s="35">
        <f>SUM(C17:C62)</f>
        <v>0</v>
      </c>
      <c r="D63" s="5"/>
      <c r="E63" s="5"/>
      <c r="F63" s="5"/>
      <c r="G63" s="5"/>
      <c r="H63" s="36">
        <f>SUM(H17:H62)</f>
        <v>0</v>
      </c>
      <c r="I63" s="5"/>
    </row>
    <row r="64" spans="1:9" ht="20.100000000000001" customHeight="1" x14ac:dyDescent="0.3">
      <c r="A64" s="5"/>
      <c r="B64" s="5"/>
      <c r="C64" s="5"/>
      <c r="D64" s="5"/>
      <c r="E64" s="5"/>
      <c r="F64" s="5"/>
      <c r="G64" s="5"/>
      <c r="H64" s="5"/>
      <c r="I64" s="5"/>
    </row>
    <row r="65" spans="1:9" ht="20.100000000000001" customHeight="1" x14ac:dyDescent="0.3">
      <c r="A65" s="69" t="s">
        <v>1379</v>
      </c>
      <c r="B65" s="69"/>
      <c r="C65" s="69"/>
      <c r="D65" s="69"/>
      <c r="E65" s="69"/>
      <c r="F65" s="69"/>
      <c r="G65" s="72"/>
      <c r="H65" s="70">
        <f>VLOOKUP($G$2,Sheet1!$A$2:$H$676,8,FALSE)</f>
        <v>3838699</v>
      </c>
      <c r="I65" s="5"/>
    </row>
  </sheetData>
  <sheetProtection selectLockedCells="1"/>
  <mergeCells count="2">
    <mergeCell ref="F6:I13"/>
    <mergeCell ref="A1:I1"/>
  </mergeCells>
  <pageMargins left="0.7" right="0.7" top="0.75" bottom="0.75" header="0.3" footer="0.3"/>
  <pageSetup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82"/>
  <sheetViews>
    <sheetView workbookViewId="0">
      <selection activeCell="F7" sqref="F7"/>
    </sheetView>
  </sheetViews>
  <sheetFormatPr defaultRowHeight="15" x14ac:dyDescent="0.25"/>
  <cols>
    <col min="1" max="1" width="11.28515625" customWidth="1"/>
    <col min="2" max="2" width="19.42578125" bestFit="1" customWidth="1"/>
  </cols>
  <sheetData>
    <row r="1" spans="1:2" x14ac:dyDescent="0.25">
      <c r="A1" s="87" t="s">
        <v>1387</v>
      </c>
      <c r="B1" s="76" t="s">
        <v>1388</v>
      </c>
    </row>
    <row r="2" spans="1:2" x14ac:dyDescent="0.25">
      <c r="A2" s="1" t="s">
        <v>693</v>
      </c>
      <c r="B2" t="s">
        <v>138</v>
      </c>
    </row>
    <row r="3" spans="1:2" x14ac:dyDescent="0.25">
      <c r="A3" s="1" t="s">
        <v>694</v>
      </c>
      <c r="B3" t="s">
        <v>139</v>
      </c>
    </row>
    <row r="4" spans="1:2" x14ac:dyDescent="0.25">
      <c r="A4" s="1" t="s">
        <v>695</v>
      </c>
      <c r="B4" t="s">
        <v>140</v>
      </c>
    </row>
    <row r="5" spans="1:2" x14ac:dyDescent="0.25">
      <c r="A5" s="1" t="s">
        <v>696</v>
      </c>
      <c r="B5" t="s">
        <v>0</v>
      </c>
    </row>
    <row r="6" spans="1:2" x14ac:dyDescent="0.25">
      <c r="A6" s="1" t="s">
        <v>697</v>
      </c>
      <c r="B6" t="s">
        <v>141</v>
      </c>
    </row>
    <row r="7" spans="1:2" x14ac:dyDescent="0.25">
      <c r="A7" s="1" t="s">
        <v>698</v>
      </c>
      <c r="B7" t="s">
        <v>142</v>
      </c>
    </row>
    <row r="8" spans="1:2" x14ac:dyDescent="0.25">
      <c r="A8" s="1" t="s">
        <v>699</v>
      </c>
      <c r="B8" t="s">
        <v>143</v>
      </c>
    </row>
    <row r="9" spans="1:2" x14ac:dyDescent="0.25">
      <c r="A9" s="1" t="s">
        <v>700</v>
      </c>
      <c r="B9" t="s">
        <v>144</v>
      </c>
    </row>
    <row r="10" spans="1:2" x14ac:dyDescent="0.25">
      <c r="A10" s="1" t="s">
        <v>701</v>
      </c>
      <c r="B10" t="s">
        <v>145</v>
      </c>
    </row>
    <row r="11" spans="1:2" x14ac:dyDescent="0.25">
      <c r="A11" s="1" t="s">
        <v>702</v>
      </c>
      <c r="B11" t="s">
        <v>146</v>
      </c>
    </row>
    <row r="12" spans="1:2" x14ac:dyDescent="0.25">
      <c r="A12" s="1" t="s">
        <v>703</v>
      </c>
      <c r="B12" t="s">
        <v>147</v>
      </c>
    </row>
    <row r="13" spans="1:2" x14ac:dyDescent="0.25">
      <c r="A13" s="1" t="s">
        <v>704</v>
      </c>
      <c r="B13" t="s">
        <v>148</v>
      </c>
    </row>
    <row r="14" spans="1:2" x14ac:dyDescent="0.25">
      <c r="A14" s="1" t="s">
        <v>705</v>
      </c>
      <c r="B14" t="s">
        <v>149</v>
      </c>
    </row>
    <row r="15" spans="1:2" x14ac:dyDescent="0.25">
      <c r="A15" s="1" t="s">
        <v>706</v>
      </c>
      <c r="B15" t="s">
        <v>150</v>
      </c>
    </row>
    <row r="16" spans="1:2" x14ac:dyDescent="0.25">
      <c r="A16" s="1" t="s">
        <v>707</v>
      </c>
      <c r="B16" t="s">
        <v>1</v>
      </c>
    </row>
    <row r="17" spans="1:2" x14ac:dyDescent="0.25">
      <c r="A17" s="1" t="s">
        <v>708</v>
      </c>
      <c r="B17" t="s">
        <v>151</v>
      </c>
    </row>
    <row r="18" spans="1:2" x14ac:dyDescent="0.25">
      <c r="A18" s="1" t="s">
        <v>709</v>
      </c>
      <c r="B18" t="s">
        <v>152</v>
      </c>
    </row>
    <row r="19" spans="1:2" x14ac:dyDescent="0.25">
      <c r="A19" s="1" t="s">
        <v>710</v>
      </c>
      <c r="B19" t="s">
        <v>153</v>
      </c>
    </row>
    <row r="20" spans="1:2" x14ac:dyDescent="0.25">
      <c r="A20" s="1" t="s">
        <v>711</v>
      </c>
      <c r="B20" t="s">
        <v>154</v>
      </c>
    </row>
    <row r="21" spans="1:2" x14ac:dyDescent="0.25">
      <c r="A21" s="1" t="s">
        <v>712</v>
      </c>
      <c r="B21" t="s">
        <v>155</v>
      </c>
    </row>
    <row r="22" spans="1:2" x14ac:dyDescent="0.25">
      <c r="A22" s="1" t="s">
        <v>713</v>
      </c>
      <c r="B22" t="s">
        <v>156</v>
      </c>
    </row>
    <row r="23" spans="1:2" x14ac:dyDescent="0.25">
      <c r="A23" s="1" t="s">
        <v>714</v>
      </c>
      <c r="B23" t="s">
        <v>157</v>
      </c>
    </row>
    <row r="24" spans="1:2" x14ac:dyDescent="0.25">
      <c r="A24" s="1" t="s">
        <v>715</v>
      </c>
      <c r="B24" t="s">
        <v>158</v>
      </c>
    </row>
    <row r="25" spans="1:2" x14ac:dyDescent="0.25">
      <c r="A25" s="1" t="s">
        <v>716</v>
      </c>
      <c r="B25" t="s">
        <v>2</v>
      </c>
    </row>
    <row r="26" spans="1:2" x14ac:dyDescent="0.25">
      <c r="A26" s="1" t="s">
        <v>717</v>
      </c>
      <c r="B26" t="s">
        <v>3</v>
      </c>
    </row>
    <row r="27" spans="1:2" x14ac:dyDescent="0.25">
      <c r="A27" s="1" t="s">
        <v>718</v>
      </c>
      <c r="B27" t="s">
        <v>159</v>
      </c>
    </row>
    <row r="28" spans="1:2" x14ac:dyDescent="0.25">
      <c r="A28" s="1" t="s">
        <v>719</v>
      </c>
      <c r="B28" t="s">
        <v>160</v>
      </c>
    </row>
    <row r="29" spans="1:2" x14ac:dyDescent="0.25">
      <c r="A29" s="1" t="s">
        <v>720</v>
      </c>
      <c r="B29" t="s">
        <v>4</v>
      </c>
    </row>
    <row r="30" spans="1:2" x14ac:dyDescent="0.25">
      <c r="A30" s="1" t="s">
        <v>721</v>
      </c>
      <c r="B30" t="s">
        <v>5</v>
      </c>
    </row>
    <row r="31" spans="1:2" x14ac:dyDescent="0.25">
      <c r="A31" s="1" t="s">
        <v>722</v>
      </c>
      <c r="B31" t="s">
        <v>161</v>
      </c>
    </row>
    <row r="32" spans="1:2" x14ac:dyDescent="0.25">
      <c r="A32" s="1" t="s">
        <v>723</v>
      </c>
      <c r="B32" t="s">
        <v>162</v>
      </c>
    </row>
    <row r="33" spans="1:2" x14ac:dyDescent="0.25">
      <c r="A33" s="1" t="s">
        <v>724</v>
      </c>
      <c r="B33" t="s">
        <v>163</v>
      </c>
    </row>
    <row r="34" spans="1:2" x14ac:dyDescent="0.25">
      <c r="A34" s="1" t="s">
        <v>725</v>
      </c>
      <c r="B34" t="s">
        <v>6</v>
      </c>
    </row>
    <row r="35" spans="1:2" x14ac:dyDescent="0.25">
      <c r="A35" s="1" t="s">
        <v>726</v>
      </c>
      <c r="B35" t="s">
        <v>7</v>
      </c>
    </row>
    <row r="36" spans="1:2" x14ac:dyDescent="0.25">
      <c r="A36" s="1" t="s">
        <v>727</v>
      </c>
      <c r="B36" t="s">
        <v>164</v>
      </c>
    </row>
    <row r="37" spans="1:2" x14ac:dyDescent="0.25">
      <c r="A37" s="1" t="s">
        <v>728</v>
      </c>
      <c r="B37" t="s">
        <v>165</v>
      </c>
    </row>
    <row r="38" spans="1:2" x14ac:dyDescent="0.25">
      <c r="A38" s="1" t="s">
        <v>729</v>
      </c>
      <c r="B38" t="s">
        <v>166</v>
      </c>
    </row>
    <row r="39" spans="1:2" x14ac:dyDescent="0.25">
      <c r="A39" s="1" t="s">
        <v>730</v>
      </c>
      <c r="B39" t="s">
        <v>8</v>
      </c>
    </row>
    <row r="40" spans="1:2" x14ac:dyDescent="0.25">
      <c r="A40" s="1" t="s">
        <v>731</v>
      </c>
      <c r="B40" t="s">
        <v>167</v>
      </c>
    </row>
    <row r="41" spans="1:2" x14ac:dyDescent="0.25">
      <c r="A41" s="1" t="s">
        <v>732</v>
      </c>
      <c r="B41" t="s">
        <v>168</v>
      </c>
    </row>
    <row r="42" spans="1:2" x14ac:dyDescent="0.25">
      <c r="A42" s="1" t="s">
        <v>733</v>
      </c>
      <c r="B42" t="s">
        <v>169</v>
      </c>
    </row>
    <row r="43" spans="1:2" x14ac:dyDescent="0.25">
      <c r="A43" s="1" t="s">
        <v>734</v>
      </c>
      <c r="B43" t="s">
        <v>9</v>
      </c>
    </row>
    <row r="44" spans="1:2" x14ac:dyDescent="0.25">
      <c r="A44" s="1" t="s">
        <v>735</v>
      </c>
      <c r="B44" t="s">
        <v>170</v>
      </c>
    </row>
    <row r="45" spans="1:2" x14ac:dyDescent="0.25">
      <c r="A45" s="1" t="s">
        <v>736</v>
      </c>
      <c r="B45" t="s">
        <v>171</v>
      </c>
    </row>
    <row r="46" spans="1:2" x14ac:dyDescent="0.25">
      <c r="A46" s="1" t="s">
        <v>737</v>
      </c>
      <c r="B46" t="s">
        <v>172</v>
      </c>
    </row>
    <row r="47" spans="1:2" x14ac:dyDescent="0.25">
      <c r="A47" s="1" t="s">
        <v>738</v>
      </c>
      <c r="B47" t="s">
        <v>173</v>
      </c>
    </row>
    <row r="48" spans="1:2" x14ac:dyDescent="0.25">
      <c r="A48" s="1" t="s">
        <v>739</v>
      </c>
      <c r="B48" t="s">
        <v>174</v>
      </c>
    </row>
    <row r="49" spans="1:2" x14ac:dyDescent="0.25">
      <c r="A49" s="1" t="s">
        <v>740</v>
      </c>
      <c r="B49" t="s">
        <v>10</v>
      </c>
    </row>
    <row r="50" spans="1:2" x14ac:dyDescent="0.25">
      <c r="A50" s="1" t="s">
        <v>741</v>
      </c>
      <c r="B50" t="s">
        <v>175</v>
      </c>
    </row>
    <row r="51" spans="1:2" x14ac:dyDescent="0.25">
      <c r="A51" s="1" t="s">
        <v>742</v>
      </c>
      <c r="B51" t="s">
        <v>176</v>
      </c>
    </row>
    <row r="52" spans="1:2" x14ac:dyDescent="0.25">
      <c r="A52" s="1" t="s">
        <v>743</v>
      </c>
      <c r="B52" t="s">
        <v>177</v>
      </c>
    </row>
    <row r="53" spans="1:2" x14ac:dyDescent="0.25">
      <c r="A53" s="1" t="s">
        <v>744</v>
      </c>
      <c r="B53" t="s">
        <v>11</v>
      </c>
    </row>
    <row r="54" spans="1:2" x14ac:dyDescent="0.25">
      <c r="A54" s="1" t="s">
        <v>745</v>
      </c>
      <c r="B54" t="s">
        <v>178</v>
      </c>
    </row>
    <row r="55" spans="1:2" x14ac:dyDescent="0.25">
      <c r="A55" s="1" t="s">
        <v>746</v>
      </c>
      <c r="B55" t="s">
        <v>179</v>
      </c>
    </row>
    <row r="56" spans="1:2" x14ac:dyDescent="0.25">
      <c r="A56" s="1" t="s">
        <v>747</v>
      </c>
      <c r="B56" t="s">
        <v>180</v>
      </c>
    </row>
    <row r="57" spans="1:2" x14ac:dyDescent="0.25">
      <c r="A57" s="1" t="s">
        <v>748</v>
      </c>
      <c r="B57" t="s">
        <v>181</v>
      </c>
    </row>
    <row r="58" spans="1:2" x14ac:dyDescent="0.25">
      <c r="A58" s="1" t="s">
        <v>749</v>
      </c>
      <c r="B58" t="s">
        <v>182</v>
      </c>
    </row>
    <row r="59" spans="1:2" x14ac:dyDescent="0.25">
      <c r="A59" s="1" t="s">
        <v>750</v>
      </c>
      <c r="B59" t="s">
        <v>12</v>
      </c>
    </row>
    <row r="60" spans="1:2" x14ac:dyDescent="0.25">
      <c r="A60" s="1" t="s">
        <v>751</v>
      </c>
      <c r="B60" t="s">
        <v>183</v>
      </c>
    </row>
    <row r="61" spans="1:2" x14ac:dyDescent="0.25">
      <c r="A61" s="1" t="s">
        <v>752</v>
      </c>
      <c r="B61" t="s">
        <v>184</v>
      </c>
    </row>
    <row r="62" spans="1:2" x14ac:dyDescent="0.25">
      <c r="A62" s="1" t="s">
        <v>753</v>
      </c>
      <c r="B62" t="s">
        <v>185</v>
      </c>
    </row>
    <row r="63" spans="1:2" x14ac:dyDescent="0.25">
      <c r="A63" s="1" t="s">
        <v>754</v>
      </c>
      <c r="B63" t="s">
        <v>186</v>
      </c>
    </row>
    <row r="64" spans="1:2" x14ac:dyDescent="0.25">
      <c r="A64" s="1" t="s">
        <v>755</v>
      </c>
      <c r="B64" t="s">
        <v>187</v>
      </c>
    </row>
    <row r="65" spans="1:2" x14ac:dyDescent="0.25">
      <c r="A65" s="1" t="s">
        <v>756</v>
      </c>
      <c r="B65" t="s">
        <v>188</v>
      </c>
    </row>
    <row r="66" spans="1:2" x14ac:dyDescent="0.25">
      <c r="A66" s="1" t="s">
        <v>757</v>
      </c>
      <c r="B66" t="s">
        <v>189</v>
      </c>
    </row>
    <row r="67" spans="1:2" x14ac:dyDescent="0.25">
      <c r="A67" s="1" t="s">
        <v>758</v>
      </c>
      <c r="B67" t="s">
        <v>190</v>
      </c>
    </row>
    <row r="68" spans="1:2" x14ac:dyDescent="0.25">
      <c r="A68" s="1" t="s">
        <v>759</v>
      </c>
      <c r="B68" t="s">
        <v>191</v>
      </c>
    </row>
    <row r="69" spans="1:2" x14ac:dyDescent="0.25">
      <c r="A69" s="1" t="s">
        <v>760</v>
      </c>
      <c r="B69" t="s">
        <v>192</v>
      </c>
    </row>
    <row r="70" spans="1:2" x14ac:dyDescent="0.25">
      <c r="A70" s="1" t="s">
        <v>761</v>
      </c>
      <c r="B70" t="s">
        <v>193</v>
      </c>
    </row>
    <row r="71" spans="1:2" x14ac:dyDescent="0.25">
      <c r="A71" s="1" t="s">
        <v>762</v>
      </c>
      <c r="B71" t="s">
        <v>194</v>
      </c>
    </row>
    <row r="72" spans="1:2" x14ac:dyDescent="0.25">
      <c r="A72" s="1" t="s">
        <v>763</v>
      </c>
      <c r="B72" t="s">
        <v>195</v>
      </c>
    </row>
    <row r="73" spans="1:2" x14ac:dyDescent="0.25">
      <c r="A73" s="1" t="s">
        <v>764</v>
      </c>
      <c r="B73" t="s">
        <v>196</v>
      </c>
    </row>
    <row r="74" spans="1:2" x14ac:dyDescent="0.25">
      <c r="A74" s="1" t="s">
        <v>765</v>
      </c>
      <c r="B74" t="s">
        <v>197</v>
      </c>
    </row>
    <row r="75" spans="1:2" x14ac:dyDescent="0.25">
      <c r="A75" s="1" t="s">
        <v>766</v>
      </c>
      <c r="B75" t="s">
        <v>198</v>
      </c>
    </row>
    <row r="76" spans="1:2" x14ac:dyDescent="0.25">
      <c r="A76" s="1" t="s">
        <v>767</v>
      </c>
      <c r="B76" t="s">
        <v>199</v>
      </c>
    </row>
    <row r="77" spans="1:2" x14ac:dyDescent="0.25">
      <c r="A77" s="1" t="s">
        <v>768</v>
      </c>
      <c r="B77" t="s">
        <v>13</v>
      </c>
    </row>
    <row r="78" spans="1:2" x14ac:dyDescent="0.25">
      <c r="A78" s="1" t="s">
        <v>769</v>
      </c>
      <c r="B78" t="s">
        <v>200</v>
      </c>
    </row>
    <row r="79" spans="1:2" x14ac:dyDescent="0.25">
      <c r="A79" s="1" t="s">
        <v>770</v>
      </c>
      <c r="B79" t="s">
        <v>14</v>
      </c>
    </row>
    <row r="80" spans="1:2" x14ac:dyDescent="0.25">
      <c r="A80" s="1" t="s">
        <v>771</v>
      </c>
      <c r="B80" t="s">
        <v>201</v>
      </c>
    </row>
    <row r="81" spans="1:2" x14ac:dyDescent="0.25">
      <c r="A81" s="1" t="s">
        <v>772</v>
      </c>
      <c r="B81" t="s">
        <v>202</v>
      </c>
    </row>
    <row r="82" spans="1:2" x14ac:dyDescent="0.25">
      <c r="A82" s="1" t="s">
        <v>773</v>
      </c>
      <c r="B82" t="s">
        <v>203</v>
      </c>
    </row>
    <row r="83" spans="1:2" x14ac:dyDescent="0.25">
      <c r="A83" s="1" t="s">
        <v>774</v>
      </c>
      <c r="B83" t="s">
        <v>15</v>
      </c>
    </row>
    <row r="84" spans="1:2" x14ac:dyDescent="0.25">
      <c r="A84" s="1" t="s">
        <v>775</v>
      </c>
      <c r="B84" t="s">
        <v>204</v>
      </c>
    </row>
    <row r="85" spans="1:2" x14ac:dyDescent="0.25">
      <c r="A85" s="1" t="s">
        <v>776</v>
      </c>
      <c r="B85" t="s">
        <v>16</v>
      </c>
    </row>
    <row r="86" spans="1:2" x14ac:dyDescent="0.25">
      <c r="A86" s="1" t="s">
        <v>777</v>
      </c>
      <c r="B86" t="s">
        <v>17</v>
      </c>
    </row>
    <row r="87" spans="1:2" x14ac:dyDescent="0.25">
      <c r="A87" s="1" t="s">
        <v>778</v>
      </c>
      <c r="B87" t="s">
        <v>205</v>
      </c>
    </row>
    <row r="88" spans="1:2" x14ac:dyDescent="0.25">
      <c r="A88" s="1" t="s">
        <v>779</v>
      </c>
      <c r="B88" t="s">
        <v>206</v>
      </c>
    </row>
    <row r="89" spans="1:2" x14ac:dyDescent="0.25">
      <c r="A89" s="1" t="s">
        <v>780</v>
      </c>
      <c r="B89" t="s">
        <v>207</v>
      </c>
    </row>
    <row r="90" spans="1:2" x14ac:dyDescent="0.25">
      <c r="A90" s="1" t="s">
        <v>781</v>
      </c>
      <c r="B90" t="s">
        <v>18</v>
      </c>
    </row>
    <row r="91" spans="1:2" x14ac:dyDescent="0.25">
      <c r="A91" s="1" t="s">
        <v>782</v>
      </c>
      <c r="B91" t="s">
        <v>208</v>
      </c>
    </row>
    <row r="92" spans="1:2" x14ac:dyDescent="0.25">
      <c r="A92" s="1" t="s">
        <v>783</v>
      </c>
      <c r="B92" t="s">
        <v>209</v>
      </c>
    </row>
    <row r="93" spans="1:2" x14ac:dyDescent="0.25">
      <c r="A93" s="1" t="s">
        <v>784</v>
      </c>
      <c r="B93" t="s">
        <v>210</v>
      </c>
    </row>
    <row r="94" spans="1:2" x14ac:dyDescent="0.25">
      <c r="A94" s="1" t="s">
        <v>785</v>
      </c>
      <c r="B94" t="s">
        <v>19</v>
      </c>
    </row>
    <row r="95" spans="1:2" x14ac:dyDescent="0.25">
      <c r="A95" s="1" t="s">
        <v>786</v>
      </c>
      <c r="B95" t="s">
        <v>211</v>
      </c>
    </row>
    <row r="96" spans="1:2" x14ac:dyDescent="0.25">
      <c r="A96" s="1" t="s">
        <v>787</v>
      </c>
      <c r="B96" t="s">
        <v>212</v>
      </c>
    </row>
    <row r="97" spans="1:2" x14ac:dyDescent="0.25">
      <c r="A97" s="1" t="s">
        <v>788</v>
      </c>
      <c r="B97" t="s">
        <v>213</v>
      </c>
    </row>
    <row r="98" spans="1:2" x14ac:dyDescent="0.25">
      <c r="A98" s="1" t="s">
        <v>789</v>
      </c>
      <c r="B98" t="s">
        <v>214</v>
      </c>
    </row>
    <row r="99" spans="1:2" x14ac:dyDescent="0.25">
      <c r="A99" s="1" t="s">
        <v>790</v>
      </c>
      <c r="B99" t="s">
        <v>215</v>
      </c>
    </row>
    <row r="100" spans="1:2" x14ac:dyDescent="0.25">
      <c r="A100" s="1" t="s">
        <v>791</v>
      </c>
      <c r="B100" t="s">
        <v>216</v>
      </c>
    </row>
    <row r="101" spans="1:2" x14ac:dyDescent="0.25">
      <c r="A101" s="1" t="s">
        <v>792</v>
      </c>
      <c r="B101" t="s">
        <v>217</v>
      </c>
    </row>
    <row r="102" spans="1:2" x14ac:dyDescent="0.25">
      <c r="A102" s="1" t="s">
        <v>793</v>
      </c>
      <c r="B102" t="s">
        <v>218</v>
      </c>
    </row>
    <row r="103" spans="1:2" x14ac:dyDescent="0.25">
      <c r="A103" s="1" t="s">
        <v>794</v>
      </c>
      <c r="B103" t="s">
        <v>219</v>
      </c>
    </row>
    <row r="104" spans="1:2" x14ac:dyDescent="0.25">
      <c r="A104" s="1" t="s">
        <v>795</v>
      </c>
      <c r="B104" t="s">
        <v>220</v>
      </c>
    </row>
    <row r="105" spans="1:2" x14ac:dyDescent="0.25">
      <c r="A105" s="1" t="s">
        <v>796</v>
      </c>
      <c r="B105" t="s">
        <v>221</v>
      </c>
    </row>
    <row r="106" spans="1:2" x14ac:dyDescent="0.25">
      <c r="A106" s="1" t="s">
        <v>797</v>
      </c>
      <c r="B106" t="s">
        <v>222</v>
      </c>
    </row>
    <row r="107" spans="1:2" x14ac:dyDescent="0.25">
      <c r="A107" s="1" t="s">
        <v>798</v>
      </c>
      <c r="B107" t="s">
        <v>20</v>
      </c>
    </row>
    <row r="108" spans="1:2" x14ac:dyDescent="0.25">
      <c r="A108" s="1" t="s">
        <v>799</v>
      </c>
      <c r="B108" t="s">
        <v>223</v>
      </c>
    </row>
    <row r="109" spans="1:2" x14ac:dyDescent="0.25">
      <c r="A109" s="1" t="s">
        <v>800</v>
      </c>
      <c r="B109" t="s">
        <v>224</v>
      </c>
    </row>
    <row r="110" spans="1:2" x14ac:dyDescent="0.25">
      <c r="A110" s="1" t="s">
        <v>801</v>
      </c>
      <c r="B110" t="s">
        <v>225</v>
      </c>
    </row>
    <row r="111" spans="1:2" x14ac:dyDescent="0.25">
      <c r="A111" s="1" t="s">
        <v>802</v>
      </c>
      <c r="B111" t="s">
        <v>226</v>
      </c>
    </row>
    <row r="112" spans="1:2" x14ac:dyDescent="0.25">
      <c r="A112" s="1" t="s">
        <v>803</v>
      </c>
      <c r="B112" t="s">
        <v>227</v>
      </c>
    </row>
    <row r="113" spans="1:2" x14ac:dyDescent="0.25">
      <c r="A113" s="1" t="s">
        <v>804</v>
      </c>
      <c r="B113" t="s">
        <v>228</v>
      </c>
    </row>
    <row r="114" spans="1:2" x14ac:dyDescent="0.25">
      <c r="A114" s="1" t="s">
        <v>805</v>
      </c>
      <c r="B114" t="s">
        <v>229</v>
      </c>
    </row>
    <row r="115" spans="1:2" x14ac:dyDescent="0.25">
      <c r="A115" s="1" t="s">
        <v>806</v>
      </c>
      <c r="B115" t="s">
        <v>230</v>
      </c>
    </row>
    <row r="116" spans="1:2" x14ac:dyDescent="0.25">
      <c r="A116" s="1" t="s">
        <v>807</v>
      </c>
      <c r="B116" t="s">
        <v>231</v>
      </c>
    </row>
    <row r="117" spans="1:2" x14ac:dyDescent="0.25">
      <c r="A117" s="1" t="s">
        <v>808</v>
      </c>
      <c r="B117" t="s">
        <v>232</v>
      </c>
    </row>
    <row r="118" spans="1:2" x14ac:dyDescent="0.25">
      <c r="A118" s="1" t="s">
        <v>809</v>
      </c>
      <c r="B118" t="s">
        <v>233</v>
      </c>
    </row>
    <row r="119" spans="1:2" x14ac:dyDescent="0.25">
      <c r="A119" s="1" t="s">
        <v>810</v>
      </c>
      <c r="B119" t="s">
        <v>234</v>
      </c>
    </row>
    <row r="120" spans="1:2" x14ac:dyDescent="0.25">
      <c r="A120" s="1" t="s">
        <v>811</v>
      </c>
      <c r="B120" t="s">
        <v>235</v>
      </c>
    </row>
    <row r="121" spans="1:2" x14ac:dyDescent="0.25">
      <c r="A121" s="1" t="s">
        <v>812</v>
      </c>
      <c r="B121" t="s">
        <v>236</v>
      </c>
    </row>
    <row r="122" spans="1:2" x14ac:dyDescent="0.25">
      <c r="A122" s="1" t="s">
        <v>813</v>
      </c>
      <c r="B122" t="s">
        <v>237</v>
      </c>
    </row>
    <row r="123" spans="1:2" x14ac:dyDescent="0.25">
      <c r="A123" s="1" t="s">
        <v>814</v>
      </c>
      <c r="B123" t="s">
        <v>238</v>
      </c>
    </row>
    <row r="124" spans="1:2" x14ac:dyDescent="0.25">
      <c r="A124" s="1" t="s">
        <v>815</v>
      </c>
      <c r="B124" t="s">
        <v>239</v>
      </c>
    </row>
    <row r="125" spans="1:2" x14ac:dyDescent="0.25">
      <c r="A125" s="1" t="s">
        <v>816</v>
      </c>
      <c r="B125" t="s">
        <v>240</v>
      </c>
    </row>
    <row r="126" spans="1:2" x14ac:dyDescent="0.25">
      <c r="A126" s="1" t="s">
        <v>817</v>
      </c>
      <c r="B126" t="s">
        <v>241</v>
      </c>
    </row>
    <row r="127" spans="1:2" x14ac:dyDescent="0.25">
      <c r="A127" s="1" t="s">
        <v>818</v>
      </c>
      <c r="B127" t="s">
        <v>242</v>
      </c>
    </row>
    <row r="128" spans="1:2" x14ac:dyDescent="0.25">
      <c r="A128" s="1" t="s">
        <v>819</v>
      </c>
      <c r="B128" t="s">
        <v>243</v>
      </c>
    </row>
    <row r="129" spans="1:2" x14ac:dyDescent="0.25">
      <c r="A129" s="1" t="s">
        <v>820</v>
      </c>
      <c r="B129" t="s">
        <v>244</v>
      </c>
    </row>
    <row r="130" spans="1:2" x14ac:dyDescent="0.25">
      <c r="A130" s="1" t="s">
        <v>821</v>
      </c>
      <c r="B130" t="s">
        <v>245</v>
      </c>
    </row>
    <row r="131" spans="1:2" x14ac:dyDescent="0.25">
      <c r="A131" s="1" t="s">
        <v>822</v>
      </c>
      <c r="B131" t="s">
        <v>246</v>
      </c>
    </row>
    <row r="132" spans="1:2" x14ac:dyDescent="0.25">
      <c r="A132" s="1" t="s">
        <v>823</v>
      </c>
      <c r="B132" t="s">
        <v>247</v>
      </c>
    </row>
    <row r="133" spans="1:2" x14ac:dyDescent="0.25">
      <c r="A133" s="1" t="s">
        <v>824</v>
      </c>
      <c r="B133" t="s">
        <v>248</v>
      </c>
    </row>
    <row r="134" spans="1:2" x14ac:dyDescent="0.25">
      <c r="A134" s="1" t="s">
        <v>825</v>
      </c>
      <c r="B134" t="s">
        <v>249</v>
      </c>
    </row>
    <row r="135" spans="1:2" x14ac:dyDescent="0.25">
      <c r="A135" s="1" t="s">
        <v>826</v>
      </c>
      <c r="B135" t="s">
        <v>250</v>
      </c>
    </row>
    <row r="136" spans="1:2" x14ac:dyDescent="0.25">
      <c r="A136" s="1" t="s">
        <v>827</v>
      </c>
      <c r="B136" t="s">
        <v>251</v>
      </c>
    </row>
    <row r="137" spans="1:2" x14ac:dyDescent="0.25">
      <c r="A137" s="1" t="s">
        <v>828</v>
      </c>
      <c r="B137" t="s">
        <v>252</v>
      </c>
    </row>
    <row r="138" spans="1:2" x14ac:dyDescent="0.25">
      <c r="A138" s="1" t="s">
        <v>829</v>
      </c>
      <c r="B138" t="s">
        <v>21</v>
      </c>
    </row>
    <row r="139" spans="1:2" x14ac:dyDescent="0.25">
      <c r="A139" s="1" t="s">
        <v>830</v>
      </c>
      <c r="B139" t="s">
        <v>253</v>
      </c>
    </row>
    <row r="140" spans="1:2" x14ac:dyDescent="0.25">
      <c r="A140" s="1" t="s">
        <v>831</v>
      </c>
      <c r="B140" t="s">
        <v>254</v>
      </c>
    </row>
    <row r="141" spans="1:2" x14ac:dyDescent="0.25">
      <c r="A141" s="1" t="s">
        <v>832</v>
      </c>
      <c r="B141" t="s">
        <v>255</v>
      </c>
    </row>
    <row r="142" spans="1:2" x14ac:dyDescent="0.25">
      <c r="A142" s="1" t="s">
        <v>833</v>
      </c>
      <c r="B142" t="s">
        <v>22</v>
      </c>
    </row>
    <row r="143" spans="1:2" x14ac:dyDescent="0.25">
      <c r="A143" s="1" t="s">
        <v>834</v>
      </c>
      <c r="B143" t="s">
        <v>256</v>
      </c>
    </row>
    <row r="144" spans="1:2" x14ac:dyDescent="0.25">
      <c r="A144" s="1" t="s">
        <v>835</v>
      </c>
      <c r="B144" t="s">
        <v>257</v>
      </c>
    </row>
    <row r="145" spans="1:2" x14ac:dyDescent="0.25">
      <c r="A145" s="1" t="s">
        <v>836</v>
      </c>
      <c r="B145" t="s">
        <v>258</v>
      </c>
    </row>
    <row r="146" spans="1:2" x14ac:dyDescent="0.25">
      <c r="A146" s="1" t="s">
        <v>837</v>
      </c>
      <c r="B146" t="s">
        <v>259</v>
      </c>
    </row>
    <row r="147" spans="1:2" x14ac:dyDescent="0.25">
      <c r="A147" s="1" t="s">
        <v>838</v>
      </c>
      <c r="B147" t="s">
        <v>260</v>
      </c>
    </row>
    <row r="148" spans="1:2" x14ac:dyDescent="0.25">
      <c r="A148" s="1" t="s">
        <v>839</v>
      </c>
      <c r="B148" t="s">
        <v>261</v>
      </c>
    </row>
    <row r="149" spans="1:2" x14ac:dyDescent="0.25">
      <c r="A149" s="1" t="s">
        <v>840</v>
      </c>
      <c r="B149" t="s">
        <v>262</v>
      </c>
    </row>
    <row r="150" spans="1:2" x14ac:dyDescent="0.25">
      <c r="A150" s="1" t="s">
        <v>841</v>
      </c>
      <c r="B150" t="s">
        <v>263</v>
      </c>
    </row>
    <row r="151" spans="1:2" x14ac:dyDescent="0.25">
      <c r="A151" s="1" t="s">
        <v>842</v>
      </c>
      <c r="B151" t="s">
        <v>264</v>
      </c>
    </row>
    <row r="152" spans="1:2" x14ac:dyDescent="0.25">
      <c r="A152" s="1" t="s">
        <v>843</v>
      </c>
      <c r="B152" t="s">
        <v>265</v>
      </c>
    </row>
    <row r="153" spans="1:2" x14ac:dyDescent="0.25">
      <c r="A153" s="1" t="s">
        <v>844</v>
      </c>
      <c r="B153" t="s">
        <v>266</v>
      </c>
    </row>
    <row r="154" spans="1:2" x14ac:dyDescent="0.25">
      <c r="A154" s="1" t="s">
        <v>845</v>
      </c>
      <c r="B154" t="s">
        <v>267</v>
      </c>
    </row>
    <row r="155" spans="1:2" x14ac:dyDescent="0.25">
      <c r="A155" s="1" t="s">
        <v>846</v>
      </c>
      <c r="B155" t="s">
        <v>268</v>
      </c>
    </row>
    <row r="156" spans="1:2" x14ac:dyDescent="0.25">
      <c r="A156" s="1" t="s">
        <v>847</v>
      </c>
      <c r="B156" t="s">
        <v>269</v>
      </c>
    </row>
    <row r="157" spans="1:2" x14ac:dyDescent="0.25">
      <c r="A157" s="1" t="s">
        <v>848</v>
      </c>
      <c r="B157" t="s">
        <v>270</v>
      </c>
    </row>
    <row r="158" spans="1:2" x14ac:dyDescent="0.25">
      <c r="A158" s="1" t="s">
        <v>849</v>
      </c>
      <c r="B158" t="s">
        <v>271</v>
      </c>
    </row>
    <row r="159" spans="1:2" x14ac:dyDescent="0.25">
      <c r="A159" s="1" t="s">
        <v>850</v>
      </c>
      <c r="B159" t="s">
        <v>272</v>
      </c>
    </row>
    <row r="160" spans="1:2" x14ac:dyDescent="0.25">
      <c r="A160" s="1" t="s">
        <v>851</v>
      </c>
      <c r="B160" t="s">
        <v>273</v>
      </c>
    </row>
    <row r="161" spans="1:2" x14ac:dyDescent="0.25">
      <c r="A161" s="1" t="s">
        <v>852</v>
      </c>
      <c r="B161" t="s">
        <v>274</v>
      </c>
    </row>
    <row r="162" spans="1:2" x14ac:dyDescent="0.25">
      <c r="A162" s="1" t="s">
        <v>853</v>
      </c>
      <c r="B162" t="s">
        <v>275</v>
      </c>
    </row>
    <row r="163" spans="1:2" x14ac:dyDescent="0.25">
      <c r="A163" s="1" t="s">
        <v>854</v>
      </c>
      <c r="B163" t="s">
        <v>276</v>
      </c>
    </row>
    <row r="164" spans="1:2" x14ac:dyDescent="0.25">
      <c r="A164" s="1" t="s">
        <v>855</v>
      </c>
      <c r="B164" t="s">
        <v>277</v>
      </c>
    </row>
    <row r="165" spans="1:2" x14ac:dyDescent="0.25">
      <c r="A165" s="1" t="s">
        <v>856</v>
      </c>
      <c r="B165" t="s">
        <v>278</v>
      </c>
    </row>
    <row r="166" spans="1:2" x14ac:dyDescent="0.25">
      <c r="A166" s="1" t="s">
        <v>857</v>
      </c>
      <c r="B166" t="s">
        <v>279</v>
      </c>
    </row>
    <row r="167" spans="1:2" x14ac:dyDescent="0.25">
      <c r="A167" s="1" t="s">
        <v>1367</v>
      </c>
      <c r="B167" t="s">
        <v>1368</v>
      </c>
    </row>
    <row r="168" spans="1:2" x14ac:dyDescent="0.25">
      <c r="A168" s="1" t="s">
        <v>858</v>
      </c>
      <c r="B168" t="s">
        <v>280</v>
      </c>
    </row>
    <row r="169" spans="1:2" x14ac:dyDescent="0.25">
      <c r="A169" s="1" t="s">
        <v>859</v>
      </c>
      <c r="B169" t="s">
        <v>281</v>
      </c>
    </row>
    <row r="170" spans="1:2" x14ac:dyDescent="0.25">
      <c r="A170" s="1" t="s">
        <v>860</v>
      </c>
      <c r="B170" t="s">
        <v>282</v>
      </c>
    </row>
    <row r="171" spans="1:2" x14ac:dyDescent="0.25">
      <c r="A171" s="1" t="s">
        <v>861</v>
      </c>
      <c r="B171" t="s">
        <v>283</v>
      </c>
    </row>
    <row r="172" spans="1:2" x14ac:dyDescent="0.25">
      <c r="A172" s="1" t="s">
        <v>862</v>
      </c>
      <c r="B172" t="s">
        <v>284</v>
      </c>
    </row>
    <row r="173" spans="1:2" x14ac:dyDescent="0.25">
      <c r="A173" s="1" t="s">
        <v>863</v>
      </c>
      <c r="B173" t="s">
        <v>23</v>
      </c>
    </row>
    <row r="174" spans="1:2" x14ac:dyDescent="0.25">
      <c r="A174" s="1" t="s">
        <v>864</v>
      </c>
      <c r="B174" t="s">
        <v>24</v>
      </c>
    </row>
    <row r="175" spans="1:2" x14ac:dyDescent="0.25">
      <c r="A175" s="1" t="s">
        <v>865</v>
      </c>
      <c r="B175" t="s">
        <v>285</v>
      </c>
    </row>
    <row r="176" spans="1:2" x14ac:dyDescent="0.25">
      <c r="A176" s="1" t="s">
        <v>866</v>
      </c>
      <c r="B176" t="s">
        <v>286</v>
      </c>
    </row>
    <row r="177" spans="1:2" x14ac:dyDescent="0.25">
      <c r="A177" s="1" t="s">
        <v>867</v>
      </c>
      <c r="B177" t="s">
        <v>287</v>
      </c>
    </row>
    <row r="178" spans="1:2" x14ac:dyDescent="0.25">
      <c r="A178" s="1" t="s">
        <v>868</v>
      </c>
      <c r="B178" t="s">
        <v>288</v>
      </c>
    </row>
    <row r="179" spans="1:2" x14ac:dyDescent="0.25">
      <c r="A179" s="1" t="s">
        <v>869</v>
      </c>
      <c r="B179" t="s">
        <v>289</v>
      </c>
    </row>
    <row r="180" spans="1:2" x14ac:dyDescent="0.25">
      <c r="A180" s="1" t="s">
        <v>870</v>
      </c>
      <c r="B180" t="s">
        <v>25</v>
      </c>
    </row>
    <row r="181" spans="1:2" x14ac:dyDescent="0.25">
      <c r="A181" s="1" t="s">
        <v>871</v>
      </c>
      <c r="B181" t="s">
        <v>290</v>
      </c>
    </row>
    <row r="182" spans="1:2" x14ac:dyDescent="0.25">
      <c r="A182" s="1" t="s">
        <v>872</v>
      </c>
      <c r="B182" t="s">
        <v>291</v>
      </c>
    </row>
    <row r="183" spans="1:2" x14ac:dyDescent="0.25">
      <c r="A183" s="1" t="s">
        <v>873</v>
      </c>
      <c r="B183" t="s">
        <v>292</v>
      </c>
    </row>
    <row r="184" spans="1:2" x14ac:dyDescent="0.25">
      <c r="A184" s="1" t="s">
        <v>874</v>
      </c>
      <c r="B184" t="s">
        <v>293</v>
      </c>
    </row>
    <row r="185" spans="1:2" x14ac:dyDescent="0.25">
      <c r="A185" s="1" t="s">
        <v>875</v>
      </c>
      <c r="B185" t="s">
        <v>294</v>
      </c>
    </row>
    <row r="186" spans="1:2" x14ac:dyDescent="0.25">
      <c r="A186" s="1" t="s">
        <v>876</v>
      </c>
      <c r="B186" t="s">
        <v>26</v>
      </c>
    </row>
    <row r="187" spans="1:2" x14ac:dyDescent="0.25">
      <c r="A187" s="1" t="s">
        <v>877</v>
      </c>
      <c r="B187" t="s">
        <v>295</v>
      </c>
    </row>
    <row r="188" spans="1:2" x14ac:dyDescent="0.25">
      <c r="A188" s="1" t="s">
        <v>878</v>
      </c>
      <c r="B188" t="s">
        <v>296</v>
      </c>
    </row>
    <row r="189" spans="1:2" x14ac:dyDescent="0.25">
      <c r="A189" s="1" t="s">
        <v>879</v>
      </c>
      <c r="B189" t="s">
        <v>297</v>
      </c>
    </row>
    <row r="190" spans="1:2" x14ac:dyDescent="0.25">
      <c r="A190" s="1" t="s">
        <v>880</v>
      </c>
      <c r="B190" t="s">
        <v>298</v>
      </c>
    </row>
    <row r="191" spans="1:2" x14ac:dyDescent="0.25">
      <c r="A191" s="1" t="s">
        <v>881</v>
      </c>
      <c r="B191" t="s">
        <v>27</v>
      </c>
    </row>
    <row r="192" spans="1:2" x14ac:dyDescent="0.25">
      <c r="A192" s="1" t="s">
        <v>882</v>
      </c>
      <c r="B192" t="s">
        <v>299</v>
      </c>
    </row>
    <row r="193" spans="1:2" x14ac:dyDescent="0.25">
      <c r="A193" s="1" t="s">
        <v>883</v>
      </c>
      <c r="B193" t="s">
        <v>28</v>
      </c>
    </row>
    <row r="194" spans="1:2" x14ac:dyDescent="0.25">
      <c r="A194" s="1" t="s">
        <v>884</v>
      </c>
      <c r="B194" t="s">
        <v>29</v>
      </c>
    </row>
    <row r="195" spans="1:2" x14ac:dyDescent="0.25">
      <c r="A195" s="1" t="s">
        <v>885</v>
      </c>
      <c r="B195" t="s">
        <v>300</v>
      </c>
    </row>
    <row r="196" spans="1:2" x14ac:dyDescent="0.25">
      <c r="A196" s="1" t="s">
        <v>886</v>
      </c>
      <c r="B196" t="s">
        <v>301</v>
      </c>
    </row>
    <row r="197" spans="1:2" x14ac:dyDescent="0.25">
      <c r="A197" s="1" t="s">
        <v>887</v>
      </c>
      <c r="B197" t="s">
        <v>302</v>
      </c>
    </row>
    <row r="198" spans="1:2" x14ac:dyDescent="0.25">
      <c r="A198" s="1" t="s">
        <v>888</v>
      </c>
      <c r="B198" t="s">
        <v>303</v>
      </c>
    </row>
    <row r="199" spans="1:2" x14ac:dyDescent="0.25">
      <c r="A199" s="1" t="s">
        <v>889</v>
      </c>
      <c r="B199" t="s">
        <v>30</v>
      </c>
    </row>
    <row r="200" spans="1:2" x14ac:dyDescent="0.25">
      <c r="A200" s="1" t="s">
        <v>890</v>
      </c>
      <c r="B200" t="s">
        <v>31</v>
      </c>
    </row>
    <row r="201" spans="1:2" x14ac:dyDescent="0.25">
      <c r="A201" s="1" t="s">
        <v>891</v>
      </c>
      <c r="B201" t="s">
        <v>304</v>
      </c>
    </row>
    <row r="202" spans="1:2" x14ac:dyDescent="0.25">
      <c r="A202" s="1" t="s">
        <v>892</v>
      </c>
      <c r="B202" t="s">
        <v>305</v>
      </c>
    </row>
    <row r="203" spans="1:2" x14ac:dyDescent="0.25">
      <c r="A203" s="1" t="s">
        <v>893</v>
      </c>
      <c r="B203" t="s">
        <v>306</v>
      </c>
    </row>
    <row r="204" spans="1:2" x14ac:dyDescent="0.25">
      <c r="A204" s="1" t="s">
        <v>894</v>
      </c>
      <c r="B204" t="s">
        <v>307</v>
      </c>
    </row>
    <row r="205" spans="1:2" x14ac:dyDescent="0.25">
      <c r="A205" s="1" t="s">
        <v>895</v>
      </c>
      <c r="B205" t="s">
        <v>32</v>
      </c>
    </row>
    <row r="206" spans="1:2" x14ac:dyDescent="0.25">
      <c r="A206" s="1" t="s">
        <v>896</v>
      </c>
      <c r="B206" t="s">
        <v>308</v>
      </c>
    </row>
    <row r="207" spans="1:2" x14ac:dyDescent="0.25">
      <c r="A207" s="1" t="s">
        <v>897</v>
      </c>
      <c r="B207" t="s">
        <v>33</v>
      </c>
    </row>
    <row r="208" spans="1:2" x14ac:dyDescent="0.25">
      <c r="A208" s="1" t="s">
        <v>898</v>
      </c>
      <c r="B208" t="s">
        <v>136</v>
      </c>
    </row>
    <row r="209" spans="1:2" x14ac:dyDescent="0.25">
      <c r="A209" s="1" t="s">
        <v>899</v>
      </c>
      <c r="B209" t="s">
        <v>309</v>
      </c>
    </row>
    <row r="210" spans="1:2" x14ac:dyDescent="0.25">
      <c r="A210" s="1" t="s">
        <v>900</v>
      </c>
      <c r="B210" t="s">
        <v>310</v>
      </c>
    </row>
    <row r="211" spans="1:2" x14ac:dyDescent="0.25">
      <c r="A211" s="1" t="s">
        <v>901</v>
      </c>
      <c r="B211" t="s">
        <v>311</v>
      </c>
    </row>
    <row r="212" spans="1:2" x14ac:dyDescent="0.25">
      <c r="A212" s="1" t="s">
        <v>902</v>
      </c>
      <c r="B212" t="s">
        <v>312</v>
      </c>
    </row>
    <row r="213" spans="1:2" x14ac:dyDescent="0.25">
      <c r="A213" s="1" t="s">
        <v>903</v>
      </c>
      <c r="B213" t="s">
        <v>34</v>
      </c>
    </row>
    <row r="214" spans="1:2" x14ac:dyDescent="0.25">
      <c r="A214" s="1" t="s">
        <v>904</v>
      </c>
      <c r="B214" t="s">
        <v>35</v>
      </c>
    </row>
    <row r="215" spans="1:2" x14ac:dyDescent="0.25">
      <c r="A215" s="1" t="s">
        <v>905</v>
      </c>
      <c r="B215" t="s">
        <v>36</v>
      </c>
    </row>
    <row r="216" spans="1:2" x14ac:dyDescent="0.25">
      <c r="A216" s="1" t="s">
        <v>906</v>
      </c>
      <c r="B216" t="s">
        <v>313</v>
      </c>
    </row>
    <row r="217" spans="1:2" x14ac:dyDescent="0.25">
      <c r="A217" s="1" t="s">
        <v>907</v>
      </c>
      <c r="B217" t="s">
        <v>314</v>
      </c>
    </row>
    <row r="218" spans="1:2" x14ac:dyDescent="0.25">
      <c r="A218" s="1" t="s">
        <v>908</v>
      </c>
      <c r="B218" t="s">
        <v>315</v>
      </c>
    </row>
    <row r="219" spans="1:2" x14ac:dyDescent="0.25">
      <c r="A219" s="1" t="s">
        <v>909</v>
      </c>
      <c r="B219" t="s">
        <v>316</v>
      </c>
    </row>
    <row r="220" spans="1:2" x14ac:dyDescent="0.25">
      <c r="A220" s="1" t="s">
        <v>910</v>
      </c>
      <c r="B220" t="s">
        <v>317</v>
      </c>
    </row>
    <row r="221" spans="1:2" x14ac:dyDescent="0.25">
      <c r="A221" s="1" t="s">
        <v>911</v>
      </c>
      <c r="B221" t="s">
        <v>318</v>
      </c>
    </row>
    <row r="222" spans="1:2" x14ac:dyDescent="0.25">
      <c r="A222" s="1" t="s">
        <v>912</v>
      </c>
      <c r="B222" t="s">
        <v>319</v>
      </c>
    </row>
    <row r="223" spans="1:2" x14ac:dyDescent="0.25">
      <c r="A223" s="1" t="s">
        <v>913</v>
      </c>
      <c r="B223" t="s">
        <v>320</v>
      </c>
    </row>
    <row r="224" spans="1:2" x14ac:dyDescent="0.25">
      <c r="A224" s="1" t="s">
        <v>914</v>
      </c>
      <c r="B224" t="s">
        <v>321</v>
      </c>
    </row>
    <row r="225" spans="1:2" x14ac:dyDescent="0.25">
      <c r="A225" s="1" t="s">
        <v>915</v>
      </c>
      <c r="B225" t="s">
        <v>322</v>
      </c>
    </row>
    <row r="226" spans="1:2" x14ac:dyDescent="0.25">
      <c r="A226" s="1" t="s">
        <v>916</v>
      </c>
      <c r="B226" t="s">
        <v>37</v>
      </c>
    </row>
    <row r="227" spans="1:2" x14ac:dyDescent="0.25">
      <c r="A227" s="1" t="s">
        <v>917</v>
      </c>
      <c r="B227" t="s">
        <v>323</v>
      </c>
    </row>
    <row r="228" spans="1:2" x14ac:dyDescent="0.25">
      <c r="A228" s="1" t="s">
        <v>918</v>
      </c>
      <c r="B228" t="s">
        <v>324</v>
      </c>
    </row>
    <row r="229" spans="1:2" x14ac:dyDescent="0.25">
      <c r="A229" s="1" t="s">
        <v>919</v>
      </c>
      <c r="B229" t="s">
        <v>325</v>
      </c>
    </row>
    <row r="230" spans="1:2" x14ac:dyDescent="0.25">
      <c r="A230" s="1" t="s">
        <v>920</v>
      </c>
      <c r="B230" t="s">
        <v>326</v>
      </c>
    </row>
    <row r="231" spans="1:2" x14ac:dyDescent="0.25">
      <c r="A231" s="1" t="s">
        <v>921</v>
      </c>
      <c r="B231" t="s">
        <v>327</v>
      </c>
    </row>
    <row r="232" spans="1:2" x14ac:dyDescent="0.25">
      <c r="A232" s="1" t="s">
        <v>922</v>
      </c>
      <c r="B232" t="s">
        <v>328</v>
      </c>
    </row>
    <row r="233" spans="1:2" x14ac:dyDescent="0.25">
      <c r="A233" s="1" t="s">
        <v>923</v>
      </c>
      <c r="B233" t="s">
        <v>329</v>
      </c>
    </row>
    <row r="234" spans="1:2" x14ac:dyDescent="0.25">
      <c r="A234" s="1" t="s">
        <v>924</v>
      </c>
      <c r="B234" t="s">
        <v>330</v>
      </c>
    </row>
    <row r="235" spans="1:2" x14ac:dyDescent="0.25">
      <c r="A235" s="1" t="s">
        <v>925</v>
      </c>
      <c r="B235" t="s">
        <v>331</v>
      </c>
    </row>
    <row r="236" spans="1:2" x14ac:dyDescent="0.25">
      <c r="A236" s="1" t="s">
        <v>926</v>
      </c>
      <c r="B236" t="s">
        <v>38</v>
      </c>
    </row>
    <row r="237" spans="1:2" x14ac:dyDescent="0.25">
      <c r="A237" s="1" t="s">
        <v>927</v>
      </c>
      <c r="B237" t="s">
        <v>332</v>
      </c>
    </row>
    <row r="238" spans="1:2" x14ac:dyDescent="0.25">
      <c r="A238" s="1" t="s">
        <v>928</v>
      </c>
      <c r="B238" t="s">
        <v>333</v>
      </c>
    </row>
    <row r="239" spans="1:2" x14ac:dyDescent="0.25">
      <c r="A239" s="1" t="s">
        <v>929</v>
      </c>
      <c r="B239" t="s">
        <v>334</v>
      </c>
    </row>
    <row r="240" spans="1:2" x14ac:dyDescent="0.25">
      <c r="A240" s="1" t="s">
        <v>930</v>
      </c>
      <c r="B240" t="s">
        <v>335</v>
      </c>
    </row>
    <row r="241" spans="1:2" x14ac:dyDescent="0.25">
      <c r="A241" s="1" t="s">
        <v>931</v>
      </c>
      <c r="B241" t="s">
        <v>39</v>
      </c>
    </row>
    <row r="242" spans="1:2" x14ac:dyDescent="0.25">
      <c r="A242" s="1" t="s">
        <v>932</v>
      </c>
      <c r="B242" t="s">
        <v>336</v>
      </c>
    </row>
    <row r="243" spans="1:2" x14ac:dyDescent="0.25">
      <c r="A243" s="1" t="s">
        <v>933</v>
      </c>
      <c r="B243" t="s">
        <v>337</v>
      </c>
    </row>
    <row r="244" spans="1:2" x14ac:dyDescent="0.25">
      <c r="A244" s="1" t="s">
        <v>934</v>
      </c>
      <c r="B244" t="s">
        <v>338</v>
      </c>
    </row>
    <row r="245" spans="1:2" x14ac:dyDescent="0.25">
      <c r="A245" s="1" t="s">
        <v>935</v>
      </c>
      <c r="B245" t="s">
        <v>339</v>
      </c>
    </row>
    <row r="246" spans="1:2" x14ac:dyDescent="0.25">
      <c r="A246" s="1" t="s">
        <v>936</v>
      </c>
      <c r="B246" t="s">
        <v>40</v>
      </c>
    </row>
    <row r="247" spans="1:2" x14ac:dyDescent="0.25">
      <c r="A247" s="1" t="s">
        <v>937</v>
      </c>
      <c r="B247" t="s">
        <v>41</v>
      </c>
    </row>
    <row r="248" spans="1:2" x14ac:dyDescent="0.25">
      <c r="A248" s="1" t="s">
        <v>938</v>
      </c>
      <c r="B248" t="s">
        <v>340</v>
      </c>
    </row>
    <row r="249" spans="1:2" x14ac:dyDescent="0.25">
      <c r="A249" s="1" t="s">
        <v>939</v>
      </c>
      <c r="B249" t="s">
        <v>341</v>
      </c>
    </row>
    <row r="250" spans="1:2" x14ac:dyDescent="0.25">
      <c r="A250" s="1" t="s">
        <v>940</v>
      </c>
      <c r="B250" t="s">
        <v>342</v>
      </c>
    </row>
    <row r="251" spans="1:2" x14ac:dyDescent="0.25">
      <c r="A251" s="1" t="s">
        <v>941</v>
      </c>
      <c r="B251" t="s">
        <v>343</v>
      </c>
    </row>
    <row r="252" spans="1:2" x14ac:dyDescent="0.25">
      <c r="A252" s="1" t="s">
        <v>942</v>
      </c>
      <c r="B252" t="s">
        <v>344</v>
      </c>
    </row>
    <row r="253" spans="1:2" x14ac:dyDescent="0.25">
      <c r="A253" s="1" t="s">
        <v>943</v>
      </c>
      <c r="B253" t="s">
        <v>42</v>
      </c>
    </row>
    <row r="254" spans="1:2" x14ac:dyDescent="0.25">
      <c r="A254" s="1" t="s">
        <v>944</v>
      </c>
      <c r="B254" t="s">
        <v>345</v>
      </c>
    </row>
    <row r="255" spans="1:2" x14ac:dyDescent="0.25">
      <c r="A255" s="1" t="s">
        <v>945</v>
      </c>
      <c r="B255" t="s">
        <v>43</v>
      </c>
    </row>
    <row r="256" spans="1:2" x14ac:dyDescent="0.25">
      <c r="A256" s="1" t="s">
        <v>946</v>
      </c>
      <c r="B256" t="s">
        <v>346</v>
      </c>
    </row>
    <row r="257" spans="1:2" x14ac:dyDescent="0.25">
      <c r="A257" s="1" t="s">
        <v>947</v>
      </c>
      <c r="B257" t="s">
        <v>44</v>
      </c>
    </row>
    <row r="258" spans="1:2" x14ac:dyDescent="0.25">
      <c r="A258" s="1" t="s">
        <v>948</v>
      </c>
      <c r="B258" t="s">
        <v>347</v>
      </c>
    </row>
    <row r="259" spans="1:2" x14ac:dyDescent="0.25">
      <c r="A259" s="1" t="s">
        <v>949</v>
      </c>
      <c r="B259" t="s">
        <v>348</v>
      </c>
    </row>
    <row r="260" spans="1:2" x14ac:dyDescent="0.25">
      <c r="A260" s="1" t="s">
        <v>950</v>
      </c>
      <c r="B260" t="s">
        <v>45</v>
      </c>
    </row>
    <row r="261" spans="1:2" x14ac:dyDescent="0.25">
      <c r="A261" s="1" t="s">
        <v>951</v>
      </c>
      <c r="B261" t="s">
        <v>349</v>
      </c>
    </row>
    <row r="262" spans="1:2" x14ac:dyDescent="0.25">
      <c r="A262" s="1" t="s">
        <v>952</v>
      </c>
      <c r="B262" t="s">
        <v>350</v>
      </c>
    </row>
    <row r="263" spans="1:2" x14ac:dyDescent="0.25">
      <c r="A263" s="1" t="s">
        <v>953</v>
      </c>
      <c r="B263" t="s">
        <v>46</v>
      </c>
    </row>
    <row r="264" spans="1:2" x14ac:dyDescent="0.25">
      <c r="A264" s="1" t="s">
        <v>954</v>
      </c>
      <c r="B264" t="s">
        <v>351</v>
      </c>
    </row>
    <row r="265" spans="1:2" x14ac:dyDescent="0.25">
      <c r="A265" s="1" t="s">
        <v>955</v>
      </c>
      <c r="B265" t="s">
        <v>137</v>
      </c>
    </row>
    <row r="266" spans="1:2" x14ac:dyDescent="0.25">
      <c r="A266" s="1" t="s">
        <v>956</v>
      </c>
      <c r="B266" t="s">
        <v>352</v>
      </c>
    </row>
    <row r="267" spans="1:2" x14ac:dyDescent="0.25">
      <c r="A267" s="1" t="s">
        <v>957</v>
      </c>
      <c r="B267" t="s">
        <v>353</v>
      </c>
    </row>
    <row r="268" spans="1:2" x14ac:dyDescent="0.25">
      <c r="A268" s="1" t="s">
        <v>958</v>
      </c>
      <c r="B268" t="s">
        <v>354</v>
      </c>
    </row>
    <row r="269" spans="1:2" x14ac:dyDescent="0.25">
      <c r="A269" s="1" t="s">
        <v>959</v>
      </c>
      <c r="B269" t="s">
        <v>355</v>
      </c>
    </row>
    <row r="270" spans="1:2" x14ac:dyDescent="0.25">
      <c r="A270" s="1" t="s">
        <v>960</v>
      </c>
      <c r="B270" t="s">
        <v>47</v>
      </c>
    </row>
    <row r="271" spans="1:2" x14ac:dyDescent="0.25">
      <c r="A271" s="1" t="s">
        <v>961</v>
      </c>
      <c r="B271" t="s">
        <v>356</v>
      </c>
    </row>
    <row r="272" spans="1:2" x14ac:dyDescent="0.25">
      <c r="A272" s="1" t="s">
        <v>962</v>
      </c>
      <c r="B272" t="s">
        <v>357</v>
      </c>
    </row>
    <row r="273" spans="1:2" x14ac:dyDescent="0.25">
      <c r="A273" s="1" t="s">
        <v>963</v>
      </c>
      <c r="B273" t="s">
        <v>358</v>
      </c>
    </row>
    <row r="274" spans="1:2" x14ac:dyDescent="0.25">
      <c r="A274" s="1" t="s">
        <v>964</v>
      </c>
      <c r="B274" t="s">
        <v>359</v>
      </c>
    </row>
    <row r="275" spans="1:2" x14ac:dyDescent="0.25">
      <c r="A275" s="1" t="s">
        <v>965</v>
      </c>
      <c r="B275" t="s">
        <v>360</v>
      </c>
    </row>
    <row r="276" spans="1:2" x14ac:dyDescent="0.25">
      <c r="A276" s="1" t="s">
        <v>966</v>
      </c>
      <c r="B276" t="s">
        <v>361</v>
      </c>
    </row>
    <row r="277" spans="1:2" x14ac:dyDescent="0.25">
      <c r="A277" s="1" t="s">
        <v>967</v>
      </c>
      <c r="B277" t="s">
        <v>362</v>
      </c>
    </row>
    <row r="278" spans="1:2" x14ac:dyDescent="0.25">
      <c r="A278" s="1" t="s">
        <v>968</v>
      </c>
      <c r="B278" t="s">
        <v>363</v>
      </c>
    </row>
    <row r="279" spans="1:2" x14ac:dyDescent="0.25">
      <c r="A279" s="1" t="s">
        <v>969</v>
      </c>
      <c r="B279" t="s">
        <v>48</v>
      </c>
    </row>
    <row r="280" spans="1:2" x14ac:dyDescent="0.25">
      <c r="A280" s="1" t="s">
        <v>970</v>
      </c>
      <c r="B280" t="s">
        <v>49</v>
      </c>
    </row>
    <row r="281" spans="1:2" x14ac:dyDescent="0.25">
      <c r="A281" s="1" t="s">
        <v>971</v>
      </c>
      <c r="B281" t="s">
        <v>364</v>
      </c>
    </row>
    <row r="282" spans="1:2" x14ac:dyDescent="0.25">
      <c r="A282" s="1" t="s">
        <v>972</v>
      </c>
      <c r="B282" t="s">
        <v>365</v>
      </c>
    </row>
    <row r="283" spans="1:2" x14ac:dyDescent="0.25">
      <c r="A283" s="1" t="s">
        <v>973</v>
      </c>
      <c r="B283" t="s">
        <v>50</v>
      </c>
    </row>
    <row r="284" spans="1:2" x14ac:dyDescent="0.25">
      <c r="A284" s="1" t="s">
        <v>974</v>
      </c>
      <c r="B284" t="s">
        <v>366</v>
      </c>
    </row>
    <row r="285" spans="1:2" x14ac:dyDescent="0.25">
      <c r="A285" s="1" t="s">
        <v>975</v>
      </c>
      <c r="B285" t="s">
        <v>367</v>
      </c>
    </row>
    <row r="286" spans="1:2" x14ac:dyDescent="0.25">
      <c r="A286" s="1" t="s">
        <v>976</v>
      </c>
      <c r="B286" t="s">
        <v>368</v>
      </c>
    </row>
    <row r="287" spans="1:2" x14ac:dyDescent="0.25">
      <c r="A287" s="1" t="s">
        <v>977</v>
      </c>
      <c r="B287" t="s">
        <v>51</v>
      </c>
    </row>
    <row r="288" spans="1:2" x14ac:dyDescent="0.25">
      <c r="A288" s="1" t="s">
        <v>978</v>
      </c>
      <c r="B288" t="s">
        <v>369</v>
      </c>
    </row>
    <row r="289" spans="1:2" x14ac:dyDescent="0.25">
      <c r="A289" s="1" t="s">
        <v>979</v>
      </c>
      <c r="B289" t="s">
        <v>370</v>
      </c>
    </row>
    <row r="290" spans="1:2" x14ac:dyDescent="0.25">
      <c r="A290" s="1" t="s">
        <v>980</v>
      </c>
      <c r="B290" t="s">
        <v>52</v>
      </c>
    </row>
    <row r="291" spans="1:2" x14ac:dyDescent="0.25">
      <c r="A291" s="1" t="s">
        <v>981</v>
      </c>
      <c r="B291" t="s">
        <v>371</v>
      </c>
    </row>
    <row r="292" spans="1:2" x14ac:dyDescent="0.25">
      <c r="A292" s="1" t="s">
        <v>982</v>
      </c>
      <c r="B292" t="s">
        <v>372</v>
      </c>
    </row>
    <row r="293" spans="1:2" x14ac:dyDescent="0.25">
      <c r="A293" s="1" t="s">
        <v>983</v>
      </c>
      <c r="B293" t="s">
        <v>53</v>
      </c>
    </row>
    <row r="294" spans="1:2" x14ac:dyDescent="0.25">
      <c r="A294" s="1" t="s">
        <v>984</v>
      </c>
      <c r="B294" t="s">
        <v>373</v>
      </c>
    </row>
    <row r="295" spans="1:2" x14ac:dyDescent="0.25">
      <c r="A295" s="1" t="s">
        <v>985</v>
      </c>
      <c r="B295" t="s">
        <v>374</v>
      </c>
    </row>
    <row r="296" spans="1:2" x14ac:dyDescent="0.25">
      <c r="A296" s="1" t="s">
        <v>986</v>
      </c>
      <c r="B296" t="s">
        <v>375</v>
      </c>
    </row>
    <row r="297" spans="1:2" x14ac:dyDescent="0.25">
      <c r="A297" s="1" t="s">
        <v>987</v>
      </c>
      <c r="B297" t="s">
        <v>54</v>
      </c>
    </row>
    <row r="298" spans="1:2" x14ac:dyDescent="0.25">
      <c r="A298" s="1" t="s">
        <v>988</v>
      </c>
      <c r="B298" t="s">
        <v>376</v>
      </c>
    </row>
    <row r="299" spans="1:2" x14ac:dyDescent="0.25">
      <c r="A299" s="1" t="s">
        <v>989</v>
      </c>
      <c r="B299" t="s">
        <v>55</v>
      </c>
    </row>
    <row r="300" spans="1:2" x14ac:dyDescent="0.25">
      <c r="A300" s="1" t="s">
        <v>990</v>
      </c>
      <c r="B300" t="s">
        <v>377</v>
      </c>
    </row>
    <row r="301" spans="1:2" x14ac:dyDescent="0.25">
      <c r="A301" s="1" t="s">
        <v>991</v>
      </c>
      <c r="B301" t="s">
        <v>378</v>
      </c>
    </row>
    <row r="302" spans="1:2" x14ac:dyDescent="0.25">
      <c r="A302" s="1" t="s">
        <v>992</v>
      </c>
      <c r="B302" t="s">
        <v>56</v>
      </c>
    </row>
    <row r="303" spans="1:2" x14ac:dyDescent="0.25">
      <c r="A303" s="1" t="s">
        <v>993</v>
      </c>
      <c r="B303" t="s">
        <v>379</v>
      </c>
    </row>
    <row r="304" spans="1:2" x14ac:dyDescent="0.25">
      <c r="A304" s="1" t="s">
        <v>994</v>
      </c>
      <c r="B304" t="s">
        <v>57</v>
      </c>
    </row>
    <row r="305" spans="1:2" x14ac:dyDescent="0.25">
      <c r="A305" s="1" t="s">
        <v>995</v>
      </c>
      <c r="B305" t="s">
        <v>380</v>
      </c>
    </row>
    <row r="306" spans="1:2" x14ac:dyDescent="0.25">
      <c r="A306" s="1" t="s">
        <v>996</v>
      </c>
      <c r="B306" t="s">
        <v>381</v>
      </c>
    </row>
    <row r="307" spans="1:2" x14ac:dyDescent="0.25">
      <c r="A307" s="1" t="s">
        <v>997</v>
      </c>
      <c r="B307" t="s">
        <v>382</v>
      </c>
    </row>
    <row r="308" spans="1:2" x14ac:dyDescent="0.25">
      <c r="A308" s="1" t="s">
        <v>998</v>
      </c>
      <c r="B308" t="s">
        <v>383</v>
      </c>
    </row>
    <row r="309" spans="1:2" x14ac:dyDescent="0.25">
      <c r="A309" s="1" t="s">
        <v>999</v>
      </c>
      <c r="B309" t="s">
        <v>384</v>
      </c>
    </row>
    <row r="310" spans="1:2" x14ac:dyDescent="0.25">
      <c r="A310" s="1" t="s">
        <v>1000</v>
      </c>
      <c r="B310" t="s">
        <v>385</v>
      </c>
    </row>
    <row r="311" spans="1:2" x14ac:dyDescent="0.25">
      <c r="A311" s="1" t="s">
        <v>1001</v>
      </c>
      <c r="B311" t="s">
        <v>386</v>
      </c>
    </row>
    <row r="312" spans="1:2" x14ac:dyDescent="0.25">
      <c r="A312" s="1" t="s">
        <v>1002</v>
      </c>
      <c r="B312" t="s">
        <v>387</v>
      </c>
    </row>
    <row r="313" spans="1:2" x14ac:dyDescent="0.25">
      <c r="A313" s="1" t="s">
        <v>1003</v>
      </c>
      <c r="B313" t="s">
        <v>388</v>
      </c>
    </row>
    <row r="314" spans="1:2" x14ac:dyDescent="0.25">
      <c r="A314" s="1" t="s">
        <v>1004</v>
      </c>
      <c r="B314" t="s">
        <v>389</v>
      </c>
    </row>
    <row r="315" spans="1:2" x14ac:dyDescent="0.25">
      <c r="A315" s="1" t="s">
        <v>1005</v>
      </c>
      <c r="B315" t="s">
        <v>390</v>
      </c>
    </row>
    <row r="316" spans="1:2" x14ac:dyDescent="0.25">
      <c r="A316" s="1" t="s">
        <v>1006</v>
      </c>
      <c r="B316" t="s">
        <v>391</v>
      </c>
    </row>
    <row r="317" spans="1:2" x14ac:dyDescent="0.25">
      <c r="A317" s="1" t="s">
        <v>1007</v>
      </c>
      <c r="B317" t="s">
        <v>392</v>
      </c>
    </row>
    <row r="318" spans="1:2" x14ac:dyDescent="0.25">
      <c r="A318" s="1" t="s">
        <v>1008</v>
      </c>
      <c r="B318" t="s">
        <v>393</v>
      </c>
    </row>
    <row r="319" spans="1:2" x14ac:dyDescent="0.25">
      <c r="A319" s="1" t="s">
        <v>1009</v>
      </c>
      <c r="B319" t="s">
        <v>394</v>
      </c>
    </row>
    <row r="320" spans="1:2" x14ac:dyDescent="0.25">
      <c r="A320" s="1" t="s">
        <v>1010</v>
      </c>
      <c r="B320" t="s">
        <v>395</v>
      </c>
    </row>
    <row r="321" spans="1:2" x14ac:dyDescent="0.25">
      <c r="A321" s="1" t="s">
        <v>1011</v>
      </c>
      <c r="B321" t="s">
        <v>396</v>
      </c>
    </row>
    <row r="322" spans="1:2" x14ac:dyDescent="0.25">
      <c r="A322" s="1" t="s">
        <v>1012</v>
      </c>
      <c r="B322" t="s">
        <v>397</v>
      </c>
    </row>
    <row r="323" spans="1:2" x14ac:dyDescent="0.25">
      <c r="A323" s="1" t="s">
        <v>1013</v>
      </c>
      <c r="B323" t="s">
        <v>58</v>
      </c>
    </row>
    <row r="324" spans="1:2" x14ac:dyDescent="0.25">
      <c r="A324" s="1" t="s">
        <v>1014</v>
      </c>
      <c r="B324" t="s">
        <v>398</v>
      </c>
    </row>
    <row r="325" spans="1:2" x14ac:dyDescent="0.25">
      <c r="A325" s="1" t="s">
        <v>1015</v>
      </c>
      <c r="B325" t="s">
        <v>399</v>
      </c>
    </row>
    <row r="326" spans="1:2" x14ac:dyDescent="0.25">
      <c r="A326" s="1" t="s">
        <v>1016</v>
      </c>
      <c r="B326" t="s">
        <v>59</v>
      </c>
    </row>
    <row r="327" spans="1:2" x14ac:dyDescent="0.25">
      <c r="A327" s="1" t="s">
        <v>1017</v>
      </c>
      <c r="B327" t="s">
        <v>400</v>
      </c>
    </row>
    <row r="328" spans="1:2" x14ac:dyDescent="0.25">
      <c r="A328" s="1" t="s">
        <v>1018</v>
      </c>
      <c r="B328" t="s">
        <v>401</v>
      </c>
    </row>
    <row r="329" spans="1:2" x14ac:dyDescent="0.25">
      <c r="A329" s="1" t="s">
        <v>1019</v>
      </c>
      <c r="B329" t="s">
        <v>402</v>
      </c>
    </row>
    <row r="330" spans="1:2" x14ac:dyDescent="0.25">
      <c r="A330" s="1" t="s">
        <v>1020</v>
      </c>
      <c r="B330" t="s">
        <v>60</v>
      </c>
    </row>
    <row r="331" spans="1:2" x14ac:dyDescent="0.25">
      <c r="A331" s="1" t="s">
        <v>1021</v>
      </c>
      <c r="B331" t="s">
        <v>403</v>
      </c>
    </row>
    <row r="332" spans="1:2" x14ac:dyDescent="0.25">
      <c r="A332" s="1" t="s">
        <v>1022</v>
      </c>
      <c r="B332" t="s">
        <v>404</v>
      </c>
    </row>
    <row r="333" spans="1:2" x14ac:dyDescent="0.25">
      <c r="A333" s="1" t="s">
        <v>1023</v>
      </c>
      <c r="B333" t="s">
        <v>405</v>
      </c>
    </row>
    <row r="334" spans="1:2" x14ac:dyDescent="0.25">
      <c r="A334" s="1" t="s">
        <v>1024</v>
      </c>
      <c r="B334" t="s">
        <v>406</v>
      </c>
    </row>
    <row r="335" spans="1:2" x14ac:dyDescent="0.25">
      <c r="A335" s="1" t="s">
        <v>1025</v>
      </c>
      <c r="B335" t="s">
        <v>407</v>
      </c>
    </row>
    <row r="336" spans="1:2" x14ac:dyDescent="0.25">
      <c r="A336" s="1" t="s">
        <v>1026</v>
      </c>
      <c r="B336" t="s">
        <v>408</v>
      </c>
    </row>
    <row r="337" spans="1:2" x14ac:dyDescent="0.25">
      <c r="A337" s="1" t="s">
        <v>1027</v>
      </c>
      <c r="B337" t="s">
        <v>61</v>
      </c>
    </row>
    <row r="338" spans="1:2" x14ac:dyDescent="0.25">
      <c r="A338" s="1" t="s">
        <v>1028</v>
      </c>
      <c r="B338" t="s">
        <v>62</v>
      </c>
    </row>
    <row r="339" spans="1:2" x14ac:dyDescent="0.25">
      <c r="A339" s="1" t="s">
        <v>1029</v>
      </c>
      <c r="B339" t="s">
        <v>409</v>
      </c>
    </row>
    <row r="340" spans="1:2" x14ac:dyDescent="0.25">
      <c r="A340" s="1" t="s">
        <v>1030</v>
      </c>
      <c r="B340" t="s">
        <v>410</v>
      </c>
    </row>
    <row r="341" spans="1:2" x14ac:dyDescent="0.25">
      <c r="A341" s="1" t="s">
        <v>1031</v>
      </c>
      <c r="B341" t="s">
        <v>411</v>
      </c>
    </row>
    <row r="342" spans="1:2" x14ac:dyDescent="0.25">
      <c r="A342" s="1" t="s">
        <v>1032</v>
      </c>
      <c r="B342" t="s">
        <v>412</v>
      </c>
    </row>
    <row r="343" spans="1:2" x14ac:dyDescent="0.25">
      <c r="A343" s="1" t="s">
        <v>1033</v>
      </c>
      <c r="B343" t="s">
        <v>63</v>
      </c>
    </row>
    <row r="344" spans="1:2" x14ac:dyDescent="0.25">
      <c r="A344" s="1" t="s">
        <v>1034</v>
      </c>
      <c r="B344" t="s">
        <v>413</v>
      </c>
    </row>
    <row r="345" spans="1:2" x14ac:dyDescent="0.25">
      <c r="A345" s="1" t="s">
        <v>1035</v>
      </c>
      <c r="B345" t="s">
        <v>414</v>
      </c>
    </row>
    <row r="346" spans="1:2" x14ac:dyDescent="0.25">
      <c r="A346" s="1" t="s">
        <v>1036</v>
      </c>
      <c r="B346" t="s">
        <v>415</v>
      </c>
    </row>
    <row r="347" spans="1:2" x14ac:dyDescent="0.25">
      <c r="A347" s="1" t="s">
        <v>1037</v>
      </c>
      <c r="B347" t="s">
        <v>416</v>
      </c>
    </row>
    <row r="348" spans="1:2" x14ac:dyDescent="0.25">
      <c r="A348" s="1" t="s">
        <v>1038</v>
      </c>
      <c r="B348" t="s">
        <v>417</v>
      </c>
    </row>
    <row r="349" spans="1:2" x14ac:dyDescent="0.25">
      <c r="A349" s="1" t="s">
        <v>1039</v>
      </c>
      <c r="B349" t="s">
        <v>64</v>
      </c>
    </row>
    <row r="350" spans="1:2" x14ac:dyDescent="0.25">
      <c r="A350" s="1" t="s">
        <v>1040</v>
      </c>
      <c r="B350" t="s">
        <v>65</v>
      </c>
    </row>
    <row r="351" spans="1:2" x14ac:dyDescent="0.25">
      <c r="A351" s="1" t="s">
        <v>1041</v>
      </c>
      <c r="B351" t="s">
        <v>66</v>
      </c>
    </row>
    <row r="352" spans="1:2" x14ac:dyDescent="0.25">
      <c r="A352" s="1" t="s">
        <v>1042</v>
      </c>
      <c r="B352" t="s">
        <v>67</v>
      </c>
    </row>
    <row r="353" spans="1:2" x14ac:dyDescent="0.25">
      <c r="A353" s="1" t="s">
        <v>1043</v>
      </c>
      <c r="B353" t="s">
        <v>418</v>
      </c>
    </row>
    <row r="354" spans="1:2" x14ac:dyDescent="0.25">
      <c r="A354" s="1" t="s">
        <v>1044</v>
      </c>
      <c r="B354" t="s">
        <v>419</v>
      </c>
    </row>
    <row r="355" spans="1:2" x14ac:dyDescent="0.25">
      <c r="A355" s="1" t="s">
        <v>1045</v>
      </c>
      <c r="B355" t="s">
        <v>420</v>
      </c>
    </row>
    <row r="356" spans="1:2" x14ac:dyDescent="0.25">
      <c r="A356" s="1" t="s">
        <v>1046</v>
      </c>
      <c r="B356" t="s">
        <v>421</v>
      </c>
    </row>
    <row r="357" spans="1:2" x14ac:dyDescent="0.25">
      <c r="A357" s="1" t="s">
        <v>1047</v>
      </c>
      <c r="B357" t="s">
        <v>422</v>
      </c>
    </row>
    <row r="358" spans="1:2" x14ac:dyDescent="0.25">
      <c r="A358" s="1" t="s">
        <v>1048</v>
      </c>
      <c r="B358" t="s">
        <v>423</v>
      </c>
    </row>
    <row r="359" spans="1:2" x14ac:dyDescent="0.25">
      <c r="A359" s="1" t="s">
        <v>1049</v>
      </c>
      <c r="B359" t="s">
        <v>424</v>
      </c>
    </row>
    <row r="360" spans="1:2" x14ac:dyDescent="0.25">
      <c r="A360" s="1" t="s">
        <v>1050</v>
      </c>
      <c r="B360" t="s">
        <v>425</v>
      </c>
    </row>
    <row r="361" spans="1:2" x14ac:dyDescent="0.25">
      <c r="A361" s="1" t="s">
        <v>1051</v>
      </c>
      <c r="B361" t="s">
        <v>426</v>
      </c>
    </row>
    <row r="362" spans="1:2" x14ac:dyDescent="0.25">
      <c r="A362" s="1" t="s">
        <v>1052</v>
      </c>
      <c r="B362" t="s">
        <v>427</v>
      </c>
    </row>
    <row r="363" spans="1:2" x14ac:dyDescent="0.25">
      <c r="A363" s="1" t="s">
        <v>1053</v>
      </c>
      <c r="B363" t="s">
        <v>428</v>
      </c>
    </row>
    <row r="364" spans="1:2" x14ac:dyDescent="0.25">
      <c r="A364" s="1" t="s">
        <v>1054</v>
      </c>
      <c r="B364" t="s">
        <v>429</v>
      </c>
    </row>
    <row r="365" spans="1:2" x14ac:dyDescent="0.25">
      <c r="A365" s="1" t="s">
        <v>1055</v>
      </c>
      <c r="B365" t="s">
        <v>430</v>
      </c>
    </row>
    <row r="366" spans="1:2" x14ac:dyDescent="0.25">
      <c r="A366" s="1" t="s">
        <v>1056</v>
      </c>
      <c r="B366" t="s">
        <v>431</v>
      </c>
    </row>
    <row r="367" spans="1:2" x14ac:dyDescent="0.25">
      <c r="A367" s="1" t="s">
        <v>1057</v>
      </c>
      <c r="B367" t="s">
        <v>68</v>
      </c>
    </row>
    <row r="368" spans="1:2" x14ac:dyDescent="0.25">
      <c r="A368" s="1" t="s">
        <v>1058</v>
      </c>
      <c r="B368" t="s">
        <v>432</v>
      </c>
    </row>
    <row r="369" spans="1:2" x14ac:dyDescent="0.25">
      <c r="A369" s="1" t="s">
        <v>1059</v>
      </c>
      <c r="B369" t="s">
        <v>69</v>
      </c>
    </row>
    <row r="370" spans="1:2" x14ac:dyDescent="0.25">
      <c r="A370" s="1" t="s">
        <v>1060</v>
      </c>
      <c r="B370" t="s">
        <v>70</v>
      </c>
    </row>
    <row r="371" spans="1:2" x14ac:dyDescent="0.25">
      <c r="A371" s="1" t="s">
        <v>1061</v>
      </c>
      <c r="B371" t="s">
        <v>433</v>
      </c>
    </row>
    <row r="372" spans="1:2" x14ac:dyDescent="0.25">
      <c r="A372" s="1" t="s">
        <v>1062</v>
      </c>
      <c r="B372" t="s">
        <v>71</v>
      </c>
    </row>
    <row r="373" spans="1:2" x14ac:dyDescent="0.25">
      <c r="A373" s="1" t="s">
        <v>1063</v>
      </c>
      <c r="B373" t="s">
        <v>434</v>
      </c>
    </row>
    <row r="374" spans="1:2" x14ac:dyDescent="0.25">
      <c r="A374" s="1" t="s">
        <v>1064</v>
      </c>
      <c r="B374" t="s">
        <v>435</v>
      </c>
    </row>
    <row r="375" spans="1:2" x14ac:dyDescent="0.25">
      <c r="A375" s="1" t="s">
        <v>1065</v>
      </c>
      <c r="B375" t="s">
        <v>72</v>
      </c>
    </row>
    <row r="376" spans="1:2" x14ac:dyDescent="0.25">
      <c r="A376" s="1" t="s">
        <v>1066</v>
      </c>
      <c r="B376" t="s">
        <v>436</v>
      </c>
    </row>
    <row r="377" spans="1:2" x14ac:dyDescent="0.25">
      <c r="A377" s="1" t="s">
        <v>1067</v>
      </c>
      <c r="B377" t="s">
        <v>437</v>
      </c>
    </row>
    <row r="378" spans="1:2" x14ac:dyDescent="0.25">
      <c r="A378" s="1" t="s">
        <v>1068</v>
      </c>
      <c r="B378" t="s">
        <v>438</v>
      </c>
    </row>
    <row r="379" spans="1:2" x14ac:dyDescent="0.25">
      <c r="A379" s="1" t="s">
        <v>1069</v>
      </c>
      <c r="B379" t="s">
        <v>439</v>
      </c>
    </row>
    <row r="380" spans="1:2" x14ac:dyDescent="0.25">
      <c r="A380" s="1" t="s">
        <v>1070</v>
      </c>
      <c r="B380" t="s">
        <v>73</v>
      </c>
    </row>
    <row r="381" spans="1:2" x14ac:dyDescent="0.25">
      <c r="A381" s="1" t="s">
        <v>1071</v>
      </c>
      <c r="B381" t="s">
        <v>440</v>
      </c>
    </row>
    <row r="382" spans="1:2" x14ac:dyDescent="0.25">
      <c r="A382" s="1" t="s">
        <v>1072</v>
      </c>
      <c r="B382" t="s">
        <v>74</v>
      </c>
    </row>
    <row r="383" spans="1:2" x14ac:dyDescent="0.25">
      <c r="A383" s="1" t="s">
        <v>1073</v>
      </c>
      <c r="B383" t="s">
        <v>75</v>
      </c>
    </row>
    <row r="384" spans="1:2" x14ac:dyDescent="0.25">
      <c r="A384" s="1" t="s">
        <v>1074</v>
      </c>
      <c r="B384" t="s">
        <v>441</v>
      </c>
    </row>
    <row r="385" spans="1:2" x14ac:dyDescent="0.25">
      <c r="A385" s="1" t="s">
        <v>1075</v>
      </c>
      <c r="B385" t="s">
        <v>76</v>
      </c>
    </row>
    <row r="386" spans="1:2" x14ac:dyDescent="0.25">
      <c r="A386" s="1" t="s">
        <v>1076</v>
      </c>
      <c r="B386" t="s">
        <v>442</v>
      </c>
    </row>
    <row r="387" spans="1:2" x14ac:dyDescent="0.25">
      <c r="A387" s="1" t="s">
        <v>1077</v>
      </c>
      <c r="B387" t="s">
        <v>443</v>
      </c>
    </row>
    <row r="388" spans="1:2" x14ac:dyDescent="0.25">
      <c r="A388" s="1" t="s">
        <v>1078</v>
      </c>
      <c r="B388" t="s">
        <v>444</v>
      </c>
    </row>
    <row r="389" spans="1:2" x14ac:dyDescent="0.25">
      <c r="A389" s="1" t="s">
        <v>1079</v>
      </c>
      <c r="B389" t="s">
        <v>77</v>
      </c>
    </row>
    <row r="390" spans="1:2" x14ac:dyDescent="0.25">
      <c r="A390" s="1" t="s">
        <v>1080</v>
      </c>
      <c r="B390" t="s">
        <v>78</v>
      </c>
    </row>
    <row r="391" spans="1:2" x14ac:dyDescent="0.25">
      <c r="A391" s="1" t="s">
        <v>1081</v>
      </c>
      <c r="B391" t="s">
        <v>445</v>
      </c>
    </row>
    <row r="392" spans="1:2" x14ac:dyDescent="0.25">
      <c r="A392" s="1" t="s">
        <v>1082</v>
      </c>
      <c r="B392" t="s">
        <v>446</v>
      </c>
    </row>
    <row r="393" spans="1:2" x14ac:dyDescent="0.25">
      <c r="A393" s="1" t="s">
        <v>1083</v>
      </c>
      <c r="B393" t="s">
        <v>447</v>
      </c>
    </row>
    <row r="394" spans="1:2" x14ac:dyDescent="0.25">
      <c r="A394" s="1" t="s">
        <v>1084</v>
      </c>
      <c r="B394" t="s">
        <v>448</v>
      </c>
    </row>
    <row r="395" spans="1:2" x14ac:dyDescent="0.25">
      <c r="A395" s="1" t="s">
        <v>1085</v>
      </c>
      <c r="B395" t="s">
        <v>449</v>
      </c>
    </row>
    <row r="396" spans="1:2" x14ac:dyDescent="0.25">
      <c r="A396" s="1" t="s">
        <v>1086</v>
      </c>
      <c r="B396" t="s">
        <v>450</v>
      </c>
    </row>
    <row r="397" spans="1:2" x14ac:dyDescent="0.25">
      <c r="A397" s="1" t="s">
        <v>1087</v>
      </c>
      <c r="B397" t="s">
        <v>451</v>
      </c>
    </row>
    <row r="398" spans="1:2" x14ac:dyDescent="0.25">
      <c r="A398" s="1" t="s">
        <v>1088</v>
      </c>
      <c r="B398" t="s">
        <v>452</v>
      </c>
    </row>
    <row r="399" spans="1:2" x14ac:dyDescent="0.25">
      <c r="A399" s="1" t="s">
        <v>1089</v>
      </c>
      <c r="B399" t="s">
        <v>453</v>
      </c>
    </row>
    <row r="400" spans="1:2" x14ac:dyDescent="0.25">
      <c r="A400" s="1" t="s">
        <v>1090</v>
      </c>
      <c r="B400" t="s">
        <v>79</v>
      </c>
    </row>
    <row r="401" spans="1:2" x14ac:dyDescent="0.25">
      <c r="A401" s="1" t="s">
        <v>1091</v>
      </c>
      <c r="B401" t="s">
        <v>454</v>
      </c>
    </row>
    <row r="402" spans="1:2" x14ac:dyDescent="0.25">
      <c r="A402" s="1" t="s">
        <v>1092</v>
      </c>
      <c r="B402" t="s">
        <v>455</v>
      </c>
    </row>
    <row r="403" spans="1:2" x14ac:dyDescent="0.25">
      <c r="A403" s="1" t="s">
        <v>1093</v>
      </c>
      <c r="B403" t="s">
        <v>456</v>
      </c>
    </row>
    <row r="404" spans="1:2" x14ac:dyDescent="0.25">
      <c r="A404" s="1" t="s">
        <v>1094</v>
      </c>
      <c r="B404" t="s">
        <v>457</v>
      </c>
    </row>
    <row r="405" spans="1:2" x14ac:dyDescent="0.25">
      <c r="A405" s="1" t="s">
        <v>1095</v>
      </c>
      <c r="B405" t="s">
        <v>458</v>
      </c>
    </row>
    <row r="406" spans="1:2" x14ac:dyDescent="0.25">
      <c r="A406" s="1" t="s">
        <v>1096</v>
      </c>
      <c r="B406" t="s">
        <v>80</v>
      </c>
    </row>
    <row r="407" spans="1:2" x14ac:dyDescent="0.25">
      <c r="A407" s="1" t="s">
        <v>1097</v>
      </c>
      <c r="B407" t="s">
        <v>459</v>
      </c>
    </row>
    <row r="408" spans="1:2" x14ac:dyDescent="0.25">
      <c r="A408" s="1" t="s">
        <v>1098</v>
      </c>
      <c r="B408" t="s">
        <v>460</v>
      </c>
    </row>
    <row r="409" spans="1:2" x14ac:dyDescent="0.25">
      <c r="A409" s="1" t="s">
        <v>1099</v>
      </c>
      <c r="B409" t="s">
        <v>461</v>
      </c>
    </row>
    <row r="410" spans="1:2" x14ac:dyDescent="0.25">
      <c r="A410" s="1" t="s">
        <v>1100</v>
      </c>
      <c r="B410" t="s">
        <v>462</v>
      </c>
    </row>
    <row r="411" spans="1:2" x14ac:dyDescent="0.25">
      <c r="A411" s="1" t="s">
        <v>1101</v>
      </c>
      <c r="B411" t="s">
        <v>463</v>
      </c>
    </row>
    <row r="412" spans="1:2" x14ac:dyDescent="0.25">
      <c r="A412" s="1" t="s">
        <v>1102</v>
      </c>
      <c r="B412" t="s">
        <v>464</v>
      </c>
    </row>
    <row r="413" spans="1:2" x14ac:dyDescent="0.25">
      <c r="A413" s="1" t="s">
        <v>1103</v>
      </c>
      <c r="B413" t="s">
        <v>81</v>
      </c>
    </row>
    <row r="414" spans="1:2" x14ac:dyDescent="0.25">
      <c r="A414" s="1" t="s">
        <v>1104</v>
      </c>
      <c r="B414" t="s">
        <v>465</v>
      </c>
    </row>
    <row r="415" spans="1:2" x14ac:dyDescent="0.25">
      <c r="A415" s="1" t="s">
        <v>1105</v>
      </c>
      <c r="B415" t="s">
        <v>82</v>
      </c>
    </row>
    <row r="416" spans="1:2" x14ac:dyDescent="0.25">
      <c r="A416" s="1" t="s">
        <v>1106</v>
      </c>
      <c r="B416" t="s">
        <v>83</v>
      </c>
    </row>
    <row r="417" spans="1:2" x14ac:dyDescent="0.25">
      <c r="A417" s="1" t="s">
        <v>1107</v>
      </c>
      <c r="B417" t="s">
        <v>466</v>
      </c>
    </row>
    <row r="418" spans="1:2" x14ac:dyDescent="0.25">
      <c r="A418" s="1" t="s">
        <v>1108</v>
      </c>
      <c r="B418" t="s">
        <v>467</v>
      </c>
    </row>
    <row r="419" spans="1:2" x14ac:dyDescent="0.25">
      <c r="A419" s="1" t="s">
        <v>1109</v>
      </c>
      <c r="B419" t="s">
        <v>468</v>
      </c>
    </row>
    <row r="420" spans="1:2" x14ac:dyDescent="0.25">
      <c r="A420" s="1" t="s">
        <v>1110</v>
      </c>
      <c r="B420" t="s">
        <v>469</v>
      </c>
    </row>
    <row r="421" spans="1:2" x14ac:dyDescent="0.25">
      <c r="A421" s="1" t="s">
        <v>1111</v>
      </c>
      <c r="B421" t="s">
        <v>470</v>
      </c>
    </row>
    <row r="422" spans="1:2" x14ac:dyDescent="0.25">
      <c r="A422" s="1" t="s">
        <v>1112</v>
      </c>
      <c r="B422" t="s">
        <v>471</v>
      </c>
    </row>
    <row r="423" spans="1:2" x14ac:dyDescent="0.25">
      <c r="A423" s="1" t="s">
        <v>1113</v>
      </c>
      <c r="B423" t="s">
        <v>472</v>
      </c>
    </row>
    <row r="424" spans="1:2" x14ac:dyDescent="0.25">
      <c r="A424" s="1" t="s">
        <v>1114</v>
      </c>
      <c r="B424" t="s">
        <v>473</v>
      </c>
    </row>
    <row r="425" spans="1:2" x14ac:dyDescent="0.25">
      <c r="A425" s="1" t="s">
        <v>1115</v>
      </c>
      <c r="B425" t="s">
        <v>84</v>
      </c>
    </row>
    <row r="426" spans="1:2" x14ac:dyDescent="0.25">
      <c r="A426" s="1" t="s">
        <v>1116</v>
      </c>
      <c r="B426" t="s">
        <v>85</v>
      </c>
    </row>
    <row r="427" spans="1:2" x14ac:dyDescent="0.25">
      <c r="A427" s="1" t="s">
        <v>1117</v>
      </c>
      <c r="B427" t="s">
        <v>474</v>
      </c>
    </row>
    <row r="428" spans="1:2" x14ac:dyDescent="0.25">
      <c r="A428" s="1" t="s">
        <v>1118</v>
      </c>
      <c r="B428" t="s">
        <v>475</v>
      </c>
    </row>
    <row r="429" spans="1:2" x14ac:dyDescent="0.25">
      <c r="A429" s="1" t="s">
        <v>1119</v>
      </c>
      <c r="B429" t="s">
        <v>476</v>
      </c>
    </row>
    <row r="430" spans="1:2" x14ac:dyDescent="0.25">
      <c r="A430" s="1" t="s">
        <v>1120</v>
      </c>
      <c r="B430" t="s">
        <v>477</v>
      </c>
    </row>
    <row r="431" spans="1:2" x14ac:dyDescent="0.25">
      <c r="A431" s="1" t="s">
        <v>1121</v>
      </c>
      <c r="B431" t="s">
        <v>478</v>
      </c>
    </row>
    <row r="432" spans="1:2" x14ac:dyDescent="0.25">
      <c r="A432" s="1" t="s">
        <v>1122</v>
      </c>
      <c r="B432" t="s">
        <v>479</v>
      </c>
    </row>
    <row r="433" spans="1:2" x14ac:dyDescent="0.25">
      <c r="A433" s="1" t="s">
        <v>1123</v>
      </c>
      <c r="B433" t="s">
        <v>480</v>
      </c>
    </row>
    <row r="434" spans="1:2" x14ac:dyDescent="0.25">
      <c r="A434" s="1" t="s">
        <v>1124</v>
      </c>
      <c r="B434" t="s">
        <v>481</v>
      </c>
    </row>
    <row r="435" spans="1:2" x14ac:dyDescent="0.25">
      <c r="A435" s="1" t="s">
        <v>1125</v>
      </c>
      <c r="B435" t="s">
        <v>482</v>
      </c>
    </row>
    <row r="436" spans="1:2" x14ac:dyDescent="0.25">
      <c r="A436" s="1" t="s">
        <v>1126</v>
      </c>
      <c r="B436" t="s">
        <v>483</v>
      </c>
    </row>
    <row r="437" spans="1:2" x14ac:dyDescent="0.25">
      <c r="A437" s="1" t="s">
        <v>1127</v>
      </c>
      <c r="B437" t="s">
        <v>484</v>
      </c>
    </row>
    <row r="438" spans="1:2" x14ac:dyDescent="0.25">
      <c r="A438" s="1" t="s">
        <v>1128</v>
      </c>
      <c r="B438" t="s">
        <v>485</v>
      </c>
    </row>
    <row r="439" spans="1:2" x14ac:dyDescent="0.25">
      <c r="A439" s="1" t="s">
        <v>1129</v>
      </c>
      <c r="B439" t="s">
        <v>486</v>
      </c>
    </row>
    <row r="440" spans="1:2" x14ac:dyDescent="0.25">
      <c r="A440" s="1" t="s">
        <v>1130</v>
      </c>
      <c r="B440" t="s">
        <v>487</v>
      </c>
    </row>
    <row r="441" spans="1:2" x14ac:dyDescent="0.25">
      <c r="A441" s="1" t="s">
        <v>1131</v>
      </c>
      <c r="B441" t="s">
        <v>689</v>
      </c>
    </row>
    <row r="442" spans="1:2" x14ac:dyDescent="0.25">
      <c r="A442" s="1" t="s">
        <v>1132</v>
      </c>
      <c r="B442" t="s">
        <v>488</v>
      </c>
    </row>
    <row r="443" spans="1:2" x14ac:dyDescent="0.25">
      <c r="A443" s="1" t="s">
        <v>1133</v>
      </c>
      <c r="B443" t="s">
        <v>489</v>
      </c>
    </row>
    <row r="444" spans="1:2" x14ac:dyDescent="0.25">
      <c r="A444" s="1" t="s">
        <v>1134</v>
      </c>
      <c r="B444" t="s">
        <v>490</v>
      </c>
    </row>
    <row r="445" spans="1:2" x14ac:dyDescent="0.25">
      <c r="A445" s="1" t="s">
        <v>1135</v>
      </c>
      <c r="B445" t="s">
        <v>491</v>
      </c>
    </row>
    <row r="446" spans="1:2" x14ac:dyDescent="0.25">
      <c r="A446" s="1" t="s">
        <v>1136</v>
      </c>
      <c r="B446" t="s">
        <v>86</v>
      </c>
    </row>
    <row r="447" spans="1:2" x14ac:dyDescent="0.25">
      <c r="A447" s="1" t="s">
        <v>1137</v>
      </c>
      <c r="B447" t="s">
        <v>492</v>
      </c>
    </row>
    <row r="448" spans="1:2" x14ac:dyDescent="0.25">
      <c r="A448" s="1" t="s">
        <v>1138</v>
      </c>
      <c r="B448" t="s">
        <v>493</v>
      </c>
    </row>
    <row r="449" spans="1:2" x14ac:dyDescent="0.25">
      <c r="A449" s="1" t="s">
        <v>1139</v>
      </c>
      <c r="B449" t="s">
        <v>494</v>
      </c>
    </row>
    <row r="450" spans="1:2" x14ac:dyDescent="0.25">
      <c r="A450" s="1" t="s">
        <v>1140</v>
      </c>
      <c r="B450" t="s">
        <v>495</v>
      </c>
    </row>
    <row r="451" spans="1:2" x14ac:dyDescent="0.25">
      <c r="A451" s="1" t="s">
        <v>1141</v>
      </c>
      <c r="B451" t="s">
        <v>87</v>
      </c>
    </row>
    <row r="452" spans="1:2" x14ac:dyDescent="0.25">
      <c r="A452" s="1" t="s">
        <v>1142</v>
      </c>
      <c r="B452" t="s">
        <v>496</v>
      </c>
    </row>
    <row r="453" spans="1:2" x14ac:dyDescent="0.25">
      <c r="A453" s="1" t="s">
        <v>1143</v>
      </c>
      <c r="B453" t="s">
        <v>497</v>
      </c>
    </row>
    <row r="454" spans="1:2" x14ac:dyDescent="0.25">
      <c r="A454" s="1" t="s">
        <v>1144</v>
      </c>
      <c r="B454" t="s">
        <v>88</v>
      </c>
    </row>
    <row r="455" spans="1:2" x14ac:dyDescent="0.25">
      <c r="A455" s="1" t="s">
        <v>1145</v>
      </c>
      <c r="B455" t="s">
        <v>498</v>
      </c>
    </row>
    <row r="456" spans="1:2" x14ac:dyDescent="0.25">
      <c r="A456" s="1" t="s">
        <v>1146</v>
      </c>
      <c r="B456" t="s">
        <v>499</v>
      </c>
    </row>
    <row r="457" spans="1:2" x14ac:dyDescent="0.25">
      <c r="A457" s="1" t="s">
        <v>1147</v>
      </c>
      <c r="B457" t="s">
        <v>500</v>
      </c>
    </row>
    <row r="458" spans="1:2" x14ac:dyDescent="0.25">
      <c r="A458" s="1" t="s">
        <v>1148</v>
      </c>
      <c r="B458" t="s">
        <v>501</v>
      </c>
    </row>
    <row r="459" spans="1:2" x14ac:dyDescent="0.25">
      <c r="A459" s="1" t="s">
        <v>1149</v>
      </c>
      <c r="B459" t="s">
        <v>502</v>
      </c>
    </row>
    <row r="460" spans="1:2" x14ac:dyDescent="0.25">
      <c r="A460" s="1" t="s">
        <v>1150</v>
      </c>
      <c r="B460" t="s">
        <v>503</v>
      </c>
    </row>
    <row r="461" spans="1:2" x14ac:dyDescent="0.25">
      <c r="A461" s="1" t="s">
        <v>1151</v>
      </c>
      <c r="B461" t="s">
        <v>504</v>
      </c>
    </row>
    <row r="462" spans="1:2" x14ac:dyDescent="0.25">
      <c r="A462" s="1" t="s">
        <v>1152</v>
      </c>
      <c r="B462" t="s">
        <v>505</v>
      </c>
    </row>
    <row r="463" spans="1:2" x14ac:dyDescent="0.25">
      <c r="A463" s="1" t="s">
        <v>1153</v>
      </c>
      <c r="B463" t="s">
        <v>506</v>
      </c>
    </row>
    <row r="464" spans="1:2" x14ac:dyDescent="0.25">
      <c r="A464" s="1" t="s">
        <v>1154</v>
      </c>
      <c r="B464" t="s">
        <v>507</v>
      </c>
    </row>
    <row r="465" spans="1:2" x14ac:dyDescent="0.25">
      <c r="A465" s="1" t="s">
        <v>1155</v>
      </c>
      <c r="B465" t="s">
        <v>508</v>
      </c>
    </row>
    <row r="466" spans="1:2" x14ac:dyDescent="0.25">
      <c r="A466" s="1" t="s">
        <v>1156</v>
      </c>
      <c r="B466" t="s">
        <v>509</v>
      </c>
    </row>
    <row r="467" spans="1:2" x14ac:dyDescent="0.25">
      <c r="A467" s="1" t="s">
        <v>1157</v>
      </c>
      <c r="B467" t="s">
        <v>89</v>
      </c>
    </row>
    <row r="468" spans="1:2" x14ac:dyDescent="0.25">
      <c r="A468" s="1" t="s">
        <v>1158</v>
      </c>
      <c r="B468" t="s">
        <v>510</v>
      </c>
    </row>
    <row r="469" spans="1:2" x14ac:dyDescent="0.25">
      <c r="A469" s="1" t="s">
        <v>1159</v>
      </c>
      <c r="B469" t="s">
        <v>90</v>
      </c>
    </row>
    <row r="470" spans="1:2" x14ac:dyDescent="0.25">
      <c r="A470" s="1" t="s">
        <v>1160</v>
      </c>
      <c r="B470" t="s">
        <v>511</v>
      </c>
    </row>
    <row r="471" spans="1:2" x14ac:dyDescent="0.25">
      <c r="A471" s="1" t="s">
        <v>1161</v>
      </c>
      <c r="B471" t="s">
        <v>512</v>
      </c>
    </row>
    <row r="472" spans="1:2" x14ac:dyDescent="0.25">
      <c r="A472" s="1" t="s">
        <v>1162</v>
      </c>
      <c r="B472" t="s">
        <v>513</v>
      </c>
    </row>
    <row r="473" spans="1:2" x14ac:dyDescent="0.25">
      <c r="A473" s="1" t="s">
        <v>1163</v>
      </c>
      <c r="B473" t="s">
        <v>91</v>
      </c>
    </row>
    <row r="474" spans="1:2" x14ac:dyDescent="0.25">
      <c r="A474" s="1" t="s">
        <v>1164</v>
      </c>
      <c r="B474" t="s">
        <v>514</v>
      </c>
    </row>
    <row r="475" spans="1:2" x14ac:dyDescent="0.25">
      <c r="A475" s="1" t="s">
        <v>1165</v>
      </c>
      <c r="B475" t="s">
        <v>515</v>
      </c>
    </row>
    <row r="476" spans="1:2" x14ac:dyDescent="0.25">
      <c r="A476" s="1" t="s">
        <v>1166</v>
      </c>
      <c r="B476" t="s">
        <v>516</v>
      </c>
    </row>
    <row r="477" spans="1:2" x14ac:dyDescent="0.25">
      <c r="A477" s="1" t="s">
        <v>1167</v>
      </c>
      <c r="B477" t="s">
        <v>517</v>
      </c>
    </row>
    <row r="478" spans="1:2" x14ac:dyDescent="0.25">
      <c r="A478" s="1" t="s">
        <v>1168</v>
      </c>
      <c r="B478" t="s">
        <v>92</v>
      </c>
    </row>
    <row r="479" spans="1:2" x14ac:dyDescent="0.25">
      <c r="A479" s="1" t="s">
        <v>1169</v>
      </c>
      <c r="B479" t="s">
        <v>518</v>
      </c>
    </row>
    <row r="480" spans="1:2" x14ac:dyDescent="0.25">
      <c r="A480" s="1" t="s">
        <v>1170</v>
      </c>
      <c r="B480" t="s">
        <v>519</v>
      </c>
    </row>
    <row r="481" spans="1:2" x14ac:dyDescent="0.25">
      <c r="A481" s="1" t="s">
        <v>1171</v>
      </c>
      <c r="B481" t="s">
        <v>93</v>
      </c>
    </row>
    <row r="482" spans="1:2" x14ac:dyDescent="0.25">
      <c r="A482" s="1" t="s">
        <v>1172</v>
      </c>
      <c r="B482" t="s">
        <v>520</v>
      </c>
    </row>
    <row r="483" spans="1:2" x14ac:dyDescent="0.25">
      <c r="A483" s="1" t="s">
        <v>1173</v>
      </c>
      <c r="B483" t="s">
        <v>94</v>
      </c>
    </row>
    <row r="484" spans="1:2" x14ac:dyDescent="0.25">
      <c r="A484" s="1" t="s">
        <v>1174</v>
      </c>
      <c r="B484" t="s">
        <v>95</v>
      </c>
    </row>
    <row r="485" spans="1:2" x14ac:dyDescent="0.25">
      <c r="A485" s="1" t="s">
        <v>1175</v>
      </c>
      <c r="B485" t="s">
        <v>521</v>
      </c>
    </row>
    <row r="486" spans="1:2" x14ac:dyDescent="0.25">
      <c r="A486" s="1" t="s">
        <v>1176</v>
      </c>
      <c r="B486" t="s">
        <v>522</v>
      </c>
    </row>
    <row r="487" spans="1:2" x14ac:dyDescent="0.25">
      <c r="A487" s="1" t="s">
        <v>1177</v>
      </c>
      <c r="B487" t="s">
        <v>523</v>
      </c>
    </row>
    <row r="488" spans="1:2" x14ac:dyDescent="0.25">
      <c r="A488" s="1" t="s">
        <v>1178</v>
      </c>
      <c r="B488" t="s">
        <v>524</v>
      </c>
    </row>
    <row r="489" spans="1:2" x14ac:dyDescent="0.25">
      <c r="A489" s="1" t="s">
        <v>1179</v>
      </c>
      <c r="B489" t="s">
        <v>525</v>
      </c>
    </row>
    <row r="490" spans="1:2" x14ac:dyDescent="0.25">
      <c r="A490" s="1" t="s">
        <v>1180</v>
      </c>
      <c r="B490" t="s">
        <v>526</v>
      </c>
    </row>
    <row r="491" spans="1:2" x14ac:dyDescent="0.25">
      <c r="A491" s="1" t="s">
        <v>1181</v>
      </c>
      <c r="B491" t="s">
        <v>527</v>
      </c>
    </row>
    <row r="492" spans="1:2" x14ac:dyDescent="0.25">
      <c r="A492" s="1" t="s">
        <v>1182</v>
      </c>
      <c r="B492" t="s">
        <v>528</v>
      </c>
    </row>
    <row r="493" spans="1:2" x14ac:dyDescent="0.25">
      <c r="A493" s="1" t="s">
        <v>1183</v>
      </c>
      <c r="B493" t="s">
        <v>529</v>
      </c>
    </row>
    <row r="494" spans="1:2" x14ac:dyDescent="0.25">
      <c r="A494" s="1" t="s">
        <v>1184</v>
      </c>
      <c r="B494" t="s">
        <v>96</v>
      </c>
    </row>
    <row r="495" spans="1:2" x14ac:dyDescent="0.25">
      <c r="A495" s="1" t="s">
        <v>1185</v>
      </c>
      <c r="B495" t="s">
        <v>530</v>
      </c>
    </row>
    <row r="496" spans="1:2" x14ac:dyDescent="0.25">
      <c r="A496" s="1" t="s">
        <v>1186</v>
      </c>
      <c r="B496" t="s">
        <v>97</v>
      </c>
    </row>
    <row r="497" spans="1:2" x14ac:dyDescent="0.25">
      <c r="A497" s="1" t="s">
        <v>1187</v>
      </c>
      <c r="B497" t="s">
        <v>531</v>
      </c>
    </row>
    <row r="498" spans="1:2" x14ac:dyDescent="0.25">
      <c r="A498" s="1" t="s">
        <v>1188</v>
      </c>
      <c r="B498" t="s">
        <v>532</v>
      </c>
    </row>
    <row r="499" spans="1:2" x14ac:dyDescent="0.25">
      <c r="A499" s="1" t="s">
        <v>1189</v>
      </c>
      <c r="B499" t="s">
        <v>533</v>
      </c>
    </row>
    <row r="500" spans="1:2" x14ac:dyDescent="0.25">
      <c r="A500" s="1" t="s">
        <v>1190</v>
      </c>
      <c r="B500" t="s">
        <v>98</v>
      </c>
    </row>
    <row r="501" spans="1:2" x14ac:dyDescent="0.25">
      <c r="A501" s="1" t="s">
        <v>1191</v>
      </c>
      <c r="B501" t="s">
        <v>534</v>
      </c>
    </row>
    <row r="502" spans="1:2" x14ac:dyDescent="0.25">
      <c r="A502" s="1" t="s">
        <v>1192</v>
      </c>
      <c r="B502" t="s">
        <v>99</v>
      </c>
    </row>
    <row r="503" spans="1:2" x14ac:dyDescent="0.25">
      <c r="A503" s="1" t="s">
        <v>1193</v>
      </c>
      <c r="B503" t="s">
        <v>535</v>
      </c>
    </row>
    <row r="504" spans="1:2" x14ac:dyDescent="0.25">
      <c r="A504" s="1" t="s">
        <v>1194</v>
      </c>
      <c r="B504" t="s">
        <v>536</v>
      </c>
    </row>
    <row r="505" spans="1:2" x14ac:dyDescent="0.25">
      <c r="A505" s="1" t="s">
        <v>1195</v>
      </c>
      <c r="B505" t="s">
        <v>537</v>
      </c>
    </row>
    <row r="506" spans="1:2" x14ac:dyDescent="0.25">
      <c r="A506" s="1" t="s">
        <v>1196</v>
      </c>
      <c r="B506" t="s">
        <v>538</v>
      </c>
    </row>
    <row r="507" spans="1:2" x14ac:dyDescent="0.25">
      <c r="A507" s="1" t="s">
        <v>1197</v>
      </c>
      <c r="B507" t="s">
        <v>539</v>
      </c>
    </row>
    <row r="508" spans="1:2" x14ac:dyDescent="0.25">
      <c r="A508" s="1" t="s">
        <v>1198</v>
      </c>
      <c r="B508" t="s">
        <v>540</v>
      </c>
    </row>
    <row r="509" spans="1:2" x14ac:dyDescent="0.25">
      <c r="A509" s="1" t="s">
        <v>1199</v>
      </c>
      <c r="B509" t="s">
        <v>541</v>
      </c>
    </row>
    <row r="510" spans="1:2" x14ac:dyDescent="0.25">
      <c r="A510" s="1" t="s">
        <v>1200</v>
      </c>
      <c r="B510" t="s">
        <v>542</v>
      </c>
    </row>
    <row r="511" spans="1:2" x14ac:dyDescent="0.25">
      <c r="A511" s="1" t="s">
        <v>1201</v>
      </c>
      <c r="B511" t="s">
        <v>543</v>
      </c>
    </row>
    <row r="512" spans="1:2" x14ac:dyDescent="0.25">
      <c r="A512" s="1" t="s">
        <v>1202</v>
      </c>
      <c r="B512" t="s">
        <v>544</v>
      </c>
    </row>
    <row r="513" spans="1:2" x14ac:dyDescent="0.25">
      <c r="A513" s="1" t="s">
        <v>1203</v>
      </c>
      <c r="B513" t="s">
        <v>545</v>
      </c>
    </row>
    <row r="514" spans="1:2" x14ac:dyDescent="0.25">
      <c r="A514" s="1" t="s">
        <v>1204</v>
      </c>
      <c r="B514" t="s">
        <v>100</v>
      </c>
    </row>
    <row r="515" spans="1:2" x14ac:dyDescent="0.25">
      <c r="A515" s="1" t="s">
        <v>1205</v>
      </c>
      <c r="B515" t="s">
        <v>546</v>
      </c>
    </row>
    <row r="516" spans="1:2" x14ac:dyDescent="0.25">
      <c r="A516" s="1" t="s">
        <v>1206</v>
      </c>
      <c r="B516" t="s">
        <v>547</v>
      </c>
    </row>
    <row r="517" spans="1:2" x14ac:dyDescent="0.25">
      <c r="A517" s="1" t="s">
        <v>1207</v>
      </c>
      <c r="B517" t="s">
        <v>548</v>
      </c>
    </row>
    <row r="518" spans="1:2" x14ac:dyDescent="0.25">
      <c r="A518" s="1" t="s">
        <v>1208</v>
      </c>
      <c r="B518" t="s">
        <v>101</v>
      </c>
    </row>
    <row r="519" spans="1:2" x14ac:dyDescent="0.25">
      <c r="A519" s="1" t="s">
        <v>1209</v>
      </c>
      <c r="B519" t="s">
        <v>549</v>
      </c>
    </row>
    <row r="520" spans="1:2" x14ac:dyDescent="0.25">
      <c r="A520" s="1" t="s">
        <v>1210</v>
      </c>
      <c r="B520" t="s">
        <v>102</v>
      </c>
    </row>
    <row r="521" spans="1:2" x14ac:dyDescent="0.25">
      <c r="A521" s="1" t="s">
        <v>1211</v>
      </c>
      <c r="B521" t="s">
        <v>550</v>
      </c>
    </row>
    <row r="522" spans="1:2" x14ac:dyDescent="0.25">
      <c r="A522" s="1" t="s">
        <v>1212</v>
      </c>
      <c r="B522" t="s">
        <v>103</v>
      </c>
    </row>
    <row r="523" spans="1:2" x14ac:dyDescent="0.25">
      <c r="A523" s="1" t="s">
        <v>1213</v>
      </c>
      <c r="B523" t="s">
        <v>551</v>
      </c>
    </row>
    <row r="524" spans="1:2" x14ac:dyDescent="0.25">
      <c r="A524" s="1" t="s">
        <v>1214</v>
      </c>
      <c r="B524" t="s">
        <v>552</v>
      </c>
    </row>
    <row r="525" spans="1:2" x14ac:dyDescent="0.25">
      <c r="A525" s="1" t="s">
        <v>1215</v>
      </c>
      <c r="B525" t="s">
        <v>553</v>
      </c>
    </row>
    <row r="526" spans="1:2" x14ac:dyDescent="0.25">
      <c r="A526" s="1" t="s">
        <v>1216</v>
      </c>
      <c r="B526" t="s">
        <v>554</v>
      </c>
    </row>
    <row r="527" spans="1:2" x14ac:dyDescent="0.25">
      <c r="A527" s="1" t="s">
        <v>1217</v>
      </c>
      <c r="B527" t="s">
        <v>555</v>
      </c>
    </row>
    <row r="528" spans="1:2" x14ac:dyDescent="0.25">
      <c r="A528" s="1" t="s">
        <v>1218</v>
      </c>
      <c r="B528" t="s">
        <v>556</v>
      </c>
    </row>
    <row r="529" spans="1:2" x14ac:dyDescent="0.25">
      <c r="A529" s="1" t="s">
        <v>1219</v>
      </c>
      <c r="B529" t="s">
        <v>557</v>
      </c>
    </row>
    <row r="530" spans="1:2" x14ac:dyDescent="0.25">
      <c r="A530" s="1" t="s">
        <v>1220</v>
      </c>
      <c r="B530" t="s">
        <v>558</v>
      </c>
    </row>
    <row r="531" spans="1:2" x14ac:dyDescent="0.25">
      <c r="A531" s="1" t="s">
        <v>1221</v>
      </c>
      <c r="B531" t="s">
        <v>104</v>
      </c>
    </row>
    <row r="532" spans="1:2" x14ac:dyDescent="0.25">
      <c r="A532" s="1" t="s">
        <v>1222</v>
      </c>
      <c r="B532" t="s">
        <v>559</v>
      </c>
    </row>
    <row r="533" spans="1:2" x14ac:dyDescent="0.25">
      <c r="A533" s="1" t="s">
        <v>1223</v>
      </c>
      <c r="B533" t="s">
        <v>560</v>
      </c>
    </row>
    <row r="534" spans="1:2" x14ac:dyDescent="0.25">
      <c r="A534" s="1" t="s">
        <v>1224</v>
      </c>
      <c r="B534" t="s">
        <v>105</v>
      </c>
    </row>
    <row r="535" spans="1:2" x14ac:dyDescent="0.25">
      <c r="A535" s="1" t="s">
        <v>1225</v>
      </c>
      <c r="B535" t="s">
        <v>561</v>
      </c>
    </row>
    <row r="536" spans="1:2" x14ac:dyDescent="0.25">
      <c r="A536" s="1" t="s">
        <v>1226</v>
      </c>
      <c r="B536" t="s">
        <v>562</v>
      </c>
    </row>
    <row r="537" spans="1:2" x14ac:dyDescent="0.25">
      <c r="A537" s="1" t="s">
        <v>1227</v>
      </c>
      <c r="B537" t="s">
        <v>563</v>
      </c>
    </row>
    <row r="538" spans="1:2" x14ac:dyDescent="0.25">
      <c r="A538" s="1" t="s">
        <v>1228</v>
      </c>
      <c r="B538" t="s">
        <v>564</v>
      </c>
    </row>
    <row r="539" spans="1:2" x14ac:dyDescent="0.25">
      <c r="A539" s="1" t="s">
        <v>1229</v>
      </c>
      <c r="B539" t="s">
        <v>565</v>
      </c>
    </row>
    <row r="540" spans="1:2" x14ac:dyDescent="0.25">
      <c r="A540" s="1" t="s">
        <v>1230</v>
      </c>
      <c r="B540" t="s">
        <v>566</v>
      </c>
    </row>
    <row r="541" spans="1:2" x14ac:dyDescent="0.25">
      <c r="A541" s="1" t="s">
        <v>1231</v>
      </c>
      <c r="B541" t="s">
        <v>567</v>
      </c>
    </row>
    <row r="542" spans="1:2" x14ac:dyDescent="0.25">
      <c r="A542" s="1" t="s">
        <v>1232</v>
      </c>
      <c r="B542" t="s">
        <v>106</v>
      </c>
    </row>
    <row r="543" spans="1:2" x14ac:dyDescent="0.25">
      <c r="A543" s="1" t="s">
        <v>1233</v>
      </c>
      <c r="B543" t="s">
        <v>568</v>
      </c>
    </row>
    <row r="544" spans="1:2" x14ac:dyDescent="0.25">
      <c r="A544" s="1" t="s">
        <v>1234</v>
      </c>
      <c r="B544" t="s">
        <v>569</v>
      </c>
    </row>
    <row r="545" spans="1:2" x14ac:dyDescent="0.25">
      <c r="A545" s="1" t="s">
        <v>1235</v>
      </c>
      <c r="B545" t="s">
        <v>570</v>
      </c>
    </row>
    <row r="546" spans="1:2" x14ac:dyDescent="0.25">
      <c r="A546" s="1" t="s">
        <v>1236</v>
      </c>
      <c r="B546" t="s">
        <v>571</v>
      </c>
    </row>
    <row r="547" spans="1:2" x14ac:dyDescent="0.25">
      <c r="A547" s="1" t="s">
        <v>1237</v>
      </c>
      <c r="B547" t="s">
        <v>572</v>
      </c>
    </row>
    <row r="548" spans="1:2" x14ac:dyDescent="0.25">
      <c r="A548" s="1" t="s">
        <v>1238</v>
      </c>
      <c r="B548" t="s">
        <v>573</v>
      </c>
    </row>
    <row r="549" spans="1:2" x14ac:dyDescent="0.25">
      <c r="A549" s="1" t="s">
        <v>1239</v>
      </c>
      <c r="B549" t="s">
        <v>107</v>
      </c>
    </row>
    <row r="550" spans="1:2" x14ac:dyDescent="0.25">
      <c r="A550" s="1" t="s">
        <v>1240</v>
      </c>
      <c r="B550" t="s">
        <v>574</v>
      </c>
    </row>
    <row r="551" spans="1:2" x14ac:dyDescent="0.25">
      <c r="A551" s="1" t="s">
        <v>1241</v>
      </c>
      <c r="B551" t="s">
        <v>108</v>
      </c>
    </row>
    <row r="552" spans="1:2" x14ac:dyDescent="0.25">
      <c r="A552" s="1" t="s">
        <v>1242</v>
      </c>
      <c r="B552" t="s">
        <v>575</v>
      </c>
    </row>
    <row r="553" spans="1:2" x14ac:dyDescent="0.25">
      <c r="A553" s="1" t="s">
        <v>1243</v>
      </c>
      <c r="B553" t="s">
        <v>576</v>
      </c>
    </row>
    <row r="554" spans="1:2" x14ac:dyDescent="0.25">
      <c r="A554" s="1" t="s">
        <v>1244</v>
      </c>
      <c r="B554" t="s">
        <v>577</v>
      </c>
    </row>
    <row r="555" spans="1:2" x14ac:dyDescent="0.25">
      <c r="A555" s="1" t="s">
        <v>1245</v>
      </c>
      <c r="B555" t="s">
        <v>109</v>
      </c>
    </row>
    <row r="556" spans="1:2" x14ac:dyDescent="0.25">
      <c r="A556" s="1" t="s">
        <v>1246</v>
      </c>
      <c r="B556" t="s">
        <v>578</v>
      </c>
    </row>
    <row r="557" spans="1:2" x14ac:dyDescent="0.25">
      <c r="A557" s="1" t="s">
        <v>1247</v>
      </c>
      <c r="B557" t="s">
        <v>579</v>
      </c>
    </row>
    <row r="558" spans="1:2" x14ac:dyDescent="0.25">
      <c r="A558" s="1" t="s">
        <v>1248</v>
      </c>
      <c r="B558" t="s">
        <v>580</v>
      </c>
    </row>
    <row r="559" spans="1:2" x14ac:dyDescent="0.25">
      <c r="A559" s="1" t="s">
        <v>1249</v>
      </c>
      <c r="B559" t="s">
        <v>581</v>
      </c>
    </row>
    <row r="560" spans="1:2" x14ac:dyDescent="0.25">
      <c r="A560" s="1" t="s">
        <v>1250</v>
      </c>
      <c r="B560" t="s">
        <v>110</v>
      </c>
    </row>
    <row r="561" spans="1:2" x14ac:dyDescent="0.25">
      <c r="A561" s="1" t="s">
        <v>1251</v>
      </c>
      <c r="B561" t="s">
        <v>111</v>
      </c>
    </row>
    <row r="562" spans="1:2" x14ac:dyDescent="0.25">
      <c r="A562" s="1" t="s">
        <v>1252</v>
      </c>
      <c r="B562" t="s">
        <v>582</v>
      </c>
    </row>
    <row r="563" spans="1:2" x14ac:dyDescent="0.25">
      <c r="A563" s="1" t="s">
        <v>1253</v>
      </c>
      <c r="B563" t="s">
        <v>583</v>
      </c>
    </row>
    <row r="564" spans="1:2" x14ac:dyDescent="0.25">
      <c r="A564" s="1" t="s">
        <v>1254</v>
      </c>
      <c r="B564" t="s">
        <v>112</v>
      </c>
    </row>
    <row r="565" spans="1:2" x14ac:dyDescent="0.25">
      <c r="A565" s="1" t="s">
        <v>1255</v>
      </c>
      <c r="B565" t="s">
        <v>584</v>
      </c>
    </row>
    <row r="566" spans="1:2" x14ac:dyDescent="0.25">
      <c r="A566" s="1" t="s">
        <v>1256</v>
      </c>
      <c r="B566" t="s">
        <v>585</v>
      </c>
    </row>
    <row r="567" spans="1:2" x14ac:dyDescent="0.25">
      <c r="A567" s="1" t="s">
        <v>1257</v>
      </c>
      <c r="B567" t="s">
        <v>113</v>
      </c>
    </row>
    <row r="568" spans="1:2" x14ac:dyDescent="0.25">
      <c r="A568" s="1" t="s">
        <v>1258</v>
      </c>
      <c r="B568" t="s">
        <v>690</v>
      </c>
    </row>
    <row r="569" spans="1:2" x14ac:dyDescent="0.25">
      <c r="A569" s="1" t="s">
        <v>1259</v>
      </c>
      <c r="B569" t="s">
        <v>586</v>
      </c>
    </row>
    <row r="570" spans="1:2" x14ac:dyDescent="0.25">
      <c r="A570" s="1" t="s">
        <v>1260</v>
      </c>
      <c r="B570" t="s">
        <v>587</v>
      </c>
    </row>
    <row r="571" spans="1:2" x14ac:dyDescent="0.25">
      <c r="A571" s="1" t="s">
        <v>1261</v>
      </c>
      <c r="B571" t="s">
        <v>588</v>
      </c>
    </row>
    <row r="572" spans="1:2" x14ac:dyDescent="0.25">
      <c r="A572" s="1" t="s">
        <v>1262</v>
      </c>
      <c r="B572" t="s">
        <v>589</v>
      </c>
    </row>
    <row r="573" spans="1:2" x14ac:dyDescent="0.25">
      <c r="A573" s="1" t="s">
        <v>1263</v>
      </c>
      <c r="B573" t="s">
        <v>114</v>
      </c>
    </row>
    <row r="574" spans="1:2" x14ac:dyDescent="0.25">
      <c r="A574" s="1" t="s">
        <v>1264</v>
      </c>
      <c r="B574" t="s">
        <v>590</v>
      </c>
    </row>
    <row r="575" spans="1:2" x14ac:dyDescent="0.25">
      <c r="A575" s="1" t="s">
        <v>1265</v>
      </c>
      <c r="B575" t="s">
        <v>591</v>
      </c>
    </row>
    <row r="576" spans="1:2" x14ac:dyDescent="0.25">
      <c r="A576" s="1" t="s">
        <v>1266</v>
      </c>
      <c r="B576" t="s">
        <v>592</v>
      </c>
    </row>
    <row r="577" spans="1:2" x14ac:dyDescent="0.25">
      <c r="A577" s="1" t="s">
        <v>1267</v>
      </c>
      <c r="B577" t="s">
        <v>593</v>
      </c>
    </row>
    <row r="578" spans="1:2" x14ac:dyDescent="0.25">
      <c r="A578" s="1" t="s">
        <v>1268</v>
      </c>
      <c r="B578" t="s">
        <v>594</v>
      </c>
    </row>
    <row r="579" spans="1:2" x14ac:dyDescent="0.25">
      <c r="A579" s="1" t="s">
        <v>1269</v>
      </c>
      <c r="B579" t="s">
        <v>115</v>
      </c>
    </row>
    <row r="580" spans="1:2" x14ac:dyDescent="0.25">
      <c r="A580" s="1" t="s">
        <v>1270</v>
      </c>
      <c r="B580" t="s">
        <v>116</v>
      </c>
    </row>
    <row r="581" spans="1:2" x14ac:dyDescent="0.25">
      <c r="A581" s="1" t="s">
        <v>1271</v>
      </c>
      <c r="B581" t="s">
        <v>595</v>
      </c>
    </row>
    <row r="582" spans="1:2" x14ac:dyDescent="0.25">
      <c r="A582" s="1" t="s">
        <v>1272</v>
      </c>
      <c r="B582" t="s">
        <v>596</v>
      </c>
    </row>
    <row r="583" spans="1:2" x14ac:dyDescent="0.25">
      <c r="A583" s="1" t="s">
        <v>1273</v>
      </c>
      <c r="B583" t="s">
        <v>597</v>
      </c>
    </row>
    <row r="584" spans="1:2" x14ac:dyDescent="0.25">
      <c r="A584" s="1" t="s">
        <v>1274</v>
      </c>
      <c r="B584" t="s">
        <v>598</v>
      </c>
    </row>
    <row r="585" spans="1:2" x14ac:dyDescent="0.25">
      <c r="A585" s="1" t="s">
        <v>1275</v>
      </c>
      <c r="B585" t="s">
        <v>599</v>
      </c>
    </row>
    <row r="586" spans="1:2" x14ac:dyDescent="0.25">
      <c r="A586" s="1" t="s">
        <v>1276</v>
      </c>
      <c r="B586" t="s">
        <v>600</v>
      </c>
    </row>
    <row r="587" spans="1:2" x14ac:dyDescent="0.25">
      <c r="A587" s="1" t="s">
        <v>1277</v>
      </c>
      <c r="B587" t="s">
        <v>601</v>
      </c>
    </row>
    <row r="588" spans="1:2" x14ac:dyDescent="0.25">
      <c r="A588" s="1" t="s">
        <v>1278</v>
      </c>
      <c r="B588" t="s">
        <v>602</v>
      </c>
    </row>
    <row r="589" spans="1:2" x14ac:dyDescent="0.25">
      <c r="A589" s="1" t="s">
        <v>1279</v>
      </c>
      <c r="B589" t="s">
        <v>603</v>
      </c>
    </row>
    <row r="590" spans="1:2" x14ac:dyDescent="0.25">
      <c r="A590" s="1" t="s">
        <v>1280</v>
      </c>
      <c r="B590" t="s">
        <v>117</v>
      </c>
    </row>
    <row r="591" spans="1:2" x14ac:dyDescent="0.25">
      <c r="A591" s="1" t="s">
        <v>1281</v>
      </c>
      <c r="B591" t="s">
        <v>604</v>
      </c>
    </row>
    <row r="592" spans="1:2" x14ac:dyDescent="0.25">
      <c r="A592" s="1" t="s">
        <v>1282</v>
      </c>
      <c r="B592" t="s">
        <v>605</v>
      </c>
    </row>
    <row r="593" spans="1:2" x14ac:dyDescent="0.25">
      <c r="A593" s="1" t="s">
        <v>1283</v>
      </c>
      <c r="B593" t="s">
        <v>606</v>
      </c>
    </row>
    <row r="594" spans="1:2" x14ac:dyDescent="0.25">
      <c r="A594" s="1" t="s">
        <v>1284</v>
      </c>
      <c r="B594" t="s">
        <v>607</v>
      </c>
    </row>
    <row r="595" spans="1:2" x14ac:dyDescent="0.25">
      <c r="A595" s="1" t="s">
        <v>1285</v>
      </c>
      <c r="B595" t="s">
        <v>608</v>
      </c>
    </row>
    <row r="596" spans="1:2" x14ac:dyDescent="0.25">
      <c r="A596" s="1" t="s">
        <v>1286</v>
      </c>
      <c r="B596" t="s">
        <v>609</v>
      </c>
    </row>
    <row r="597" spans="1:2" x14ac:dyDescent="0.25">
      <c r="A597" s="1" t="s">
        <v>1287</v>
      </c>
      <c r="B597" t="s">
        <v>610</v>
      </c>
    </row>
    <row r="598" spans="1:2" x14ac:dyDescent="0.25">
      <c r="A598" s="1" t="s">
        <v>1288</v>
      </c>
      <c r="B598" t="s">
        <v>611</v>
      </c>
    </row>
    <row r="599" spans="1:2" x14ac:dyDescent="0.25">
      <c r="A599" s="1" t="s">
        <v>1289</v>
      </c>
      <c r="B599" t="s">
        <v>612</v>
      </c>
    </row>
    <row r="600" spans="1:2" x14ac:dyDescent="0.25">
      <c r="A600" s="1" t="s">
        <v>1290</v>
      </c>
      <c r="B600" t="s">
        <v>613</v>
      </c>
    </row>
    <row r="601" spans="1:2" x14ac:dyDescent="0.25">
      <c r="A601" s="1" t="s">
        <v>1291</v>
      </c>
      <c r="B601" t="s">
        <v>614</v>
      </c>
    </row>
    <row r="602" spans="1:2" x14ac:dyDescent="0.25">
      <c r="A602" s="1" t="s">
        <v>1292</v>
      </c>
      <c r="B602" t="s">
        <v>118</v>
      </c>
    </row>
    <row r="603" spans="1:2" x14ac:dyDescent="0.25">
      <c r="A603" s="1" t="s">
        <v>1293</v>
      </c>
      <c r="B603" t="s">
        <v>615</v>
      </c>
    </row>
    <row r="604" spans="1:2" x14ac:dyDescent="0.25">
      <c r="A604" s="1" t="s">
        <v>1294</v>
      </c>
      <c r="B604" t="s">
        <v>119</v>
      </c>
    </row>
    <row r="605" spans="1:2" x14ac:dyDescent="0.25">
      <c r="A605" s="1" t="s">
        <v>1295</v>
      </c>
      <c r="B605" t="s">
        <v>616</v>
      </c>
    </row>
    <row r="606" spans="1:2" x14ac:dyDescent="0.25">
      <c r="A606" s="1" t="s">
        <v>1296</v>
      </c>
      <c r="B606" t="s">
        <v>617</v>
      </c>
    </row>
    <row r="607" spans="1:2" x14ac:dyDescent="0.25">
      <c r="A607" s="1" t="s">
        <v>1297</v>
      </c>
      <c r="B607" t="s">
        <v>618</v>
      </c>
    </row>
    <row r="608" spans="1:2" x14ac:dyDescent="0.25">
      <c r="A608" s="1" t="s">
        <v>1298</v>
      </c>
      <c r="B608" t="s">
        <v>619</v>
      </c>
    </row>
    <row r="609" spans="1:2" x14ac:dyDescent="0.25">
      <c r="A609" s="1" t="s">
        <v>1299</v>
      </c>
      <c r="B609" t="s">
        <v>620</v>
      </c>
    </row>
    <row r="610" spans="1:2" x14ac:dyDescent="0.25">
      <c r="A610" s="1" t="s">
        <v>1300</v>
      </c>
      <c r="B610" t="s">
        <v>621</v>
      </c>
    </row>
    <row r="611" spans="1:2" x14ac:dyDescent="0.25">
      <c r="A611" s="1" t="s">
        <v>1301</v>
      </c>
      <c r="B611" t="s">
        <v>622</v>
      </c>
    </row>
    <row r="612" spans="1:2" x14ac:dyDescent="0.25">
      <c r="A612" s="1" t="s">
        <v>1302</v>
      </c>
      <c r="B612" t="s">
        <v>623</v>
      </c>
    </row>
    <row r="613" spans="1:2" x14ac:dyDescent="0.25">
      <c r="A613" s="1" t="s">
        <v>1303</v>
      </c>
      <c r="B613" t="s">
        <v>624</v>
      </c>
    </row>
    <row r="614" spans="1:2" x14ac:dyDescent="0.25">
      <c r="A614" s="1" t="s">
        <v>1304</v>
      </c>
      <c r="B614" t="s">
        <v>625</v>
      </c>
    </row>
    <row r="615" spans="1:2" x14ac:dyDescent="0.25">
      <c r="A615" s="1" t="s">
        <v>1305</v>
      </c>
      <c r="B615" t="s">
        <v>626</v>
      </c>
    </row>
    <row r="616" spans="1:2" x14ac:dyDescent="0.25">
      <c r="A616" s="1" t="s">
        <v>1306</v>
      </c>
      <c r="B616" t="s">
        <v>627</v>
      </c>
    </row>
    <row r="617" spans="1:2" x14ac:dyDescent="0.25">
      <c r="A617" s="1" t="s">
        <v>1307</v>
      </c>
      <c r="B617" t="s">
        <v>628</v>
      </c>
    </row>
    <row r="618" spans="1:2" x14ac:dyDescent="0.25">
      <c r="A618" s="1" t="s">
        <v>1308</v>
      </c>
      <c r="B618" t="s">
        <v>120</v>
      </c>
    </row>
    <row r="619" spans="1:2" x14ac:dyDescent="0.25">
      <c r="A619" s="1" t="s">
        <v>1309</v>
      </c>
      <c r="B619" t="s">
        <v>629</v>
      </c>
    </row>
    <row r="620" spans="1:2" x14ac:dyDescent="0.25">
      <c r="A620" s="1" t="s">
        <v>1310</v>
      </c>
      <c r="B620" t="s">
        <v>630</v>
      </c>
    </row>
    <row r="621" spans="1:2" x14ac:dyDescent="0.25">
      <c r="A621" s="1" t="s">
        <v>1311</v>
      </c>
      <c r="B621" t="s">
        <v>631</v>
      </c>
    </row>
    <row r="622" spans="1:2" x14ac:dyDescent="0.25">
      <c r="A622" s="1" t="s">
        <v>1312</v>
      </c>
      <c r="B622" t="s">
        <v>121</v>
      </c>
    </row>
    <row r="623" spans="1:2" x14ac:dyDescent="0.25">
      <c r="A623" s="1" t="s">
        <v>1313</v>
      </c>
      <c r="B623" t="s">
        <v>632</v>
      </c>
    </row>
    <row r="624" spans="1:2" x14ac:dyDescent="0.25">
      <c r="A624" s="1" t="s">
        <v>1314</v>
      </c>
      <c r="B624" t="s">
        <v>633</v>
      </c>
    </row>
    <row r="625" spans="1:2" x14ac:dyDescent="0.25">
      <c r="A625" s="1" t="s">
        <v>1315</v>
      </c>
      <c r="B625" t="s">
        <v>634</v>
      </c>
    </row>
    <row r="626" spans="1:2" x14ac:dyDescent="0.25">
      <c r="A626" s="1" t="s">
        <v>1316</v>
      </c>
      <c r="B626" t="s">
        <v>122</v>
      </c>
    </row>
    <row r="627" spans="1:2" x14ac:dyDescent="0.25">
      <c r="A627" s="1" t="s">
        <v>1317</v>
      </c>
      <c r="B627" t="s">
        <v>635</v>
      </c>
    </row>
    <row r="628" spans="1:2" x14ac:dyDescent="0.25">
      <c r="A628" s="1" t="s">
        <v>1318</v>
      </c>
      <c r="B628" t="s">
        <v>123</v>
      </c>
    </row>
    <row r="629" spans="1:2" x14ac:dyDescent="0.25">
      <c r="A629" s="1" t="s">
        <v>1319</v>
      </c>
      <c r="B629" t="s">
        <v>636</v>
      </c>
    </row>
    <row r="630" spans="1:2" x14ac:dyDescent="0.25">
      <c r="A630" s="1" t="s">
        <v>1320</v>
      </c>
      <c r="B630" t="s">
        <v>637</v>
      </c>
    </row>
    <row r="631" spans="1:2" x14ac:dyDescent="0.25">
      <c r="A631" s="1" t="s">
        <v>1321</v>
      </c>
      <c r="B631" t="s">
        <v>124</v>
      </c>
    </row>
    <row r="632" spans="1:2" x14ac:dyDescent="0.25">
      <c r="A632" s="1" t="s">
        <v>1322</v>
      </c>
      <c r="B632" t="s">
        <v>638</v>
      </c>
    </row>
    <row r="633" spans="1:2" x14ac:dyDescent="0.25">
      <c r="A633" s="1" t="s">
        <v>1323</v>
      </c>
      <c r="B633" t="s">
        <v>639</v>
      </c>
    </row>
    <row r="634" spans="1:2" x14ac:dyDescent="0.25">
      <c r="A634" s="1" t="s">
        <v>1324</v>
      </c>
      <c r="B634" t="s">
        <v>640</v>
      </c>
    </row>
    <row r="635" spans="1:2" x14ac:dyDescent="0.25">
      <c r="A635" s="1" t="s">
        <v>1325</v>
      </c>
      <c r="B635" t="s">
        <v>641</v>
      </c>
    </row>
    <row r="636" spans="1:2" x14ac:dyDescent="0.25">
      <c r="A636" s="1" t="s">
        <v>1326</v>
      </c>
      <c r="B636" t="s">
        <v>642</v>
      </c>
    </row>
    <row r="637" spans="1:2" x14ac:dyDescent="0.25">
      <c r="A637" s="1" t="s">
        <v>1327</v>
      </c>
      <c r="B637" t="s">
        <v>643</v>
      </c>
    </row>
    <row r="638" spans="1:2" x14ac:dyDescent="0.25">
      <c r="A638" s="1" t="s">
        <v>1328</v>
      </c>
      <c r="B638" t="s">
        <v>125</v>
      </c>
    </row>
    <row r="639" spans="1:2" x14ac:dyDescent="0.25">
      <c r="A639" s="1" t="s">
        <v>1329</v>
      </c>
      <c r="B639" t="s">
        <v>644</v>
      </c>
    </row>
    <row r="640" spans="1:2" x14ac:dyDescent="0.25">
      <c r="A640" s="1" t="s">
        <v>1330</v>
      </c>
      <c r="B640" t="s">
        <v>645</v>
      </c>
    </row>
    <row r="641" spans="1:2" x14ac:dyDescent="0.25">
      <c r="A641" s="1" t="s">
        <v>1331</v>
      </c>
      <c r="B641" t="s">
        <v>646</v>
      </c>
    </row>
    <row r="642" spans="1:2" x14ac:dyDescent="0.25">
      <c r="A642" s="1" t="s">
        <v>1332</v>
      </c>
      <c r="B642" t="s">
        <v>647</v>
      </c>
    </row>
    <row r="643" spans="1:2" x14ac:dyDescent="0.25">
      <c r="A643" s="1" t="s">
        <v>1333</v>
      </c>
      <c r="B643" t="s">
        <v>648</v>
      </c>
    </row>
    <row r="644" spans="1:2" x14ac:dyDescent="0.25">
      <c r="A644" s="1" t="s">
        <v>1334</v>
      </c>
      <c r="B644" t="s">
        <v>649</v>
      </c>
    </row>
    <row r="645" spans="1:2" x14ac:dyDescent="0.25">
      <c r="A645" s="1" t="s">
        <v>1335</v>
      </c>
      <c r="B645" t="s">
        <v>650</v>
      </c>
    </row>
    <row r="646" spans="1:2" x14ac:dyDescent="0.25">
      <c r="A646" s="1" t="s">
        <v>1336</v>
      </c>
      <c r="B646" t="s">
        <v>126</v>
      </c>
    </row>
    <row r="647" spans="1:2" x14ac:dyDescent="0.25">
      <c r="A647" s="1" t="s">
        <v>1337</v>
      </c>
      <c r="B647" t="s">
        <v>651</v>
      </c>
    </row>
    <row r="648" spans="1:2" x14ac:dyDescent="0.25">
      <c r="A648" s="1" t="s">
        <v>1338</v>
      </c>
      <c r="B648" t="s">
        <v>652</v>
      </c>
    </row>
    <row r="649" spans="1:2" x14ac:dyDescent="0.25">
      <c r="A649" s="1" t="s">
        <v>1339</v>
      </c>
      <c r="B649" t="s">
        <v>653</v>
      </c>
    </row>
    <row r="650" spans="1:2" x14ac:dyDescent="0.25">
      <c r="A650" s="1" t="s">
        <v>1340</v>
      </c>
      <c r="B650" t="s">
        <v>654</v>
      </c>
    </row>
    <row r="651" spans="1:2" x14ac:dyDescent="0.25">
      <c r="A651" s="1" t="s">
        <v>1341</v>
      </c>
      <c r="B651" t="s">
        <v>655</v>
      </c>
    </row>
    <row r="652" spans="1:2" x14ac:dyDescent="0.25">
      <c r="A652" s="1" t="s">
        <v>1342</v>
      </c>
      <c r="B652" t="s">
        <v>656</v>
      </c>
    </row>
    <row r="653" spans="1:2" x14ac:dyDescent="0.25">
      <c r="A653" s="1" t="s">
        <v>1343</v>
      </c>
      <c r="B653" t="s">
        <v>657</v>
      </c>
    </row>
    <row r="654" spans="1:2" x14ac:dyDescent="0.25">
      <c r="A654" s="1" t="s">
        <v>1344</v>
      </c>
      <c r="B654" t="s">
        <v>658</v>
      </c>
    </row>
    <row r="655" spans="1:2" x14ac:dyDescent="0.25">
      <c r="A655" s="1" t="s">
        <v>1345</v>
      </c>
      <c r="B655" t="s">
        <v>127</v>
      </c>
    </row>
    <row r="656" spans="1:2" x14ac:dyDescent="0.25">
      <c r="A656" s="1" t="s">
        <v>1346</v>
      </c>
      <c r="B656" t="s">
        <v>659</v>
      </c>
    </row>
    <row r="657" spans="1:2" x14ac:dyDescent="0.25">
      <c r="A657" s="1" t="s">
        <v>1347</v>
      </c>
      <c r="B657" t="s">
        <v>660</v>
      </c>
    </row>
    <row r="658" spans="1:2" x14ac:dyDescent="0.25">
      <c r="A658" s="1" t="s">
        <v>1348</v>
      </c>
      <c r="B658" t="s">
        <v>661</v>
      </c>
    </row>
    <row r="659" spans="1:2" x14ac:dyDescent="0.25">
      <c r="A659" s="1" t="s">
        <v>1349</v>
      </c>
      <c r="B659" t="s">
        <v>662</v>
      </c>
    </row>
    <row r="660" spans="1:2" x14ac:dyDescent="0.25">
      <c r="A660" s="1" t="s">
        <v>1350</v>
      </c>
      <c r="B660" t="s">
        <v>663</v>
      </c>
    </row>
    <row r="661" spans="1:2" x14ac:dyDescent="0.25">
      <c r="A661" s="1" t="s">
        <v>1351</v>
      </c>
      <c r="B661" t="s">
        <v>128</v>
      </c>
    </row>
    <row r="662" spans="1:2" x14ac:dyDescent="0.25">
      <c r="A662" s="1" t="s">
        <v>1352</v>
      </c>
      <c r="B662" t="s">
        <v>664</v>
      </c>
    </row>
    <row r="663" spans="1:2" x14ac:dyDescent="0.25">
      <c r="A663" s="1" t="s">
        <v>1353</v>
      </c>
      <c r="B663" t="s">
        <v>665</v>
      </c>
    </row>
    <row r="664" spans="1:2" x14ac:dyDescent="0.25">
      <c r="A664" s="1" t="s">
        <v>1354</v>
      </c>
      <c r="B664" t="s">
        <v>666</v>
      </c>
    </row>
    <row r="665" spans="1:2" x14ac:dyDescent="0.25">
      <c r="A665" s="1" t="s">
        <v>1355</v>
      </c>
      <c r="B665" t="s">
        <v>667</v>
      </c>
    </row>
    <row r="666" spans="1:2" x14ac:dyDescent="0.25">
      <c r="A666" s="1" t="s">
        <v>1356</v>
      </c>
      <c r="B666" t="s">
        <v>668</v>
      </c>
    </row>
    <row r="667" spans="1:2" x14ac:dyDescent="0.25">
      <c r="A667" s="1" t="s">
        <v>1357</v>
      </c>
      <c r="B667" t="s">
        <v>669</v>
      </c>
    </row>
    <row r="668" spans="1:2" x14ac:dyDescent="0.25">
      <c r="A668" s="1" t="s">
        <v>1358</v>
      </c>
      <c r="B668" t="s">
        <v>670</v>
      </c>
    </row>
    <row r="669" spans="1:2" x14ac:dyDescent="0.25">
      <c r="A669" s="1" t="s">
        <v>1359</v>
      </c>
      <c r="B669" t="s">
        <v>671</v>
      </c>
    </row>
    <row r="670" spans="1:2" x14ac:dyDescent="0.25">
      <c r="A670" s="1" t="s">
        <v>1360</v>
      </c>
      <c r="B670" t="s">
        <v>672</v>
      </c>
    </row>
    <row r="671" spans="1:2" x14ac:dyDescent="0.25">
      <c r="A671" s="1" t="s">
        <v>1361</v>
      </c>
      <c r="B671" t="s">
        <v>673</v>
      </c>
    </row>
    <row r="672" spans="1:2" x14ac:dyDescent="0.25">
      <c r="A672" s="1" t="s">
        <v>1362</v>
      </c>
      <c r="B672" t="s">
        <v>674</v>
      </c>
    </row>
    <row r="673" spans="1:2" x14ac:dyDescent="0.25">
      <c r="A673" s="1" t="s">
        <v>1363</v>
      </c>
      <c r="B673" t="s">
        <v>675</v>
      </c>
    </row>
    <row r="674" spans="1:2" x14ac:dyDescent="0.25">
      <c r="A674" s="1" t="s">
        <v>1364</v>
      </c>
      <c r="B674" t="s">
        <v>676</v>
      </c>
    </row>
    <row r="675" spans="1:2" x14ac:dyDescent="0.25">
      <c r="A675" s="82" t="s">
        <v>1372</v>
      </c>
      <c r="B675" t="s">
        <v>1373</v>
      </c>
    </row>
    <row r="676" spans="1:2" x14ac:dyDescent="0.25">
      <c r="A676" s="82" t="s">
        <v>1377</v>
      </c>
      <c r="B676" t="s">
        <v>1374</v>
      </c>
    </row>
    <row r="677" spans="1:2" x14ac:dyDescent="0.25">
      <c r="A677" s="1" t="s">
        <v>1365</v>
      </c>
      <c r="B677" t="s">
        <v>691</v>
      </c>
    </row>
    <row r="680" spans="1:2" x14ac:dyDescent="0.25">
      <c r="A680" t="s">
        <v>1370</v>
      </c>
    </row>
    <row r="681" spans="1:2" x14ac:dyDescent="0.25">
      <c r="A681" t="s">
        <v>1371</v>
      </c>
      <c r="B681" t="s">
        <v>1375</v>
      </c>
    </row>
    <row r="682" spans="1:2" x14ac:dyDescent="0.25">
      <c r="A682" t="s">
        <v>1371</v>
      </c>
      <c r="B682" t="s">
        <v>1376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AF5D-DB41-41E2-A1DE-EBBFCFA0FBE7}">
  <dimension ref="A1:H681"/>
  <sheetViews>
    <sheetView workbookViewId="0">
      <pane xSplit="2" ySplit="2" topLeftCell="C3" activePane="bottomRight" state="frozen"/>
      <selection pane="topRight" activeCell="C1" sqref="C1"/>
      <selection pane="bottomLeft" activeCell="A2" sqref="A2"/>
      <selection pane="bottomRight" activeCell="K26" sqref="K26"/>
    </sheetView>
  </sheetViews>
  <sheetFormatPr defaultRowHeight="15" x14ac:dyDescent="0.25"/>
  <cols>
    <col min="2" max="2" width="19.42578125" bestFit="1" customWidth="1"/>
    <col min="3" max="3" width="17" customWidth="1"/>
    <col min="4" max="4" width="14.140625" customWidth="1"/>
    <col min="5" max="5" width="11.85546875" customWidth="1"/>
    <col min="6" max="6" width="14.28515625" customWidth="1"/>
    <col min="7" max="7" width="12.28515625" customWidth="1"/>
    <col min="8" max="8" width="14" customWidth="1"/>
  </cols>
  <sheetData>
    <row r="1" spans="1:8" x14ac:dyDescent="0.25">
      <c r="C1" s="81" t="s">
        <v>1381</v>
      </c>
      <c r="D1" s="81" t="s">
        <v>1381</v>
      </c>
      <c r="E1" s="81" t="s">
        <v>1381</v>
      </c>
      <c r="F1" s="81" t="s">
        <v>1381</v>
      </c>
      <c r="G1" s="81" t="s">
        <v>1369</v>
      </c>
      <c r="H1" s="81" t="s">
        <v>1369</v>
      </c>
    </row>
    <row r="2" spans="1:8" ht="75" x14ac:dyDescent="0.25">
      <c r="A2" s="80" t="s">
        <v>1369</v>
      </c>
      <c r="B2" t="s">
        <v>1386</v>
      </c>
      <c r="C2" s="79" t="s">
        <v>692</v>
      </c>
      <c r="D2" s="79" t="s">
        <v>1380</v>
      </c>
      <c r="E2" s="79" t="s">
        <v>1382</v>
      </c>
      <c r="F2" s="79" t="s">
        <v>1383</v>
      </c>
      <c r="G2" s="79" t="s">
        <v>1384</v>
      </c>
      <c r="H2" s="79" t="s">
        <v>1385</v>
      </c>
    </row>
    <row r="3" spans="1:8" x14ac:dyDescent="0.25">
      <c r="A3" s="1" t="s">
        <v>693</v>
      </c>
      <c r="B3" t="s">
        <v>138</v>
      </c>
      <c r="C3" s="2">
        <v>56058</v>
      </c>
      <c r="D3" s="3">
        <v>0.71</v>
      </c>
      <c r="E3" s="2">
        <v>11998</v>
      </c>
      <c r="F3" s="3">
        <v>0.91500000000000004</v>
      </c>
      <c r="G3" s="2">
        <v>1497592</v>
      </c>
      <c r="H3" s="2">
        <v>3838699</v>
      </c>
    </row>
    <row r="4" spans="1:8" x14ac:dyDescent="0.25">
      <c r="A4" s="1" t="s">
        <v>694</v>
      </c>
      <c r="B4" t="s">
        <v>139</v>
      </c>
      <c r="C4" s="2">
        <v>60951</v>
      </c>
      <c r="D4" s="3">
        <v>0.54600000000000004</v>
      </c>
      <c r="E4" s="2">
        <v>15768</v>
      </c>
      <c r="F4" s="3">
        <v>0.86699999999999999</v>
      </c>
      <c r="G4" s="2">
        <v>83075</v>
      </c>
      <c r="H4" s="2">
        <v>242791</v>
      </c>
    </row>
    <row r="5" spans="1:8" x14ac:dyDescent="0.25">
      <c r="A5" s="1" t="s">
        <v>695</v>
      </c>
      <c r="B5" t="s">
        <v>140</v>
      </c>
      <c r="C5" s="2">
        <v>48717</v>
      </c>
      <c r="D5" s="3">
        <v>0.499</v>
      </c>
      <c r="E5" s="2">
        <v>17211</v>
      </c>
      <c r="F5" s="3">
        <v>0.85299999999999998</v>
      </c>
      <c r="G5" s="2">
        <v>343449</v>
      </c>
      <c r="H5" s="2">
        <v>650051</v>
      </c>
    </row>
    <row r="6" spans="1:8" x14ac:dyDescent="0.25">
      <c r="A6" s="1" t="s">
        <v>696</v>
      </c>
      <c r="B6" t="s">
        <v>0</v>
      </c>
      <c r="C6" s="2">
        <v>50919</v>
      </c>
      <c r="D6" s="3">
        <v>0.60799999999999998</v>
      </c>
      <c r="E6" s="2">
        <v>15722</v>
      </c>
      <c r="F6" s="3">
        <v>0.88500000000000001</v>
      </c>
      <c r="G6" s="2">
        <v>199547</v>
      </c>
      <c r="H6" s="2">
        <v>516798</v>
      </c>
    </row>
    <row r="7" spans="1:8" x14ac:dyDescent="0.25">
      <c r="A7" s="1" t="s">
        <v>697</v>
      </c>
      <c r="B7" t="s">
        <v>141</v>
      </c>
      <c r="C7" s="2">
        <v>42108</v>
      </c>
      <c r="D7" s="3">
        <v>0.73499999999999999</v>
      </c>
      <c r="E7" s="2">
        <v>9210</v>
      </c>
      <c r="F7" s="3">
        <v>0.92200000000000004</v>
      </c>
      <c r="G7" s="2">
        <v>0</v>
      </c>
      <c r="H7" s="2">
        <v>613734</v>
      </c>
    </row>
    <row r="8" spans="1:8" x14ac:dyDescent="0.25">
      <c r="A8" s="1" t="s">
        <v>698</v>
      </c>
      <c r="B8" t="s">
        <v>142</v>
      </c>
      <c r="C8" s="2">
        <v>48087</v>
      </c>
      <c r="D8" s="3">
        <v>0.56899999999999995</v>
      </c>
      <c r="E8" s="2">
        <v>16041</v>
      </c>
      <c r="F8" s="3">
        <v>0.873</v>
      </c>
      <c r="G8" s="2">
        <v>494155</v>
      </c>
      <c r="H8" s="2">
        <v>711984</v>
      </c>
    </row>
    <row r="9" spans="1:8" x14ac:dyDescent="0.25">
      <c r="A9" s="1" t="s">
        <v>699</v>
      </c>
      <c r="B9" t="s">
        <v>143</v>
      </c>
      <c r="C9" s="2">
        <v>59859</v>
      </c>
      <c r="D9" s="3">
        <v>0.39700000000000002</v>
      </c>
      <c r="E9" s="2">
        <v>19419</v>
      </c>
      <c r="F9" s="3">
        <v>0.82299999999999995</v>
      </c>
      <c r="G9" s="2">
        <v>85001</v>
      </c>
      <c r="H9" s="2">
        <v>80478</v>
      </c>
    </row>
    <row r="10" spans="1:8" x14ac:dyDescent="0.25">
      <c r="A10" s="1" t="s">
        <v>700</v>
      </c>
      <c r="B10" t="s">
        <v>144</v>
      </c>
      <c r="C10" s="2">
        <v>43281</v>
      </c>
      <c r="D10" s="3">
        <v>0.49099999999999999</v>
      </c>
      <c r="E10" s="2">
        <v>15624</v>
      </c>
      <c r="F10" s="3">
        <v>0.85099999999999998</v>
      </c>
      <c r="G10" s="2">
        <v>436695</v>
      </c>
      <c r="H10" s="2">
        <v>415385</v>
      </c>
    </row>
    <row r="11" spans="1:8" x14ac:dyDescent="0.25">
      <c r="A11" s="1" t="s">
        <v>701</v>
      </c>
      <c r="B11" t="s">
        <v>145</v>
      </c>
      <c r="C11" s="2">
        <v>59574</v>
      </c>
      <c r="D11" s="3">
        <v>0.59799999999999998</v>
      </c>
      <c r="E11" s="2">
        <v>15352</v>
      </c>
      <c r="F11" s="3">
        <v>0.88200000000000001</v>
      </c>
      <c r="G11" s="2">
        <v>2742</v>
      </c>
      <c r="H11" s="2">
        <v>117753</v>
      </c>
    </row>
    <row r="12" spans="1:8" x14ac:dyDescent="0.25">
      <c r="A12" s="1" t="s">
        <v>702</v>
      </c>
      <c r="B12" t="s">
        <v>146</v>
      </c>
      <c r="C12" s="2">
        <v>45591</v>
      </c>
      <c r="D12" s="3">
        <v>0.50800000000000001</v>
      </c>
      <c r="E12" s="2">
        <v>16602</v>
      </c>
      <c r="F12" s="3">
        <v>0.85599999999999998</v>
      </c>
      <c r="G12" s="2">
        <v>822191</v>
      </c>
      <c r="H12" s="2">
        <v>590204</v>
      </c>
    </row>
    <row r="13" spans="1:8" x14ac:dyDescent="0.25">
      <c r="A13" s="1" t="s">
        <v>703</v>
      </c>
      <c r="B13" t="s">
        <v>147</v>
      </c>
      <c r="C13" s="2">
        <v>46050</v>
      </c>
      <c r="D13" s="3">
        <v>0.496</v>
      </c>
      <c r="E13" s="2">
        <v>17125</v>
      </c>
      <c r="F13" s="3">
        <v>0.85199999999999998</v>
      </c>
      <c r="G13" s="2">
        <v>259656</v>
      </c>
      <c r="H13" s="2">
        <v>27702</v>
      </c>
    </row>
    <row r="14" spans="1:8" x14ac:dyDescent="0.25">
      <c r="A14" s="1" t="s">
        <v>704</v>
      </c>
      <c r="B14" t="s">
        <v>148</v>
      </c>
      <c r="C14" s="2">
        <v>38700</v>
      </c>
      <c r="D14" s="3">
        <v>0.80300000000000005</v>
      </c>
      <c r="E14" s="2">
        <v>5224</v>
      </c>
      <c r="F14" s="3">
        <v>0.94199999999999995</v>
      </c>
      <c r="G14" s="2">
        <v>950812</v>
      </c>
      <c r="H14" s="2">
        <v>849159</v>
      </c>
    </row>
    <row r="15" spans="1:8" x14ac:dyDescent="0.25">
      <c r="A15" s="1" t="s">
        <v>705</v>
      </c>
      <c r="B15" t="s">
        <v>149</v>
      </c>
      <c r="C15" s="2">
        <v>45327</v>
      </c>
      <c r="D15" s="3">
        <v>0.755</v>
      </c>
      <c r="E15" s="2">
        <v>10871</v>
      </c>
      <c r="F15" s="3">
        <v>0.92800000000000005</v>
      </c>
      <c r="G15" s="2">
        <v>243797</v>
      </c>
      <c r="H15" s="2">
        <v>0</v>
      </c>
    </row>
    <row r="16" spans="1:8" x14ac:dyDescent="0.25">
      <c r="A16" s="1" t="s">
        <v>706</v>
      </c>
      <c r="B16" t="s">
        <v>150</v>
      </c>
      <c r="C16" s="2">
        <v>61128</v>
      </c>
      <c r="D16" s="3">
        <v>0.76200000000000001</v>
      </c>
      <c r="E16" s="2">
        <v>11707</v>
      </c>
      <c r="F16" s="3">
        <v>0.93</v>
      </c>
      <c r="G16" s="2">
        <v>4246</v>
      </c>
      <c r="H16" s="2">
        <v>0</v>
      </c>
    </row>
    <row r="17" spans="1:8" x14ac:dyDescent="0.25">
      <c r="A17" s="1" t="s">
        <v>707</v>
      </c>
      <c r="B17" t="s">
        <v>1</v>
      </c>
      <c r="C17" s="2">
        <v>57324</v>
      </c>
      <c r="D17" s="3">
        <v>0.77100000000000002</v>
      </c>
      <c r="E17" s="2">
        <v>7400</v>
      </c>
      <c r="F17" s="3">
        <v>0.93300000000000005</v>
      </c>
      <c r="G17" s="2">
        <v>70205</v>
      </c>
      <c r="H17" s="2">
        <v>0</v>
      </c>
    </row>
    <row r="18" spans="1:8" x14ac:dyDescent="0.25">
      <c r="A18" s="1" t="s">
        <v>708</v>
      </c>
      <c r="B18" t="s">
        <v>151</v>
      </c>
      <c r="C18" s="2">
        <v>50295</v>
      </c>
      <c r="D18" s="3">
        <v>0.83199999999999996</v>
      </c>
      <c r="E18" s="2">
        <v>6099</v>
      </c>
      <c r="F18" s="3">
        <v>0.95099999999999996</v>
      </c>
      <c r="G18" s="2">
        <v>36143</v>
      </c>
      <c r="H18" s="2">
        <v>0</v>
      </c>
    </row>
    <row r="19" spans="1:8" x14ac:dyDescent="0.25">
      <c r="A19" s="1" t="s">
        <v>709</v>
      </c>
      <c r="B19" t="s">
        <v>152</v>
      </c>
      <c r="C19" s="2">
        <v>58599</v>
      </c>
      <c r="D19" s="3">
        <v>0.75700000000000001</v>
      </c>
      <c r="E19" s="2">
        <v>11205</v>
      </c>
      <c r="F19" s="3">
        <v>0.92900000000000005</v>
      </c>
      <c r="G19" s="2">
        <v>0</v>
      </c>
      <c r="H19" s="2">
        <v>0</v>
      </c>
    </row>
    <row r="20" spans="1:8" x14ac:dyDescent="0.25">
      <c r="A20" s="1" t="s">
        <v>710</v>
      </c>
      <c r="B20" t="s">
        <v>153</v>
      </c>
      <c r="C20" s="2">
        <v>49041</v>
      </c>
      <c r="D20" s="3">
        <v>0.85599999999999998</v>
      </c>
      <c r="E20" s="2">
        <v>7048</v>
      </c>
      <c r="F20" s="3">
        <v>0.95799999999999996</v>
      </c>
      <c r="G20" s="2">
        <v>183784</v>
      </c>
      <c r="H20" s="2">
        <v>0</v>
      </c>
    </row>
    <row r="21" spans="1:8" x14ac:dyDescent="0.25">
      <c r="A21" s="1" t="s">
        <v>711</v>
      </c>
      <c r="B21" t="s">
        <v>154</v>
      </c>
      <c r="C21" s="2">
        <v>42921</v>
      </c>
      <c r="D21" s="3">
        <v>0.82699999999999996</v>
      </c>
      <c r="E21" s="2">
        <v>4927</v>
      </c>
      <c r="F21" s="3">
        <v>0.94899999999999995</v>
      </c>
      <c r="G21" s="2">
        <v>172987</v>
      </c>
      <c r="H21" s="2">
        <v>0</v>
      </c>
    </row>
    <row r="22" spans="1:8" x14ac:dyDescent="0.25">
      <c r="A22" s="1" t="s">
        <v>712</v>
      </c>
      <c r="B22" t="s">
        <v>155</v>
      </c>
      <c r="C22" s="2">
        <v>65997</v>
      </c>
      <c r="D22" s="3">
        <v>0.751</v>
      </c>
      <c r="E22" s="2">
        <v>10202</v>
      </c>
      <c r="F22" s="3">
        <v>0.92700000000000005</v>
      </c>
      <c r="G22" s="2">
        <v>15686</v>
      </c>
      <c r="H22" s="2">
        <v>0</v>
      </c>
    </row>
    <row r="23" spans="1:8" x14ac:dyDescent="0.25">
      <c r="A23" s="1" t="s">
        <v>713</v>
      </c>
      <c r="B23" t="s">
        <v>156</v>
      </c>
      <c r="C23" s="2">
        <v>50793</v>
      </c>
      <c r="D23" s="3">
        <v>0.71099999999999997</v>
      </c>
      <c r="E23" s="2">
        <v>8943</v>
      </c>
      <c r="F23" s="3">
        <v>0.91500000000000004</v>
      </c>
      <c r="G23" s="2">
        <v>131831</v>
      </c>
      <c r="H23" s="2">
        <v>131577</v>
      </c>
    </row>
    <row r="24" spans="1:8" x14ac:dyDescent="0.25">
      <c r="A24" s="1" t="s">
        <v>714</v>
      </c>
      <c r="B24" t="s">
        <v>157</v>
      </c>
      <c r="C24" s="2">
        <v>58860</v>
      </c>
      <c r="D24" s="3">
        <v>0.81499999999999995</v>
      </c>
      <c r="E24" s="2">
        <v>9512</v>
      </c>
      <c r="F24" s="3">
        <v>0.94599999999999995</v>
      </c>
      <c r="G24" s="2">
        <v>52682</v>
      </c>
      <c r="H24" s="2">
        <v>0</v>
      </c>
    </row>
    <row r="25" spans="1:8" x14ac:dyDescent="0.25">
      <c r="A25" s="1" t="s">
        <v>715</v>
      </c>
      <c r="B25" t="s">
        <v>158</v>
      </c>
      <c r="C25" s="2">
        <v>45792</v>
      </c>
      <c r="D25" s="3">
        <v>0.78700000000000003</v>
      </c>
      <c r="E25" s="2">
        <v>7552</v>
      </c>
      <c r="F25" s="3">
        <v>0.93799999999999994</v>
      </c>
      <c r="G25" s="2">
        <v>536797</v>
      </c>
      <c r="H25" s="2">
        <v>85413</v>
      </c>
    </row>
    <row r="26" spans="1:8" x14ac:dyDescent="0.25">
      <c r="A26" s="1" t="s">
        <v>716</v>
      </c>
      <c r="B26" t="s">
        <v>2</v>
      </c>
      <c r="C26" s="2">
        <v>51996</v>
      </c>
      <c r="D26" s="3">
        <v>0.84699999999999998</v>
      </c>
      <c r="E26" s="2">
        <v>4228</v>
      </c>
      <c r="F26" s="3">
        <v>0.95499999999999996</v>
      </c>
      <c r="G26" s="2">
        <v>366531</v>
      </c>
      <c r="H26" s="2">
        <v>0</v>
      </c>
    </row>
    <row r="27" spans="1:8" x14ac:dyDescent="0.25">
      <c r="A27" s="1" t="s">
        <v>717</v>
      </c>
      <c r="B27" t="s">
        <v>3</v>
      </c>
      <c r="C27" s="2">
        <v>43335</v>
      </c>
      <c r="D27" s="3">
        <v>0.72099999999999997</v>
      </c>
      <c r="E27" s="2">
        <v>10298</v>
      </c>
      <c r="F27" s="3">
        <v>0.91800000000000004</v>
      </c>
      <c r="G27" s="2">
        <v>191826</v>
      </c>
      <c r="H27" s="2">
        <v>183077</v>
      </c>
    </row>
    <row r="28" spans="1:8" x14ac:dyDescent="0.25">
      <c r="A28" s="1" t="s">
        <v>718</v>
      </c>
      <c r="B28" t="s">
        <v>159</v>
      </c>
      <c r="C28" s="2">
        <v>50265</v>
      </c>
      <c r="D28" s="3">
        <v>0.77900000000000003</v>
      </c>
      <c r="E28" s="2">
        <v>9865</v>
      </c>
      <c r="F28" s="3">
        <v>0.93500000000000005</v>
      </c>
      <c r="G28" s="2">
        <v>1226855</v>
      </c>
      <c r="H28" s="2">
        <v>1041379</v>
      </c>
    </row>
    <row r="29" spans="1:8" x14ac:dyDescent="0.25">
      <c r="A29" s="1" t="s">
        <v>719</v>
      </c>
      <c r="B29" t="s">
        <v>160</v>
      </c>
      <c r="C29" s="2">
        <v>55164</v>
      </c>
      <c r="D29" s="3">
        <v>0.75700000000000001</v>
      </c>
      <c r="E29" s="2">
        <v>8104</v>
      </c>
      <c r="F29" s="3">
        <v>0.92900000000000005</v>
      </c>
      <c r="G29" s="2">
        <v>214823</v>
      </c>
      <c r="H29" s="2">
        <v>161632</v>
      </c>
    </row>
    <row r="30" spans="1:8" x14ac:dyDescent="0.25">
      <c r="A30" s="1" t="s">
        <v>720</v>
      </c>
      <c r="B30" t="s">
        <v>4</v>
      </c>
      <c r="C30" s="2">
        <v>55455</v>
      </c>
      <c r="D30" s="3">
        <v>0.73199999999999998</v>
      </c>
      <c r="E30" s="2">
        <v>13395</v>
      </c>
      <c r="F30" s="3">
        <v>0.92100000000000004</v>
      </c>
      <c r="G30" s="2">
        <v>152674</v>
      </c>
      <c r="H30" s="2">
        <v>238836</v>
      </c>
    </row>
    <row r="31" spans="1:8" x14ac:dyDescent="0.25">
      <c r="A31" s="1" t="s">
        <v>721</v>
      </c>
      <c r="B31" t="s">
        <v>5</v>
      </c>
      <c r="C31" s="2">
        <v>48537</v>
      </c>
      <c r="D31" s="3">
        <v>0.74199999999999999</v>
      </c>
      <c r="E31" s="2">
        <v>13028</v>
      </c>
      <c r="F31" s="3">
        <v>0.92400000000000004</v>
      </c>
      <c r="G31" s="2">
        <v>620357</v>
      </c>
      <c r="H31" s="2">
        <v>84145</v>
      </c>
    </row>
    <row r="32" spans="1:8" x14ac:dyDescent="0.25">
      <c r="A32" s="1" t="s">
        <v>722</v>
      </c>
      <c r="B32" t="s">
        <v>161</v>
      </c>
      <c r="C32" s="2">
        <v>34815</v>
      </c>
      <c r="D32" s="3">
        <v>0.77400000000000002</v>
      </c>
      <c r="E32" s="2">
        <v>10173</v>
      </c>
      <c r="F32" s="3">
        <v>0.93400000000000005</v>
      </c>
      <c r="G32" s="2">
        <v>1312294</v>
      </c>
      <c r="H32" s="2">
        <v>233855</v>
      </c>
    </row>
    <row r="33" spans="1:8" x14ac:dyDescent="0.25">
      <c r="A33" s="1" t="s">
        <v>723</v>
      </c>
      <c r="B33" t="s">
        <v>162</v>
      </c>
      <c r="C33" s="2">
        <v>63219</v>
      </c>
      <c r="D33" s="3">
        <v>0.56499999999999995</v>
      </c>
      <c r="E33" s="2">
        <v>18811</v>
      </c>
      <c r="F33" s="3">
        <v>0.872</v>
      </c>
      <c r="G33" s="2">
        <v>70740</v>
      </c>
      <c r="H33" s="2">
        <v>64007</v>
      </c>
    </row>
    <row r="34" spans="1:8" x14ac:dyDescent="0.25">
      <c r="A34" s="1" t="s">
        <v>724</v>
      </c>
      <c r="B34" t="s">
        <v>163</v>
      </c>
      <c r="C34" s="2">
        <v>44796</v>
      </c>
      <c r="D34" s="3">
        <v>0.81799999999999995</v>
      </c>
      <c r="E34" s="2">
        <v>6477</v>
      </c>
      <c r="F34" s="3">
        <v>0.94699999999999995</v>
      </c>
      <c r="G34" s="2">
        <v>517122</v>
      </c>
      <c r="H34" s="2">
        <v>191171</v>
      </c>
    </row>
    <row r="35" spans="1:8" x14ac:dyDescent="0.25">
      <c r="A35" s="1" t="s">
        <v>725</v>
      </c>
      <c r="B35" t="s">
        <v>6</v>
      </c>
      <c r="C35" s="2">
        <v>47838</v>
      </c>
      <c r="D35" s="3">
        <v>0.73299999999999998</v>
      </c>
      <c r="E35" s="2">
        <v>12523</v>
      </c>
      <c r="F35" s="3">
        <v>0.92200000000000004</v>
      </c>
      <c r="G35" s="2">
        <v>938845</v>
      </c>
      <c r="H35" s="2">
        <v>500481</v>
      </c>
    </row>
    <row r="36" spans="1:8" x14ac:dyDescent="0.25">
      <c r="A36" s="1" t="s">
        <v>726</v>
      </c>
      <c r="B36" t="s">
        <v>7</v>
      </c>
      <c r="C36" s="2">
        <v>52308</v>
      </c>
      <c r="D36" s="3">
        <v>0.76100000000000001</v>
      </c>
      <c r="E36" s="2">
        <v>12063</v>
      </c>
      <c r="F36" s="3">
        <v>0.93</v>
      </c>
      <c r="G36" s="2">
        <v>893146</v>
      </c>
      <c r="H36" s="2">
        <v>263545</v>
      </c>
    </row>
    <row r="37" spans="1:8" x14ac:dyDescent="0.25">
      <c r="A37" s="1" t="s">
        <v>727</v>
      </c>
      <c r="B37" t="s">
        <v>164</v>
      </c>
      <c r="C37" s="2">
        <v>47325</v>
      </c>
      <c r="D37" s="3">
        <v>0.56100000000000005</v>
      </c>
      <c r="E37" s="2">
        <v>14688</v>
      </c>
      <c r="F37" s="3">
        <v>0.871</v>
      </c>
      <c r="G37" s="2">
        <v>1468914</v>
      </c>
      <c r="H37" s="2">
        <v>288260</v>
      </c>
    </row>
    <row r="38" spans="1:8" x14ac:dyDescent="0.25">
      <c r="A38" s="1" t="s">
        <v>728</v>
      </c>
      <c r="B38" t="s">
        <v>165</v>
      </c>
      <c r="C38" s="2">
        <v>51081</v>
      </c>
      <c r="D38" s="3">
        <v>0.754</v>
      </c>
      <c r="E38" s="2">
        <v>11929</v>
      </c>
      <c r="F38" s="3">
        <v>0.92800000000000005</v>
      </c>
      <c r="G38" s="2">
        <v>427975</v>
      </c>
      <c r="H38" s="2">
        <v>154884</v>
      </c>
    </row>
    <row r="39" spans="1:8" x14ac:dyDescent="0.25">
      <c r="A39" s="1" t="s">
        <v>729</v>
      </c>
      <c r="B39" t="s">
        <v>166</v>
      </c>
      <c r="C39" s="2">
        <v>68985</v>
      </c>
      <c r="D39" s="3">
        <v>0.63300000000000001</v>
      </c>
      <c r="E39" s="2">
        <v>10762</v>
      </c>
      <c r="F39" s="3">
        <v>0.89200000000000002</v>
      </c>
      <c r="G39" s="2">
        <v>0</v>
      </c>
      <c r="H39" s="2">
        <v>0</v>
      </c>
    </row>
    <row r="40" spans="1:8" x14ac:dyDescent="0.25">
      <c r="A40" s="1" t="s">
        <v>730</v>
      </c>
      <c r="B40" t="s">
        <v>8</v>
      </c>
      <c r="C40" s="2">
        <v>38109</v>
      </c>
      <c r="D40" s="3">
        <v>0.73299999999999998</v>
      </c>
      <c r="E40" s="2">
        <v>7347</v>
      </c>
      <c r="F40" s="3">
        <v>0.92200000000000004</v>
      </c>
      <c r="G40" s="2">
        <v>451218</v>
      </c>
      <c r="H40" s="2">
        <v>86958</v>
      </c>
    </row>
    <row r="41" spans="1:8" x14ac:dyDescent="0.25">
      <c r="A41" s="1" t="s">
        <v>731</v>
      </c>
      <c r="B41" t="s">
        <v>167</v>
      </c>
      <c r="C41" s="2">
        <v>52641</v>
      </c>
      <c r="D41" s="3">
        <v>0.28599999999999998</v>
      </c>
      <c r="E41" s="2">
        <v>22007</v>
      </c>
      <c r="F41" s="3">
        <v>0.79</v>
      </c>
      <c r="G41" s="2">
        <v>43510</v>
      </c>
      <c r="H41" s="2">
        <v>36136</v>
      </c>
    </row>
    <row r="42" spans="1:8" x14ac:dyDescent="0.25">
      <c r="A42" s="1" t="s">
        <v>732</v>
      </c>
      <c r="B42" t="s">
        <v>168</v>
      </c>
      <c r="C42" s="2">
        <v>52788</v>
      </c>
      <c r="D42" s="3">
        <v>0.78100000000000003</v>
      </c>
      <c r="E42" s="2">
        <v>7863</v>
      </c>
      <c r="F42" s="3">
        <v>0.93600000000000005</v>
      </c>
      <c r="G42" s="2">
        <v>270847</v>
      </c>
      <c r="H42" s="2">
        <v>43657</v>
      </c>
    </row>
    <row r="43" spans="1:8" x14ac:dyDescent="0.25">
      <c r="A43" s="1" t="s">
        <v>733</v>
      </c>
      <c r="B43" t="s">
        <v>169</v>
      </c>
      <c r="C43" s="2">
        <v>47601</v>
      </c>
      <c r="D43" s="3">
        <v>0.751</v>
      </c>
      <c r="E43" s="2">
        <v>6914</v>
      </c>
      <c r="F43" s="3">
        <v>0.92700000000000005</v>
      </c>
      <c r="G43" s="2">
        <v>127164</v>
      </c>
      <c r="H43" s="2">
        <v>0</v>
      </c>
    </row>
    <row r="44" spans="1:8" x14ac:dyDescent="0.25">
      <c r="A44" s="1" t="s">
        <v>734</v>
      </c>
      <c r="B44" t="s">
        <v>9</v>
      </c>
      <c r="C44" s="2">
        <v>48009</v>
      </c>
      <c r="D44" s="3">
        <v>0.753</v>
      </c>
      <c r="E44" s="2">
        <v>6292</v>
      </c>
      <c r="F44" s="3">
        <v>0.92800000000000005</v>
      </c>
      <c r="G44" s="2">
        <v>516882</v>
      </c>
      <c r="H44" s="2">
        <v>311282</v>
      </c>
    </row>
    <row r="45" spans="1:8" x14ac:dyDescent="0.25">
      <c r="A45" s="1" t="s">
        <v>735</v>
      </c>
      <c r="B45" t="s">
        <v>170</v>
      </c>
      <c r="C45" s="2">
        <v>44193</v>
      </c>
      <c r="D45" s="3">
        <v>0.78400000000000003</v>
      </c>
      <c r="E45" s="2">
        <v>7614</v>
      </c>
      <c r="F45" s="3">
        <v>0.93700000000000006</v>
      </c>
      <c r="G45" s="2">
        <v>840333</v>
      </c>
      <c r="H45" s="2">
        <v>44051</v>
      </c>
    </row>
    <row r="46" spans="1:8" x14ac:dyDescent="0.25">
      <c r="A46" s="1" t="s">
        <v>736</v>
      </c>
      <c r="B46" t="s">
        <v>171</v>
      </c>
      <c r="C46" s="2">
        <v>45708</v>
      </c>
      <c r="D46" s="3">
        <v>0.82499999999999996</v>
      </c>
      <c r="E46" s="2">
        <v>5788</v>
      </c>
      <c r="F46" s="3">
        <v>0.94899999999999995</v>
      </c>
      <c r="G46" s="2">
        <v>631797</v>
      </c>
      <c r="H46" s="2">
        <v>443905</v>
      </c>
    </row>
    <row r="47" spans="1:8" x14ac:dyDescent="0.25">
      <c r="A47" s="1" t="s">
        <v>737</v>
      </c>
      <c r="B47" t="s">
        <v>172</v>
      </c>
      <c r="C47" s="2">
        <v>37404</v>
      </c>
      <c r="D47" s="3">
        <v>0.79</v>
      </c>
      <c r="E47" s="2">
        <v>7153</v>
      </c>
      <c r="F47" s="3">
        <v>0.93899999999999995</v>
      </c>
      <c r="G47" s="2">
        <v>106515</v>
      </c>
      <c r="H47" s="2">
        <v>133388</v>
      </c>
    </row>
    <row r="48" spans="1:8" x14ac:dyDescent="0.25">
      <c r="A48" s="1" t="s">
        <v>738</v>
      </c>
      <c r="B48" t="s">
        <v>173</v>
      </c>
      <c r="C48" s="2">
        <v>41964</v>
      </c>
      <c r="D48" s="3">
        <v>0.71199999999999997</v>
      </c>
      <c r="E48" s="2">
        <v>6263</v>
      </c>
      <c r="F48" s="3">
        <v>0.91600000000000004</v>
      </c>
      <c r="G48" s="2">
        <v>247016</v>
      </c>
      <c r="H48" s="2">
        <v>132770</v>
      </c>
    </row>
    <row r="49" spans="1:8" x14ac:dyDescent="0.25">
      <c r="A49" s="1" t="s">
        <v>739</v>
      </c>
      <c r="B49" t="s">
        <v>174</v>
      </c>
      <c r="C49" s="2">
        <v>55320</v>
      </c>
      <c r="D49" s="3">
        <v>0.9</v>
      </c>
      <c r="E49" s="2">
        <v>191</v>
      </c>
      <c r="F49" s="3">
        <v>0.97099999999999997</v>
      </c>
      <c r="G49" s="2">
        <v>480816</v>
      </c>
      <c r="H49" s="2">
        <v>158214</v>
      </c>
    </row>
    <row r="50" spans="1:8" x14ac:dyDescent="0.25">
      <c r="A50" s="1" t="s">
        <v>740</v>
      </c>
      <c r="B50" t="s">
        <v>10</v>
      </c>
      <c r="C50" s="2">
        <v>46746</v>
      </c>
      <c r="D50" s="3">
        <v>0.753</v>
      </c>
      <c r="E50" s="2">
        <v>6485</v>
      </c>
      <c r="F50" s="3">
        <v>0.92800000000000005</v>
      </c>
      <c r="G50" s="2">
        <v>569331</v>
      </c>
      <c r="H50" s="2">
        <v>298303</v>
      </c>
    </row>
    <row r="51" spans="1:8" x14ac:dyDescent="0.25">
      <c r="A51" s="1" t="s">
        <v>741</v>
      </c>
      <c r="B51" t="s">
        <v>175</v>
      </c>
      <c r="C51" s="2">
        <v>45444</v>
      </c>
      <c r="D51" s="3">
        <v>0.71899999999999997</v>
      </c>
      <c r="E51" s="2">
        <v>9022</v>
      </c>
      <c r="F51" s="3">
        <v>0.91800000000000004</v>
      </c>
      <c r="G51" s="2">
        <v>1458926</v>
      </c>
      <c r="H51" s="2">
        <v>59326</v>
      </c>
    </row>
    <row r="52" spans="1:8" x14ac:dyDescent="0.25">
      <c r="A52" s="1" t="s">
        <v>742</v>
      </c>
      <c r="B52" t="s">
        <v>176</v>
      </c>
      <c r="C52" s="2">
        <v>47436</v>
      </c>
      <c r="D52" s="3">
        <v>0.71699999999999997</v>
      </c>
      <c r="E52" s="2">
        <v>12414</v>
      </c>
      <c r="F52" s="3">
        <v>0.91700000000000004</v>
      </c>
      <c r="G52" s="2">
        <v>173613</v>
      </c>
      <c r="H52" s="2">
        <v>0</v>
      </c>
    </row>
    <row r="53" spans="1:8" x14ac:dyDescent="0.25">
      <c r="A53" s="1" t="s">
        <v>743</v>
      </c>
      <c r="B53" t="s">
        <v>177</v>
      </c>
      <c r="C53" s="2">
        <v>41793</v>
      </c>
      <c r="D53" s="3">
        <v>0.73</v>
      </c>
      <c r="E53" s="2">
        <v>7831</v>
      </c>
      <c r="F53" s="3">
        <v>0.92100000000000004</v>
      </c>
      <c r="G53" s="2">
        <v>275021</v>
      </c>
      <c r="H53" s="2">
        <v>39902</v>
      </c>
    </row>
    <row r="54" spans="1:8" x14ac:dyDescent="0.25">
      <c r="A54" s="1" t="s">
        <v>744</v>
      </c>
      <c r="B54" t="s">
        <v>11</v>
      </c>
      <c r="C54" s="2">
        <v>53406</v>
      </c>
      <c r="D54" s="3">
        <v>0.51300000000000001</v>
      </c>
      <c r="E54" s="2">
        <v>13394</v>
      </c>
      <c r="F54" s="3">
        <v>0.85699999999999998</v>
      </c>
      <c r="G54" s="2">
        <v>118083</v>
      </c>
      <c r="H54" s="2">
        <v>0</v>
      </c>
    </row>
    <row r="55" spans="1:8" x14ac:dyDescent="0.25">
      <c r="A55" s="1" t="s">
        <v>745</v>
      </c>
      <c r="B55" t="s">
        <v>178</v>
      </c>
      <c r="C55" s="2">
        <v>46878</v>
      </c>
      <c r="D55" s="3">
        <v>0.72699999999999998</v>
      </c>
      <c r="E55" s="2">
        <v>8597</v>
      </c>
      <c r="F55" s="3">
        <v>0.92</v>
      </c>
      <c r="G55" s="2">
        <v>153192</v>
      </c>
      <c r="H55" s="2">
        <v>39038</v>
      </c>
    </row>
    <row r="56" spans="1:8" x14ac:dyDescent="0.25">
      <c r="A56" s="1" t="s">
        <v>746</v>
      </c>
      <c r="B56" t="s">
        <v>179</v>
      </c>
      <c r="C56" s="2">
        <v>47835</v>
      </c>
      <c r="D56" s="3">
        <v>0.70799999999999996</v>
      </c>
      <c r="E56" s="2">
        <v>10334</v>
      </c>
      <c r="F56" s="3">
        <v>0.91500000000000004</v>
      </c>
      <c r="G56" s="2">
        <v>237314</v>
      </c>
      <c r="H56" s="2">
        <v>0</v>
      </c>
    </row>
    <row r="57" spans="1:8" x14ac:dyDescent="0.25">
      <c r="A57" s="1" t="s">
        <v>747</v>
      </c>
      <c r="B57" t="s">
        <v>180</v>
      </c>
      <c r="C57" s="2">
        <v>53589</v>
      </c>
      <c r="D57" s="3">
        <v>0.57499999999999996</v>
      </c>
      <c r="E57" s="2">
        <v>11289</v>
      </c>
      <c r="F57" s="3">
        <v>0.875</v>
      </c>
      <c r="G57" s="2">
        <v>14064</v>
      </c>
      <c r="H57" s="2">
        <v>0</v>
      </c>
    </row>
    <row r="58" spans="1:8" x14ac:dyDescent="0.25">
      <c r="A58" s="1" t="s">
        <v>748</v>
      </c>
      <c r="B58" t="s">
        <v>181</v>
      </c>
      <c r="C58" s="2">
        <v>40944</v>
      </c>
      <c r="D58" s="3">
        <v>0.69499999999999995</v>
      </c>
      <c r="E58" s="2">
        <v>11605</v>
      </c>
      <c r="F58" s="3">
        <v>0.91100000000000003</v>
      </c>
      <c r="G58" s="2">
        <v>460155</v>
      </c>
      <c r="H58" s="2">
        <v>116566</v>
      </c>
    </row>
    <row r="59" spans="1:8" x14ac:dyDescent="0.25">
      <c r="A59" s="1" t="s">
        <v>749</v>
      </c>
      <c r="B59" t="s">
        <v>182</v>
      </c>
      <c r="C59" s="2">
        <v>47118</v>
      </c>
      <c r="D59" s="3">
        <v>0.80500000000000005</v>
      </c>
      <c r="E59" s="2">
        <v>9021</v>
      </c>
      <c r="F59" s="3">
        <v>0.94299999999999995</v>
      </c>
      <c r="G59" s="2">
        <v>342090</v>
      </c>
      <c r="H59" s="2">
        <v>214679</v>
      </c>
    </row>
    <row r="60" spans="1:8" x14ac:dyDescent="0.25">
      <c r="A60" s="1" t="s">
        <v>750</v>
      </c>
      <c r="B60" t="s">
        <v>12</v>
      </c>
      <c r="C60" s="2">
        <v>52014</v>
      </c>
      <c r="D60" s="3">
        <v>0.76400000000000001</v>
      </c>
      <c r="E60" s="2">
        <v>7465</v>
      </c>
      <c r="F60" s="3">
        <v>0.93100000000000005</v>
      </c>
      <c r="G60" s="2">
        <v>498776</v>
      </c>
      <c r="H60" s="2">
        <v>43794</v>
      </c>
    </row>
    <row r="61" spans="1:8" x14ac:dyDescent="0.25">
      <c r="A61" s="1" t="s">
        <v>751</v>
      </c>
      <c r="B61" t="s">
        <v>183</v>
      </c>
      <c r="C61" s="2">
        <v>53478</v>
      </c>
      <c r="D61" s="3">
        <v>0.25</v>
      </c>
      <c r="E61" s="2">
        <v>21677</v>
      </c>
      <c r="F61" s="3">
        <v>0.77500000000000002</v>
      </c>
      <c r="G61" s="2">
        <v>21714</v>
      </c>
      <c r="H61" s="2">
        <v>0</v>
      </c>
    </row>
    <row r="62" spans="1:8" x14ac:dyDescent="0.25">
      <c r="A62" s="1" t="s">
        <v>752</v>
      </c>
      <c r="B62" t="s">
        <v>184</v>
      </c>
      <c r="C62" s="2">
        <v>52914</v>
      </c>
      <c r="D62" s="3">
        <v>0.78700000000000003</v>
      </c>
      <c r="E62" s="2">
        <v>7585</v>
      </c>
      <c r="F62" s="3">
        <v>0.93799999999999994</v>
      </c>
      <c r="G62" s="2">
        <v>200512</v>
      </c>
      <c r="H62" s="2">
        <v>0</v>
      </c>
    </row>
    <row r="63" spans="1:8" x14ac:dyDescent="0.25">
      <c r="A63" s="1" t="s">
        <v>753</v>
      </c>
      <c r="B63" t="s">
        <v>185</v>
      </c>
      <c r="C63" s="2">
        <v>54195</v>
      </c>
      <c r="D63" s="3">
        <v>0.63600000000000001</v>
      </c>
      <c r="E63" s="2">
        <v>15457</v>
      </c>
      <c r="F63" s="3">
        <v>0.89300000000000002</v>
      </c>
      <c r="G63" s="2">
        <v>194257</v>
      </c>
      <c r="H63" s="2">
        <v>69219</v>
      </c>
    </row>
    <row r="64" spans="1:8" x14ac:dyDescent="0.25">
      <c r="A64" s="1" t="s">
        <v>754</v>
      </c>
      <c r="B64" t="s">
        <v>186</v>
      </c>
      <c r="C64" s="2">
        <v>47733</v>
      </c>
      <c r="D64" s="3">
        <v>0.83899999999999997</v>
      </c>
      <c r="E64" s="2">
        <v>5231</v>
      </c>
      <c r="F64" s="3">
        <v>0.95299999999999996</v>
      </c>
      <c r="G64" s="2">
        <v>834403</v>
      </c>
      <c r="H64" s="2">
        <v>538270</v>
      </c>
    </row>
    <row r="65" spans="1:8" x14ac:dyDescent="0.25">
      <c r="A65" s="1" t="s">
        <v>755</v>
      </c>
      <c r="B65" t="s">
        <v>187</v>
      </c>
      <c r="C65" s="2">
        <v>50160</v>
      </c>
      <c r="D65" s="3">
        <v>0.51200000000000001</v>
      </c>
      <c r="E65" s="2">
        <v>17755</v>
      </c>
      <c r="F65" s="3">
        <v>0.85699999999999998</v>
      </c>
      <c r="G65" s="2">
        <v>120469</v>
      </c>
      <c r="H65" s="2">
        <v>31495</v>
      </c>
    </row>
    <row r="66" spans="1:8" x14ac:dyDescent="0.25">
      <c r="A66" s="1" t="s">
        <v>756</v>
      </c>
      <c r="B66" t="s">
        <v>188</v>
      </c>
      <c r="C66" s="2">
        <v>39360</v>
      </c>
      <c r="D66" s="3">
        <v>0.79800000000000004</v>
      </c>
      <c r="E66" s="2">
        <v>6655</v>
      </c>
      <c r="F66" s="3">
        <v>0.94099999999999995</v>
      </c>
      <c r="G66" s="2">
        <v>204789</v>
      </c>
      <c r="H66" s="2">
        <v>179833</v>
      </c>
    </row>
    <row r="67" spans="1:8" x14ac:dyDescent="0.25">
      <c r="A67" s="1" t="s">
        <v>757</v>
      </c>
      <c r="B67" t="s">
        <v>189</v>
      </c>
      <c r="C67" s="2">
        <v>46605</v>
      </c>
      <c r="D67" s="3">
        <v>0.78800000000000003</v>
      </c>
      <c r="E67" s="2">
        <v>6830</v>
      </c>
      <c r="F67" s="3">
        <v>0.93799999999999994</v>
      </c>
      <c r="G67" s="2">
        <v>466885</v>
      </c>
      <c r="H67" s="2">
        <v>170882</v>
      </c>
    </row>
    <row r="68" spans="1:8" x14ac:dyDescent="0.25">
      <c r="A68" s="1" t="s">
        <v>758</v>
      </c>
      <c r="B68" t="s">
        <v>190</v>
      </c>
      <c r="C68" s="2">
        <v>48102</v>
      </c>
      <c r="D68" s="3">
        <v>0.71899999999999997</v>
      </c>
      <c r="E68" s="2">
        <v>9926</v>
      </c>
      <c r="F68" s="3">
        <v>0.91800000000000004</v>
      </c>
      <c r="G68" s="2">
        <v>138389</v>
      </c>
      <c r="H68" s="2">
        <v>73343</v>
      </c>
    </row>
    <row r="69" spans="1:8" x14ac:dyDescent="0.25">
      <c r="A69" s="1" t="s">
        <v>759</v>
      </c>
      <c r="B69" t="s">
        <v>191</v>
      </c>
      <c r="C69" s="2">
        <v>54951</v>
      </c>
      <c r="D69" s="3">
        <v>0.76</v>
      </c>
      <c r="E69" s="2">
        <v>8907</v>
      </c>
      <c r="F69" s="3">
        <v>0.93</v>
      </c>
      <c r="G69" s="2">
        <v>89734</v>
      </c>
      <c r="H69" s="2">
        <v>86479</v>
      </c>
    </row>
    <row r="70" spans="1:8" x14ac:dyDescent="0.25">
      <c r="A70" s="1" t="s">
        <v>760</v>
      </c>
      <c r="B70" t="s">
        <v>192</v>
      </c>
      <c r="C70" s="2">
        <v>38709</v>
      </c>
      <c r="D70" s="3">
        <v>0.87</v>
      </c>
      <c r="E70" s="2">
        <v>3400</v>
      </c>
      <c r="F70" s="3">
        <v>0.96199999999999997</v>
      </c>
      <c r="G70" s="2">
        <v>1363772</v>
      </c>
      <c r="H70" s="2">
        <v>421097</v>
      </c>
    </row>
    <row r="71" spans="1:8" x14ac:dyDescent="0.25">
      <c r="A71" s="1" t="s">
        <v>761</v>
      </c>
      <c r="B71" t="s">
        <v>193</v>
      </c>
      <c r="C71" s="2">
        <v>47232</v>
      </c>
      <c r="D71" s="3">
        <v>0.69899999999999995</v>
      </c>
      <c r="E71" s="2">
        <v>12077</v>
      </c>
      <c r="F71" s="3">
        <v>0.91200000000000003</v>
      </c>
      <c r="G71" s="2">
        <v>556715</v>
      </c>
      <c r="H71" s="2">
        <v>316661</v>
      </c>
    </row>
    <row r="72" spans="1:8" x14ac:dyDescent="0.25">
      <c r="A72" s="1" t="s">
        <v>762</v>
      </c>
      <c r="B72" t="s">
        <v>194</v>
      </c>
      <c r="C72" s="2">
        <v>57624</v>
      </c>
      <c r="D72" s="3">
        <v>0.80700000000000005</v>
      </c>
      <c r="E72" s="2">
        <v>9849</v>
      </c>
      <c r="F72" s="3">
        <v>0.94399999999999995</v>
      </c>
      <c r="G72" s="2">
        <v>469820</v>
      </c>
      <c r="H72" s="2">
        <v>41837</v>
      </c>
    </row>
    <row r="73" spans="1:8" x14ac:dyDescent="0.25">
      <c r="A73" s="1" t="s">
        <v>763</v>
      </c>
      <c r="B73" t="s">
        <v>195</v>
      </c>
      <c r="C73" s="2">
        <v>109752</v>
      </c>
      <c r="D73" s="3">
        <v>0.79900000000000004</v>
      </c>
      <c r="E73" s="2">
        <v>7960</v>
      </c>
      <c r="F73" s="3">
        <v>0.94099999999999995</v>
      </c>
      <c r="G73" s="2">
        <v>6545</v>
      </c>
      <c r="H73" s="2">
        <v>0</v>
      </c>
    </row>
    <row r="74" spans="1:8" x14ac:dyDescent="0.25">
      <c r="A74" s="1" t="s">
        <v>764</v>
      </c>
      <c r="B74" t="s">
        <v>196</v>
      </c>
      <c r="C74" s="2">
        <v>48399</v>
      </c>
      <c r="D74" s="3">
        <v>0.76400000000000001</v>
      </c>
      <c r="E74" s="2">
        <v>8622</v>
      </c>
      <c r="F74" s="3">
        <v>0.93100000000000005</v>
      </c>
      <c r="G74" s="2">
        <v>0</v>
      </c>
      <c r="H74" s="2">
        <v>0</v>
      </c>
    </row>
    <row r="75" spans="1:8" x14ac:dyDescent="0.25">
      <c r="A75" s="1" t="s">
        <v>765</v>
      </c>
      <c r="B75" t="s">
        <v>197</v>
      </c>
      <c r="C75" s="2">
        <v>45303</v>
      </c>
      <c r="D75" s="3">
        <v>0.75800000000000001</v>
      </c>
      <c r="E75" s="2">
        <v>10318</v>
      </c>
      <c r="F75" s="3">
        <v>0.92900000000000005</v>
      </c>
      <c r="G75" s="2">
        <v>416342</v>
      </c>
      <c r="H75" s="2">
        <v>41049</v>
      </c>
    </row>
    <row r="76" spans="1:8" x14ac:dyDescent="0.25">
      <c r="A76" s="1" t="s">
        <v>766</v>
      </c>
      <c r="B76" t="s">
        <v>198</v>
      </c>
      <c r="C76" s="2">
        <v>41763</v>
      </c>
      <c r="D76" s="3">
        <v>0.80800000000000005</v>
      </c>
      <c r="E76" s="2">
        <v>6028</v>
      </c>
      <c r="F76" s="3">
        <v>0.94399999999999995</v>
      </c>
      <c r="G76" s="2">
        <v>1129599</v>
      </c>
      <c r="H76" s="2">
        <v>305401</v>
      </c>
    </row>
    <row r="77" spans="1:8" x14ac:dyDescent="0.25">
      <c r="A77" s="1" t="s">
        <v>767</v>
      </c>
      <c r="B77" t="s">
        <v>199</v>
      </c>
      <c r="C77" s="2">
        <v>42486</v>
      </c>
      <c r="D77" s="3">
        <v>0.66600000000000004</v>
      </c>
      <c r="E77" s="2">
        <v>12066</v>
      </c>
      <c r="F77" s="3">
        <v>0.90200000000000002</v>
      </c>
      <c r="G77" s="2">
        <v>558608</v>
      </c>
      <c r="H77" s="2">
        <v>0</v>
      </c>
    </row>
    <row r="78" spans="1:8" x14ac:dyDescent="0.25">
      <c r="A78" s="1" t="s">
        <v>768</v>
      </c>
      <c r="B78" t="s">
        <v>13</v>
      </c>
      <c r="C78" s="2">
        <v>37284</v>
      </c>
      <c r="D78" s="3">
        <v>0.80100000000000005</v>
      </c>
      <c r="E78" s="2">
        <v>8360</v>
      </c>
      <c r="F78" s="3">
        <v>0.94199999999999995</v>
      </c>
      <c r="G78" s="2">
        <v>336997</v>
      </c>
      <c r="H78" s="2">
        <v>0</v>
      </c>
    </row>
    <row r="79" spans="1:8" x14ac:dyDescent="0.25">
      <c r="A79" s="1" t="s">
        <v>769</v>
      </c>
      <c r="B79" t="s">
        <v>200</v>
      </c>
      <c r="C79" s="2">
        <v>63471</v>
      </c>
      <c r="D79" s="3">
        <v>0.76600000000000001</v>
      </c>
      <c r="E79" s="2">
        <v>9341</v>
      </c>
      <c r="F79" s="3">
        <v>0.93200000000000005</v>
      </c>
      <c r="G79" s="2">
        <v>62661</v>
      </c>
      <c r="H79" s="2">
        <v>120592</v>
      </c>
    </row>
    <row r="80" spans="1:8" x14ac:dyDescent="0.25">
      <c r="A80" s="1" t="s">
        <v>770</v>
      </c>
      <c r="B80" t="s">
        <v>14</v>
      </c>
      <c r="C80" s="2">
        <v>46710</v>
      </c>
      <c r="D80" s="3">
        <v>0.77500000000000002</v>
      </c>
      <c r="E80" s="2">
        <v>10129</v>
      </c>
      <c r="F80" s="3">
        <v>0.93400000000000005</v>
      </c>
      <c r="G80" s="2">
        <v>278478</v>
      </c>
      <c r="H80" s="2">
        <v>0</v>
      </c>
    </row>
    <row r="81" spans="1:8" x14ac:dyDescent="0.25">
      <c r="A81" s="1" t="s">
        <v>771</v>
      </c>
      <c r="B81" t="s">
        <v>201</v>
      </c>
      <c r="C81" s="2">
        <v>50082</v>
      </c>
      <c r="D81" s="3">
        <v>0.73599999999999999</v>
      </c>
      <c r="E81" s="2">
        <v>8581</v>
      </c>
      <c r="F81" s="3">
        <v>0.92300000000000004</v>
      </c>
      <c r="G81" s="2">
        <v>369115</v>
      </c>
      <c r="H81" s="2">
        <v>161631</v>
      </c>
    </row>
    <row r="82" spans="1:8" x14ac:dyDescent="0.25">
      <c r="A82" s="1" t="s">
        <v>772</v>
      </c>
      <c r="B82" t="s">
        <v>202</v>
      </c>
      <c r="C82" s="2">
        <v>46959</v>
      </c>
      <c r="D82" s="3">
        <v>0.79</v>
      </c>
      <c r="E82" s="2">
        <v>6405</v>
      </c>
      <c r="F82" s="3">
        <v>0.93899999999999995</v>
      </c>
      <c r="G82" s="2">
        <v>80448</v>
      </c>
      <c r="H82" s="2">
        <v>147215</v>
      </c>
    </row>
    <row r="83" spans="1:8" x14ac:dyDescent="0.25">
      <c r="A83" s="1" t="s">
        <v>773</v>
      </c>
      <c r="B83" t="s">
        <v>203</v>
      </c>
      <c r="C83" s="2">
        <v>47253</v>
      </c>
      <c r="D83" s="3">
        <v>0.78300000000000003</v>
      </c>
      <c r="E83" s="2">
        <v>7852</v>
      </c>
      <c r="F83" s="3">
        <v>0.93700000000000006</v>
      </c>
      <c r="G83" s="2">
        <v>493474</v>
      </c>
      <c r="H83" s="2">
        <v>214682</v>
      </c>
    </row>
    <row r="84" spans="1:8" x14ac:dyDescent="0.25">
      <c r="A84" s="1" t="s">
        <v>774</v>
      </c>
      <c r="B84" t="s">
        <v>15</v>
      </c>
      <c r="C84" s="2">
        <v>61596</v>
      </c>
      <c r="D84" s="3">
        <v>0.72599999999999998</v>
      </c>
      <c r="E84" s="2">
        <v>12333</v>
      </c>
      <c r="F84" s="3">
        <v>0.92</v>
      </c>
      <c r="G84" s="2">
        <v>14451</v>
      </c>
      <c r="H84" s="2">
        <v>41530</v>
      </c>
    </row>
    <row r="85" spans="1:8" x14ac:dyDescent="0.25">
      <c r="A85" s="1" t="s">
        <v>775</v>
      </c>
      <c r="B85" t="s">
        <v>204</v>
      </c>
      <c r="C85" s="2">
        <v>47256</v>
      </c>
      <c r="D85" s="3">
        <v>0.80500000000000005</v>
      </c>
      <c r="E85" s="2">
        <v>7766</v>
      </c>
      <c r="F85" s="3">
        <v>0.94299999999999995</v>
      </c>
      <c r="G85" s="2">
        <v>108012</v>
      </c>
      <c r="H85" s="2">
        <v>32270</v>
      </c>
    </row>
    <row r="86" spans="1:8" x14ac:dyDescent="0.25">
      <c r="A86" s="1" t="s">
        <v>776</v>
      </c>
      <c r="B86" t="s">
        <v>16</v>
      </c>
      <c r="C86" s="2">
        <v>49620</v>
      </c>
      <c r="D86" s="3">
        <v>0.81</v>
      </c>
      <c r="E86" s="2">
        <v>5524</v>
      </c>
      <c r="F86" s="3">
        <v>0.94399999999999995</v>
      </c>
      <c r="G86" s="2">
        <v>120684</v>
      </c>
      <c r="H86" s="2">
        <v>306268</v>
      </c>
    </row>
    <row r="87" spans="1:8" x14ac:dyDescent="0.25">
      <c r="A87" s="1" t="s">
        <v>777</v>
      </c>
      <c r="B87" t="s">
        <v>17</v>
      </c>
      <c r="C87" s="2">
        <v>55590</v>
      </c>
      <c r="D87" s="3">
        <v>0.68600000000000005</v>
      </c>
      <c r="E87" s="2">
        <v>14249</v>
      </c>
      <c r="F87" s="3">
        <v>0.90800000000000003</v>
      </c>
      <c r="G87" s="2">
        <v>299118</v>
      </c>
      <c r="H87" s="2">
        <v>33511</v>
      </c>
    </row>
    <row r="88" spans="1:8" x14ac:dyDescent="0.25">
      <c r="A88" s="1" t="s">
        <v>778</v>
      </c>
      <c r="B88" t="s">
        <v>205</v>
      </c>
      <c r="C88" s="2">
        <v>46365</v>
      </c>
      <c r="D88" s="3">
        <v>0.69699999999999995</v>
      </c>
      <c r="E88" s="2">
        <v>12262</v>
      </c>
      <c r="F88" s="3">
        <v>0.91100000000000003</v>
      </c>
      <c r="G88" s="2">
        <v>325809</v>
      </c>
      <c r="H88" s="2">
        <v>36194</v>
      </c>
    </row>
    <row r="89" spans="1:8" x14ac:dyDescent="0.25">
      <c r="A89" s="1" t="s">
        <v>779</v>
      </c>
      <c r="B89" t="s">
        <v>206</v>
      </c>
      <c r="C89" s="2">
        <v>49161</v>
      </c>
      <c r="D89" s="3">
        <v>0.76300000000000001</v>
      </c>
      <c r="E89" s="2">
        <v>10044</v>
      </c>
      <c r="F89" s="3">
        <v>0.93100000000000005</v>
      </c>
      <c r="G89" s="2">
        <v>553961</v>
      </c>
      <c r="H89" s="2">
        <v>0</v>
      </c>
    </row>
    <row r="90" spans="1:8" x14ac:dyDescent="0.25">
      <c r="A90" s="1" t="s">
        <v>780</v>
      </c>
      <c r="B90" t="s">
        <v>207</v>
      </c>
      <c r="C90" s="2">
        <v>48669</v>
      </c>
      <c r="D90" s="3">
        <v>0.73399999999999999</v>
      </c>
      <c r="E90" s="2">
        <v>12113</v>
      </c>
      <c r="F90" s="3">
        <v>0.92200000000000004</v>
      </c>
      <c r="G90" s="2">
        <v>146134</v>
      </c>
      <c r="H90" s="2">
        <v>0</v>
      </c>
    </row>
    <row r="91" spans="1:8" x14ac:dyDescent="0.25">
      <c r="A91" s="1" t="s">
        <v>781</v>
      </c>
      <c r="B91" t="s">
        <v>18</v>
      </c>
      <c r="C91" s="2">
        <v>55575</v>
      </c>
      <c r="D91" s="3">
        <v>0.76400000000000001</v>
      </c>
      <c r="E91" s="2">
        <v>10486</v>
      </c>
      <c r="F91" s="3">
        <v>0.93100000000000005</v>
      </c>
      <c r="G91" s="2">
        <v>317981</v>
      </c>
      <c r="H91" s="2">
        <v>0</v>
      </c>
    </row>
    <row r="92" spans="1:8" x14ac:dyDescent="0.25">
      <c r="A92" s="1" t="s">
        <v>782</v>
      </c>
      <c r="B92" t="s">
        <v>208</v>
      </c>
      <c r="C92" s="2">
        <v>50433</v>
      </c>
      <c r="D92" s="3">
        <v>0.73299999999999998</v>
      </c>
      <c r="E92" s="2">
        <v>10985</v>
      </c>
      <c r="F92" s="3">
        <v>0.92200000000000004</v>
      </c>
      <c r="G92" s="2">
        <v>204017</v>
      </c>
      <c r="H92" s="2">
        <v>123063</v>
      </c>
    </row>
    <row r="93" spans="1:8" x14ac:dyDescent="0.25">
      <c r="A93" s="1" t="s">
        <v>783</v>
      </c>
      <c r="B93" t="s">
        <v>209</v>
      </c>
      <c r="C93" s="2">
        <v>54384</v>
      </c>
      <c r="D93" s="3">
        <v>0.70799999999999996</v>
      </c>
      <c r="E93" s="2">
        <v>14262</v>
      </c>
      <c r="F93" s="3">
        <v>0.91500000000000004</v>
      </c>
      <c r="G93" s="2">
        <v>584389</v>
      </c>
      <c r="H93" s="2">
        <v>35932</v>
      </c>
    </row>
    <row r="94" spans="1:8" x14ac:dyDescent="0.25">
      <c r="A94" s="1" t="s">
        <v>784</v>
      </c>
      <c r="B94" t="s">
        <v>210</v>
      </c>
      <c r="C94" s="2">
        <v>47616</v>
      </c>
      <c r="D94" s="3">
        <v>0.75700000000000001</v>
      </c>
      <c r="E94" s="2">
        <v>10370</v>
      </c>
      <c r="F94" s="3">
        <v>0.92900000000000005</v>
      </c>
      <c r="G94" s="2">
        <v>515468</v>
      </c>
      <c r="H94" s="2">
        <v>155693</v>
      </c>
    </row>
    <row r="95" spans="1:8" x14ac:dyDescent="0.25">
      <c r="A95" s="1" t="s">
        <v>785</v>
      </c>
      <c r="B95" t="s">
        <v>19</v>
      </c>
      <c r="C95" s="2">
        <v>67920</v>
      </c>
      <c r="D95" s="3">
        <v>0.25</v>
      </c>
      <c r="E95" s="2">
        <v>25531</v>
      </c>
      <c r="F95" s="3">
        <v>0.67700000000000005</v>
      </c>
      <c r="G95" s="2">
        <v>42644</v>
      </c>
      <c r="H95" s="2">
        <v>245889</v>
      </c>
    </row>
    <row r="96" spans="1:8" x14ac:dyDescent="0.25">
      <c r="A96" s="1" t="s">
        <v>786</v>
      </c>
      <c r="B96" t="s">
        <v>211</v>
      </c>
      <c r="C96" s="2">
        <v>67620</v>
      </c>
      <c r="D96" s="3">
        <v>0.25</v>
      </c>
      <c r="E96" s="2">
        <v>22627</v>
      </c>
      <c r="F96" s="3">
        <v>0.75600000000000001</v>
      </c>
      <c r="G96" s="2">
        <v>27938</v>
      </c>
      <c r="H96" s="2">
        <v>81136</v>
      </c>
    </row>
    <row r="97" spans="1:8" x14ac:dyDescent="0.25">
      <c r="A97" s="1" t="s">
        <v>787</v>
      </c>
      <c r="B97" t="s">
        <v>212</v>
      </c>
      <c r="C97" s="2">
        <v>64881</v>
      </c>
      <c r="D97" s="3">
        <v>0.25</v>
      </c>
      <c r="E97" s="2">
        <v>28928</v>
      </c>
      <c r="F97" s="3">
        <v>0.745</v>
      </c>
      <c r="G97" s="2">
        <v>25338</v>
      </c>
      <c r="H97" s="2">
        <v>108206</v>
      </c>
    </row>
    <row r="98" spans="1:8" x14ac:dyDescent="0.25">
      <c r="A98" s="1" t="s">
        <v>788</v>
      </c>
      <c r="B98" t="s">
        <v>213</v>
      </c>
      <c r="C98" s="2">
        <v>61791</v>
      </c>
      <c r="D98" s="3">
        <v>0.46600000000000003</v>
      </c>
      <c r="E98" s="2">
        <v>16738</v>
      </c>
      <c r="F98" s="3">
        <v>0.84299999999999997</v>
      </c>
      <c r="G98" s="2">
        <v>75073</v>
      </c>
      <c r="H98" s="2">
        <v>740134</v>
      </c>
    </row>
    <row r="99" spans="1:8" x14ac:dyDescent="0.25">
      <c r="A99" s="1" t="s">
        <v>789</v>
      </c>
      <c r="B99" t="s">
        <v>214</v>
      </c>
      <c r="C99" s="2">
        <v>47400</v>
      </c>
      <c r="D99" s="3">
        <v>0.56899999999999995</v>
      </c>
      <c r="E99" s="2">
        <v>15802</v>
      </c>
      <c r="F99" s="3">
        <v>0.873</v>
      </c>
      <c r="G99" s="2">
        <v>276398</v>
      </c>
      <c r="H99" s="2">
        <v>308867</v>
      </c>
    </row>
    <row r="100" spans="1:8" x14ac:dyDescent="0.25">
      <c r="A100" s="1" t="s">
        <v>790</v>
      </c>
      <c r="B100" t="s">
        <v>215</v>
      </c>
      <c r="C100" s="2">
        <v>63291</v>
      </c>
      <c r="D100" s="3">
        <v>0.25</v>
      </c>
      <c r="E100" s="2">
        <v>23005</v>
      </c>
      <c r="F100" s="3">
        <v>0.77500000000000002</v>
      </c>
      <c r="G100" s="2">
        <v>8928</v>
      </c>
      <c r="H100" s="2">
        <v>39409</v>
      </c>
    </row>
    <row r="101" spans="1:8" x14ac:dyDescent="0.25">
      <c r="A101" s="1" t="s">
        <v>791</v>
      </c>
      <c r="B101" t="s">
        <v>216</v>
      </c>
      <c r="C101" s="2">
        <v>51639</v>
      </c>
      <c r="D101" s="3">
        <v>0.80700000000000005</v>
      </c>
      <c r="E101" s="2">
        <v>7995</v>
      </c>
      <c r="F101" s="3">
        <v>0.94299999999999995</v>
      </c>
      <c r="G101" s="2">
        <v>186942</v>
      </c>
      <c r="H101" s="2">
        <v>0</v>
      </c>
    </row>
    <row r="102" spans="1:8" x14ac:dyDescent="0.25">
      <c r="A102" s="1" t="s">
        <v>792</v>
      </c>
      <c r="B102" t="s">
        <v>217</v>
      </c>
      <c r="C102" s="2">
        <v>51609</v>
      </c>
      <c r="D102" s="3">
        <v>0.70099999999999996</v>
      </c>
      <c r="E102" s="2">
        <v>9471</v>
      </c>
      <c r="F102" s="3">
        <v>0.91200000000000003</v>
      </c>
      <c r="G102" s="2">
        <v>656045</v>
      </c>
      <c r="H102" s="2">
        <v>194058</v>
      </c>
    </row>
    <row r="103" spans="1:8" x14ac:dyDescent="0.25">
      <c r="A103" s="1" t="s">
        <v>793</v>
      </c>
      <c r="B103" t="s">
        <v>218</v>
      </c>
      <c r="C103" s="2">
        <v>47952</v>
      </c>
      <c r="D103" s="3">
        <v>0.79400000000000004</v>
      </c>
      <c r="E103" s="2">
        <v>7052</v>
      </c>
      <c r="F103" s="3">
        <v>0.94</v>
      </c>
      <c r="G103" s="2">
        <v>247165</v>
      </c>
      <c r="H103" s="2">
        <v>33576</v>
      </c>
    </row>
    <row r="104" spans="1:8" x14ac:dyDescent="0.25">
      <c r="A104" s="1" t="s">
        <v>794</v>
      </c>
      <c r="B104" t="s">
        <v>219</v>
      </c>
      <c r="C104" s="2">
        <v>48468</v>
      </c>
      <c r="D104" s="3">
        <v>0.70899999999999996</v>
      </c>
      <c r="E104" s="2">
        <v>9737</v>
      </c>
      <c r="F104" s="3">
        <v>0.91500000000000004</v>
      </c>
      <c r="G104" s="2">
        <v>156399</v>
      </c>
      <c r="H104" s="2">
        <v>90494</v>
      </c>
    </row>
    <row r="105" spans="1:8" x14ac:dyDescent="0.25">
      <c r="A105" s="1" t="s">
        <v>795</v>
      </c>
      <c r="B105" t="s">
        <v>220</v>
      </c>
      <c r="C105" s="2">
        <v>50913</v>
      </c>
      <c r="D105" s="3">
        <v>0.79</v>
      </c>
      <c r="E105" s="2">
        <v>6024</v>
      </c>
      <c r="F105" s="3">
        <v>0.93899999999999995</v>
      </c>
      <c r="G105" s="2">
        <v>104427</v>
      </c>
      <c r="H105" s="2">
        <v>0</v>
      </c>
    </row>
    <row r="106" spans="1:8" x14ac:dyDescent="0.25">
      <c r="A106" s="1" t="s">
        <v>796</v>
      </c>
      <c r="B106" t="s">
        <v>221</v>
      </c>
      <c r="C106" s="2">
        <v>126759</v>
      </c>
      <c r="D106" s="3">
        <v>0.25</v>
      </c>
      <c r="E106" s="2">
        <v>51978</v>
      </c>
      <c r="F106" s="3">
        <v>0.5</v>
      </c>
      <c r="G106" s="2">
        <v>0</v>
      </c>
      <c r="H106" s="2">
        <v>0</v>
      </c>
    </row>
    <row r="107" spans="1:8" x14ac:dyDescent="0.25">
      <c r="A107" s="1" t="s">
        <v>797</v>
      </c>
      <c r="B107" t="s">
        <v>222</v>
      </c>
      <c r="C107" s="2">
        <v>91281</v>
      </c>
      <c r="D107" s="3">
        <v>0.25</v>
      </c>
      <c r="E107" s="2">
        <v>40959</v>
      </c>
      <c r="F107" s="3">
        <v>0.65300000000000002</v>
      </c>
      <c r="G107" s="2">
        <v>0</v>
      </c>
      <c r="H107" s="2">
        <v>0</v>
      </c>
    </row>
    <row r="108" spans="1:8" x14ac:dyDescent="0.25">
      <c r="A108" s="1" t="s">
        <v>798</v>
      </c>
      <c r="B108" t="s">
        <v>20</v>
      </c>
      <c r="C108" s="2">
        <v>50910</v>
      </c>
      <c r="D108" s="3">
        <v>0.67300000000000004</v>
      </c>
      <c r="E108" s="2">
        <v>10462</v>
      </c>
      <c r="F108" s="3">
        <v>0.90400000000000003</v>
      </c>
      <c r="G108" s="2">
        <v>14294</v>
      </c>
      <c r="H108" s="2">
        <v>52953</v>
      </c>
    </row>
    <row r="109" spans="1:8" x14ac:dyDescent="0.25">
      <c r="A109" s="1" t="s">
        <v>799</v>
      </c>
      <c r="B109" t="s">
        <v>223</v>
      </c>
      <c r="C109" s="2">
        <v>54288</v>
      </c>
      <c r="D109" s="3">
        <v>0.57599999999999996</v>
      </c>
      <c r="E109" s="2">
        <v>13875</v>
      </c>
      <c r="F109" s="3">
        <v>0.876</v>
      </c>
      <c r="G109" s="2">
        <v>36148</v>
      </c>
      <c r="H109" s="2">
        <v>144969</v>
      </c>
    </row>
    <row r="110" spans="1:8" x14ac:dyDescent="0.25">
      <c r="A110" s="1" t="s">
        <v>800</v>
      </c>
      <c r="B110" t="s">
        <v>224</v>
      </c>
      <c r="C110" s="2">
        <v>67122</v>
      </c>
      <c r="D110" s="3">
        <v>0.25</v>
      </c>
      <c r="E110" s="2">
        <v>16599</v>
      </c>
      <c r="F110" s="3">
        <v>0.749</v>
      </c>
      <c r="G110" s="2">
        <v>0</v>
      </c>
      <c r="H110" s="2">
        <v>39277</v>
      </c>
    </row>
    <row r="111" spans="1:8" x14ac:dyDescent="0.25">
      <c r="A111" s="1" t="s">
        <v>801</v>
      </c>
      <c r="B111" t="s">
        <v>225</v>
      </c>
      <c r="C111" s="2">
        <v>68154</v>
      </c>
      <c r="D111" s="3">
        <v>0.54700000000000004</v>
      </c>
      <c r="E111" s="2">
        <v>17327</v>
      </c>
      <c r="F111" s="3">
        <v>0.86699999999999999</v>
      </c>
      <c r="G111" s="2">
        <v>13862</v>
      </c>
      <c r="H111" s="2">
        <v>0</v>
      </c>
    </row>
    <row r="112" spans="1:8" x14ac:dyDescent="0.25">
      <c r="A112" s="1" t="s">
        <v>802</v>
      </c>
      <c r="B112" t="s">
        <v>226</v>
      </c>
      <c r="C112" s="2">
        <v>65940</v>
      </c>
      <c r="D112" s="3">
        <v>0.25</v>
      </c>
      <c r="E112" s="2">
        <v>25708</v>
      </c>
      <c r="F112" s="3">
        <v>0.75600000000000001</v>
      </c>
      <c r="G112" s="2">
        <v>13472</v>
      </c>
      <c r="H112" s="2">
        <v>0</v>
      </c>
    </row>
    <row r="113" spans="1:8" x14ac:dyDescent="0.25">
      <c r="A113" s="1" t="s">
        <v>803</v>
      </c>
      <c r="B113" t="s">
        <v>227</v>
      </c>
      <c r="C113" s="2">
        <v>83112</v>
      </c>
      <c r="D113" s="3">
        <v>0.25</v>
      </c>
      <c r="E113" s="2">
        <v>27663</v>
      </c>
      <c r="F113" s="3">
        <v>0.76500000000000001</v>
      </c>
      <c r="G113" s="2">
        <v>0</v>
      </c>
      <c r="H113" s="2">
        <v>41270</v>
      </c>
    </row>
    <row r="114" spans="1:8" x14ac:dyDescent="0.25">
      <c r="A114" s="1" t="s">
        <v>804</v>
      </c>
      <c r="B114" t="s">
        <v>228</v>
      </c>
      <c r="C114" s="2">
        <v>40713</v>
      </c>
      <c r="D114" s="3">
        <v>0.79400000000000004</v>
      </c>
      <c r="E114" s="2">
        <v>6119</v>
      </c>
      <c r="F114" s="3">
        <v>0.94</v>
      </c>
      <c r="G114" s="2">
        <v>385527</v>
      </c>
      <c r="H114" s="2">
        <v>59144</v>
      </c>
    </row>
    <row r="115" spans="1:8" x14ac:dyDescent="0.25">
      <c r="A115" s="1" t="s">
        <v>805</v>
      </c>
      <c r="B115" t="s">
        <v>229</v>
      </c>
      <c r="C115" s="2">
        <v>67611</v>
      </c>
      <c r="D115" s="3">
        <v>0.63200000000000001</v>
      </c>
      <c r="E115" s="2">
        <v>17654</v>
      </c>
      <c r="F115" s="3">
        <v>0.89200000000000002</v>
      </c>
      <c r="G115" s="2">
        <v>3440</v>
      </c>
      <c r="H115" s="2">
        <v>77637</v>
      </c>
    </row>
    <row r="116" spans="1:8" x14ac:dyDescent="0.25">
      <c r="A116" s="1" t="s">
        <v>806</v>
      </c>
      <c r="B116" t="s">
        <v>230</v>
      </c>
      <c r="C116" s="2">
        <v>52797</v>
      </c>
      <c r="D116" s="3">
        <v>0.54800000000000004</v>
      </c>
      <c r="E116" s="2">
        <v>19325</v>
      </c>
      <c r="F116" s="3">
        <v>0.86699999999999999</v>
      </c>
      <c r="G116" s="2">
        <v>38317</v>
      </c>
      <c r="H116" s="2">
        <v>86203</v>
      </c>
    </row>
    <row r="117" spans="1:8" x14ac:dyDescent="0.25">
      <c r="A117" s="1" t="s">
        <v>807</v>
      </c>
      <c r="B117" t="s">
        <v>231</v>
      </c>
      <c r="C117" s="2">
        <v>50160</v>
      </c>
      <c r="D117" s="3">
        <v>0.71599999999999997</v>
      </c>
      <c r="E117" s="2">
        <v>9060</v>
      </c>
      <c r="F117" s="3">
        <v>0.91700000000000004</v>
      </c>
      <c r="G117" s="2">
        <v>141083</v>
      </c>
      <c r="H117" s="2">
        <v>110000</v>
      </c>
    </row>
    <row r="118" spans="1:8" x14ac:dyDescent="0.25">
      <c r="A118" s="1" t="s">
        <v>808</v>
      </c>
      <c r="B118" t="s">
        <v>232</v>
      </c>
      <c r="C118" s="2">
        <v>62613</v>
      </c>
      <c r="D118" s="3">
        <v>0.47499999999999998</v>
      </c>
      <c r="E118" s="2">
        <v>18427</v>
      </c>
      <c r="F118" s="3">
        <v>0.84599999999999997</v>
      </c>
      <c r="G118" s="2">
        <v>419734</v>
      </c>
      <c r="H118" s="2">
        <v>908266</v>
      </c>
    </row>
    <row r="119" spans="1:8" x14ac:dyDescent="0.25">
      <c r="A119" s="1" t="s">
        <v>809</v>
      </c>
      <c r="B119" t="s">
        <v>233</v>
      </c>
      <c r="C119" s="2">
        <v>54828</v>
      </c>
      <c r="D119" s="3">
        <v>0.629</v>
      </c>
      <c r="E119" s="2">
        <v>12911</v>
      </c>
      <c r="F119" s="3">
        <v>0.89100000000000001</v>
      </c>
      <c r="G119" s="2">
        <v>278602</v>
      </c>
      <c r="H119" s="2">
        <v>526218</v>
      </c>
    </row>
    <row r="120" spans="1:8" x14ac:dyDescent="0.25">
      <c r="A120" s="1" t="s">
        <v>810</v>
      </c>
      <c r="B120" t="s">
        <v>234</v>
      </c>
      <c r="C120" s="2">
        <v>57303</v>
      </c>
      <c r="D120" s="3">
        <v>0.57599999999999996</v>
      </c>
      <c r="E120" s="2">
        <v>20422</v>
      </c>
      <c r="F120" s="3">
        <v>0.876</v>
      </c>
      <c r="G120" s="2">
        <v>794466</v>
      </c>
      <c r="H120" s="2">
        <v>1201606</v>
      </c>
    </row>
    <row r="121" spans="1:8" x14ac:dyDescent="0.25">
      <c r="A121" s="1" t="s">
        <v>811</v>
      </c>
      <c r="B121" t="s">
        <v>235</v>
      </c>
      <c r="C121" s="2">
        <v>59193</v>
      </c>
      <c r="D121" s="3">
        <v>0.25</v>
      </c>
      <c r="E121" s="2">
        <v>27229</v>
      </c>
      <c r="F121" s="3">
        <v>0.72599999999999998</v>
      </c>
      <c r="G121" s="2">
        <v>45086</v>
      </c>
      <c r="H121" s="2">
        <v>186657</v>
      </c>
    </row>
    <row r="122" spans="1:8" x14ac:dyDescent="0.25">
      <c r="A122" s="1" t="s">
        <v>812</v>
      </c>
      <c r="B122" t="s">
        <v>236</v>
      </c>
      <c r="C122" s="2">
        <v>71703</v>
      </c>
      <c r="D122" s="3">
        <v>0.36199999999999999</v>
      </c>
      <c r="E122" s="2">
        <v>29497</v>
      </c>
      <c r="F122" s="3">
        <v>0.81299999999999994</v>
      </c>
      <c r="G122" s="2">
        <v>100519</v>
      </c>
      <c r="H122" s="2">
        <v>91398</v>
      </c>
    </row>
    <row r="123" spans="1:8" x14ac:dyDescent="0.25">
      <c r="A123" s="1" t="s">
        <v>813</v>
      </c>
      <c r="B123" t="s">
        <v>237</v>
      </c>
      <c r="C123" s="2">
        <v>81378</v>
      </c>
      <c r="D123" s="3">
        <v>0.25</v>
      </c>
      <c r="E123" s="2">
        <v>35321</v>
      </c>
      <c r="F123" s="3">
        <v>0.65900000000000003</v>
      </c>
      <c r="G123" s="2">
        <v>9477</v>
      </c>
      <c r="H123" s="2">
        <v>268721</v>
      </c>
    </row>
    <row r="124" spans="1:8" x14ac:dyDescent="0.25">
      <c r="A124" s="1" t="s">
        <v>814</v>
      </c>
      <c r="B124" t="s">
        <v>238</v>
      </c>
      <c r="C124" s="2">
        <v>54675</v>
      </c>
      <c r="D124" s="3">
        <v>0.75700000000000001</v>
      </c>
      <c r="E124" s="2">
        <v>8692</v>
      </c>
      <c r="F124" s="3">
        <v>0.92900000000000005</v>
      </c>
      <c r="G124" s="2">
        <v>1958668</v>
      </c>
      <c r="H124" s="2">
        <v>3288125</v>
      </c>
    </row>
    <row r="125" spans="1:8" x14ac:dyDescent="0.25">
      <c r="A125" s="1" t="s">
        <v>815</v>
      </c>
      <c r="B125" t="s">
        <v>239</v>
      </c>
      <c r="C125" s="2">
        <v>54822</v>
      </c>
      <c r="D125" s="3">
        <v>0.59199999999999997</v>
      </c>
      <c r="E125" s="2">
        <v>19955</v>
      </c>
      <c r="F125" s="3">
        <v>0.88</v>
      </c>
      <c r="G125" s="2">
        <v>2170645</v>
      </c>
      <c r="H125" s="2">
        <v>2469076</v>
      </c>
    </row>
    <row r="126" spans="1:8" x14ac:dyDescent="0.25">
      <c r="A126" s="1" t="s">
        <v>816</v>
      </c>
      <c r="B126" t="s">
        <v>240</v>
      </c>
      <c r="C126" s="2">
        <v>66645</v>
      </c>
      <c r="D126" s="3">
        <v>0.65700000000000003</v>
      </c>
      <c r="E126" s="2">
        <v>21820</v>
      </c>
      <c r="F126" s="3">
        <v>0.9</v>
      </c>
      <c r="G126" s="2">
        <v>295509</v>
      </c>
      <c r="H126" s="2">
        <v>211876</v>
      </c>
    </row>
    <row r="127" spans="1:8" x14ac:dyDescent="0.25">
      <c r="A127" s="1" t="s">
        <v>817</v>
      </c>
      <c r="B127" t="s">
        <v>241</v>
      </c>
      <c r="C127" s="2">
        <v>73704</v>
      </c>
      <c r="D127" s="3">
        <v>0.42599999999999999</v>
      </c>
      <c r="E127" s="2">
        <v>24637</v>
      </c>
      <c r="F127" s="3">
        <v>0.83099999999999996</v>
      </c>
      <c r="G127" s="2">
        <v>76966</v>
      </c>
      <c r="H127" s="2">
        <v>304861</v>
      </c>
    </row>
    <row r="128" spans="1:8" x14ac:dyDescent="0.25">
      <c r="A128" s="1" t="s">
        <v>818</v>
      </c>
      <c r="B128" t="s">
        <v>242</v>
      </c>
      <c r="C128" s="2">
        <v>78144</v>
      </c>
      <c r="D128" s="3">
        <v>0.25</v>
      </c>
      <c r="E128" s="2">
        <v>36641</v>
      </c>
      <c r="F128" s="3">
        <v>0.58599999999999997</v>
      </c>
      <c r="G128" s="2">
        <v>30534</v>
      </c>
      <c r="H128" s="2">
        <v>134020</v>
      </c>
    </row>
    <row r="129" spans="1:8" x14ac:dyDescent="0.25">
      <c r="A129" s="1" t="s">
        <v>819</v>
      </c>
      <c r="B129" t="s">
        <v>243</v>
      </c>
      <c r="C129" s="2">
        <v>49242</v>
      </c>
      <c r="D129" s="3">
        <v>0.54900000000000004</v>
      </c>
      <c r="E129" s="2">
        <v>17624</v>
      </c>
      <c r="F129" s="3">
        <v>0.86799999999999999</v>
      </c>
      <c r="G129" s="2">
        <v>4129967</v>
      </c>
      <c r="H129" s="2">
        <v>4126710</v>
      </c>
    </row>
    <row r="130" spans="1:8" x14ac:dyDescent="0.25">
      <c r="A130" s="1" t="s">
        <v>820</v>
      </c>
      <c r="B130" t="s">
        <v>244</v>
      </c>
      <c r="C130" s="2">
        <v>67809</v>
      </c>
      <c r="D130" s="3">
        <v>0.25</v>
      </c>
      <c r="E130" s="2">
        <v>34726</v>
      </c>
      <c r="F130" s="3">
        <v>0.69</v>
      </c>
      <c r="G130" s="2">
        <v>80551</v>
      </c>
      <c r="H130" s="2">
        <v>58791</v>
      </c>
    </row>
    <row r="131" spans="1:8" x14ac:dyDescent="0.25">
      <c r="A131" s="1" t="s">
        <v>821</v>
      </c>
      <c r="B131" t="s">
        <v>245</v>
      </c>
      <c r="C131" s="2">
        <v>41874</v>
      </c>
      <c r="D131" s="3">
        <v>0.627</v>
      </c>
      <c r="E131" s="2">
        <v>12826</v>
      </c>
      <c r="F131" s="3">
        <v>0.89100000000000001</v>
      </c>
      <c r="G131" s="2">
        <v>125256</v>
      </c>
      <c r="H131" s="2">
        <v>278948</v>
      </c>
    </row>
    <row r="132" spans="1:8" x14ac:dyDescent="0.25">
      <c r="A132" s="1" t="s">
        <v>822</v>
      </c>
      <c r="B132" t="s">
        <v>246</v>
      </c>
      <c r="C132" s="2">
        <v>42372</v>
      </c>
      <c r="D132" s="3">
        <v>0.55700000000000005</v>
      </c>
      <c r="E132" s="2">
        <v>14667</v>
      </c>
      <c r="F132" s="3">
        <v>0.87</v>
      </c>
      <c r="G132" s="2">
        <v>315398</v>
      </c>
      <c r="H132" s="2">
        <v>1455971</v>
      </c>
    </row>
    <row r="133" spans="1:8" x14ac:dyDescent="0.25">
      <c r="A133" s="1" t="s">
        <v>823</v>
      </c>
      <c r="B133" t="s">
        <v>247</v>
      </c>
      <c r="C133" s="2">
        <v>42375</v>
      </c>
      <c r="D133" s="3">
        <v>0.47499999999999998</v>
      </c>
      <c r="E133" s="2">
        <v>16037</v>
      </c>
      <c r="F133" s="3">
        <v>0.84599999999999997</v>
      </c>
      <c r="G133" s="2">
        <v>344389</v>
      </c>
      <c r="H133" s="2">
        <v>1941229</v>
      </c>
    </row>
    <row r="134" spans="1:8" x14ac:dyDescent="0.25">
      <c r="A134" s="1" t="s">
        <v>824</v>
      </c>
      <c r="B134" t="s">
        <v>248</v>
      </c>
      <c r="C134" s="2">
        <v>53097</v>
      </c>
      <c r="D134" s="3">
        <v>0.57999999999999996</v>
      </c>
      <c r="E134" s="2">
        <v>16338</v>
      </c>
      <c r="F134" s="3">
        <v>0.877</v>
      </c>
      <c r="G134" s="2">
        <v>189481</v>
      </c>
      <c r="H134" s="2">
        <v>1164123</v>
      </c>
    </row>
    <row r="135" spans="1:8" x14ac:dyDescent="0.25">
      <c r="A135" s="1" t="s">
        <v>825</v>
      </c>
      <c r="B135" t="s">
        <v>249</v>
      </c>
      <c r="C135" s="2">
        <v>43779</v>
      </c>
      <c r="D135" s="3">
        <v>0.41799999999999998</v>
      </c>
      <c r="E135" s="2">
        <v>17314</v>
      </c>
      <c r="F135" s="3">
        <v>0.82899999999999996</v>
      </c>
      <c r="G135" s="2">
        <v>482199</v>
      </c>
      <c r="H135" s="2">
        <v>200129</v>
      </c>
    </row>
    <row r="136" spans="1:8" x14ac:dyDescent="0.25">
      <c r="A136" s="1" t="s">
        <v>826</v>
      </c>
      <c r="B136" t="s">
        <v>250</v>
      </c>
      <c r="C136" s="2">
        <v>45330</v>
      </c>
      <c r="D136" s="3">
        <v>0.81899999999999995</v>
      </c>
      <c r="E136" s="2">
        <v>3243</v>
      </c>
      <c r="F136" s="3">
        <v>0.94699999999999995</v>
      </c>
      <c r="G136" s="2">
        <v>5981261</v>
      </c>
      <c r="H136" s="2">
        <v>26631156</v>
      </c>
    </row>
    <row r="137" spans="1:8" x14ac:dyDescent="0.25">
      <c r="A137" s="1" t="s">
        <v>827</v>
      </c>
      <c r="B137" t="s">
        <v>251</v>
      </c>
      <c r="C137" s="2">
        <v>36819</v>
      </c>
      <c r="D137" s="3">
        <v>0.66100000000000003</v>
      </c>
      <c r="E137" s="2">
        <v>12002</v>
      </c>
      <c r="F137" s="3">
        <v>0.90100000000000002</v>
      </c>
      <c r="G137" s="2">
        <v>406537</v>
      </c>
      <c r="H137" s="2">
        <v>818221</v>
      </c>
    </row>
    <row r="138" spans="1:8" x14ac:dyDescent="0.25">
      <c r="A138" s="1" t="s">
        <v>828</v>
      </c>
      <c r="B138" t="s">
        <v>252</v>
      </c>
      <c r="C138" s="2">
        <v>40968</v>
      </c>
      <c r="D138" s="3">
        <v>0.68899999999999995</v>
      </c>
      <c r="E138" s="2">
        <v>11332</v>
      </c>
      <c r="F138" s="3">
        <v>0.90900000000000003</v>
      </c>
      <c r="G138" s="2">
        <v>696617</v>
      </c>
      <c r="H138" s="2">
        <v>976738</v>
      </c>
    </row>
    <row r="139" spans="1:8" x14ac:dyDescent="0.25">
      <c r="A139" s="1" t="s">
        <v>829</v>
      </c>
      <c r="B139" t="s">
        <v>21</v>
      </c>
      <c r="C139" s="2">
        <v>46098</v>
      </c>
      <c r="D139" s="3">
        <v>0.72899999999999998</v>
      </c>
      <c r="E139" s="2">
        <v>10968</v>
      </c>
      <c r="F139" s="3">
        <v>0.92100000000000004</v>
      </c>
      <c r="G139" s="2">
        <v>480965</v>
      </c>
      <c r="H139" s="2">
        <v>992517</v>
      </c>
    </row>
    <row r="140" spans="1:8" x14ac:dyDescent="0.25">
      <c r="A140" s="1" t="s">
        <v>830</v>
      </c>
      <c r="B140" t="s">
        <v>253</v>
      </c>
      <c r="C140" s="2">
        <v>45198</v>
      </c>
      <c r="D140" s="3">
        <v>0.69</v>
      </c>
      <c r="E140" s="2">
        <v>12226</v>
      </c>
      <c r="F140" s="3">
        <v>0.90900000000000003</v>
      </c>
      <c r="G140" s="2">
        <v>319691</v>
      </c>
      <c r="H140" s="2">
        <v>1242338</v>
      </c>
    </row>
    <row r="141" spans="1:8" x14ac:dyDescent="0.25">
      <c r="A141" s="1" t="s">
        <v>831</v>
      </c>
      <c r="B141" t="s">
        <v>254</v>
      </c>
      <c r="C141" s="2">
        <v>47640</v>
      </c>
      <c r="D141" s="3">
        <v>0.72299999999999998</v>
      </c>
      <c r="E141" s="2">
        <v>13005</v>
      </c>
      <c r="F141" s="3">
        <v>0.91900000000000004</v>
      </c>
      <c r="G141" s="2">
        <v>329451</v>
      </c>
      <c r="H141" s="2">
        <v>1441185</v>
      </c>
    </row>
    <row r="142" spans="1:8" x14ac:dyDescent="0.25">
      <c r="A142" s="1" t="s">
        <v>832</v>
      </c>
      <c r="B142" t="s">
        <v>255</v>
      </c>
      <c r="C142" s="2">
        <v>40956</v>
      </c>
      <c r="D142" s="3">
        <v>0.37</v>
      </c>
      <c r="E142" s="2">
        <v>15138</v>
      </c>
      <c r="F142" s="3">
        <v>0.81499999999999995</v>
      </c>
      <c r="G142" s="2">
        <v>87522</v>
      </c>
      <c r="H142" s="2">
        <v>1142539</v>
      </c>
    </row>
    <row r="143" spans="1:8" x14ac:dyDescent="0.25">
      <c r="A143" s="1" t="s">
        <v>833</v>
      </c>
      <c r="B143" t="s">
        <v>22</v>
      </c>
      <c r="C143" s="2">
        <v>47292</v>
      </c>
      <c r="D143" s="3">
        <v>0.63200000000000001</v>
      </c>
      <c r="E143" s="2">
        <v>13137</v>
      </c>
      <c r="F143" s="3">
        <v>0.89200000000000002</v>
      </c>
      <c r="G143" s="2">
        <v>348753</v>
      </c>
      <c r="H143" s="2">
        <v>174050</v>
      </c>
    </row>
    <row r="144" spans="1:8" x14ac:dyDescent="0.25">
      <c r="A144" s="1" t="s">
        <v>834</v>
      </c>
      <c r="B144" t="s">
        <v>256</v>
      </c>
      <c r="C144" s="2">
        <v>44607</v>
      </c>
      <c r="D144" s="3">
        <v>0.60699999999999998</v>
      </c>
      <c r="E144" s="2">
        <v>13831</v>
      </c>
      <c r="F144" s="3">
        <v>0.88500000000000001</v>
      </c>
      <c r="G144" s="2">
        <v>237401</v>
      </c>
      <c r="H144" s="2">
        <v>480760</v>
      </c>
    </row>
    <row r="145" spans="1:8" x14ac:dyDescent="0.25">
      <c r="A145" s="1" t="s">
        <v>835</v>
      </c>
      <c r="B145" t="s">
        <v>257</v>
      </c>
      <c r="C145" s="2">
        <v>52542</v>
      </c>
      <c r="D145" s="3">
        <v>0.44</v>
      </c>
      <c r="E145" s="2">
        <v>18026</v>
      </c>
      <c r="F145" s="3">
        <v>0.83599999999999997</v>
      </c>
      <c r="G145" s="2">
        <v>97302</v>
      </c>
      <c r="H145" s="2">
        <v>331337</v>
      </c>
    </row>
    <row r="146" spans="1:8" x14ac:dyDescent="0.25">
      <c r="A146" s="1" t="s">
        <v>836</v>
      </c>
      <c r="B146" t="s">
        <v>258</v>
      </c>
      <c r="C146" s="2">
        <v>48999</v>
      </c>
      <c r="D146" s="3">
        <v>0.70399999999999996</v>
      </c>
      <c r="E146" s="2">
        <v>10857</v>
      </c>
      <c r="F146" s="3">
        <v>0.91300000000000003</v>
      </c>
      <c r="G146" s="2">
        <v>380066</v>
      </c>
      <c r="H146" s="2">
        <v>338516</v>
      </c>
    </row>
    <row r="147" spans="1:8" x14ac:dyDescent="0.25">
      <c r="A147" s="1" t="s">
        <v>837</v>
      </c>
      <c r="B147" t="s">
        <v>259</v>
      </c>
      <c r="C147" s="2">
        <v>45714</v>
      </c>
      <c r="D147" s="3">
        <v>0.53100000000000003</v>
      </c>
      <c r="E147" s="2">
        <v>15348</v>
      </c>
      <c r="F147" s="3">
        <v>0.86199999999999999</v>
      </c>
      <c r="G147" s="2">
        <v>375987</v>
      </c>
      <c r="H147" s="2">
        <v>636189</v>
      </c>
    </row>
    <row r="148" spans="1:8" x14ac:dyDescent="0.25">
      <c r="A148" s="1" t="s">
        <v>838</v>
      </c>
      <c r="B148" t="s">
        <v>260</v>
      </c>
      <c r="C148" s="2">
        <v>46863</v>
      </c>
      <c r="D148" s="3">
        <v>0.61799999999999999</v>
      </c>
      <c r="E148" s="2">
        <v>14667</v>
      </c>
      <c r="F148" s="3">
        <v>0.88800000000000001</v>
      </c>
      <c r="G148" s="2">
        <v>624520</v>
      </c>
      <c r="H148" s="2">
        <v>499431</v>
      </c>
    </row>
    <row r="149" spans="1:8" x14ac:dyDescent="0.25">
      <c r="A149" s="1" t="s">
        <v>839</v>
      </c>
      <c r="B149" t="s">
        <v>261</v>
      </c>
      <c r="C149" s="2">
        <v>38754</v>
      </c>
      <c r="D149" s="3">
        <v>0.62</v>
      </c>
      <c r="E149" s="2">
        <v>11485</v>
      </c>
      <c r="F149" s="3">
        <v>0.88800000000000001</v>
      </c>
      <c r="G149" s="2">
        <v>853869</v>
      </c>
      <c r="H149" s="2">
        <v>1005977</v>
      </c>
    </row>
    <row r="150" spans="1:8" x14ac:dyDescent="0.25">
      <c r="A150" s="1" t="s">
        <v>840</v>
      </c>
      <c r="B150" t="s">
        <v>262</v>
      </c>
      <c r="C150" s="2">
        <v>48459</v>
      </c>
      <c r="D150" s="3">
        <v>0.55900000000000005</v>
      </c>
      <c r="E150" s="2">
        <v>13588</v>
      </c>
      <c r="F150" s="3">
        <v>0.871</v>
      </c>
      <c r="G150" s="2">
        <v>177740</v>
      </c>
      <c r="H150" s="2">
        <v>129263</v>
      </c>
    </row>
    <row r="151" spans="1:8" x14ac:dyDescent="0.25">
      <c r="A151" s="1" t="s">
        <v>841</v>
      </c>
      <c r="B151" t="s">
        <v>263</v>
      </c>
      <c r="C151" s="2">
        <v>40002</v>
      </c>
      <c r="D151" s="3">
        <v>0.83899999999999997</v>
      </c>
      <c r="E151" s="2">
        <v>4739</v>
      </c>
      <c r="F151" s="3">
        <v>0.95299999999999996</v>
      </c>
      <c r="G151" s="2">
        <v>380423</v>
      </c>
      <c r="H151" s="2">
        <v>1559671</v>
      </c>
    </row>
    <row r="152" spans="1:8" x14ac:dyDescent="0.25">
      <c r="A152" s="1" t="s">
        <v>842</v>
      </c>
      <c r="B152" t="s">
        <v>264</v>
      </c>
      <c r="C152" s="2">
        <v>36945</v>
      </c>
      <c r="D152" s="3">
        <v>0.60599999999999998</v>
      </c>
      <c r="E152" s="2">
        <v>12950</v>
      </c>
      <c r="F152" s="3">
        <v>0.88500000000000001</v>
      </c>
      <c r="G152" s="2">
        <v>1139062</v>
      </c>
      <c r="H152" s="2">
        <v>1788026</v>
      </c>
    </row>
    <row r="153" spans="1:8" x14ac:dyDescent="0.25">
      <c r="A153" s="1" t="s">
        <v>843</v>
      </c>
      <c r="B153" t="s">
        <v>265</v>
      </c>
      <c r="C153" s="2">
        <v>45603</v>
      </c>
      <c r="D153" s="3">
        <v>0.68799999999999994</v>
      </c>
      <c r="E153" s="2">
        <v>9706</v>
      </c>
      <c r="F153" s="3">
        <v>0.90900000000000003</v>
      </c>
      <c r="G153" s="2">
        <v>111275</v>
      </c>
      <c r="H153" s="2">
        <v>618979</v>
      </c>
    </row>
    <row r="154" spans="1:8" x14ac:dyDescent="0.25">
      <c r="A154" s="1" t="s">
        <v>844</v>
      </c>
      <c r="B154" t="s">
        <v>266</v>
      </c>
      <c r="C154" s="2">
        <v>47517</v>
      </c>
      <c r="D154" s="3">
        <v>0.68600000000000005</v>
      </c>
      <c r="E154" s="2">
        <v>12441</v>
      </c>
      <c r="F154" s="3">
        <v>0.90800000000000003</v>
      </c>
      <c r="G154" s="2">
        <v>164815</v>
      </c>
      <c r="H154" s="2">
        <v>214949</v>
      </c>
    </row>
    <row r="155" spans="1:8" x14ac:dyDescent="0.25">
      <c r="A155" s="1" t="s">
        <v>845</v>
      </c>
      <c r="B155" t="s">
        <v>267</v>
      </c>
      <c r="C155" s="2">
        <v>48507</v>
      </c>
      <c r="D155" s="3">
        <v>0.47599999999999998</v>
      </c>
      <c r="E155" s="2">
        <v>16350</v>
      </c>
      <c r="F155" s="3">
        <v>0.84599999999999997</v>
      </c>
      <c r="G155" s="2">
        <v>874203</v>
      </c>
      <c r="H155" s="2">
        <v>701766</v>
      </c>
    </row>
    <row r="156" spans="1:8" x14ac:dyDescent="0.25">
      <c r="A156" s="1" t="s">
        <v>846</v>
      </c>
      <c r="B156" t="s">
        <v>268</v>
      </c>
      <c r="C156" s="2">
        <v>39675</v>
      </c>
      <c r="D156" s="3">
        <v>0.72099999999999997</v>
      </c>
      <c r="E156" s="2">
        <v>9285</v>
      </c>
      <c r="F156" s="3">
        <v>0.91800000000000004</v>
      </c>
      <c r="G156" s="2">
        <v>158372</v>
      </c>
      <c r="H156" s="2">
        <v>428611</v>
      </c>
    </row>
    <row r="157" spans="1:8" x14ac:dyDescent="0.25">
      <c r="A157" s="1" t="s">
        <v>847</v>
      </c>
      <c r="B157" t="s">
        <v>269</v>
      </c>
      <c r="C157" s="2">
        <v>56979</v>
      </c>
      <c r="D157" s="3">
        <v>0.61099999999999999</v>
      </c>
      <c r="E157" s="2">
        <v>15428</v>
      </c>
      <c r="F157" s="3">
        <v>0.88600000000000001</v>
      </c>
      <c r="G157" s="2">
        <v>400105</v>
      </c>
      <c r="H157" s="2">
        <v>4217928</v>
      </c>
    </row>
    <row r="158" spans="1:8" x14ac:dyDescent="0.25">
      <c r="A158" s="1" t="s">
        <v>848</v>
      </c>
      <c r="B158" t="s">
        <v>270</v>
      </c>
      <c r="C158" s="2">
        <v>44589</v>
      </c>
      <c r="D158" s="3">
        <v>0.65600000000000003</v>
      </c>
      <c r="E158" s="2">
        <v>12667</v>
      </c>
      <c r="F158" s="3">
        <v>0.89900000000000002</v>
      </c>
      <c r="G158" s="2">
        <v>1296689</v>
      </c>
      <c r="H158" s="2">
        <v>2208842</v>
      </c>
    </row>
    <row r="159" spans="1:8" x14ac:dyDescent="0.25">
      <c r="A159" s="1" t="s">
        <v>849</v>
      </c>
      <c r="B159" t="s">
        <v>271</v>
      </c>
      <c r="C159" s="2">
        <v>43059</v>
      </c>
      <c r="D159" s="3">
        <v>0.77600000000000002</v>
      </c>
      <c r="E159" s="2">
        <v>5458</v>
      </c>
      <c r="F159" s="3">
        <v>0.93400000000000005</v>
      </c>
      <c r="G159" s="2">
        <v>0</v>
      </c>
      <c r="H159" s="2">
        <v>0</v>
      </c>
    </row>
    <row r="160" spans="1:8" x14ac:dyDescent="0.25">
      <c r="A160" s="1" t="s">
        <v>850</v>
      </c>
      <c r="B160" t="s">
        <v>272</v>
      </c>
      <c r="C160" s="2">
        <v>86004</v>
      </c>
      <c r="D160" s="3">
        <v>0.25</v>
      </c>
      <c r="E160" s="2">
        <v>54299</v>
      </c>
      <c r="F160" s="3">
        <v>0.61399999999999999</v>
      </c>
      <c r="G160" s="2">
        <v>6850</v>
      </c>
      <c r="H160" s="2">
        <v>0</v>
      </c>
    </row>
    <row r="161" spans="1:8" x14ac:dyDescent="0.25">
      <c r="A161" s="1" t="s">
        <v>851</v>
      </c>
      <c r="B161" t="s">
        <v>273</v>
      </c>
      <c r="C161" s="2">
        <v>91980</v>
      </c>
      <c r="D161" s="3">
        <v>0.25</v>
      </c>
      <c r="E161" s="2">
        <v>26291</v>
      </c>
      <c r="F161" s="3">
        <v>0.754</v>
      </c>
      <c r="G161" s="2">
        <v>0</v>
      </c>
      <c r="H161" s="2">
        <v>0</v>
      </c>
    </row>
    <row r="162" spans="1:8" x14ac:dyDescent="0.25">
      <c r="A162" s="1" t="s">
        <v>852</v>
      </c>
      <c r="B162" t="s">
        <v>274</v>
      </c>
      <c r="C162" s="2">
        <v>42459</v>
      </c>
      <c r="D162" s="3">
        <v>0.83699999999999997</v>
      </c>
      <c r="E162" s="2">
        <v>6251</v>
      </c>
      <c r="F162" s="3">
        <v>0.95199999999999996</v>
      </c>
      <c r="G162" s="2">
        <v>429570</v>
      </c>
      <c r="H162" s="2">
        <v>0</v>
      </c>
    </row>
    <row r="163" spans="1:8" x14ac:dyDescent="0.25">
      <c r="A163" s="1" t="s">
        <v>853</v>
      </c>
      <c r="B163" t="s">
        <v>275</v>
      </c>
      <c r="C163" s="2">
        <v>238647</v>
      </c>
      <c r="D163" s="3">
        <v>0.25</v>
      </c>
      <c r="E163" s="2">
        <v>88166</v>
      </c>
      <c r="F163" s="3">
        <v>0.5</v>
      </c>
      <c r="G163" s="2">
        <v>0</v>
      </c>
      <c r="H163" s="2">
        <v>0</v>
      </c>
    </row>
    <row r="164" spans="1:8" x14ac:dyDescent="0.25">
      <c r="A164" s="1" t="s">
        <v>854</v>
      </c>
      <c r="B164" t="s">
        <v>276</v>
      </c>
      <c r="C164" s="2">
        <v>73449</v>
      </c>
      <c r="D164" s="3">
        <v>0.25</v>
      </c>
      <c r="E164" s="2">
        <v>32349</v>
      </c>
      <c r="F164" s="3">
        <v>0.57099999999999995</v>
      </c>
      <c r="G164" s="2">
        <v>42265</v>
      </c>
      <c r="H164" s="2">
        <v>0</v>
      </c>
    </row>
    <row r="165" spans="1:8" x14ac:dyDescent="0.25">
      <c r="A165" s="1" t="s">
        <v>855</v>
      </c>
      <c r="B165" t="s">
        <v>277</v>
      </c>
      <c r="C165" s="2">
        <v>69555</v>
      </c>
      <c r="D165" s="3">
        <v>0.25</v>
      </c>
      <c r="E165" s="2">
        <v>34573</v>
      </c>
      <c r="F165" s="3">
        <v>0.67700000000000005</v>
      </c>
      <c r="G165" s="2">
        <v>0</v>
      </c>
      <c r="H165" s="2">
        <v>13657</v>
      </c>
    </row>
    <row r="166" spans="1:8" x14ac:dyDescent="0.25">
      <c r="A166" s="1" t="s">
        <v>856</v>
      </c>
      <c r="B166" t="s">
        <v>278</v>
      </c>
      <c r="C166" s="2">
        <v>55029</v>
      </c>
      <c r="D166" s="3">
        <v>0.46899999999999997</v>
      </c>
      <c r="E166" s="2">
        <v>17688</v>
      </c>
      <c r="F166" s="3">
        <v>0.84399999999999997</v>
      </c>
      <c r="G166" s="2">
        <v>75915</v>
      </c>
      <c r="H166" s="2">
        <v>40139</v>
      </c>
    </row>
    <row r="167" spans="1:8" x14ac:dyDescent="0.25">
      <c r="A167" s="1" t="s">
        <v>857</v>
      </c>
      <c r="B167" t="s">
        <v>279</v>
      </c>
      <c r="C167" s="2">
        <v>60783</v>
      </c>
      <c r="D167" s="3">
        <v>0.39400000000000002</v>
      </c>
      <c r="E167" s="2">
        <v>23938</v>
      </c>
      <c r="F167" s="3">
        <v>0.82199999999999995</v>
      </c>
      <c r="G167" s="2">
        <v>80700</v>
      </c>
      <c r="H167" s="2">
        <v>191379</v>
      </c>
    </row>
    <row r="168" spans="1:8" x14ac:dyDescent="0.25">
      <c r="A168" s="1" t="s">
        <v>1367</v>
      </c>
      <c r="B168" t="s">
        <v>1368</v>
      </c>
      <c r="C168" s="2">
        <v>74196</v>
      </c>
      <c r="D168" s="3">
        <v>0.46899999999999997</v>
      </c>
      <c r="E168" s="2">
        <v>22586</v>
      </c>
      <c r="F168" s="3">
        <v>0.84399999999999997</v>
      </c>
      <c r="G168" s="2">
        <v>55725</v>
      </c>
      <c r="H168" s="2">
        <v>0</v>
      </c>
    </row>
    <row r="169" spans="1:8" x14ac:dyDescent="0.25">
      <c r="A169" s="1" t="s">
        <v>858</v>
      </c>
      <c r="B169" t="s">
        <v>280</v>
      </c>
      <c r="C169" s="2">
        <v>53124</v>
      </c>
      <c r="D169" s="3">
        <v>0.65900000000000003</v>
      </c>
      <c r="E169" s="2">
        <v>13317</v>
      </c>
      <c r="F169" s="3">
        <v>0.9</v>
      </c>
      <c r="G169" s="2">
        <v>0</v>
      </c>
      <c r="H169" s="2">
        <v>33434</v>
      </c>
    </row>
    <row r="170" spans="1:8" x14ac:dyDescent="0.25">
      <c r="A170" s="1" t="s">
        <v>859</v>
      </c>
      <c r="B170" t="s">
        <v>281</v>
      </c>
      <c r="C170" s="2">
        <v>39885</v>
      </c>
      <c r="D170" s="3">
        <v>0.77800000000000002</v>
      </c>
      <c r="E170" s="2">
        <v>7824</v>
      </c>
      <c r="F170" s="3">
        <v>0.93500000000000005</v>
      </c>
      <c r="G170" s="2">
        <v>51542</v>
      </c>
      <c r="H170" s="2">
        <v>44433</v>
      </c>
    </row>
    <row r="171" spans="1:8" x14ac:dyDescent="0.25">
      <c r="A171" s="1" t="s">
        <v>860</v>
      </c>
      <c r="B171" t="s">
        <v>282</v>
      </c>
      <c r="C171" s="2">
        <v>58233</v>
      </c>
      <c r="D171" s="3">
        <v>0.91200000000000003</v>
      </c>
      <c r="E171" s="2">
        <v>1517</v>
      </c>
      <c r="F171" s="3">
        <v>0.97399999999999998</v>
      </c>
      <c r="G171" s="2">
        <v>273139</v>
      </c>
      <c r="H171" s="2">
        <v>0</v>
      </c>
    </row>
    <row r="172" spans="1:8" x14ac:dyDescent="0.25">
      <c r="A172" s="1" t="s">
        <v>861</v>
      </c>
      <c r="B172" t="s">
        <v>283</v>
      </c>
      <c r="C172" s="2">
        <v>61134</v>
      </c>
      <c r="D172" s="3">
        <v>0.25</v>
      </c>
      <c r="E172" s="2">
        <v>22632</v>
      </c>
      <c r="F172" s="3">
        <v>0.77300000000000002</v>
      </c>
      <c r="G172" s="2">
        <v>70540</v>
      </c>
      <c r="H172" s="2">
        <v>32449</v>
      </c>
    </row>
    <row r="173" spans="1:8" x14ac:dyDescent="0.25">
      <c r="A173" s="1" t="s">
        <v>862</v>
      </c>
      <c r="B173" t="s">
        <v>284</v>
      </c>
      <c r="C173" s="2">
        <v>46074</v>
      </c>
      <c r="D173" s="3">
        <v>0.80400000000000005</v>
      </c>
      <c r="E173" s="2">
        <v>6629</v>
      </c>
      <c r="F173" s="3">
        <v>0.94299999999999995</v>
      </c>
      <c r="G173" s="2">
        <v>900006</v>
      </c>
      <c r="H173" s="2">
        <v>200232</v>
      </c>
    </row>
    <row r="174" spans="1:8" x14ac:dyDescent="0.25">
      <c r="A174" s="1" t="s">
        <v>863</v>
      </c>
      <c r="B174" t="s">
        <v>23</v>
      </c>
      <c r="C174" s="2">
        <v>43296</v>
      </c>
      <c r="D174" s="3">
        <v>0.84699999999999998</v>
      </c>
      <c r="E174" s="2">
        <v>4837</v>
      </c>
      <c r="F174" s="3">
        <v>0.95499999999999996</v>
      </c>
      <c r="G174" s="2">
        <v>183753</v>
      </c>
      <c r="H174" s="2">
        <v>0</v>
      </c>
    </row>
    <row r="175" spans="1:8" x14ac:dyDescent="0.25">
      <c r="A175" s="1" t="s">
        <v>864</v>
      </c>
      <c r="B175" t="s">
        <v>24</v>
      </c>
      <c r="C175" s="2">
        <v>74607</v>
      </c>
      <c r="D175" s="3">
        <v>0.68500000000000005</v>
      </c>
      <c r="E175" s="2">
        <v>15314</v>
      </c>
      <c r="F175" s="3">
        <v>0.90800000000000003</v>
      </c>
      <c r="G175" s="2">
        <v>0</v>
      </c>
      <c r="H175" s="2">
        <v>0</v>
      </c>
    </row>
    <row r="176" spans="1:8" x14ac:dyDescent="0.25">
      <c r="A176" s="1" t="s">
        <v>865</v>
      </c>
      <c r="B176" t="s">
        <v>285</v>
      </c>
      <c r="C176" s="2">
        <v>67080</v>
      </c>
      <c r="D176" s="3">
        <v>0.25</v>
      </c>
      <c r="E176" s="2">
        <v>22302</v>
      </c>
      <c r="F176" s="3">
        <v>0.76400000000000001</v>
      </c>
      <c r="G176" s="2">
        <v>0</v>
      </c>
      <c r="H176" s="2">
        <v>25141</v>
      </c>
    </row>
    <row r="177" spans="1:8" x14ac:dyDescent="0.25">
      <c r="A177" s="1" t="s">
        <v>866</v>
      </c>
      <c r="B177" t="s">
        <v>286</v>
      </c>
      <c r="C177" s="2">
        <v>45843</v>
      </c>
      <c r="D177" s="3">
        <v>0.84</v>
      </c>
      <c r="E177" s="2">
        <v>6589</v>
      </c>
      <c r="F177" s="3">
        <v>0.95299999999999996</v>
      </c>
      <c r="G177" s="2">
        <v>2162438</v>
      </c>
      <c r="H177" s="2">
        <v>767470</v>
      </c>
    </row>
    <row r="178" spans="1:8" x14ac:dyDescent="0.25">
      <c r="A178" s="1" t="s">
        <v>867</v>
      </c>
      <c r="B178" t="s">
        <v>287</v>
      </c>
      <c r="C178" s="2">
        <v>41745</v>
      </c>
      <c r="D178" s="3">
        <v>0.75900000000000001</v>
      </c>
      <c r="E178" s="2">
        <v>8451</v>
      </c>
      <c r="F178" s="3">
        <v>0.93</v>
      </c>
      <c r="G178" s="2">
        <v>403615</v>
      </c>
      <c r="H178" s="2">
        <v>145739</v>
      </c>
    </row>
    <row r="179" spans="1:8" x14ac:dyDescent="0.25">
      <c r="A179" s="1" t="s">
        <v>868</v>
      </c>
      <c r="B179" t="s">
        <v>288</v>
      </c>
      <c r="C179" s="2">
        <v>42516</v>
      </c>
      <c r="D179" s="3">
        <v>0.68799999999999994</v>
      </c>
      <c r="E179" s="2">
        <v>10438</v>
      </c>
      <c r="F179" s="3">
        <v>0.90900000000000003</v>
      </c>
      <c r="G179" s="2">
        <v>188164</v>
      </c>
      <c r="H179" s="2">
        <v>209809</v>
      </c>
    </row>
    <row r="180" spans="1:8" x14ac:dyDescent="0.25">
      <c r="A180" s="1" t="s">
        <v>869</v>
      </c>
      <c r="B180" t="s">
        <v>289</v>
      </c>
      <c r="C180" s="2">
        <v>58335</v>
      </c>
      <c r="D180" s="3">
        <v>0.46</v>
      </c>
      <c r="E180" s="2">
        <v>22747</v>
      </c>
      <c r="F180" s="3">
        <v>0.84099999999999997</v>
      </c>
      <c r="G180" s="2">
        <v>62250</v>
      </c>
      <c r="H180" s="2">
        <v>0</v>
      </c>
    </row>
    <row r="181" spans="1:8" x14ac:dyDescent="0.25">
      <c r="A181" s="1" t="s">
        <v>870</v>
      </c>
      <c r="B181" t="s">
        <v>25</v>
      </c>
      <c r="C181" s="2">
        <v>43041</v>
      </c>
      <c r="D181" s="3">
        <v>0.68600000000000005</v>
      </c>
      <c r="E181" s="2">
        <v>10630</v>
      </c>
      <c r="F181" s="3">
        <v>0.90800000000000003</v>
      </c>
      <c r="G181" s="2">
        <v>457568</v>
      </c>
      <c r="H181" s="2">
        <v>163023</v>
      </c>
    </row>
    <row r="182" spans="1:8" x14ac:dyDescent="0.25">
      <c r="A182" s="1" t="s">
        <v>871</v>
      </c>
      <c r="B182" t="s">
        <v>290</v>
      </c>
      <c r="C182" s="2">
        <v>47862</v>
      </c>
      <c r="D182" s="3">
        <v>0.74299999999999999</v>
      </c>
      <c r="E182" s="2">
        <v>9179</v>
      </c>
      <c r="F182" s="3">
        <v>0.92500000000000004</v>
      </c>
      <c r="G182" s="2">
        <v>112536</v>
      </c>
      <c r="H182" s="2">
        <v>186375</v>
      </c>
    </row>
    <row r="183" spans="1:8" x14ac:dyDescent="0.25">
      <c r="A183" s="1" t="s">
        <v>872</v>
      </c>
      <c r="B183" t="s">
        <v>291</v>
      </c>
      <c r="C183" s="2">
        <v>49509</v>
      </c>
      <c r="D183" s="3">
        <v>0.72099999999999997</v>
      </c>
      <c r="E183" s="2">
        <v>9714</v>
      </c>
      <c r="F183" s="3">
        <v>0.91800000000000004</v>
      </c>
      <c r="G183" s="2">
        <v>157638</v>
      </c>
      <c r="H183" s="2">
        <v>647532</v>
      </c>
    </row>
    <row r="184" spans="1:8" x14ac:dyDescent="0.25">
      <c r="A184" s="1" t="s">
        <v>873</v>
      </c>
      <c r="B184" t="s">
        <v>292</v>
      </c>
      <c r="C184" s="2">
        <v>45210</v>
      </c>
      <c r="D184" s="3">
        <v>0.71099999999999997</v>
      </c>
      <c r="E184" s="2">
        <v>11421</v>
      </c>
      <c r="F184" s="3">
        <v>0.91500000000000004</v>
      </c>
      <c r="G184" s="2">
        <v>102616</v>
      </c>
      <c r="H184" s="2">
        <v>184426</v>
      </c>
    </row>
    <row r="185" spans="1:8" x14ac:dyDescent="0.25">
      <c r="A185" s="1" t="s">
        <v>874</v>
      </c>
      <c r="B185" t="s">
        <v>293</v>
      </c>
      <c r="C185" s="2">
        <v>56655</v>
      </c>
      <c r="D185" s="3">
        <v>0.70899999999999996</v>
      </c>
      <c r="E185" s="2">
        <v>8355</v>
      </c>
      <c r="F185" s="3">
        <v>0.91500000000000004</v>
      </c>
      <c r="G185" s="2">
        <v>28117</v>
      </c>
      <c r="H185" s="2">
        <v>195755</v>
      </c>
    </row>
    <row r="186" spans="1:8" x14ac:dyDescent="0.25">
      <c r="A186" s="1" t="s">
        <v>875</v>
      </c>
      <c r="B186" t="s">
        <v>294</v>
      </c>
      <c r="C186" s="2">
        <v>41691</v>
      </c>
      <c r="D186" s="3">
        <v>0.752</v>
      </c>
      <c r="E186" s="2">
        <v>9533</v>
      </c>
      <c r="F186" s="3">
        <v>0.92700000000000005</v>
      </c>
      <c r="G186" s="2">
        <v>477729</v>
      </c>
      <c r="H186" s="2">
        <v>346143</v>
      </c>
    </row>
    <row r="187" spans="1:8" x14ac:dyDescent="0.25">
      <c r="A187" s="1" t="s">
        <v>876</v>
      </c>
      <c r="B187" t="s">
        <v>26</v>
      </c>
      <c r="C187" s="2">
        <v>53130</v>
      </c>
      <c r="D187" s="3">
        <v>0.77400000000000002</v>
      </c>
      <c r="E187" s="2">
        <v>8478</v>
      </c>
      <c r="F187" s="3">
        <v>0.93400000000000005</v>
      </c>
      <c r="G187" s="2">
        <v>50891</v>
      </c>
      <c r="H187" s="2">
        <v>188426</v>
      </c>
    </row>
    <row r="188" spans="1:8" x14ac:dyDescent="0.25">
      <c r="A188" s="1" t="s">
        <v>877</v>
      </c>
      <c r="B188" t="s">
        <v>295</v>
      </c>
      <c r="C188" s="2">
        <v>51330</v>
      </c>
      <c r="D188" s="3">
        <v>0.71799999999999997</v>
      </c>
      <c r="E188" s="2">
        <v>10681</v>
      </c>
      <c r="F188" s="3">
        <v>0.91800000000000004</v>
      </c>
      <c r="G188" s="2">
        <v>6257</v>
      </c>
      <c r="H188" s="2">
        <v>132229</v>
      </c>
    </row>
    <row r="189" spans="1:8" x14ac:dyDescent="0.25">
      <c r="A189" s="1" t="s">
        <v>878</v>
      </c>
      <c r="B189" t="s">
        <v>296</v>
      </c>
      <c r="C189" s="2">
        <v>49008</v>
      </c>
      <c r="D189" s="3">
        <v>0.70899999999999996</v>
      </c>
      <c r="E189" s="2">
        <v>10355</v>
      </c>
      <c r="F189" s="3">
        <v>0.91500000000000004</v>
      </c>
      <c r="G189" s="2">
        <v>47243</v>
      </c>
      <c r="H189" s="2">
        <v>268402</v>
      </c>
    </row>
    <row r="190" spans="1:8" x14ac:dyDescent="0.25">
      <c r="A190" s="1" t="s">
        <v>879</v>
      </c>
      <c r="B190" t="s">
        <v>297</v>
      </c>
      <c r="C190" s="2">
        <v>52017</v>
      </c>
      <c r="D190" s="3">
        <v>0.57699999999999996</v>
      </c>
      <c r="E190" s="2">
        <v>15566</v>
      </c>
      <c r="F190" s="3">
        <v>0.876</v>
      </c>
      <c r="G190" s="2">
        <v>238491</v>
      </c>
      <c r="H190" s="2">
        <v>352341</v>
      </c>
    </row>
    <row r="191" spans="1:8" x14ac:dyDescent="0.25">
      <c r="A191" s="1" t="s">
        <v>880</v>
      </c>
      <c r="B191" t="s">
        <v>298</v>
      </c>
      <c r="C191" s="2">
        <v>61758</v>
      </c>
      <c r="D191" s="3">
        <v>0.54500000000000004</v>
      </c>
      <c r="E191" s="2">
        <v>16527</v>
      </c>
      <c r="F191" s="3">
        <v>0.86699999999999999</v>
      </c>
      <c r="G191" s="2">
        <v>144790</v>
      </c>
      <c r="H191" s="2">
        <v>561689</v>
      </c>
    </row>
    <row r="192" spans="1:8" x14ac:dyDescent="0.25">
      <c r="A192" s="1" t="s">
        <v>881</v>
      </c>
      <c r="B192" t="s">
        <v>27</v>
      </c>
      <c r="C192" s="2">
        <v>55851</v>
      </c>
      <c r="D192" s="3">
        <v>0.53400000000000003</v>
      </c>
      <c r="E192" s="2">
        <v>18077</v>
      </c>
      <c r="F192" s="3">
        <v>0.86299999999999999</v>
      </c>
      <c r="G192" s="2">
        <v>110782</v>
      </c>
      <c r="H192" s="2">
        <v>391625</v>
      </c>
    </row>
    <row r="193" spans="1:8" x14ac:dyDescent="0.25">
      <c r="A193" s="1" t="s">
        <v>882</v>
      </c>
      <c r="B193" t="s">
        <v>299</v>
      </c>
      <c r="C193" s="2">
        <v>55620</v>
      </c>
      <c r="D193" s="3">
        <v>0.622</v>
      </c>
      <c r="E193" s="2">
        <v>16951</v>
      </c>
      <c r="F193" s="3">
        <v>0.88900000000000001</v>
      </c>
      <c r="G193" s="2">
        <v>169538</v>
      </c>
      <c r="H193" s="2">
        <v>213468</v>
      </c>
    </row>
    <row r="194" spans="1:8" x14ac:dyDescent="0.25">
      <c r="A194" s="1" t="s">
        <v>883</v>
      </c>
      <c r="B194" t="s">
        <v>28</v>
      </c>
      <c r="C194" s="2">
        <v>82542</v>
      </c>
      <c r="D194" s="3">
        <v>0.25</v>
      </c>
      <c r="E194" s="2">
        <v>41509</v>
      </c>
      <c r="F194" s="3">
        <v>0.63300000000000001</v>
      </c>
      <c r="G194" s="2">
        <v>26679</v>
      </c>
      <c r="H194" s="2">
        <v>6773</v>
      </c>
    </row>
    <row r="195" spans="1:8" x14ac:dyDescent="0.25">
      <c r="A195" s="1" t="s">
        <v>884</v>
      </c>
      <c r="B195" t="s">
        <v>29</v>
      </c>
      <c r="C195" s="2">
        <v>84990</v>
      </c>
      <c r="D195" s="3">
        <v>0.25</v>
      </c>
      <c r="E195" s="2">
        <v>38135</v>
      </c>
      <c r="F195" s="3">
        <v>0.56499999999999995</v>
      </c>
      <c r="G195" s="2">
        <v>13590</v>
      </c>
      <c r="H195" s="2">
        <v>15857</v>
      </c>
    </row>
    <row r="196" spans="1:8" x14ac:dyDescent="0.25">
      <c r="A196" s="1" t="s">
        <v>885</v>
      </c>
      <c r="B196" t="s">
        <v>300</v>
      </c>
      <c r="C196" s="2">
        <v>100989</v>
      </c>
      <c r="D196" s="3">
        <v>0.25</v>
      </c>
      <c r="E196" s="2">
        <v>51288</v>
      </c>
      <c r="F196" s="3">
        <v>0.5</v>
      </c>
      <c r="G196" s="2">
        <v>19685</v>
      </c>
      <c r="H196" s="2">
        <v>0</v>
      </c>
    </row>
    <row r="197" spans="1:8" x14ac:dyDescent="0.25">
      <c r="A197" s="1" t="s">
        <v>886</v>
      </c>
      <c r="B197" t="s">
        <v>301</v>
      </c>
      <c r="C197" s="2">
        <v>124767</v>
      </c>
      <c r="D197" s="3">
        <v>0.25</v>
      </c>
      <c r="E197" s="2">
        <v>58197</v>
      </c>
      <c r="F197" s="3">
        <v>0.5</v>
      </c>
      <c r="G197" s="2">
        <v>0</v>
      </c>
      <c r="H197" s="2">
        <v>0</v>
      </c>
    </row>
    <row r="198" spans="1:8" x14ac:dyDescent="0.25">
      <c r="A198" s="1" t="s">
        <v>887</v>
      </c>
      <c r="B198" t="s">
        <v>302</v>
      </c>
      <c r="C198" s="2">
        <v>165195</v>
      </c>
      <c r="D198" s="3">
        <v>0.25</v>
      </c>
      <c r="E198" s="2">
        <v>67937</v>
      </c>
      <c r="F198" s="3">
        <v>0.5</v>
      </c>
      <c r="G198" s="2">
        <v>0</v>
      </c>
      <c r="H198" s="2">
        <v>0</v>
      </c>
    </row>
    <row r="199" spans="1:8" x14ac:dyDescent="0.25">
      <c r="A199" s="1" t="s">
        <v>888</v>
      </c>
      <c r="B199" t="s">
        <v>303</v>
      </c>
      <c r="C199" s="2">
        <v>93930</v>
      </c>
      <c r="D199" s="3">
        <v>0.25</v>
      </c>
      <c r="E199" s="2">
        <v>43324</v>
      </c>
      <c r="F199" s="3">
        <v>0.69899999999999995</v>
      </c>
      <c r="G199" s="2">
        <v>0</v>
      </c>
      <c r="H199" s="2">
        <v>0</v>
      </c>
    </row>
    <row r="200" spans="1:8" x14ac:dyDescent="0.25">
      <c r="A200" s="1" t="s">
        <v>889</v>
      </c>
      <c r="B200" t="s">
        <v>30</v>
      </c>
      <c r="C200" s="2">
        <v>61872</v>
      </c>
      <c r="D200" s="3">
        <v>0.72599999999999998</v>
      </c>
      <c r="E200" s="2">
        <v>8632</v>
      </c>
      <c r="F200" s="3">
        <v>0.92</v>
      </c>
      <c r="G200" s="2">
        <v>27681</v>
      </c>
      <c r="H200" s="2">
        <v>97110</v>
      </c>
    </row>
    <row r="201" spans="1:8" x14ac:dyDescent="0.25">
      <c r="A201" s="1" t="s">
        <v>890</v>
      </c>
      <c r="B201" t="s">
        <v>31</v>
      </c>
      <c r="C201" s="2">
        <v>45036</v>
      </c>
      <c r="D201" s="3">
        <v>0.67600000000000005</v>
      </c>
      <c r="E201" s="2">
        <v>10444</v>
      </c>
      <c r="F201" s="3">
        <v>0.90500000000000003</v>
      </c>
      <c r="G201" s="2">
        <v>125313</v>
      </c>
      <c r="H201" s="2">
        <v>147794</v>
      </c>
    </row>
    <row r="202" spans="1:8" x14ac:dyDescent="0.25">
      <c r="A202" s="1" t="s">
        <v>891</v>
      </c>
      <c r="B202" t="s">
        <v>304</v>
      </c>
      <c r="C202" s="2">
        <v>40746</v>
      </c>
      <c r="D202" s="3">
        <v>0.79400000000000004</v>
      </c>
      <c r="E202" s="2">
        <v>8615</v>
      </c>
      <c r="F202" s="3">
        <v>0.94</v>
      </c>
      <c r="G202" s="2">
        <v>433048</v>
      </c>
      <c r="H202" s="2">
        <v>148836</v>
      </c>
    </row>
    <row r="203" spans="1:8" x14ac:dyDescent="0.25">
      <c r="A203" s="1" t="s">
        <v>892</v>
      </c>
      <c r="B203" t="s">
        <v>305</v>
      </c>
      <c r="C203" s="2">
        <v>49767</v>
      </c>
      <c r="D203" s="3">
        <v>0.78300000000000003</v>
      </c>
      <c r="E203" s="2">
        <v>9625</v>
      </c>
      <c r="F203" s="3">
        <v>0.93700000000000006</v>
      </c>
      <c r="G203" s="2">
        <v>0</v>
      </c>
      <c r="H203" s="2">
        <v>44835</v>
      </c>
    </row>
    <row r="204" spans="1:8" x14ac:dyDescent="0.25">
      <c r="A204" s="1" t="s">
        <v>893</v>
      </c>
      <c r="B204" t="s">
        <v>306</v>
      </c>
      <c r="C204" s="2">
        <v>40869</v>
      </c>
      <c r="D204" s="3">
        <v>0.77700000000000002</v>
      </c>
      <c r="E204" s="2">
        <v>7318</v>
      </c>
      <c r="F204" s="3">
        <v>0.93500000000000005</v>
      </c>
      <c r="G204" s="2">
        <v>96877</v>
      </c>
      <c r="H204" s="2">
        <v>57059</v>
      </c>
    </row>
    <row r="205" spans="1:8" x14ac:dyDescent="0.25">
      <c r="A205" s="1" t="s">
        <v>894</v>
      </c>
      <c r="B205" t="s">
        <v>307</v>
      </c>
      <c r="C205" s="2">
        <v>49668</v>
      </c>
      <c r="D205" s="3">
        <v>0.61299999999999999</v>
      </c>
      <c r="E205" s="2">
        <v>15074</v>
      </c>
      <c r="F205" s="3">
        <v>0.88600000000000001</v>
      </c>
      <c r="G205" s="2">
        <v>32447</v>
      </c>
      <c r="H205" s="2">
        <v>47197</v>
      </c>
    </row>
    <row r="206" spans="1:8" x14ac:dyDescent="0.25">
      <c r="A206" s="1" t="s">
        <v>895</v>
      </c>
      <c r="B206" t="s">
        <v>32</v>
      </c>
      <c r="C206" s="2">
        <v>58803</v>
      </c>
      <c r="D206" s="3">
        <v>0.64400000000000002</v>
      </c>
      <c r="E206" s="2">
        <v>13395</v>
      </c>
      <c r="F206" s="3">
        <v>0.89600000000000002</v>
      </c>
      <c r="G206" s="2">
        <v>0</v>
      </c>
      <c r="H206" s="2">
        <v>0</v>
      </c>
    </row>
    <row r="207" spans="1:8" x14ac:dyDescent="0.25">
      <c r="A207" s="1" t="s">
        <v>896</v>
      </c>
      <c r="B207" t="s">
        <v>308</v>
      </c>
      <c r="C207" s="2">
        <v>89163</v>
      </c>
      <c r="D207" s="3">
        <v>0.25</v>
      </c>
      <c r="E207" s="2">
        <v>38912</v>
      </c>
      <c r="F207" s="3">
        <v>0.5</v>
      </c>
      <c r="G207" s="2">
        <v>0</v>
      </c>
      <c r="H207" s="2">
        <v>0</v>
      </c>
    </row>
    <row r="208" spans="1:8" x14ac:dyDescent="0.25">
      <c r="A208" s="1" t="s">
        <v>897</v>
      </c>
      <c r="B208" t="s">
        <v>33</v>
      </c>
      <c r="C208" s="2">
        <v>43995</v>
      </c>
      <c r="D208" s="3">
        <v>0.78</v>
      </c>
      <c r="E208" s="2">
        <v>7498</v>
      </c>
      <c r="F208" s="3">
        <v>0.93600000000000005</v>
      </c>
      <c r="G208" s="2">
        <v>283566</v>
      </c>
      <c r="H208" s="2">
        <v>134380</v>
      </c>
    </row>
    <row r="209" spans="1:8" x14ac:dyDescent="0.25">
      <c r="A209" s="1" t="s">
        <v>898</v>
      </c>
      <c r="B209" t="s">
        <v>136</v>
      </c>
      <c r="C209" s="2">
        <v>37356</v>
      </c>
      <c r="D209" s="3">
        <v>0.84699999999999998</v>
      </c>
      <c r="E209" s="2">
        <v>4367</v>
      </c>
      <c r="F209" s="3">
        <v>0.95499999999999996</v>
      </c>
      <c r="G209" s="2">
        <v>1086598</v>
      </c>
      <c r="H209" s="2">
        <v>305457</v>
      </c>
    </row>
    <row r="210" spans="1:8" x14ac:dyDescent="0.25">
      <c r="A210" s="1" t="s">
        <v>899</v>
      </c>
      <c r="B210" t="s">
        <v>309</v>
      </c>
      <c r="C210" s="2">
        <v>34578</v>
      </c>
      <c r="D210" s="3">
        <v>0.79</v>
      </c>
      <c r="E210" s="2">
        <v>4886</v>
      </c>
      <c r="F210" s="3">
        <v>0.93899999999999995</v>
      </c>
      <c r="G210" s="2">
        <v>153505</v>
      </c>
      <c r="H210" s="2">
        <v>42979</v>
      </c>
    </row>
    <row r="211" spans="1:8" x14ac:dyDescent="0.25">
      <c r="A211" s="1" t="s">
        <v>900</v>
      </c>
      <c r="B211" t="s">
        <v>310</v>
      </c>
      <c r="C211" s="2">
        <v>56745</v>
      </c>
      <c r="D211" s="3">
        <v>0.434</v>
      </c>
      <c r="E211" s="2">
        <v>19102</v>
      </c>
      <c r="F211" s="3">
        <v>0.83399999999999996</v>
      </c>
      <c r="G211" s="2">
        <v>29052</v>
      </c>
      <c r="H211" s="2">
        <v>0</v>
      </c>
    </row>
    <row r="212" spans="1:8" x14ac:dyDescent="0.25">
      <c r="A212" s="1" t="s">
        <v>901</v>
      </c>
      <c r="B212" t="s">
        <v>311</v>
      </c>
      <c r="C212" s="2">
        <v>31257</v>
      </c>
      <c r="D212" s="3">
        <v>0.88400000000000001</v>
      </c>
      <c r="E212" s="2">
        <v>756</v>
      </c>
      <c r="F212" s="3">
        <v>0.96599999999999997</v>
      </c>
      <c r="G212" s="2">
        <v>1246992</v>
      </c>
      <c r="H212" s="2">
        <v>0</v>
      </c>
    </row>
    <row r="213" spans="1:8" x14ac:dyDescent="0.25">
      <c r="A213" s="1" t="s">
        <v>902</v>
      </c>
      <c r="B213" t="s">
        <v>312</v>
      </c>
      <c r="C213" s="2">
        <v>36267</v>
      </c>
      <c r="D213" s="3">
        <v>0.72199999999999998</v>
      </c>
      <c r="E213" s="2">
        <v>6977</v>
      </c>
      <c r="F213" s="3">
        <v>0.91900000000000004</v>
      </c>
      <c r="G213" s="2">
        <v>168207</v>
      </c>
      <c r="H213" s="2">
        <v>54262</v>
      </c>
    </row>
    <row r="214" spans="1:8" x14ac:dyDescent="0.25">
      <c r="A214" s="1" t="s">
        <v>903</v>
      </c>
      <c r="B214" t="s">
        <v>34</v>
      </c>
      <c r="C214" s="2">
        <v>48597</v>
      </c>
      <c r="D214" s="3">
        <v>0.46899999999999997</v>
      </c>
      <c r="E214" s="2">
        <v>14773</v>
      </c>
      <c r="F214" s="3">
        <v>0.84399999999999997</v>
      </c>
      <c r="G214" s="2">
        <v>53586</v>
      </c>
      <c r="H214" s="2">
        <v>0</v>
      </c>
    </row>
    <row r="215" spans="1:8" x14ac:dyDescent="0.25">
      <c r="A215" s="1" t="s">
        <v>904</v>
      </c>
      <c r="B215" t="s">
        <v>35</v>
      </c>
      <c r="C215" s="2">
        <v>39270</v>
      </c>
      <c r="D215" s="3">
        <v>0.57699999999999996</v>
      </c>
      <c r="E215" s="2">
        <v>10890</v>
      </c>
      <c r="F215" s="3">
        <v>0.876</v>
      </c>
      <c r="G215" s="2">
        <v>68807</v>
      </c>
      <c r="H215" s="2">
        <v>0</v>
      </c>
    </row>
    <row r="216" spans="1:8" x14ac:dyDescent="0.25">
      <c r="A216" s="1" t="s">
        <v>905</v>
      </c>
      <c r="B216" t="s">
        <v>36</v>
      </c>
      <c r="C216" s="2">
        <v>41259</v>
      </c>
      <c r="D216" s="3">
        <v>0.57399999999999995</v>
      </c>
      <c r="E216" s="2">
        <v>12055</v>
      </c>
      <c r="F216" s="3">
        <v>0.875</v>
      </c>
      <c r="G216" s="2">
        <v>64601</v>
      </c>
      <c r="H216" s="2">
        <v>0</v>
      </c>
    </row>
    <row r="217" spans="1:8" x14ac:dyDescent="0.25">
      <c r="A217" s="1" t="s">
        <v>906</v>
      </c>
      <c r="B217" t="s">
        <v>313</v>
      </c>
      <c r="C217" s="2">
        <v>48786</v>
      </c>
      <c r="D217" s="3">
        <v>0.53100000000000003</v>
      </c>
      <c r="E217" s="2">
        <v>12945</v>
      </c>
      <c r="F217" s="3">
        <v>0.86199999999999999</v>
      </c>
      <c r="G217" s="2">
        <v>64020</v>
      </c>
      <c r="H217" s="2">
        <v>0</v>
      </c>
    </row>
    <row r="218" spans="1:8" x14ac:dyDescent="0.25">
      <c r="A218" s="1" t="s">
        <v>907</v>
      </c>
      <c r="B218" t="s">
        <v>314</v>
      </c>
      <c r="C218" s="2">
        <v>41415</v>
      </c>
      <c r="D218" s="3">
        <v>0.628</v>
      </c>
      <c r="E218" s="2">
        <v>9914</v>
      </c>
      <c r="F218" s="3">
        <v>0.89100000000000001</v>
      </c>
      <c r="G218" s="2">
        <v>66411</v>
      </c>
      <c r="H218" s="2">
        <v>0</v>
      </c>
    </row>
    <row r="219" spans="1:8" x14ac:dyDescent="0.25">
      <c r="A219" s="1" t="s">
        <v>908</v>
      </c>
      <c r="B219" t="s">
        <v>315</v>
      </c>
      <c r="C219" s="2">
        <v>33729</v>
      </c>
      <c r="D219" s="3">
        <v>0.78700000000000003</v>
      </c>
      <c r="E219" s="2">
        <v>4579</v>
      </c>
      <c r="F219" s="3">
        <v>0.93799999999999994</v>
      </c>
      <c r="G219" s="2">
        <v>845769</v>
      </c>
      <c r="H219" s="2">
        <v>0</v>
      </c>
    </row>
    <row r="220" spans="1:8" x14ac:dyDescent="0.25">
      <c r="A220" s="1" t="s">
        <v>909</v>
      </c>
      <c r="B220" t="s">
        <v>316</v>
      </c>
      <c r="C220" s="2">
        <v>31548</v>
      </c>
      <c r="D220" s="3">
        <v>0.85599999999999998</v>
      </c>
      <c r="E220" s="2">
        <v>2210</v>
      </c>
      <c r="F220" s="3">
        <v>0.95799999999999996</v>
      </c>
      <c r="G220" s="2">
        <v>587456</v>
      </c>
      <c r="H220" s="2">
        <v>0</v>
      </c>
    </row>
    <row r="221" spans="1:8" x14ac:dyDescent="0.25">
      <c r="A221" s="1" t="s">
        <v>910</v>
      </c>
      <c r="B221" t="s">
        <v>317</v>
      </c>
      <c r="C221" s="2">
        <v>44757</v>
      </c>
      <c r="D221" s="3">
        <v>0.73599999999999999</v>
      </c>
      <c r="E221" s="2">
        <v>4572</v>
      </c>
      <c r="F221" s="3">
        <v>0.92300000000000004</v>
      </c>
      <c r="G221" s="2">
        <v>30397</v>
      </c>
      <c r="H221" s="2">
        <v>0</v>
      </c>
    </row>
    <row r="222" spans="1:8" x14ac:dyDescent="0.25">
      <c r="A222" s="1" t="s">
        <v>911</v>
      </c>
      <c r="B222" t="s">
        <v>318</v>
      </c>
      <c r="C222" s="2">
        <v>62181</v>
      </c>
      <c r="D222" s="3">
        <v>0.71099999999999997</v>
      </c>
      <c r="E222" s="2">
        <v>13566</v>
      </c>
      <c r="F222" s="3">
        <v>0.91500000000000004</v>
      </c>
      <c r="G222" s="2">
        <v>42700</v>
      </c>
      <c r="H222" s="2">
        <v>0</v>
      </c>
    </row>
    <row r="223" spans="1:8" x14ac:dyDescent="0.25">
      <c r="A223" s="1" t="s">
        <v>912</v>
      </c>
      <c r="B223" t="s">
        <v>319</v>
      </c>
      <c r="C223" s="2">
        <v>41946</v>
      </c>
      <c r="D223" s="3">
        <v>0.753</v>
      </c>
      <c r="E223" s="2">
        <v>4108</v>
      </c>
      <c r="F223" s="3">
        <v>0.92800000000000005</v>
      </c>
      <c r="G223" s="2">
        <v>136625</v>
      </c>
      <c r="H223" s="2">
        <v>0</v>
      </c>
    </row>
    <row r="224" spans="1:8" x14ac:dyDescent="0.25">
      <c r="A224" s="1" t="s">
        <v>913</v>
      </c>
      <c r="B224" t="s">
        <v>320</v>
      </c>
      <c r="C224" s="2">
        <v>49257</v>
      </c>
      <c r="D224" s="3">
        <v>0.70899999999999996</v>
      </c>
      <c r="E224" s="2">
        <v>9473</v>
      </c>
      <c r="F224" s="3">
        <v>0.91500000000000004</v>
      </c>
      <c r="G224" s="2">
        <v>178005</v>
      </c>
      <c r="H224" s="2">
        <v>0</v>
      </c>
    </row>
    <row r="225" spans="1:8" x14ac:dyDescent="0.25">
      <c r="A225" s="1" t="s">
        <v>914</v>
      </c>
      <c r="B225" t="s">
        <v>321</v>
      </c>
      <c r="C225" s="2">
        <v>36243</v>
      </c>
      <c r="D225" s="3">
        <v>0.73099999999999998</v>
      </c>
      <c r="E225" s="2">
        <v>7054</v>
      </c>
      <c r="F225" s="3">
        <v>0.92100000000000004</v>
      </c>
      <c r="G225" s="2">
        <v>49504</v>
      </c>
      <c r="H225" s="2">
        <v>0</v>
      </c>
    </row>
    <row r="226" spans="1:8" x14ac:dyDescent="0.25">
      <c r="A226" s="1" t="s">
        <v>915</v>
      </c>
      <c r="B226" t="s">
        <v>322</v>
      </c>
      <c r="C226" s="2">
        <v>43161</v>
      </c>
      <c r="D226" s="3">
        <v>0.69199999999999995</v>
      </c>
      <c r="E226" s="2">
        <v>12192</v>
      </c>
      <c r="F226" s="3">
        <v>0.91</v>
      </c>
      <c r="G226" s="2">
        <v>67812</v>
      </c>
      <c r="H226" s="2">
        <v>275478</v>
      </c>
    </row>
    <row r="227" spans="1:8" x14ac:dyDescent="0.25">
      <c r="A227" s="1" t="s">
        <v>916</v>
      </c>
      <c r="B227" t="s">
        <v>37</v>
      </c>
      <c r="C227" s="2">
        <v>43551</v>
      </c>
      <c r="D227" s="3">
        <v>0.70099999999999996</v>
      </c>
      <c r="E227" s="2">
        <v>10355</v>
      </c>
      <c r="F227" s="3">
        <v>0.91200000000000003</v>
      </c>
      <c r="G227" s="2">
        <v>140824</v>
      </c>
      <c r="H227" s="2">
        <v>111233</v>
      </c>
    </row>
    <row r="228" spans="1:8" x14ac:dyDescent="0.25">
      <c r="A228" s="1" t="s">
        <v>917</v>
      </c>
      <c r="B228" t="s">
        <v>323</v>
      </c>
      <c r="C228" s="2">
        <v>49764</v>
      </c>
      <c r="D228" s="3">
        <v>0.59399999999999997</v>
      </c>
      <c r="E228" s="2">
        <v>14157</v>
      </c>
      <c r="F228" s="3">
        <v>0.88100000000000001</v>
      </c>
      <c r="G228" s="2">
        <v>185110</v>
      </c>
      <c r="H228" s="2">
        <v>326175</v>
      </c>
    </row>
    <row r="229" spans="1:8" x14ac:dyDescent="0.25">
      <c r="A229" s="1" t="s">
        <v>918</v>
      </c>
      <c r="B229" t="s">
        <v>324</v>
      </c>
      <c r="C229" s="2">
        <v>49119</v>
      </c>
      <c r="D229" s="3">
        <v>0.64300000000000002</v>
      </c>
      <c r="E229" s="2">
        <v>15285</v>
      </c>
      <c r="F229" s="3">
        <v>0.89500000000000002</v>
      </c>
      <c r="G229" s="2">
        <v>123229</v>
      </c>
      <c r="H229" s="2">
        <v>129600</v>
      </c>
    </row>
    <row r="230" spans="1:8" x14ac:dyDescent="0.25">
      <c r="A230" s="1" t="s">
        <v>919</v>
      </c>
      <c r="B230" t="s">
        <v>325</v>
      </c>
      <c r="C230" s="2">
        <v>52458</v>
      </c>
      <c r="D230" s="3">
        <v>0.83299999999999996</v>
      </c>
      <c r="E230" s="2">
        <v>7782</v>
      </c>
      <c r="F230" s="3">
        <v>0.95099999999999996</v>
      </c>
      <c r="G230" s="2">
        <v>212582</v>
      </c>
      <c r="H230" s="2">
        <v>152971</v>
      </c>
    </row>
    <row r="231" spans="1:8" x14ac:dyDescent="0.25">
      <c r="A231" s="1" t="s">
        <v>920</v>
      </c>
      <c r="B231" t="s">
        <v>326</v>
      </c>
      <c r="C231" s="2">
        <v>43200</v>
      </c>
      <c r="D231" s="3">
        <v>0.77500000000000002</v>
      </c>
      <c r="E231" s="2">
        <v>7430</v>
      </c>
      <c r="F231" s="3">
        <v>0.93400000000000005</v>
      </c>
      <c r="G231" s="2">
        <v>323494</v>
      </c>
      <c r="H231" s="2">
        <v>418787</v>
      </c>
    </row>
    <row r="232" spans="1:8" x14ac:dyDescent="0.25">
      <c r="A232" s="1" t="s">
        <v>921</v>
      </c>
      <c r="B232" t="s">
        <v>327</v>
      </c>
      <c r="C232" s="2">
        <v>60837</v>
      </c>
      <c r="D232" s="3">
        <v>0.73</v>
      </c>
      <c r="E232" s="2">
        <v>11109</v>
      </c>
      <c r="F232" s="3">
        <v>0.92100000000000004</v>
      </c>
      <c r="G232" s="2">
        <v>4935</v>
      </c>
      <c r="H232" s="2">
        <v>180563</v>
      </c>
    </row>
    <row r="233" spans="1:8" x14ac:dyDescent="0.25">
      <c r="A233" s="1" t="s">
        <v>922</v>
      </c>
      <c r="B233" t="s">
        <v>328</v>
      </c>
      <c r="C233" s="2">
        <v>47784</v>
      </c>
      <c r="D233" s="3">
        <v>0.751</v>
      </c>
      <c r="E233" s="2">
        <v>8968</v>
      </c>
      <c r="F233" s="3">
        <v>0.92700000000000005</v>
      </c>
      <c r="G233" s="2">
        <v>109388</v>
      </c>
      <c r="H233" s="2">
        <v>50285</v>
      </c>
    </row>
    <row r="234" spans="1:8" x14ac:dyDescent="0.25">
      <c r="A234" s="1" t="s">
        <v>923</v>
      </c>
      <c r="B234" t="s">
        <v>329</v>
      </c>
      <c r="C234" s="2">
        <v>48594</v>
      </c>
      <c r="D234" s="3">
        <v>0.80800000000000005</v>
      </c>
      <c r="E234" s="2">
        <v>8989</v>
      </c>
      <c r="F234" s="3">
        <v>0.94399999999999995</v>
      </c>
      <c r="G234" s="2">
        <v>147843</v>
      </c>
      <c r="H234" s="2">
        <v>56030</v>
      </c>
    </row>
    <row r="235" spans="1:8" x14ac:dyDescent="0.25">
      <c r="A235" s="1" t="s">
        <v>924</v>
      </c>
      <c r="B235" t="s">
        <v>330</v>
      </c>
      <c r="C235" s="2">
        <v>49086</v>
      </c>
      <c r="D235" s="3">
        <v>0.35199999999999998</v>
      </c>
      <c r="E235" s="2">
        <v>17080</v>
      </c>
      <c r="F235" s="3">
        <v>0.81</v>
      </c>
      <c r="G235" s="2">
        <v>105879</v>
      </c>
      <c r="H235" s="2">
        <v>0</v>
      </c>
    </row>
    <row r="236" spans="1:8" x14ac:dyDescent="0.25">
      <c r="A236" s="1" t="s">
        <v>925</v>
      </c>
      <c r="B236" t="s">
        <v>331</v>
      </c>
      <c r="C236" s="2">
        <v>69807</v>
      </c>
      <c r="D236" s="3">
        <v>0.66500000000000004</v>
      </c>
      <c r="E236" s="2">
        <v>14554</v>
      </c>
      <c r="F236" s="3">
        <v>0.90200000000000002</v>
      </c>
      <c r="G236" s="2">
        <v>0</v>
      </c>
      <c r="H236" s="2">
        <v>66290</v>
      </c>
    </row>
    <row r="237" spans="1:8" x14ac:dyDescent="0.25">
      <c r="A237" s="1" t="s">
        <v>926</v>
      </c>
      <c r="B237" t="s">
        <v>38</v>
      </c>
      <c r="C237" s="2">
        <v>47688</v>
      </c>
      <c r="D237" s="3">
        <v>0.74299999999999999</v>
      </c>
      <c r="E237" s="2">
        <v>9541</v>
      </c>
      <c r="F237" s="3">
        <v>0.92500000000000004</v>
      </c>
      <c r="G237" s="2">
        <v>120340</v>
      </c>
      <c r="H237" s="2">
        <v>212851</v>
      </c>
    </row>
    <row r="238" spans="1:8" x14ac:dyDescent="0.25">
      <c r="A238" s="1" t="s">
        <v>927</v>
      </c>
      <c r="B238" t="s">
        <v>332</v>
      </c>
      <c r="C238" s="2">
        <v>52869</v>
      </c>
      <c r="D238" s="3">
        <v>0.57899999999999996</v>
      </c>
      <c r="E238" s="2">
        <v>15644</v>
      </c>
      <c r="F238" s="3">
        <v>0.876</v>
      </c>
      <c r="G238" s="2">
        <v>40103</v>
      </c>
      <c r="H238" s="2">
        <v>36644</v>
      </c>
    </row>
    <row r="239" spans="1:8" x14ac:dyDescent="0.25">
      <c r="A239" s="1" t="s">
        <v>928</v>
      </c>
      <c r="B239" t="s">
        <v>333</v>
      </c>
      <c r="C239" s="2">
        <v>47376</v>
      </c>
      <c r="D239" s="3">
        <v>0.75700000000000001</v>
      </c>
      <c r="E239" s="2">
        <v>10838</v>
      </c>
      <c r="F239" s="3">
        <v>0.92900000000000005</v>
      </c>
      <c r="G239" s="2">
        <v>444276</v>
      </c>
      <c r="H239" s="2">
        <v>145833</v>
      </c>
    </row>
    <row r="240" spans="1:8" x14ac:dyDescent="0.25">
      <c r="A240" s="1" t="s">
        <v>929</v>
      </c>
      <c r="B240" t="s">
        <v>334</v>
      </c>
      <c r="C240" s="2">
        <v>48993</v>
      </c>
      <c r="D240" s="3">
        <v>0.751</v>
      </c>
      <c r="E240" s="2">
        <v>9342</v>
      </c>
      <c r="F240" s="3">
        <v>0.92700000000000005</v>
      </c>
      <c r="G240" s="2">
        <v>86095</v>
      </c>
      <c r="H240" s="2">
        <v>0</v>
      </c>
    </row>
    <row r="241" spans="1:8" x14ac:dyDescent="0.25">
      <c r="A241" s="1" t="s">
        <v>930</v>
      </c>
      <c r="B241" t="s">
        <v>335</v>
      </c>
      <c r="C241" s="2">
        <v>54078</v>
      </c>
      <c r="D241" s="3">
        <v>0.746</v>
      </c>
      <c r="E241" s="2">
        <v>11540</v>
      </c>
      <c r="F241" s="3">
        <v>0.92600000000000005</v>
      </c>
      <c r="G241" s="2">
        <v>486570</v>
      </c>
      <c r="H241" s="2">
        <v>181926</v>
      </c>
    </row>
    <row r="242" spans="1:8" x14ac:dyDescent="0.25">
      <c r="A242" s="1" t="s">
        <v>931</v>
      </c>
      <c r="B242" t="s">
        <v>39</v>
      </c>
      <c r="C242" s="2">
        <v>48333</v>
      </c>
      <c r="D242" s="3">
        <v>0.81</v>
      </c>
      <c r="E242" s="2">
        <v>6603</v>
      </c>
      <c r="F242" s="3">
        <v>0.94399999999999995</v>
      </c>
      <c r="G242" s="2">
        <v>84943</v>
      </c>
      <c r="H242" s="2">
        <v>81450</v>
      </c>
    </row>
    <row r="243" spans="1:8" x14ac:dyDescent="0.25">
      <c r="A243" s="1" t="s">
        <v>932</v>
      </c>
      <c r="B243" t="s">
        <v>336</v>
      </c>
      <c r="C243" s="2">
        <v>44088</v>
      </c>
      <c r="D243" s="3">
        <v>0.70599999999999996</v>
      </c>
      <c r="E243" s="2">
        <v>10720</v>
      </c>
      <c r="F243" s="3">
        <v>0.91400000000000003</v>
      </c>
      <c r="G243" s="2">
        <v>624805</v>
      </c>
      <c r="H243" s="2">
        <v>0</v>
      </c>
    </row>
    <row r="244" spans="1:8" x14ac:dyDescent="0.25">
      <c r="A244" s="1" t="s">
        <v>933</v>
      </c>
      <c r="B244" t="s">
        <v>337</v>
      </c>
      <c r="C244" s="2">
        <v>46290</v>
      </c>
      <c r="D244" s="3">
        <v>0.53900000000000003</v>
      </c>
      <c r="E244" s="2">
        <v>18664</v>
      </c>
      <c r="F244" s="3">
        <v>0.86499999999999999</v>
      </c>
      <c r="G244" s="2">
        <v>1023645</v>
      </c>
      <c r="H244" s="2">
        <v>798119</v>
      </c>
    </row>
    <row r="245" spans="1:8" x14ac:dyDescent="0.25">
      <c r="A245" s="1" t="s">
        <v>934</v>
      </c>
      <c r="B245" t="s">
        <v>338</v>
      </c>
      <c r="C245" s="2">
        <v>53628</v>
      </c>
      <c r="D245" s="3">
        <v>0.66900000000000004</v>
      </c>
      <c r="E245" s="2">
        <v>17340</v>
      </c>
      <c r="F245" s="3">
        <v>0.90300000000000002</v>
      </c>
      <c r="G245" s="2">
        <v>1333690</v>
      </c>
      <c r="H245" s="2">
        <v>1079237</v>
      </c>
    </row>
    <row r="246" spans="1:8" x14ac:dyDescent="0.25">
      <c r="A246" s="1" t="s">
        <v>935</v>
      </c>
      <c r="B246" t="s">
        <v>339</v>
      </c>
      <c r="C246" s="2">
        <v>47562</v>
      </c>
      <c r="D246" s="3">
        <v>0.71899999999999997</v>
      </c>
      <c r="E246" s="2">
        <v>13086</v>
      </c>
      <c r="F246" s="3">
        <v>0.91800000000000004</v>
      </c>
      <c r="G246" s="2">
        <v>1828327</v>
      </c>
      <c r="H246" s="2">
        <v>1785622</v>
      </c>
    </row>
    <row r="247" spans="1:8" x14ac:dyDescent="0.25">
      <c r="A247" s="1" t="s">
        <v>936</v>
      </c>
      <c r="B247" t="s">
        <v>40</v>
      </c>
      <c r="C247" s="2">
        <v>54918</v>
      </c>
      <c r="D247" s="3">
        <v>0.64600000000000002</v>
      </c>
      <c r="E247" s="2">
        <v>18570</v>
      </c>
      <c r="F247" s="3">
        <v>0.89600000000000002</v>
      </c>
      <c r="G247" s="2">
        <v>805981</v>
      </c>
      <c r="H247" s="2">
        <v>761091</v>
      </c>
    </row>
    <row r="248" spans="1:8" x14ac:dyDescent="0.25">
      <c r="A248" s="1" t="s">
        <v>937</v>
      </c>
      <c r="B248" t="s">
        <v>41</v>
      </c>
      <c r="C248" s="2">
        <v>48642</v>
      </c>
      <c r="D248" s="3">
        <v>0.72899999999999998</v>
      </c>
      <c r="E248" s="2">
        <v>13424</v>
      </c>
      <c r="F248" s="3">
        <v>0.92100000000000004</v>
      </c>
      <c r="G248" s="2">
        <v>1186320</v>
      </c>
      <c r="H248" s="2">
        <v>915129</v>
      </c>
    </row>
    <row r="249" spans="1:8" x14ac:dyDescent="0.25">
      <c r="A249" s="1" t="s">
        <v>938</v>
      </c>
      <c r="B249" t="s">
        <v>340</v>
      </c>
      <c r="C249" s="2">
        <v>49914</v>
      </c>
      <c r="D249" s="3">
        <v>0.55300000000000005</v>
      </c>
      <c r="E249" s="2">
        <v>16561</v>
      </c>
      <c r="F249" s="3">
        <v>0.86899999999999999</v>
      </c>
      <c r="G249" s="2">
        <v>310886</v>
      </c>
      <c r="H249" s="2">
        <v>390041</v>
      </c>
    </row>
    <row r="250" spans="1:8" x14ac:dyDescent="0.25">
      <c r="A250" s="1" t="s">
        <v>939</v>
      </c>
      <c r="B250" t="s">
        <v>341</v>
      </c>
      <c r="C250" s="2">
        <v>49533</v>
      </c>
      <c r="D250" s="3">
        <v>0.69</v>
      </c>
      <c r="E250" s="2">
        <v>13455</v>
      </c>
      <c r="F250" s="3">
        <v>0.90900000000000003</v>
      </c>
      <c r="G250" s="2">
        <v>1089081</v>
      </c>
      <c r="H250" s="2">
        <v>462518</v>
      </c>
    </row>
    <row r="251" spans="1:8" x14ac:dyDescent="0.25">
      <c r="A251" s="1" t="s">
        <v>940</v>
      </c>
      <c r="B251" t="s">
        <v>342</v>
      </c>
      <c r="C251" s="2">
        <v>42000</v>
      </c>
      <c r="D251" s="3">
        <v>0.71099999999999997</v>
      </c>
      <c r="E251" s="2">
        <v>11779</v>
      </c>
      <c r="F251" s="3">
        <v>0.91500000000000004</v>
      </c>
      <c r="G251" s="2">
        <v>1270987</v>
      </c>
      <c r="H251" s="2">
        <v>633353</v>
      </c>
    </row>
    <row r="252" spans="1:8" x14ac:dyDescent="0.25">
      <c r="A252" s="1" t="s">
        <v>941</v>
      </c>
      <c r="B252" t="s">
        <v>343</v>
      </c>
      <c r="C252" s="2">
        <v>45189</v>
      </c>
      <c r="D252" s="3">
        <v>0.60099999999999998</v>
      </c>
      <c r="E252" s="2">
        <v>15954</v>
      </c>
      <c r="F252" s="3">
        <v>0.88300000000000001</v>
      </c>
      <c r="G252" s="2">
        <v>1011371</v>
      </c>
      <c r="H252" s="2">
        <v>766003</v>
      </c>
    </row>
    <row r="253" spans="1:8" x14ac:dyDescent="0.25">
      <c r="A253" s="1" t="s">
        <v>942</v>
      </c>
      <c r="B253" t="s">
        <v>344</v>
      </c>
      <c r="C253" s="2">
        <v>49560</v>
      </c>
      <c r="D253" s="3">
        <v>0.56899999999999995</v>
      </c>
      <c r="E253" s="2">
        <v>17729</v>
      </c>
      <c r="F253" s="3">
        <v>0.873</v>
      </c>
      <c r="G253" s="2">
        <v>2528906</v>
      </c>
      <c r="H253" s="2">
        <v>465166</v>
      </c>
    </row>
    <row r="254" spans="1:8" x14ac:dyDescent="0.25">
      <c r="A254" s="1" t="s">
        <v>943</v>
      </c>
      <c r="B254" t="s">
        <v>42</v>
      </c>
      <c r="C254" s="2">
        <v>55452</v>
      </c>
      <c r="D254" s="3">
        <v>0.67300000000000004</v>
      </c>
      <c r="E254" s="2">
        <v>18197</v>
      </c>
      <c r="F254" s="3">
        <v>0.90400000000000003</v>
      </c>
      <c r="G254" s="2">
        <v>384626</v>
      </c>
      <c r="H254" s="2">
        <v>197041</v>
      </c>
    </row>
    <row r="255" spans="1:8" x14ac:dyDescent="0.25">
      <c r="A255" s="1" t="s">
        <v>944</v>
      </c>
      <c r="B255" t="s">
        <v>345</v>
      </c>
      <c r="C255" s="2">
        <v>54558</v>
      </c>
      <c r="D255" s="3">
        <v>0.39700000000000002</v>
      </c>
      <c r="E255" s="2">
        <v>21654</v>
      </c>
      <c r="F255" s="3">
        <v>0.82299999999999995</v>
      </c>
      <c r="G255" s="2">
        <v>583647</v>
      </c>
      <c r="H255" s="2">
        <v>437652</v>
      </c>
    </row>
    <row r="256" spans="1:8" x14ac:dyDescent="0.25">
      <c r="A256" s="1" t="s">
        <v>945</v>
      </c>
      <c r="B256" t="s">
        <v>43</v>
      </c>
      <c r="C256" s="2">
        <v>41925</v>
      </c>
      <c r="D256" s="3">
        <v>0.70099999999999996</v>
      </c>
      <c r="E256" s="2">
        <v>11229</v>
      </c>
      <c r="F256" s="3">
        <v>0.91200000000000003</v>
      </c>
      <c r="G256" s="2">
        <v>592295</v>
      </c>
      <c r="H256" s="2">
        <v>652323</v>
      </c>
    </row>
    <row r="257" spans="1:8" x14ac:dyDescent="0.25">
      <c r="A257" s="1" t="s">
        <v>946</v>
      </c>
      <c r="B257" t="s">
        <v>346</v>
      </c>
      <c r="C257" s="2">
        <v>49593</v>
      </c>
      <c r="D257" s="3">
        <v>0.84399999999999997</v>
      </c>
      <c r="E257" s="2">
        <v>4212</v>
      </c>
      <c r="F257" s="3">
        <v>0.95399999999999996</v>
      </c>
      <c r="G257" s="2">
        <v>9908337</v>
      </c>
      <c r="H257" s="2">
        <v>10613234</v>
      </c>
    </row>
    <row r="258" spans="1:8" x14ac:dyDescent="0.25">
      <c r="A258" s="1" t="s">
        <v>947</v>
      </c>
      <c r="B258" t="s">
        <v>44</v>
      </c>
      <c r="C258" s="2">
        <v>47028</v>
      </c>
      <c r="D258" s="3">
        <v>0.59699999999999998</v>
      </c>
      <c r="E258" s="2">
        <v>17146</v>
      </c>
      <c r="F258" s="3">
        <v>0.88200000000000001</v>
      </c>
      <c r="G258" s="2">
        <v>2183504</v>
      </c>
      <c r="H258" s="2">
        <v>1159200</v>
      </c>
    </row>
    <row r="259" spans="1:8" x14ac:dyDescent="0.25">
      <c r="A259" s="1" t="s">
        <v>948</v>
      </c>
      <c r="B259" t="s">
        <v>347</v>
      </c>
      <c r="C259" s="2">
        <v>49779</v>
      </c>
      <c r="D259" s="3">
        <v>0.72499999999999998</v>
      </c>
      <c r="E259" s="2">
        <v>12322</v>
      </c>
      <c r="F259" s="3">
        <v>0.91900000000000004</v>
      </c>
      <c r="G259" s="2">
        <v>1642422</v>
      </c>
      <c r="H259" s="2">
        <v>998196</v>
      </c>
    </row>
    <row r="260" spans="1:8" x14ac:dyDescent="0.25">
      <c r="A260" s="1" t="s">
        <v>949</v>
      </c>
      <c r="B260" t="s">
        <v>348</v>
      </c>
      <c r="C260" s="2">
        <v>47208</v>
      </c>
      <c r="D260" s="3">
        <v>0.56100000000000005</v>
      </c>
      <c r="E260" s="2">
        <v>16423</v>
      </c>
      <c r="F260" s="3">
        <v>0.871</v>
      </c>
      <c r="G260" s="2">
        <v>1077943</v>
      </c>
      <c r="H260" s="2">
        <v>944574</v>
      </c>
    </row>
    <row r="261" spans="1:8" x14ac:dyDescent="0.25">
      <c r="A261" s="1" t="s">
        <v>950</v>
      </c>
      <c r="B261" t="s">
        <v>45</v>
      </c>
      <c r="C261" s="2">
        <v>55293</v>
      </c>
      <c r="D261" s="3">
        <v>0.627</v>
      </c>
      <c r="E261" s="2">
        <v>17811</v>
      </c>
      <c r="F261" s="3">
        <v>0.89100000000000001</v>
      </c>
      <c r="G261" s="2">
        <v>143582</v>
      </c>
      <c r="H261" s="2">
        <v>268316</v>
      </c>
    </row>
    <row r="262" spans="1:8" x14ac:dyDescent="0.25">
      <c r="A262" s="1" t="s">
        <v>951</v>
      </c>
      <c r="B262" t="s">
        <v>349</v>
      </c>
      <c r="C262" s="2">
        <v>41415</v>
      </c>
      <c r="D262" s="3">
        <v>0.79300000000000004</v>
      </c>
      <c r="E262" s="2">
        <v>6036</v>
      </c>
      <c r="F262" s="3">
        <v>0.94</v>
      </c>
      <c r="G262" s="2">
        <v>699647</v>
      </c>
      <c r="H262" s="2">
        <v>764920</v>
      </c>
    </row>
    <row r="263" spans="1:8" x14ac:dyDescent="0.25">
      <c r="A263" s="1" t="s">
        <v>952</v>
      </c>
      <c r="B263" t="s">
        <v>350</v>
      </c>
      <c r="C263" s="2">
        <v>47856</v>
      </c>
      <c r="D263" s="3">
        <v>0.76600000000000001</v>
      </c>
      <c r="E263" s="2">
        <v>10359</v>
      </c>
      <c r="F263" s="3">
        <v>0.93100000000000005</v>
      </c>
      <c r="G263" s="2">
        <v>86782</v>
      </c>
      <c r="H263" s="2">
        <v>250136</v>
      </c>
    </row>
    <row r="264" spans="1:8" x14ac:dyDescent="0.25">
      <c r="A264" s="1" t="s">
        <v>953</v>
      </c>
      <c r="B264" t="s">
        <v>46</v>
      </c>
      <c r="C264" s="2">
        <v>39186</v>
      </c>
      <c r="D264" s="3">
        <v>0.73499999999999999</v>
      </c>
      <c r="E264" s="2">
        <v>9522</v>
      </c>
      <c r="F264" s="3">
        <v>0.92200000000000004</v>
      </c>
      <c r="G264" s="2">
        <v>312916</v>
      </c>
      <c r="H264" s="2">
        <v>82123</v>
      </c>
    </row>
    <row r="265" spans="1:8" x14ac:dyDescent="0.25">
      <c r="A265" s="1" t="s">
        <v>954</v>
      </c>
      <c r="B265" t="s">
        <v>351</v>
      </c>
      <c r="C265" s="2">
        <v>47016</v>
      </c>
      <c r="D265" s="3">
        <v>0.79300000000000004</v>
      </c>
      <c r="E265" s="2">
        <v>9307</v>
      </c>
      <c r="F265" s="3">
        <v>0.94</v>
      </c>
      <c r="G265" s="2">
        <v>238582</v>
      </c>
      <c r="H265" s="2">
        <v>224416</v>
      </c>
    </row>
    <row r="266" spans="1:8" x14ac:dyDescent="0.25">
      <c r="A266" s="1" t="s">
        <v>955</v>
      </c>
      <c r="B266" t="s">
        <v>137</v>
      </c>
      <c r="C266" s="2">
        <v>43113</v>
      </c>
      <c r="D266" s="3">
        <v>0.8</v>
      </c>
      <c r="E266" s="2">
        <v>7745</v>
      </c>
      <c r="F266" s="3">
        <v>0.94099999999999995</v>
      </c>
      <c r="G266" s="2">
        <v>203350</v>
      </c>
      <c r="H266" s="2">
        <v>118355</v>
      </c>
    </row>
    <row r="267" spans="1:8" x14ac:dyDescent="0.25">
      <c r="A267" s="1" t="s">
        <v>956</v>
      </c>
      <c r="B267" t="s">
        <v>352</v>
      </c>
      <c r="C267" s="2">
        <v>63009</v>
      </c>
      <c r="D267" s="3">
        <v>0.35699999999999998</v>
      </c>
      <c r="E267" s="2">
        <v>24021</v>
      </c>
      <c r="F267" s="3">
        <v>0.81100000000000005</v>
      </c>
      <c r="G267" s="2">
        <v>1128920</v>
      </c>
      <c r="H267" s="2">
        <v>958225</v>
      </c>
    </row>
    <row r="268" spans="1:8" x14ac:dyDescent="0.25">
      <c r="A268" s="1" t="s">
        <v>957</v>
      </c>
      <c r="B268" t="s">
        <v>353</v>
      </c>
      <c r="C268" s="2">
        <v>65301</v>
      </c>
      <c r="D268" s="3">
        <v>0.86399999999999999</v>
      </c>
      <c r="E268" s="2">
        <v>8480</v>
      </c>
      <c r="F268" s="3">
        <v>0.96</v>
      </c>
      <c r="G268" s="2">
        <v>10222447</v>
      </c>
      <c r="H268" s="2">
        <v>2192697</v>
      </c>
    </row>
    <row r="269" spans="1:8" x14ac:dyDescent="0.25">
      <c r="A269" s="1" t="s">
        <v>958</v>
      </c>
      <c r="B269" t="s">
        <v>354</v>
      </c>
      <c r="C269" s="2">
        <v>72765</v>
      </c>
      <c r="D269" s="3">
        <v>0.65800000000000003</v>
      </c>
      <c r="E269" s="2">
        <v>19087</v>
      </c>
      <c r="F269" s="3">
        <v>0.9</v>
      </c>
      <c r="G269" s="2">
        <v>4361859</v>
      </c>
      <c r="H269" s="2">
        <v>932489</v>
      </c>
    </row>
    <row r="270" spans="1:8" x14ac:dyDescent="0.25">
      <c r="A270" s="1" t="s">
        <v>959</v>
      </c>
      <c r="B270" t="s">
        <v>355</v>
      </c>
      <c r="C270" s="2">
        <v>61500</v>
      </c>
      <c r="D270" s="3">
        <v>0.58099999999999996</v>
      </c>
      <c r="E270" s="2">
        <v>19283</v>
      </c>
      <c r="F270" s="3">
        <v>0.877</v>
      </c>
      <c r="G270" s="2">
        <v>3321746</v>
      </c>
      <c r="H270" s="2">
        <v>921513</v>
      </c>
    </row>
    <row r="271" spans="1:8" x14ac:dyDescent="0.25">
      <c r="A271" s="1" t="s">
        <v>960</v>
      </c>
      <c r="B271" t="s">
        <v>47</v>
      </c>
      <c r="C271" s="2">
        <v>64110</v>
      </c>
      <c r="D271" s="3">
        <v>0.57399999999999995</v>
      </c>
      <c r="E271" s="2">
        <v>20215</v>
      </c>
      <c r="F271" s="3">
        <v>0.875</v>
      </c>
      <c r="G271" s="2">
        <v>482928</v>
      </c>
      <c r="H271" s="2">
        <v>131131</v>
      </c>
    </row>
    <row r="272" spans="1:8" x14ac:dyDescent="0.25">
      <c r="A272" s="1" t="s">
        <v>961</v>
      </c>
      <c r="B272" t="s">
        <v>356</v>
      </c>
      <c r="C272" s="2">
        <v>64443</v>
      </c>
      <c r="D272" s="3">
        <v>0.64300000000000002</v>
      </c>
      <c r="E272" s="2">
        <v>21619</v>
      </c>
      <c r="F272" s="3">
        <v>0.89500000000000002</v>
      </c>
      <c r="G272" s="2">
        <v>1992109</v>
      </c>
      <c r="H272" s="2">
        <v>1010254</v>
      </c>
    </row>
    <row r="273" spans="1:8" x14ac:dyDescent="0.25">
      <c r="A273" s="1" t="s">
        <v>962</v>
      </c>
      <c r="B273" t="s">
        <v>357</v>
      </c>
      <c r="C273" s="2">
        <v>69660</v>
      </c>
      <c r="D273" s="3">
        <v>0.45500000000000002</v>
      </c>
      <c r="E273" s="2">
        <v>26930</v>
      </c>
      <c r="F273" s="3">
        <v>0.84</v>
      </c>
      <c r="G273" s="2">
        <v>569679</v>
      </c>
      <c r="H273" s="2">
        <v>275230</v>
      </c>
    </row>
    <row r="274" spans="1:8" x14ac:dyDescent="0.25">
      <c r="A274" s="1" t="s">
        <v>963</v>
      </c>
      <c r="B274" t="s">
        <v>358</v>
      </c>
      <c r="C274" s="2">
        <v>77781</v>
      </c>
      <c r="D274" s="3">
        <v>0.376</v>
      </c>
      <c r="E274" s="2">
        <v>26829</v>
      </c>
      <c r="F274" s="3">
        <v>0.81699999999999995</v>
      </c>
      <c r="G274" s="2">
        <v>187149</v>
      </c>
      <c r="H274" s="2">
        <v>0</v>
      </c>
    </row>
    <row r="275" spans="1:8" x14ac:dyDescent="0.25">
      <c r="A275" s="1" t="s">
        <v>964</v>
      </c>
      <c r="B275" t="s">
        <v>359</v>
      </c>
      <c r="C275" s="2">
        <v>62607</v>
      </c>
      <c r="D275" s="3">
        <v>0.82</v>
      </c>
      <c r="E275" s="2">
        <v>6573</v>
      </c>
      <c r="F275" s="3">
        <v>0.94699999999999995</v>
      </c>
      <c r="G275" s="2">
        <v>2133700</v>
      </c>
      <c r="H275" s="2">
        <v>967664</v>
      </c>
    </row>
    <row r="276" spans="1:8" x14ac:dyDescent="0.25">
      <c r="A276" s="1" t="s">
        <v>965</v>
      </c>
      <c r="B276" t="s">
        <v>360</v>
      </c>
      <c r="C276" s="2">
        <v>54423</v>
      </c>
      <c r="D276" s="3">
        <v>0.74399999999999999</v>
      </c>
      <c r="E276" s="2">
        <v>13892</v>
      </c>
      <c r="F276" s="3">
        <v>0.92500000000000004</v>
      </c>
      <c r="G276" s="2">
        <v>4608002</v>
      </c>
      <c r="H276" s="2">
        <v>1406654</v>
      </c>
    </row>
    <row r="277" spans="1:8" x14ac:dyDescent="0.25">
      <c r="A277" s="1" t="s">
        <v>966</v>
      </c>
      <c r="B277" t="s">
        <v>361</v>
      </c>
      <c r="C277" s="2">
        <v>62385</v>
      </c>
      <c r="D277" s="3">
        <v>0.58199999999999996</v>
      </c>
      <c r="E277" s="2">
        <v>23093</v>
      </c>
      <c r="F277" s="3">
        <v>0.877</v>
      </c>
      <c r="G277" s="2">
        <v>1336505</v>
      </c>
      <c r="H277" s="2">
        <v>722696</v>
      </c>
    </row>
    <row r="278" spans="1:8" x14ac:dyDescent="0.25">
      <c r="A278" s="1" t="s">
        <v>967</v>
      </c>
      <c r="B278" t="s">
        <v>362</v>
      </c>
      <c r="C278" s="2">
        <v>66567</v>
      </c>
      <c r="D278" s="3">
        <v>0.35499999999999998</v>
      </c>
      <c r="E278" s="2">
        <v>25374</v>
      </c>
      <c r="F278" s="3">
        <v>0.81100000000000005</v>
      </c>
      <c r="G278" s="2">
        <v>325845</v>
      </c>
      <c r="H278" s="2">
        <v>345211</v>
      </c>
    </row>
    <row r="279" spans="1:8" x14ac:dyDescent="0.25">
      <c r="A279" s="1" t="s">
        <v>968</v>
      </c>
      <c r="B279" t="s">
        <v>363</v>
      </c>
      <c r="C279" s="2">
        <v>66657</v>
      </c>
      <c r="D279" s="3">
        <v>0.51700000000000002</v>
      </c>
      <c r="E279" s="2">
        <v>25455</v>
      </c>
      <c r="F279" s="3">
        <v>0.85799999999999998</v>
      </c>
      <c r="G279" s="2">
        <v>885128</v>
      </c>
      <c r="H279" s="2">
        <v>287774</v>
      </c>
    </row>
    <row r="280" spans="1:8" x14ac:dyDescent="0.25">
      <c r="A280" s="1" t="s">
        <v>969</v>
      </c>
      <c r="B280" t="s">
        <v>48</v>
      </c>
      <c r="C280" s="2">
        <v>65367</v>
      </c>
      <c r="D280" s="3">
        <v>0.61</v>
      </c>
      <c r="E280" s="2">
        <v>20323</v>
      </c>
      <c r="F280" s="3">
        <v>0.88600000000000001</v>
      </c>
      <c r="G280" s="2">
        <v>526650</v>
      </c>
      <c r="H280" s="2">
        <v>370180</v>
      </c>
    </row>
    <row r="281" spans="1:8" x14ac:dyDescent="0.25">
      <c r="A281" s="1" t="s">
        <v>970</v>
      </c>
      <c r="B281" t="s">
        <v>49</v>
      </c>
      <c r="C281" s="2">
        <v>84363</v>
      </c>
      <c r="D281" s="3">
        <v>0.25</v>
      </c>
      <c r="E281" s="2">
        <v>40968</v>
      </c>
      <c r="F281" s="3">
        <v>0.76200000000000001</v>
      </c>
      <c r="G281" s="2">
        <v>91434</v>
      </c>
      <c r="H281" s="2">
        <v>72844</v>
      </c>
    </row>
    <row r="282" spans="1:8" x14ac:dyDescent="0.25">
      <c r="A282" s="1" t="s">
        <v>971</v>
      </c>
      <c r="B282" t="s">
        <v>364</v>
      </c>
      <c r="C282" s="2">
        <v>64959</v>
      </c>
      <c r="D282" s="3">
        <v>0.25</v>
      </c>
      <c r="E282" s="2">
        <v>38562</v>
      </c>
      <c r="F282" s="3">
        <v>0.5</v>
      </c>
      <c r="G282" s="2">
        <v>435829</v>
      </c>
      <c r="H282" s="2">
        <v>145579</v>
      </c>
    </row>
    <row r="283" spans="1:8" x14ac:dyDescent="0.25">
      <c r="A283" s="1" t="s">
        <v>972</v>
      </c>
      <c r="B283" t="s">
        <v>365</v>
      </c>
      <c r="C283" s="2">
        <v>61983</v>
      </c>
      <c r="D283" s="3">
        <v>0.58499999999999996</v>
      </c>
      <c r="E283" s="2">
        <v>17794</v>
      </c>
      <c r="F283" s="3">
        <v>0.878</v>
      </c>
      <c r="G283" s="2">
        <v>1368279</v>
      </c>
      <c r="H283" s="2">
        <v>394935</v>
      </c>
    </row>
    <row r="284" spans="1:8" x14ac:dyDescent="0.25">
      <c r="A284" s="1" t="s">
        <v>973</v>
      </c>
      <c r="B284" t="s">
        <v>50</v>
      </c>
      <c r="C284" s="2">
        <v>55848</v>
      </c>
      <c r="D284" s="3">
        <v>0.51700000000000002</v>
      </c>
      <c r="E284" s="2">
        <v>17235</v>
      </c>
      <c r="F284" s="3">
        <v>0.85799999999999998</v>
      </c>
      <c r="G284" s="2">
        <v>383930</v>
      </c>
      <c r="H284" s="2">
        <v>0</v>
      </c>
    </row>
    <row r="285" spans="1:8" x14ac:dyDescent="0.25">
      <c r="A285" s="1" t="s">
        <v>974</v>
      </c>
      <c r="B285" t="s">
        <v>366</v>
      </c>
      <c r="C285" s="2">
        <v>65571</v>
      </c>
      <c r="D285" s="3">
        <v>0.25</v>
      </c>
      <c r="E285" s="2">
        <v>27588</v>
      </c>
      <c r="F285" s="3">
        <v>0.67300000000000004</v>
      </c>
      <c r="G285" s="2">
        <v>431855</v>
      </c>
      <c r="H285" s="2">
        <v>190037</v>
      </c>
    </row>
    <row r="286" spans="1:8" x14ac:dyDescent="0.25">
      <c r="A286" s="1" t="s">
        <v>975</v>
      </c>
      <c r="B286" t="s">
        <v>367</v>
      </c>
      <c r="C286" s="2">
        <v>74667</v>
      </c>
      <c r="D286" s="3">
        <v>0.40500000000000003</v>
      </c>
      <c r="E286" s="2">
        <v>28832</v>
      </c>
      <c r="F286" s="3">
        <v>0.82499999999999996</v>
      </c>
      <c r="G286" s="2">
        <v>76356</v>
      </c>
      <c r="H286" s="2">
        <v>138687</v>
      </c>
    </row>
    <row r="287" spans="1:8" x14ac:dyDescent="0.25">
      <c r="A287" s="1" t="s">
        <v>976</v>
      </c>
      <c r="B287" t="s">
        <v>368</v>
      </c>
      <c r="C287" s="2">
        <v>71931</v>
      </c>
      <c r="D287" s="3">
        <v>0.42599999999999999</v>
      </c>
      <c r="E287" s="2">
        <v>27329</v>
      </c>
      <c r="F287" s="3">
        <v>0.83199999999999996</v>
      </c>
      <c r="G287" s="2">
        <v>268626</v>
      </c>
      <c r="H287" s="2">
        <v>421755</v>
      </c>
    </row>
    <row r="288" spans="1:8" x14ac:dyDescent="0.25">
      <c r="A288" s="1" t="s">
        <v>977</v>
      </c>
      <c r="B288" t="s">
        <v>51</v>
      </c>
      <c r="C288" s="2">
        <v>78618</v>
      </c>
      <c r="D288" s="3">
        <v>0.25</v>
      </c>
      <c r="E288" s="2">
        <v>31299</v>
      </c>
      <c r="F288" s="3">
        <v>0.76400000000000001</v>
      </c>
      <c r="G288" s="2">
        <v>191848</v>
      </c>
      <c r="H288" s="2">
        <v>286686</v>
      </c>
    </row>
    <row r="289" spans="1:8" x14ac:dyDescent="0.25">
      <c r="A289" s="1" t="s">
        <v>978</v>
      </c>
      <c r="B289" t="s">
        <v>369</v>
      </c>
      <c r="C289" s="2">
        <v>49239</v>
      </c>
      <c r="D289" s="3">
        <v>0.41799999999999998</v>
      </c>
      <c r="E289" s="2">
        <v>18563</v>
      </c>
      <c r="F289" s="3">
        <v>0.82899999999999996</v>
      </c>
      <c r="G289" s="2">
        <v>76787</v>
      </c>
      <c r="H289" s="2">
        <v>114828</v>
      </c>
    </row>
    <row r="290" spans="1:8" x14ac:dyDescent="0.25">
      <c r="A290" s="1" t="s">
        <v>979</v>
      </c>
      <c r="B290" t="s">
        <v>370</v>
      </c>
      <c r="C290" s="2">
        <v>64647</v>
      </c>
      <c r="D290" s="3">
        <v>0.48699999999999999</v>
      </c>
      <c r="E290" s="2">
        <v>23719</v>
      </c>
      <c r="F290" s="3">
        <v>0.85</v>
      </c>
      <c r="G290" s="2">
        <v>398746</v>
      </c>
      <c r="H290" s="2">
        <v>204585</v>
      </c>
    </row>
    <row r="291" spans="1:8" x14ac:dyDescent="0.25">
      <c r="A291" s="1" t="s">
        <v>980</v>
      </c>
      <c r="B291" t="s">
        <v>52</v>
      </c>
      <c r="C291" s="2">
        <v>74967</v>
      </c>
      <c r="D291" s="3">
        <v>0.60599999999999998</v>
      </c>
      <c r="E291" s="2">
        <v>20700</v>
      </c>
      <c r="F291" s="3">
        <v>0.88400000000000001</v>
      </c>
      <c r="G291" s="2">
        <v>751967</v>
      </c>
      <c r="H291" s="2">
        <v>195687</v>
      </c>
    </row>
    <row r="292" spans="1:8" x14ac:dyDescent="0.25">
      <c r="A292" s="1" t="s">
        <v>981</v>
      </c>
      <c r="B292" t="s">
        <v>371</v>
      </c>
      <c r="C292" s="2">
        <v>78684</v>
      </c>
      <c r="D292" s="3">
        <v>0.39800000000000002</v>
      </c>
      <c r="E292" s="2">
        <v>28098</v>
      </c>
      <c r="F292" s="3">
        <v>0.82299999999999995</v>
      </c>
      <c r="G292" s="2">
        <v>511627</v>
      </c>
      <c r="H292" s="2">
        <v>30831</v>
      </c>
    </row>
    <row r="293" spans="1:8" x14ac:dyDescent="0.25">
      <c r="A293" s="1" t="s">
        <v>982</v>
      </c>
      <c r="B293" t="s">
        <v>372</v>
      </c>
      <c r="C293" s="2">
        <v>65604</v>
      </c>
      <c r="D293" s="3">
        <v>0.57099999999999995</v>
      </c>
      <c r="E293" s="2">
        <v>21506</v>
      </c>
      <c r="F293" s="3">
        <v>0.874</v>
      </c>
      <c r="G293" s="2">
        <v>520558</v>
      </c>
      <c r="H293" s="2">
        <v>146999</v>
      </c>
    </row>
    <row r="294" spans="1:8" x14ac:dyDescent="0.25">
      <c r="A294" s="1" t="s">
        <v>983</v>
      </c>
      <c r="B294" t="s">
        <v>53</v>
      </c>
      <c r="C294" s="2">
        <v>74808</v>
      </c>
      <c r="D294" s="3">
        <v>0.311</v>
      </c>
      <c r="E294" s="2">
        <v>30398</v>
      </c>
      <c r="F294" s="3">
        <v>0.79800000000000004</v>
      </c>
      <c r="G294" s="2">
        <v>371264</v>
      </c>
      <c r="H294" s="2">
        <v>272899</v>
      </c>
    </row>
    <row r="295" spans="1:8" x14ac:dyDescent="0.25">
      <c r="A295" s="1" t="s">
        <v>984</v>
      </c>
      <c r="B295" t="s">
        <v>373</v>
      </c>
      <c r="C295" s="2">
        <v>72351</v>
      </c>
      <c r="D295" s="3">
        <v>0.60099999999999998</v>
      </c>
      <c r="E295" s="2">
        <v>20994</v>
      </c>
      <c r="F295" s="3">
        <v>0.88300000000000001</v>
      </c>
      <c r="G295" s="2">
        <v>619591</v>
      </c>
      <c r="H295" s="2">
        <v>100207</v>
      </c>
    </row>
    <row r="296" spans="1:8" x14ac:dyDescent="0.25">
      <c r="A296" s="1" t="s">
        <v>985</v>
      </c>
      <c r="B296" t="s">
        <v>374</v>
      </c>
      <c r="C296" s="2">
        <v>69264</v>
      </c>
      <c r="D296" s="3">
        <v>0.65</v>
      </c>
      <c r="E296" s="2">
        <v>16617</v>
      </c>
      <c r="F296" s="3">
        <v>0.89700000000000002</v>
      </c>
      <c r="G296" s="2">
        <v>226544</v>
      </c>
      <c r="H296" s="2">
        <v>57995</v>
      </c>
    </row>
    <row r="297" spans="1:8" x14ac:dyDescent="0.25">
      <c r="A297" s="1" t="s">
        <v>986</v>
      </c>
      <c r="B297" t="s">
        <v>375</v>
      </c>
      <c r="C297" s="2">
        <v>97497</v>
      </c>
      <c r="D297" s="3">
        <v>0.25</v>
      </c>
      <c r="E297" s="2">
        <v>33360</v>
      </c>
      <c r="F297" s="3">
        <v>0.67</v>
      </c>
      <c r="G297" s="2">
        <v>143254</v>
      </c>
      <c r="H297" s="2">
        <v>25903</v>
      </c>
    </row>
    <row r="298" spans="1:8" x14ac:dyDescent="0.25">
      <c r="A298" s="1" t="s">
        <v>987</v>
      </c>
      <c r="B298" t="s">
        <v>54</v>
      </c>
      <c r="C298" s="2">
        <v>50799</v>
      </c>
      <c r="D298" s="3">
        <v>0.622</v>
      </c>
      <c r="E298" s="2">
        <v>18603</v>
      </c>
      <c r="F298" s="3">
        <v>0.88900000000000001</v>
      </c>
      <c r="G298" s="2">
        <v>2653116</v>
      </c>
      <c r="H298" s="2">
        <v>1117412</v>
      </c>
    </row>
    <row r="299" spans="1:8" x14ac:dyDescent="0.25">
      <c r="A299" s="1" t="s">
        <v>988</v>
      </c>
      <c r="B299" t="s">
        <v>376</v>
      </c>
      <c r="C299" s="2">
        <v>58854</v>
      </c>
      <c r="D299" s="3">
        <v>0.504</v>
      </c>
      <c r="E299" s="2">
        <v>20786</v>
      </c>
      <c r="F299" s="3">
        <v>0.85499999999999998</v>
      </c>
      <c r="G299" s="2">
        <v>1959713</v>
      </c>
      <c r="H299" s="2">
        <v>1384391</v>
      </c>
    </row>
    <row r="300" spans="1:8" x14ac:dyDescent="0.25">
      <c r="A300" s="1" t="s">
        <v>989</v>
      </c>
      <c r="B300" t="s">
        <v>55</v>
      </c>
      <c r="C300" s="2">
        <v>60663</v>
      </c>
      <c r="D300" s="3">
        <v>0.498</v>
      </c>
      <c r="E300" s="2">
        <v>24761</v>
      </c>
      <c r="F300" s="3">
        <v>0.85299999999999998</v>
      </c>
      <c r="G300" s="2">
        <v>1488818</v>
      </c>
      <c r="H300" s="2">
        <v>770795</v>
      </c>
    </row>
    <row r="301" spans="1:8" x14ac:dyDescent="0.25">
      <c r="A301" s="1" t="s">
        <v>990</v>
      </c>
      <c r="B301" t="s">
        <v>377</v>
      </c>
      <c r="C301" s="2">
        <v>84114</v>
      </c>
      <c r="D301" s="3">
        <v>0.25</v>
      </c>
      <c r="E301" s="2">
        <v>35726</v>
      </c>
      <c r="F301" s="3">
        <v>0.71499999999999997</v>
      </c>
      <c r="G301" s="2">
        <v>332937</v>
      </c>
      <c r="H301" s="2">
        <v>304889</v>
      </c>
    </row>
    <row r="302" spans="1:8" x14ac:dyDescent="0.25">
      <c r="A302" s="1" t="s">
        <v>991</v>
      </c>
      <c r="B302" t="s">
        <v>378</v>
      </c>
      <c r="C302" s="2">
        <v>71553</v>
      </c>
      <c r="D302" s="3">
        <v>0.70399999999999996</v>
      </c>
      <c r="E302" s="2">
        <v>16949</v>
      </c>
      <c r="F302" s="3">
        <v>0.91300000000000003</v>
      </c>
      <c r="G302" s="2">
        <v>3485867</v>
      </c>
      <c r="H302" s="2">
        <v>2058906</v>
      </c>
    </row>
    <row r="303" spans="1:8" x14ac:dyDescent="0.25">
      <c r="A303" s="1" t="s">
        <v>992</v>
      </c>
      <c r="B303" t="s">
        <v>56</v>
      </c>
      <c r="C303" s="2">
        <v>83916</v>
      </c>
      <c r="D303" s="3">
        <v>0.25</v>
      </c>
      <c r="E303" s="2">
        <v>36927</v>
      </c>
      <c r="F303" s="3">
        <v>0.70699999999999996</v>
      </c>
      <c r="G303" s="2">
        <v>86666</v>
      </c>
      <c r="H303" s="2">
        <v>267857</v>
      </c>
    </row>
    <row r="304" spans="1:8" x14ac:dyDescent="0.25">
      <c r="A304" s="1" t="s">
        <v>993</v>
      </c>
      <c r="B304" t="s">
        <v>379</v>
      </c>
      <c r="C304" s="2">
        <v>76452</v>
      </c>
      <c r="D304" s="3">
        <v>0.25</v>
      </c>
      <c r="E304" s="2">
        <v>31425</v>
      </c>
      <c r="F304" s="3">
        <v>0.70099999999999996</v>
      </c>
      <c r="G304" s="2">
        <v>106743</v>
      </c>
      <c r="H304" s="2">
        <v>301339</v>
      </c>
    </row>
    <row r="305" spans="1:8" x14ac:dyDescent="0.25">
      <c r="A305" s="1" t="s">
        <v>994</v>
      </c>
      <c r="B305" t="s">
        <v>57</v>
      </c>
      <c r="C305" s="2">
        <v>70242</v>
      </c>
      <c r="D305" s="3">
        <v>0.25</v>
      </c>
      <c r="E305" s="2">
        <v>29636</v>
      </c>
      <c r="F305" s="3">
        <v>0.69899999999999995</v>
      </c>
      <c r="G305" s="2">
        <v>346536</v>
      </c>
      <c r="H305" s="2">
        <v>542749</v>
      </c>
    </row>
    <row r="306" spans="1:8" x14ac:dyDescent="0.25">
      <c r="A306" s="1" t="s">
        <v>995</v>
      </c>
      <c r="B306" t="s">
        <v>380</v>
      </c>
      <c r="C306" s="2">
        <v>64710</v>
      </c>
      <c r="D306" s="3">
        <v>0.40799999999999997</v>
      </c>
      <c r="E306" s="2">
        <v>22899</v>
      </c>
      <c r="F306" s="3">
        <v>0.82599999999999996</v>
      </c>
      <c r="G306" s="2">
        <v>144440</v>
      </c>
      <c r="H306" s="2">
        <v>2298</v>
      </c>
    </row>
    <row r="307" spans="1:8" x14ac:dyDescent="0.25">
      <c r="A307" s="1" t="s">
        <v>996</v>
      </c>
      <c r="B307" t="s">
        <v>381</v>
      </c>
      <c r="C307" s="2">
        <v>71946</v>
      </c>
      <c r="D307" s="3">
        <v>0.25</v>
      </c>
      <c r="E307" s="2">
        <v>32071</v>
      </c>
      <c r="F307" s="3">
        <v>0.55200000000000005</v>
      </c>
      <c r="G307" s="2">
        <v>403252</v>
      </c>
      <c r="H307" s="2">
        <v>204792</v>
      </c>
    </row>
    <row r="308" spans="1:8" x14ac:dyDescent="0.25">
      <c r="A308" s="1" t="s">
        <v>997</v>
      </c>
      <c r="B308" t="s">
        <v>382</v>
      </c>
      <c r="C308" s="2">
        <v>75807</v>
      </c>
      <c r="D308" s="3">
        <v>0.25</v>
      </c>
      <c r="E308" s="2">
        <v>34947</v>
      </c>
      <c r="F308" s="3">
        <v>0.63400000000000001</v>
      </c>
      <c r="G308" s="2">
        <v>289601</v>
      </c>
      <c r="H308" s="2">
        <v>654174</v>
      </c>
    </row>
    <row r="309" spans="1:8" x14ac:dyDescent="0.25">
      <c r="A309" s="1" t="s">
        <v>998</v>
      </c>
      <c r="B309" t="s">
        <v>383</v>
      </c>
      <c r="C309" s="2">
        <v>63225</v>
      </c>
      <c r="D309" s="3">
        <v>0.35</v>
      </c>
      <c r="E309" s="2">
        <v>24301</v>
      </c>
      <c r="F309" s="3">
        <v>0.80900000000000005</v>
      </c>
      <c r="G309" s="2">
        <v>494907</v>
      </c>
      <c r="H309" s="2">
        <v>336790</v>
      </c>
    </row>
    <row r="310" spans="1:8" x14ac:dyDescent="0.25">
      <c r="A310" s="1" t="s">
        <v>999</v>
      </c>
      <c r="B310" t="s">
        <v>384</v>
      </c>
      <c r="C310" s="2">
        <v>72165</v>
      </c>
      <c r="D310" s="3">
        <v>0.25</v>
      </c>
      <c r="E310" s="2">
        <v>30681</v>
      </c>
      <c r="F310" s="3">
        <v>0.748</v>
      </c>
      <c r="G310" s="2">
        <v>220402</v>
      </c>
      <c r="H310" s="2">
        <v>269747</v>
      </c>
    </row>
    <row r="311" spans="1:8" x14ac:dyDescent="0.25">
      <c r="A311" s="1" t="s">
        <v>1000</v>
      </c>
      <c r="B311" t="s">
        <v>385</v>
      </c>
      <c r="C311" s="2">
        <v>85785</v>
      </c>
      <c r="D311" s="3">
        <v>0.25</v>
      </c>
      <c r="E311" s="2">
        <v>35687</v>
      </c>
      <c r="F311" s="3">
        <v>0.751</v>
      </c>
      <c r="G311" s="2">
        <v>81099</v>
      </c>
      <c r="H311" s="2">
        <v>71754</v>
      </c>
    </row>
    <row r="312" spans="1:8" x14ac:dyDescent="0.25">
      <c r="A312" s="1" t="s">
        <v>1001</v>
      </c>
      <c r="B312" t="s">
        <v>386</v>
      </c>
      <c r="C312" s="2">
        <v>96168</v>
      </c>
      <c r="D312" s="3">
        <v>0.25</v>
      </c>
      <c r="E312" s="2">
        <v>35385</v>
      </c>
      <c r="F312" s="3">
        <v>0.69299999999999995</v>
      </c>
      <c r="G312" s="2">
        <v>178395</v>
      </c>
      <c r="H312" s="2">
        <v>451001</v>
      </c>
    </row>
    <row r="313" spans="1:8" x14ac:dyDescent="0.25">
      <c r="A313" s="1" t="s">
        <v>1002</v>
      </c>
      <c r="B313" t="s">
        <v>387</v>
      </c>
      <c r="C313" s="2">
        <v>80154</v>
      </c>
      <c r="D313" s="3">
        <v>0.25</v>
      </c>
      <c r="E313" s="2">
        <v>31403</v>
      </c>
      <c r="F313" s="3">
        <v>0.751</v>
      </c>
      <c r="G313" s="2">
        <v>359073</v>
      </c>
      <c r="H313" s="2">
        <v>587576</v>
      </c>
    </row>
    <row r="314" spans="1:8" x14ac:dyDescent="0.25">
      <c r="A314" s="1" t="s">
        <v>1003</v>
      </c>
      <c r="B314" t="s">
        <v>388</v>
      </c>
      <c r="C314" s="2">
        <v>93741</v>
      </c>
      <c r="D314" s="3">
        <v>0.25</v>
      </c>
      <c r="E314" s="2">
        <v>46950</v>
      </c>
      <c r="F314" s="3">
        <v>0.52</v>
      </c>
      <c r="G314" s="2">
        <v>37460</v>
      </c>
      <c r="H314" s="2">
        <v>140312</v>
      </c>
    </row>
    <row r="315" spans="1:8" x14ac:dyDescent="0.25">
      <c r="A315" s="1" t="s">
        <v>1004</v>
      </c>
      <c r="B315" t="s">
        <v>389</v>
      </c>
      <c r="C315" s="2">
        <v>65820</v>
      </c>
      <c r="D315" s="3">
        <v>0.38200000000000001</v>
      </c>
      <c r="E315" s="2">
        <v>25920</v>
      </c>
      <c r="F315" s="3">
        <v>0.81899999999999995</v>
      </c>
      <c r="G315" s="2">
        <v>376615</v>
      </c>
      <c r="H315" s="2">
        <v>459103</v>
      </c>
    </row>
    <row r="316" spans="1:8" x14ac:dyDescent="0.25">
      <c r="A316" s="1" t="s">
        <v>1005</v>
      </c>
      <c r="B316" t="s">
        <v>390</v>
      </c>
      <c r="C316" s="2">
        <v>87027</v>
      </c>
      <c r="D316" s="3">
        <v>0.25</v>
      </c>
      <c r="E316" s="2">
        <v>42061</v>
      </c>
      <c r="F316" s="3">
        <v>0.5</v>
      </c>
      <c r="G316" s="2">
        <v>71752</v>
      </c>
      <c r="H316" s="2">
        <v>105858</v>
      </c>
    </row>
    <row r="317" spans="1:8" x14ac:dyDescent="0.25">
      <c r="A317" s="1" t="s">
        <v>1006</v>
      </c>
      <c r="B317" t="s">
        <v>391</v>
      </c>
      <c r="C317" s="2">
        <v>83610</v>
      </c>
      <c r="D317" s="3">
        <v>0.25</v>
      </c>
      <c r="E317" s="2">
        <v>34461</v>
      </c>
      <c r="F317" s="3">
        <v>0.68100000000000005</v>
      </c>
      <c r="G317" s="2">
        <v>106430</v>
      </c>
      <c r="H317" s="2">
        <v>99736</v>
      </c>
    </row>
    <row r="318" spans="1:8" x14ac:dyDescent="0.25">
      <c r="A318" s="1" t="s">
        <v>1007</v>
      </c>
      <c r="B318" t="s">
        <v>392</v>
      </c>
      <c r="C318" s="2">
        <v>62049</v>
      </c>
      <c r="D318" s="3">
        <v>0.373</v>
      </c>
      <c r="E318" s="2">
        <v>21148</v>
      </c>
      <c r="F318" s="3">
        <v>0.81599999999999995</v>
      </c>
      <c r="G318" s="2">
        <v>845881</v>
      </c>
      <c r="H318" s="2">
        <v>841303</v>
      </c>
    </row>
    <row r="319" spans="1:8" x14ac:dyDescent="0.25">
      <c r="A319" s="1" t="s">
        <v>1008</v>
      </c>
      <c r="B319" t="s">
        <v>393</v>
      </c>
      <c r="C319" s="2">
        <v>69669</v>
      </c>
      <c r="D319" s="3">
        <v>0.504</v>
      </c>
      <c r="E319" s="2">
        <v>24543</v>
      </c>
      <c r="F319" s="3">
        <v>0.85499999999999998</v>
      </c>
      <c r="G319" s="2">
        <v>68050</v>
      </c>
      <c r="H319" s="2">
        <v>324144</v>
      </c>
    </row>
    <row r="320" spans="1:8" x14ac:dyDescent="0.25">
      <c r="A320" s="1" t="s">
        <v>1009</v>
      </c>
      <c r="B320" t="s">
        <v>394</v>
      </c>
      <c r="C320" s="2">
        <v>67191</v>
      </c>
      <c r="D320" s="3">
        <v>0.46400000000000002</v>
      </c>
      <c r="E320" s="2">
        <v>22822</v>
      </c>
      <c r="F320" s="3">
        <v>0.84299999999999997</v>
      </c>
      <c r="G320" s="2">
        <v>666304</v>
      </c>
      <c r="H320" s="2">
        <v>94792</v>
      </c>
    </row>
    <row r="321" spans="1:8" x14ac:dyDescent="0.25">
      <c r="A321" s="1" t="s">
        <v>1010</v>
      </c>
      <c r="B321" t="s">
        <v>395</v>
      </c>
      <c r="C321" s="2">
        <v>75513</v>
      </c>
      <c r="D321" s="3">
        <v>0.45200000000000001</v>
      </c>
      <c r="E321" s="2">
        <v>26094</v>
      </c>
      <c r="F321" s="3">
        <v>0.83899999999999997</v>
      </c>
      <c r="G321" s="2">
        <v>1609122</v>
      </c>
      <c r="H321" s="2">
        <v>405464</v>
      </c>
    </row>
    <row r="322" spans="1:8" x14ac:dyDescent="0.25">
      <c r="A322" s="1" t="s">
        <v>1011</v>
      </c>
      <c r="B322" t="s">
        <v>396</v>
      </c>
      <c r="C322" s="2">
        <v>71463</v>
      </c>
      <c r="D322" s="3">
        <v>0.35199999999999998</v>
      </c>
      <c r="E322" s="2">
        <v>26893</v>
      </c>
      <c r="F322" s="3">
        <v>0.81</v>
      </c>
      <c r="G322" s="2">
        <v>1136960</v>
      </c>
      <c r="H322" s="2">
        <v>769652</v>
      </c>
    </row>
    <row r="323" spans="1:8" x14ac:dyDescent="0.25">
      <c r="A323" s="1" t="s">
        <v>1012</v>
      </c>
      <c r="B323" t="s">
        <v>397</v>
      </c>
      <c r="C323" s="2">
        <v>56085</v>
      </c>
      <c r="D323" s="3">
        <v>0.437</v>
      </c>
      <c r="E323" s="2">
        <v>18633</v>
      </c>
      <c r="F323" s="3">
        <v>0.83499999999999996</v>
      </c>
      <c r="G323" s="2">
        <v>260198711</v>
      </c>
      <c r="H323" s="2">
        <v>171675733</v>
      </c>
    </row>
    <row r="324" spans="1:8" x14ac:dyDescent="0.25">
      <c r="A324" s="1" t="s">
        <v>1013</v>
      </c>
      <c r="B324" t="s">
        <v>58</v>
      </c>
      <c r="C324" s="2">
        <v>46731</v>
      </c>
      <c r="D324" s="3">
        <v>0.48099999999999998</v>
      </c>
      <c r="E324" s="2">
        <v>15732</v>
      </c>
      <c r="F324" s="3">
        <v>0.84799999999999998</v>
      </c>
      <c r="G324" s="2">
        <v>197440</v>
      </c>
      <c r="H324" s="2">
        <v>589115</v>
      </c>
    </row>
    <row r="325" spans="1:8" x14ac:dyDescent="0.25">
      <c r="A325" s="1" t="s">
        <v>1014</v>
      </c>
      <c r="B325" t="s">
        <v>398</v>
      </c>
      <c r="C325" s="2">
        <v>48366</v>
      </c>
      <c r="D325" s="3">
        <v>0.74</v>
      </c>
      <c r="E325" s="2">
        <v>10106</v>
      </c>
      <c r="F325" s="3">
        <v>0.92400000000000004</v>
      </c>
      <c r="G325" s="2">
        <v>1281222</v>
      </c>
      <c r="H325" s="2">
        <v>3990016</v>
      </c>
    </row>
    <row r="326" spans="1:8" x14ac:dyDescent="0.25">
      <c r="A326" s="1" t="s">
        <v>1015</v>
      </c>
      <c r="B326" t="s">
        <v>399</v>
      </c>
      <c r="C326" s="2">
        <v>51246</v>
      </c>
      <c r="D326" s="3">
        <v>0.71399999999999997</v>
      </c>
      <c r="E326" s="2">
        <v>11170</v>
      </c>
      <c r="F326" s="3">
        <v>0.91600000000000004</v>
      </c>
      <c r="G326" s="2">
        <v>350660</v>
      </c>
      <c r="H326" s="2">
        <v>807964</v>
      </c>
    </row>
    <row r="327" spans="1:8" x14ac:dyDescent="0.25">
      <c r="A327" s="1" t="s">
        <v>1016</v>
      </c>
      <c r="B327" t="s">
        <v>59</v>
      </c>
      <c r="C327" s="2">
        <v>45507</v>
      </c>
      <c r="D327" s="3">
        <v>0.65600000000000003</v>
      </c>
      <c r="E327" s="2">
        <v>11172</v>
      </c>
      <c r="F327" s="3">
        <v>0.89900000000000002</v>
      </c>
      <c r="G327" s="2">
        <v>678472</v>
      </c>
      <c r="H327" s="2">
        <v>963360</v>
      </c>
    </row>
    <row r="328" spans="1:8" x14ac:dyDescent="0.25">
      <c r="A328" s="1" t="s">
        <v>1017</v>
      </c>
      <c r="B328" t="s">
        <v>400</v>
      </c>
      <c r="C328" s="2">
        <v>44694</v>
      </c>
      <c r="D328" s="3">
        <v>0.83499999999999996</v>
      </c>
      <c r="E328" s="2">
        <v>3977</v>
      </c>
      <c r="F328" s="3">
        <v>0.95199999999999996</v>
      </c>
      <c r="G328" s="2">
        <v>1439514</v>
      </c>
      <c r="H328" s="2">
        <v>5504224</v>
      </c>
    </row>
    <row r="329" spans="1:8" x14ac:dyDescent="0.25">
      <c r="A329" s="1" t="s">
        <v>1018</v>
      </c>
      <c r="B329" t="s">
        <v>401</v>
      </c>
      <c r="C329" s="2">
        <v>40392</v>
      </c>
      <c r="D329" s="3">
        <v>0.67100000000000004</v>
      </c>
      <c r="E329" s="2">
        <v>9444</v>
      </c>
      <c r="F329" s="3">
        <v>0.90300000000000002</v>
      </c>
      <c r="G329" s="2">
        <v>865574</v>
      </c>
      <c r="H329" s="2">
        <v>1570664</v>
      </c>
    </row>
    <row r="330" spans="1:8" x14ac:dyDescent="0.25">
      <c r="A330" s="1" t="s">
        <v>1019</v>
      </c>
      <c r="B330" t="s">
        <v>402</v>
      </c>
      <c r="C330" s="2">
        <v>39930</v>
      </c>
      <c r="D330" s="3">
        <v>0.66400000000000003</v>
      </c>
      <c r="E330" s="2">
        <v>11569</v>
      </c>
      <c r="F330" s="3">
        <v>0.90100000000000002</v>
      </c>
      <c r="G330" s="2">
        <v>443252</v>
      </c>
      <c r="H330" s="2">
        <v>921434</v>
      </c>
    </row>
    <row r="331" spans="1:8" x14ac:dyDescent="0.25">
      <c r="A331" s="1" t="s">
        <v>1020</v>
      </c>
      <c r="B331" t="s">
        <v>60</v>
      </c>
      <c r="C331" s="2">
        <v>40833</v>
      </c>
      <c r="D331" s="3">
        <v>0.72699999999999998</v>
      </c>
      <c r="E331" s="2">
        <v>9990</v>
      </c>
      <c r="F331" s="3">
        <v>0.92</v>
      </c>
      <c r="G331" s="2">
        <v>121111</v>
      </c>
      <c r="H331" s="2">
        <v>540935</v>
      </c>
    </row>
    <row r="332" spans="1:8" x14ac:dyDescent="0.25">
      <c r="A332" s="1" t="s">
        <v>1021</v>
      </c>
      <c r="B332" t="s">
        <v>403</v>
      </c>
      <c r="C332" s="2">
        <v>51264</v>
      </c>
      <c r="D332" s="3">
        <v>0.73199999999999998</v>
      </c>
      <c r="E332" s="2">
        <v>7792</v>
      </c>
      <c r="F332" s="3">
        <v>0.92200000000000004</v>
      </c>
      <c r="G332" s="2">
        <v>108940</v>
      </c>
      <c r="H332" s="2">
        <v>266016</v>
      </c>
    </row>
    <row r="333" spans="1:8" x14ac:dyDescent="0.25">
      <c r="A333" s="1" t="s">
        <v>1022</v>
      </c>
      <c r="B333" t="s">
        <v>404</v>
      </c>
      <c r="C333" s="2">
        <v>50133</v>
      </c>
      <c r="D333" s="3">
        <v>0.65900000000000003</v>
      </c>
      <c r="E333" s="2">
        <v>13409</v>
      </c>
      <c r="F333" s="3">
        <v>0.9</v>
      </c>
      <c r="G333" s="2">
        <v>103202</v>
      </c>
      <c r="H333" s="2">
        <v>270075</v>
      </c>
    </row>
    <row r="334" spans="1:8" x14ac:dyDescent="0.25">
      <c r="A334" s="1" t="s">
        <v>1023</v>
      </c>
      <c r="B334" t="s">
        <v>405</v>
      </c>
      <c r="C334" s="2">
        <v>51951</v>
      </c>
      <c r="D334" s="3">
        <v>0.68899999999999995</v>
      </c>
      <c r="E334" s="2">
        <v>9851</v>
      </c>
      <c r="F334" s="3">
        <v>0.90900000000000003</v>
      </c>
      <c r="G334" s="2">
        <v>79419</v>
      </c>
      <c r="H334" s="2">
        <v>296556</v>
      </c>
    </row>
    <row r="335" spans="1:8" x14ac:dyDescent="0.25">
      <c r="A335" s="1" t="s">
        <v>1024</v>
      </c>
      <c r="B335" t="s">
        <v>406</v>
      </c>
      <c r="C335" s="2">
        <v>47199</v>
      </c>
      <c r="D335" s="3">
        <v>0.77200000000000002</v>
      </c>
      <c r="E335" s="2">
        <v>6498</v>
      </c>
      <c r="F335" s="3">
        <v>0.93300000000000005</v>
      </c>
      <c r="G335" s="2">
        <v>506185</v>
      </c>
      <c r="H335" s="2">
        <v>444056</v>
      </c>
    </row>
    <row r="336" spans="1:8" x14ac:dyDescent="0.25">
      <c r="A336" s="1" t="s">
        <v>1025</v>
      </c>
      <c r="B336" t="s">
        <v>407</v>
      </c>
      <c r="C336" s="2">
        <v>44100</v>
      </c>
      <c r="D336" s="3">
        <v>0.63200000000000001</v>
      </c>
      <c r="E336" s="2">
        <v>13904</v>
      </c>
      <c r="F336" s="3">
        <v>0.89200000000000002</v>
      </c>
      <c r="G336" s="2">
        <v>141073</v>
      </c>
      <c r="H336" s="2">
        <v>304876</v>
      </c>
    </row>
    <row r="337" spans="1:8" x14ac:dyDescent="0.25">
      <c r="A337" s="1" t="s">
        <v>1026</v>
      </c>
      <c r="B337" t="s">
        <v>408</v>
      </c>
      <c r="C337" s="2">
        <v>44277</v>
      </c>
      <c r="D337" s="3">
        <v>0.621</v>
      </c>
      <c r="E337" s="2">
        <v>15299</v>
      </c>
      <c r="F337" s="3">
        <v>0.88900000000000001</v>
      </c>
      <c r="G337" s="2">
        <v>476332</v>
      </c>
      <c r="H337" s="2">
        <v>357179</v>
      </c>
    </row>
    <row r="338" spans="1:8" x14ac:dyDescent="0.25">
      <c r="A338" s="1" t="s">
        <v>1027</v>
      </c>
      <c r="B338" t="s">
        <v>61</v>
      </c>
      <c r="C338" s="2">
        <v>45243</v>
      </c>
      <c r="D338" s="3">
        <v>0.65400000000000003</v>
      </c>
      <c r="E338" s="2">
        <v>13805</v>
      </c>
      <c r="F338" s="3">
        <v>0.89800000000000002</v>
      </c>
      <c r="G338" s="2">
        <v>117846</v>
      </c>
      <c r="H338" s="2">
        <v>190190</v>
      </c>
    </row>
    <row r="339" spans="1:8" x14ac:dyDescent="0.25">
      <c r="A339" s="1" t="s">
        <v>1028</v>
      </c>
      <c r="B339" t="s">
        <v>62</v>
      </c>
      <c r="C339" s="2">
        <v>44094</v>
      </c>
      <c r="D339" s="3">
        <v>0.73899999999999999</v>
      </c>
      <c r="E339" s="2">
        <v>8949</v>
      </c>
      <c r="F339" s="3">
        <v>0.92400000000000004</v>
      </c>
      <c r="G339" s="2">
        <v>208443</v>
      </c>
      <c r="H339" s="2">
        <v>326780</v>
      </c>
    </row>
    <row r="340" spans="1:8" x14ac:dyDescent="0.25">
      <c r="A340" s="1" t="s">
        <v>1029</v>
      </c>
      <c r="B340" t="s">
        <v>409</v>
      </c>
      <c r="C340" s="2">
        <v>57171</v>
      </c>
      <c r="D340" s="3">
        <v>0.69699999999999995</v>
      </c>
      <c r="E340" s="2">
        <v>14703</v>
      </c>
      <c r="F340" s="3">
        <v>0.91100000000000003</v>
      </c>
      <c r="G340" s="2">
        <v>16982</v>
      </c>
      <c r="H340" s="2">
        <v>0</v>
      </c>
    </row>
    <row r="341" spans="1:8" x14ac:dyDescent="0.25">
      <c r="A341" s="1" t="s">
        <v>1030</v>
      </c>
      <c r="B341" t="s">
        <v>410</v>
      </c>
      <c r="C341" s="2">
        <v>42594</v>
      </c>
      <c r="D341" s="3">
        <v>0.81699999999999995</v>
      </c>
      <c r="E341" s="2">
        <v>7157</v>
      </c>
      <c r="F341" s="3">
        <v>0.94699999999999995</v>
      </c>
      <c r="G341" s="2">
        <v>1747681</v>
      </c>
      <c r="H341" s="2">
        <v>1975620</v>
      </c>
    </row>
    <row r="342" spans="1:8" x14ac:dyDescent="0.25">
      <c r="A342" s="1" t="s">
        <v>1031</v>
      </c>
      <c r="B342" t="s">
        <v>411</v>
      </c>
      <c r="C342" s="2">
        <v>44346</v>
      </c>
      <c r="D342" s="3">
        <v>0.76300000000000001</v>
      </c>
      <c r="E342" s="2">
        <v>8088</v>
      </c>
      <c r="F342" s="3">
        <v>0.93100000000000005</v>
      </c>
      <c r="G342" s="2">
        <v>141673</v>
      </c>
      <c r="H342" s="2">
        <v>168293</v>
      </c>
    </row>
    <row r="343" spans="1:8" x14ac:dyDescent="0.25">
      <c r="A343" s="1" t="s">
        <v>1032</v>
      </c>
      <c r="B343" t="s">
        <v>412</v>
      </c>
      <c r="C343" s="2">
        <v>48717</v>
      </c>
      <c r="D343" s="3">
        <v>0.74299999999999999</v>
      </c>
      <c r="E343" s="2">
        <v>9110</v>
      </c>
      <c r="F343" s="3">
        <v>0.92500000000000004</v>
      </c>
      <c r="G343" s="2">
        <v>139839</v>
      </c>
      <c r="H343" s="2">
        <v>109582</v>
      </c>
    </row>
    <row r="344" spans="1:8" x14ac:dyDescent="0.25">
      <c r="A344" s="1" t="s">
        <v>1033</v>
      </c>
      <c r="B344" t="s">
        <v>63</v>
      </c>
      <c r="C344" s="2">
        <v>52398</v>
      </c>
      <c r="D344" s="3">
        <v>0.70199999999999996</v>
      </c>
      <c r="E344" s="2">
        <v>11492</v>
      </c>
      <c r="F344" s="3">
        <v>0.91300000000000003</v>
      </c>
      <c r="G344" s="2">
        <v>219806</v>
      </c>
      <c r="H344" s="2">
        <v>52125</v>
      </c>
    </row>
    <row r="345" spans="1:8" x14ac:dyDescent="0.25">
      <c r="A345" s="1" t="s">
        <v>1034</v>
      </c>
      <c r="B345" t="s">
        <v>413</v>
      </c>
      <c r="C345" s="2">
        <v>36801</v>
      </c>
      <c r="D345" s="3">
        <v>0.877</v>
      </c>
      <c r="E345" s="2">
        <v>3091</v>
      </c>
      <c r="F345" s="3">
        <v>0.96399999999999997</v>
      </c>
      <c r="G345" s="2">
        <v>1466624</v>
      </c>
      <c r="H345" s="2">
        <v>4661923</v>
      </c>
    </row>
    <row r="346" spans="1:8" x14ac:dyDescent="0.25">
      <c r="A346" s="1" t="s">
        <v>1035</v>
      </c>
      <c r="B346" t="s">
        <v>414</v>
      </c>
      <c r="C346" s="2">
        <v>48222</v>
      </c>
      <c r="D346" s="3">
        <v>0.72899999999999998</v>
      </c>
      <c r="E346" s="2">
        <v>10760</v>
      </c>
      <c r="F346" s="3">
        <v>0.92100000000000004</v>
      </c>
      <c r="G346" s="2">
        <v>44018</v>
      </c>
      <c r="H346" s="2">
        <v>86048</v>
      </c>
    </row>
    <row r="347" spans="1:8" x14ac:dyDescent="0.25">
      <c r="A347" s="1" t="s">
        <v>1036</v>
      </c>
      <c r="B347" t="s">
        <v>415</v>
      </c>
      <c r="C347" s="2">
        <v>47781</v>
      </c>
      <c r="D347" s="3">
        <v>0.67300000000000004</v>
      </c>
      <c r="E347" s="2">
        <v>12349</v>
      </c>
      <c r="F347" s="3">
        <v>0.90400000000000003</v>
      </c>
      <c r="G347" s="2">
        <v>38505</v>
      </c>
      <c r="H347" s="2">
        <v>76369</v>
      </c>
    </row>
    <row r="348" spans="1:8" x14ac:dyDescent="0.25">
      <c r="A348" s="1" t="s">
        <v>1037</v>
      </c>
      <c r="B348" t="s">
        <v>416</v>
      </c>
      <c r="C348" s="2">
        <v>43416</v>
      </c>
      <c r="D348" s="3">
        <v>0.70199999999999996</v>
      </c>
      <c r="E348" s="2">
        <v>11515</v>
      </c>
      <c r="F348" s="3">
        <v>0.91300000000000003</v>
      </c>
      <c r="G348" s="2">
        <v>360885</v>
      </c>
      <c r="H348" s="2">
        <v>961545</v>
      </c>
    </row>
    <row r="349" spans="1:8" x14ac:dyDescent="0.25">
      <c r="A349" s="1" t="s">
        <v>1038</v>
      </c>
      <c r="B349" t="s">
        <v>417</v>
      </c>
      <c r="C349" s="2">
        <v>42627</v>
      </c>
      <c r="D349" s="3">
        <v>0.67600000000000005</v>
      </c>
      <c r="E349" s="2">
        <v>12298</v>
      </c>
      <c r="F349" s="3">
        <v>0.90500000000000003</v>
      </c>
      <c r="G349" s="2">
        <v>1363966</v>
      </c>
      <c r="H349" s="2">
        <v>275258</v>
      </c>
    </row>
    <row r="350" spans="1:8" x14ac:dyDescent="0.25">
      <c r="A350" s="1" t="s">
        <v>1039</v>
      </c>
      <c r="B350" t="s">
        <v>64</v>
      </c>
      <c r="C350" s="2">
        <v>47265</v>
      </c>
      <c r="D350" s="3">
        <v>0.69099999999999995</v>
      </c>
      <c r="E350" s="2">
        <v>13081</v>
      </c>
      <c r="F350" s="3">
        <v>0.90900000000000003</v>
      </c>
      <c r="G350" s="2">
        <v>5490409</v>
      </c>
      <c r="H350" s="2">
        <v>476195</v>
      </c>
    </row>
    <row r="351" spans="1:8" x14ac:dyDescent="0.25">
      <c r="A351" s="1" t="s">
        <v>1040</v>
      </c>
      <c r="B351" t="s">
        <v>65</v>
      </c>
      <c r="C351" s="2">
        <v>54534</v>
      </c>
      <c r="D351" s="3">
        <v>0.68600000000000005</v>
      </c>
      <c r="E351" s="2">
        <v>17332</v>
      </c>
      <c r="F351" s="3">
        <v>0.90800000000000003</v>
      </c>
      <c r="G351" s="2">
        <v>1612285</v>
      </c>
      <c r="H351" s="2">
        <v>31585</v>
      </c>
    </row>
    <row r="352" spans="1:8" x14ac:dyDescent="0.25">
      <c r="A352" s="1" t="s">
        <v>1041</v>
      </c>
      <c r="B352" t="s">
        <v>66</v>
      </c>
      <c r="C352" s="2">
        <v>51606</v>
      </c>
      <c r="D352" s="3">
        <v>0.48899999999999999</v>
      </c>
      <c r="E352" s="2">
        <v>18451</v>
      </c>
      <c r="F352" s="3">
        <v>0.85</v>
      </c>
      <c r="G352" s="2">
        <v>363039</v>
      </c>
      <c r="H352" s="2">
        <v>69068</v>
      </c>
    </row>
    <row r="353" spans="1:8" x14ac:dyDescent="0.25">
      <c r="A353" s="1" t="s">
        <v>1042</v>
      </c>
      <c r="B353" t="s">
        <v>67</v>
      </c>
      <c r="C353" s="2">
        <v>53697</v>
      </c>
      <c r="D353" s="3">
        <v>0.71599999999999997</v>
      </c>
      <c r="E353" s="2">
        <v>12367</v>
      </c>
      <c r="F353" s="3">
        <v>0.91700000000000004</v>
      </c>
      <c r="G353" s="2">
        <v>163939</v>
      </c>
      <c r="H353" s="2">
        <v>0</v>
      </c>
    </row>
    <row r="354" spans="1:8" x14ac:dyDescent="0.25">
      <c r="A354" s="1" t="s">
        <v>1043</v>
      </c>
      <c r="B354" t="s">
        <v>418</v>
      </c>
      <c r="C354" s="2">
        <v>59238</v>
      </c>
      <c r="D354" s="3">
        <v>0.64800000000000002</v>
      </c>
      <c r="E354" s="2">
        <v>15293</v>
      </c>
      <c r="F354" s="3">
        <v>0.89700000000000002</v>
      </c>
      <c r="G354" s="2">
        <v>37975</v>
      </c>
      <c r="H354" s="2">
        <v>0</v>
      </c>
    </row>
    <row r="355" spans="1:8" x14ac:dyDescent="0.25">
      <c r="A355" s="1" t="s">
        <v>1044</v>
      </c>
      <c r="B355" t="s">
        <v>419</v>
      </c>
      <c r="C355" s="2">
        <v>45174</v>
      </c>
      <c r="D355" s="3">
        <v>0.67300000000000004</v>
      </c>
      <c r="E355" s="2">
        <v>13693</v>
      </c>
      <c r="F355" s="3">
        <v>0.90400000000000003</v>
      </c>
      <c r="G355" s="2">
        <v>257241</v>
      </c>
      <c r="H355" s="2">
        <v>202549</v>
      </c>
    </row>
    <row r="356" spans="1:8" x14ac:dyDescent="0.25">
      <c r="A356" s="1" t="s">
        <v>1045</v>
      </c>
      <c r="B356" t="s">
        <v>420</v>
      </c>
      <c r="C356" s="2">
        <v>49836</v>
      </c>
      <c r="D356" s="3">
        <v>0.749</v>
      </c>
      <c r="E356" s="2">
        <v>12912</v>
      </c>
      <c r="F356" s="3">
        <v>0.92700000000000005</v>
      </c>
      <c r="G356" s="2">
        <v>629370</v>
      </c>
      <c r="H356" s="2">
        <v>0</v>
      </c>
    </row>
    <row r="357" spans="1:8" x14ac:dyDescent="0.25">
      <c r="A357" s="1" t="s">
        <v>1046</v>
      </c>
      <c r="B357" t="s">
        <v>421</v>
      </c>
      <c r="C357" s="2">
        <v>67158</v>
      </c>
      <c r="D357" s="3">
        <v>0.70299999999999996</v>
      </c>
      <c r="E357" s="2">
        <v>8955</v>
      </c>
      <c r="F357" s="3">
        <v>0.91300000000000003</v>
      </c>
      <c r="G357" s="2">
        <v>161473</v>
      </c>
      <c r="H357" s="2">
        <v>0</v>
      </c>
    </row>
    <row r="358" spans="1:8" x14ac:dyDescent="0.25">
      <c r="A358" s="1" t="s">
        <v>1047</v>
      </c>
      <c r="B358" t="s">
        <v>422</v>
      </c>
      <c r="C358" s="2">
        <v>43077</v>
      </c>
      <c r="D358" s="3">
        <v>0.68</v>
      </c>
      <c r="E358" s="2">
        <v>12027</v>
      </c>
      <c r="F358" s="3">
        <v>0.90600000000000003</v>
      </c>
      <c r="G358" s="2">
        <v>1296673</v>
      </c>
      <c r="H358" s="2">
        <v>49992</v>
      </c>
    </row>
    <row r="359" spans="1:8" x14ac:dyDescent="0.25">
      <c r="A359" s="1" t="s">
        <v>1048</v>
      </c>
      <c r="B359" t="s">
        <v>423</v>
      </c>
      <c r="C359" s="2">
        <v>49530</v>
      </c>
      <c r="D359" s="3">
        <v>0.53300000000000003</v>
      </c>
      <c r="E359" s="2">
        <v>16869</v>
      </c>
      <c r="F359" s="3">
        <v>0.86299999999999999</v>
      </c>
      <c r="G359" s="2">
        <v>803819</v>
      </c>
      <c r="H359" s="2">
        <v>40827</v>
      </c>
    </row>
    <row r="360" spans="1:8" x14ac:dyDescent="0.25">
      <c r="A360" s="1" t="s">
        <v>1049</v>
      </c>
      <c r="B360" t="s">
        <v>424</v>
      </c>
      <c r="C360" s="2">
        <v>50454</v>
      </c>
      <c r="D360" s="3">
        <v>0.6</v>
      </c>
      <c r="E360" s="2">
        <v>16137</v>
      </c>
      <c r="F360" s="3">
        <v>0.88300000000000001</v>
      </c>
      <c r="G360" s="2">
        <v>401498</v>
      </c>
      <c r="H360" s="2">
        <v>0</v>
      </c>
    </row>
    <row r="361" spans="1:8" x14ac:dyDescent="0.25">
      <c r="A361" s="1" t="s">
        <v>1050</v>
      </c>
      <c r="B361" t="s">
        <v>425</v>
      </c>
      <c r="C361" s="2">
        <v>49758</v>
      </c>
      <c r="D361" s="3">
        <v>0.67200000000000004</v>
      </c>
      <c r="E361" s="2">
        <v>14184</v>
      </c>
      <c r="F361" s="3">
        <v>0.90400000000000003</v>
      </c>
      <c r="G361" s="2">
        <v>291398</v>
      </c>
      <c r="H361" s="2">
        <v>0</v>
      </c>
    </row>
    <row r="362" spans="1:8" x14ac:dyDescent="0.25">
      <c r="A362" s="1" t="s">
        <v>1051</v>
      </c>
      <c r="B362" t="s">
        <v>426</v>
      </c>
      <c r="C362" s="2">
        <v>49740</v>
      </c>
      <c r="D362" s="3">
        <v>0.69199999999999995</v>
      </c>
      <c r="E362" s="2">
        <v>14118</v>
      </c>
      <c r="F362" s="3">
        <v>0.91</v>
      </c>
      <c r="G362" s="2">
        <v>3741699</v>
      </c>
      <c r="H362" s="2">
        <v>408789</v>
      </c>
    </row>
    <row r="363" spans="1:8" x14ac:dyDescent="0.25">
      <c r="A363" s="1" t="s">
        <v>1052</v>
      </c>
      <c r="B363" t="s">
        <v>427</v>
      </c>
      <c r="C363" s="2">
        <v>58089</v>
      </c>
      <c r="D363" s="3">
        <v>0.81299999999999994</v>
      </c>
      <c r="E363" s="2">
        <v>11156</v>
      </c>
      <c r="F363" s="3">
        <v>0.94499999999999995</v>
      </c>
      <c r="G363" s="2">
        <v>8878</v>
      </c>
      <c r="H363" s="2">
        <v>0</v>
      </c>
    </row>
    <row r="364" spans="1:8" x14ac:dyDescent="0.25">
      <c r="A364" s="1" t="s">
        <v>1053</v>
      </c>
      <c r="B364" t="s">
        <v>428</v>
      </c>
      <c r="C364" s="2">
        <v>55761</v>
      </c>
      <c r="D364" s="3">
        <v>0.25</v>
      </c>
      <c r="E364" s="2">
        <v>23197</v>
      </c>
      <c r="F364" s="3">
        <v>0.69099999999999995</v>
      </c>
      <c r="G364" s="2">
        <v>41068</v>
      </c>
      <c r="H364" s="2">
        <v>0</v>
      </c>
    </row>
    <row r="365" spans="1:8" x14ac:dyDescent="0.25">
      <c r="A365" s="1" t="s">
        <v>1054</v>
      </c>
      <c r="B365" t="s">
        <v>429</v>
      </c>
      <c r="C365" s="2">
        <v>46377</v>
      </c>
      <c r="D365" s="3">
        <v>0.85299999999999998</v>
      </c>
      <c r="E365" s="2">
        <v>3491</v>
      </c>
      <c r="F365" s="3">
        <v>0.95699999999999996</v>
      </c>
      <c r="G365" s="2">
        <v>5087154</v>
      </c>
      <c r="H365" s="2">
        <v>1332255</v>
      </c>
    </row>
    <row r="366" spans="1:8" x14ac:dyDescent="0.25">
      <c r="A366" s="1" t="s">
        <v>1055</v>
      </c>
      <c r="B366" t="s">
        <v>430</v>
      </c>
      <c r="C366" s="2">
        <v>55935</v>
      </c>
      <c r="D366" s="3">
        <v>0.61299999999999999</v>
      </c>
      <c r="E366" s="2">
        <v>15302</v>
      </c>
      <c r="F366" s="3">
        <v>0.88600000000000001</v>
      </c>
      <c r="G366" s="2">
        <v>262673</v>
      </c>
      <c r="H366" s="2">
        <v>0</v>
      </c>
    </row>
    <row r="367" spans="1:8" x14ac:dyDescent="0.25">
      <c r="A367" s="1" t="s">
        <v>1056</v>
      </c>
      <c r="B367" t="s">
        <v>431</v>
      </c>
      <c r="C367" s="2">
        <v>46107</v>
      </c>
      <c r="D367" s="3">
        <v>0.59899999999999998</v>
      </c>
      <c r="E367" s="2">
        <v>16362</v>
      </c>
      <c r="F367" s="3">
        <v>0.88200000000000001</v>
      </c>
      <c r="G367" s="2">
        <v>686502</v>
      </c>
      <c r="H367" s="2">
        <v>599213</v>
      </c>
    </row>
    <row r="368" spans="1:8" x14ac:dyDescent="0.25">
      <c r="A368" s="1" t="s">
        <v>1057</v>
      </c>
      <c r="B368" t="s">
        <v>68</v>
      </c>
      <c r="C368" s="2">
        <v>50109</v>
      </c>
      <c r="D368" s="3">
        <v>0.64200000000000002</v>
      </c>
      <c r="E368" s="2">
        <v>14744</v>
      </c>
      <c r="F368" s="3">
        <v>0.89500000000000002</v>
      </c>
      <c r="G368" s="2">
        <v>230875</v>
      </c>
      <c r="H368" s="2">
        <v>116766</v>
      </c>
    </row>
    <row r="369" spans="1:8" x14ac:dyDescent="0.25">
      <c r="A369" s="1" t="s">
        <v>1058</v>
      </c>
      <c r="B369" t="s">
        <v>432</v>
      </c>
      <c r="C369" s="2">
        <v>46116</v>
      </c>
      <c r="D369" s="3">
        <v>0.75700000000000001</v>
      </c>
      <c r="E369" s="2">
        <v>11052</v>
      </c>
      <c r="F369" s="3">
        <v>0.92900000000000005</v>
      </c>
      <c r="G369" s="2">
        <v>2301286</v>
      </c>
      <c r="H369" s="2">
        <v>177142</v>
      </c>
    </row>
    <row r="370" spans="1:8" x14ac:dyDescent="0.25">
      <c r="A370" s="1" t="s">
        <v>1059</v>
      </c>
      <c r="B370" t="s">
        <v>69</v>
      </c>
      <c r="C370" s="2">
        <v>53268</v>
      </c>
      <c r="D370" s="3">
        <v>0.498</v>
      </c>
      <c r="E370" s="2">
        <v>15668</v>
      </c>
      <c r="F370" s="3">
        <v>0.85299999999999998</v>
      </c>
      <c r="G370" s="2">
        <v>501984</v>
      </c>
      <c r="H370" s="2">
        <v>125786</v>
      </c>
    </row>
    <row r="371" spans="1:8" x14ac:dyDescent="0.25">
      <c r="A371" s="1" t="s">
        <v>1060</v>
      </c>
      <c r="B371" t="s">
        <v>70</v>
      </c>
      <c r="C371" s="2">
        <v>56163</v>
      </c>
      <c r="D371" s="3">
        <v>0.73</v>
      </c>
      <c r="E371" s="2">
        <v>11196</v>
      </c>
      <c r="F371" s="3">
        <v>0.92100000000000004</v>
      </c>
      <c r="G371" s="2">
        <v>413910</v>
      </c>
      <c r="H371" s="2">
        <v>185099</v>
      </c>
    </row>
    <row r="372" spans="1:8" x14ac:dyDescent="0.25">
      <c r="A372" s="1" t="s">
        <v>1061</v>
      </c>
      <c r="B372" t="s">
        <v>433</v>
      </c>
      <c r="C372" s="2">
        <v>60525</v>
      </c>
      <c r="D372" s="3">
        <v>0.40400000000000003</v>
      </c>
      <c r="E372" s="2">
        <v>23064</v>
      </c>
      <c r="F372" s="3">
        <v>0.82499999999999996</v>
      </c>
      <c r="G372" s="2">
        <v>55695</v>
      </c>
      <c r="H372" s="2">
        <v>32010</v>
      </c>
    </row>
    <row r="373" spans="1:8" x14ac:dyDescent="0.25">
      <c r="A373" s="1" t="s">
        <v>1062</v>
      </c>
      <c r="B373" t="s">
        <v>71</v>
      </c>
      <c r="C373" s="2">
        <v>45507</v>
      </c>
      <c r="D373" s="3">
        <v>0.76200000000000001</v>
      </c>
      <c r="E373" s="2">
        <v>10417</v>
      </c>
      <c r="F373" s="3">
        <v>0.93</v>
      </c>
      <c r="G373" s="2">
        <v>838062</v>
      </c>
      <c r="H373" s="2">
        <v>151885</v>
      </c>
    </row>
    <row r="374" spans="1:8" x14ac:dyDescent="0.25">
      <c r="A374" s="1" t="s">
        <v>1063</v>
      </c>
      <c r="B374" t="s">
        <v>434</v>
      </c>
      <c r="C374" s="2">
        <v>61308</v>
      </c>
      <c r="D374" s="3">
        <v>0.434</v>
      </c>
      <c r="E374" s="2">
        <v>18945</v>
      </c>
      <c r="F374" s="3">
        <v>0.83399999999999996</v>
      </c>
      <c r="G374" s="2">
        <v>31973</v>
      </c>
      <c r="H374" s="2">
        <v>203423</v>
      </c>
    </row>
    <row r="375" spans="1:8" x14ac:dyDescent="0.25">
      <c r="A375" s="1" t="s">
        <v>1064</v>
      </c>
      <c r="B375" t="s">
        <v>435</v>
      </c>
      <c r="C375" s="2">
        <v>39441</v>
      </c>
      <c r="D375" s="3">
        <v>0.56399999999999995</v>
      </c>
      <c r="E375" s="2">
        <v>13507</v>
      </c>
      <c r="F375" s="3">
        <v>0.872</v>
      </c>
      <c r="G375" s="2">
        <v>939145</v>
      </c>
      <c r="H375" s="2">
        <v>683090</v>
      </c>
    </row>
    <row r="376" spans="1:8" x14ac:dyDescent="0.25">
      <c r="A376" s="1" t="s">
        <v>1065</v>
      </c>
      <c r="B376" t="s">
        <v>72</v>
      </c>
      <c r="C376" s="2">
        <v>50355</v>
      </c>
      <c r="D376" s="3">
        <v>0.65700000000000003</v>
      </c>
      <c r="E376" s="2">
        <v>16352</v>
      </c>
      <c r="F376" s="3">
        <v>0.9</v>
      </c>
      <c r="G376" s="2">
        <v>1898425</v>
      </c>
      <c r="H376" s="2">
        <v>776142</v>
      </c>
    </row>
    <row r="377" spans="1:8" x14ac:dyDescent="0.25">
      <c r="A377" s="1" t="s">
        <v>1066</v>
      </c>
      <c r="B377" t="s">
        <v>436</v>
      </c>
      <c r="C377" s="2">
        <v>53436</v>
      </c>
      <c r="D377" s="3">
        <v>0.621</v>
      </c>
      <c r="E377" s="2">
        <v>21898</v>
      </c>
      <c r="F377" s="3">
        <v>0.88900000000000001</v>
      </c>
      <c r="G377" s="2">
        <v>736832</v>
      </c>
      <c r="H377" s="2">
        <v>107177</v>
      </c>
    </row>
    <row r="378" spans="1:8" x14ac:dyDescent="0.25">
      <c r="A378" s="1" t="s">
        <v>1067</v>
      </c>
      <c r="B378" t="s">
        <v>437</v>
      </c>
      <c r="C378" s="2">
        <v>50820</v>
      </c>
      <c r="D378" s="3">
        <v>0.63</v>
      </c>
      <c r="E378" s="2">
        <v>17078</v>
      </c>
      <c r="F378" s="3">
        <v>0.89200000000000002</v>
      </c>
      <c r="G378" s="2">
        <v>370279</v>
      </c>
      <c r="H378" s="2">
        <v>906914</v>
      </c>
    </row>
    <row r="379" spans="1:8" x14ac:dyDescent="0.25">
      <c r="A379" s="1" t="s">
        <v>1068</v>
      </c>
      <c r="B379" t="s">
        <v>438</v>
      </c>
      <c r="C379" s="2">
        <v>50271</v>
      </c>
      <c r="D379" s="3">
        <v>0.69799999999999995</v>
      </c>
      <c r="E379" s="2">
        <v>13343</v>
      </c>
      <c r="F379" s="3">
        <v>0.91100000000000003</v>
      </c>
      <c r="G379" s="2">
        <v>1753750</v>
      </c>
      <c r="H379" s="2">
        <v>1907580</v>
      </c>
    </row>
    <row r="380" spans="1:8" x14ac:dyDescent="0.25">
      <c r="A380" s="1" t="s">
        <v>1069</v>
      </c>
      <c r="B380" t="s">
        <v>439</v>
      </c>
      <c r="C380" s="2">
        <v>55092</v>
      </c>
      <c r="D380" s="3">
        <v>0.56799999999999995</v>
      </c>
      <c r="E380" s="2">
        <v>19368</v>
      </c>
      <c r="F380" s="3">
        <v>0.873</v>
      </c>
      <c r="G380" s="2">
        <v>1127435</v>
      </c>
      <c r="H380" s="2">
        <v>434108</v>
      </c>
    </row>
    <row r="381" spans="1:8" x14ac:dyDescent="0.25">
      <c r="A381" s="1" t="s">
        <v>1070</v>
      </c>
      <c r="B381" t="s">
        <v>73</v>
      </c>
      <c r="C381" s="2">
        <v>66762</v>
      </c>
      <c r="D381" s="3">
        <v>0.73099999999999998</v>
      </c>
      <c r="E381" s="2">
        <v>12085</v>
      </c>
      <c r="F381" s="3">
        <v>0.92100000000000004</v>
      </c>
      <c r="G381" s="2">
        <v>600998</v>
      </c>
      <c r="H381" s="2">
        <v>304911</v>
      </c>
    </row>
    <row r="382" spans="1:8" x14ac:dyDescent="0.25">
      <c r="A382" s="1" t="s">
        <v>1071</v>
      </c>
      <c r="B382" t="s">
        <v>440</v>
      </c>
      <c r="C382" s="2">
        <v>56598</v>
      </c>
      <c r="D382" s="3">
        <v>0.77300000000000002</v>
      </c>
      <c r="E382" s="2">
        <v>10056</v>
      </c>
      <c r="F382" s="3">
        <v>0.93300000000000005</v>
      </c>
      <c r="G382" s="2">
        <v>4197584</v>
      </c>
      <c r="H382" s="2">
        <v>1941471</v>
      </c>
    </row>
    <row r="383" spans="1:8" x14ac:dyDescent="0.25">
      <c r="A383" s="1" t="s">
        <v>1072</v>
      </c>
      <c r="B383" t="s">
        <v>74</v>
      </c>
      <c r="C383" s="2">
        <v>52488</v>
      </c>
      <c r="D383" s="3">
        <v>0.69099999999999995</v>
      </c>
      <c r="E383" s="2">
        <v>14575</v>
      </c>
      <c r="F383" s="3">
        <v>0.91</v>
      </c>
      <c r="G383" s="2">
        <v>2128530</v>
      </c>
      <c r="H383" s="2">
        <v>2063957</v>
      </c>
    </row>
    <row r="384" spans="1:8" x14ac:dyDescent="0.25">
      <c r="A384" s="1" t="s">
        <v>1073</v>
      </c>
      <c r="B384" t="s">
        <v>75</v>
      </c>
      <c r="C384" s="2">
        <v>56694</v>
      </c>
      <c r="D384" s="3">
        <v>0.64900000000000002</v>
      </c>
      <c r="E384" s="2">
        <v>19947</v>
      </c>
      <c r="F384" s="3">
        <v>0.89700000000000002</v>
      </c>
      <c r="G384" s="2">
        <v>2784882</v>
      </c>
      <c r="H384" s="2">
        <v>1206623</v>
      </c>
    </row>
    <row r="385" spans="1:8" x14ac:dyDescent="0.25">
      <c r="A385" s="1" t="s">
        <v>1074</v>
      </c>
      <c r="B385" t="s">
        <v>441</v>
      </c>
      <c r="C385" s="2">
        <v>91665</v>
      </c>
      <c r="D385" s="3">
        <v>0.25</v>
      </c>
      <c r="E385" s="2">
        <v>36953</v>
      </c>
      <c r="F385" s="3">
        <v>0.5</v>
      </c>
      <c r="G385" s="2">
        <v>0</v>
      </c>
      <c r="H385" s="2">
        <v>27879</v>
      </c>
    </row>
    <row r="386" spans="1:8" x14ac:dyDescent="0.25">
      <c r="A386" s="1" t="s">
        <v>1075</v>
      </c>
      <c r="B386" t="s">
        <v>76</v>
      </c>
      <c r="C386" s="2">
        <v>53145</v>
      </c>
      <c r="D386" s="3">
        <v>0.65900000000000003</v>
      </c>
      <c r="E386" s="2">
        <v>16137</v>
      </c>
      <c r="F386" s="3">
        <v>0.9</v>
      </c>
      <c r="G386" s="2">
        <v>502510</v>
      </c>
      <c r="H386" s="2">
        <v>942876</v>
      </c>
    </row>
    <row r="387" spans="1:8" x14ac:dyDescent="0.25">
      <c r="A387" s="1" t="s">
        <v>1076</v>
      </c>
      <c r="B387" t="s">
        <v>442</v>
      </c>
      <c r="C387" s="2">
        <v>58350</v>
      </c>
      <c r="D387" s="3">
        <v>0.753</v>
      </c>
      <c r="E387" s="2">
        <v>10539</v>
      </c>
      <c r="F387" s="3">
        <v>0.92800000000000005</v>
      </c>
      <c r="G387" s="2">
        <v>4696624</v>
      </c>
      <c r="H387" s="2">
        <v>4678323</v>
      </c>
    </row>
    <row r="388" spans="1:8" x14ac:dyDescent="0.25">
      <c r="A388" s="1" t="s">
        <v>1077</v>
      </c>
      <c r="B388" t="s">
        <v>443</v>
      </c>
      <c r="C388" s="2">
        <v>57345</v>
      </c>
      <c r="D388" s="3">
        <v>0.78600000000000003</v>
      </c>
      <c r="E388" s="2">
        <v>12355</v>
      </c>
      <c r="F388" s="3">
        <v>0.93700000000000006</v>
      </c>
      <c r="G388" s="2">
        <v>1184220</v>
      </c>
      <c r="H388" s="2">
        <v>1041120</v>
      </c>
    </row>
    <row r="389" spans="1:8" x14ac:dyDescent="0.25">
      <c r="A389" s="1" t="s">
        <v>1078</v>
      </c>
      <c r="B389" t="s">
        <v>444</v>
      </c>
      <c r="C389" s="2">
        <v>139059</v>
      </c>
      <c r="D389" s="3">
        <v>0.25</v>
      </c>
      <c r="E389" s="2">
        <v>62645</v>
      </c>
      <c r="F389" s="3">
        <v>0.5</v>
      </c>
      <c r="G389" s="2">
        <v>2778</v>
      </c>
      <c r="H389" s="2">
        <v>1017</v>
      </c>
    </row>
    <row r="390" spans="1:8" x14ac:dyDescent="0.25">
      <c r="A390" s="1" t="s">
        <v>1079</v>
      </c>
      <c r="B390" t="s">
        <v>77</v>
      </c>
      <c r="C390" s="2">
        <v>53160</v>
      </c>
      <c r="D390" s="3">
        <v>0.55200000000000005</v>
      </c>
      <c r="E390" s="2">
        <v>18745</v>
      </c>
      <c r="F390" s="3">
        <v>0.86799999999999999</v>
      </c>
      <c r="G390" s="2">
        <v>1772031</v>
      </c>
      <c r="H390" s="2">
        <v>734127</v>
      </c>
    </row>
    <row r="391" spans="1:8" x14ac:dyDescent="0.25">
      <c r="A391" s="1" t="s">
        <v>1080</v>
      </c>
      <c r="B391" t="s">
        <v>78</v>
      </c>
      <c r="C391" s="2">
        <v>98700</v>
      </c>
      <c r="D391" s="3">
        <v>0.51300000000000001</v>
      </c>
      <c r="E391" s="2">
        <v>25995</v>
      </c>
      <c r="F391" s="3">
        <v>0.85699999999999998</v>
      </c>
      <c r="G391" s="2">
        <v>21700</v>
      </c>
      <c r="H391" s="2">
        <v>0</v>
      </c>
    </row>
    <row r="392" spans="1:8" x14ac:dyDescent="0.25">
      <c r="A392" s="1" t="s">
        <v>1081</v>
      </c>
      <c r="B392" t="s">
        <v>445</v>
      </c>
      <c r="C392" s="2">
        <v>63339</v>
      </c>
      <c r="D392" s="3">
        <v>0.57199999999999995</v>
      </c>
      <c r="E392" s="2">
        <v>23401</v>
      </c>
      <c r="F392" s="3">
        <v>0.874</v>
      </c>
      <c r="G392" s="2">
        <v>54779</v>
      </c>
      <c r="H392" s="2">
        <v>213350</v>
      </c>
    </row>
    <row r="393" spans="1:8" x14ac:dyDescent="0.25">
      <c r="A393" s="1" t="s">
        <v>1082</v>
      </c>
      <c r="B393" t="s">
        <v>446</v>
      </c>
      <c r="C393" s="2">
        <v>40059</v>
      </c>
      <c r="D393" s="3">
        <v>0.77900000000000003</v>
      </c>
      <c r="E393" s="2">
        <v>5003</v>
      </c>
      <c r="F393" s="3">
        <v>0.93500000000000005</v>
      </c>
      <c r="G393" s="2">
        <v>182265</v>
      </c>
      <c r="H393" s="2">
        <v>1295490</v>
      </c>
    </row>
    <row r="394" spans="1:8" x14ac:dyDescent="0.25">
      <c r="A394" s="1" t="s">
        <v>1083</v>
      </c>
      <c r="B394" t="s">
        <v>447</v>
      </c>
      <c r="C394" s="2">
        <v>42285</v>
      </c>
      <c r="D394" s="3">
        <v>0.74</v>
      </c>
      <c r="E394" s="2">
        <v>8110</v>
      </c>
      <c r="F394" s="3">
        <v>0.92400000000000004</v>
      </c>
      <c r="G394" s="2">
        <v>175558</v>
      </c>
      <c r="H394" s="2">
        <v>108100</v>
      </c>
    </row>
    <row r="395" spans="1:8" x14ac:dyDescent="0.25">
      <c r="A395" s="1" t="s">
        <v>1084</v>
      </c>
      <c r="B395" t="s">
        <v>448</v>
      </c>
      <c r="C395" s="2">
        <v>48000</v>
      </c>
      <c r="D395" s="3">
        <v>0.75700000000000001</v>
      </c>
      <c r="E395" s="2">
        <v>8507</v>
      </c>
      <c r="F395" s="3">
        <v>0.92900000000000005</v>
      </c>
      <c r="G395" s="2">
        <v>353636</v>
      </c>
      <c r="H395" s="2">
        <v>365493</v>
      </c>
    </row>
    <row r="396" spans="1:8" x14ac:dyDescent="0.25">
      <c r="A396" s="1" t="s">
        <v>1085</v>
      </c>
      <c r="B396" t="s">
        <v>449</v>
      </c>
      <c r="C396" s="2">
        <v>53121</v>
      </c>
      <c r="D396" s="3">
        <v>0.78500000000000003</v>
      </c>
      <c r="E396" s="2">
        <v>6573</v>
      </c>
      <c r="F396" s="3">
        <v>0.93700000000000006</v>
      </c>
      <c r="G396" s="2">
        <v>483303</v>
      </c>
      <c r="H396" s="2">
        <v>589655</v>
      </c>
    </row>
    <row r="397" spans="1:8" x14ac:dyDescent="0.25">
      <c r="A397" s="1" t="s">
        <v>1086</v>
      </c>
      <c r="B397" t="s">
        <v>450</v>
      </c>
      <c r="C397" s="2">
        <v>43359</v>
      </c>
      <c r="D397" s="3">
        <v>0.752</v>
      </c>
      <c r="E397" s="2">
        <v>8544</v>
      </c>
      <c r="F397" s="3">
        <v>0.92700000000000005</v>
      </c>
      <c r="G397" s="2">
        <v>125133</v>
      </c>
      <c r="H397" s="2">
        <v>70504</v>
      </c>
    </row>
    <row r="398" spans="1:8" x14ac:dyDescent="0.25">
      <c r="A398" s="1" t="s">
        <v>1087</v>
      </c>
      <c r="B398" t="s">
        <v>451</v>
      </c>
      <c r="C398" s="2">
        <v>56340</v>
      </c>
      <c r="D398" s="3">
        <v>0.76900000000000002</v>
      </c>
      <c r="E398" s="2">
        <v>6604</v>
      </c>
      <c r="F398" s="3">
        <v>0.93300000000000005</v>
      </c>
      <c r="G398" s="2">
        <v>771077</v>
      </c>
      <c r="H398" s="2">
        <v>0</v>
      </c>
    </row>
    <row r="399" spans="1:8" x14ac:dyDescent="0.25">
      <c r="A399" s="1" t="s">
        <v>1088</v>
      </c>
      <c r="B399" t="s">
        <v>452</v>
      </c>
      <c r="C399" s="2">
        <v>49947</v>
      </c>
      <c r="D399" s="3">
        <v>0.82799999999999996</v>
      </c>
      <c r="E399" s="2">
        <v>7139</v>
      </c>
      <c r="F399" s="3">
        <v>0.95</v>
      </c>
      <c r="G399" s="2">
        <v>1599192</v>
      </c>
      <c r="H399" s="2">
        <v>0</v>
      </c>
    </row>
    <row r="400" spans="1:8" x14ac:dyDescent="0.25">
      <c r="A400" s="1" t="s">
        <v>1089</v>
      </c>
      <c r="B400" t="s">
        <v>453</v>
      </c>
      <c r="C400" s="2">
        <v>48900</v>
      </c>
      <c r="D400" s="3">
        <v>0.82599999999999996</v>
      </c>
      <c r="E400" s="2">
        <v>5675</v>
      </c>
      <c r="F400" s="3">
        <v>0.94899999999999995</v>
      </c>
      <c r="G400" s="2">
        <v>818283</v>
      </c>
      <c r="H400" s="2">
        <v>0</v>
      </c>
    </row>
    <row r="401" spans="1:8" x14ac:dyDescent="0.25">
      <c r="A401" s="1" t="s">
        <v>1090</v>
      </c>
      <c r="B401" t="s">
        <v>79</v>
      </c>
      <c r="C401" s="2">
        <v>45783</v>
      </c>
      <c r="D401" s="3">
        <v>0.72599999999999998</v>
      </c>
      <c r="E401" s="2">
        <v>8884</v>
      </c>
      <c r="F401" s="3">
        <v>0.92</v>
      </c>
      <c r="G401" s="2">
        <v>2624650</v>
      </c>
      <c r="H401" s="2">
        <v>0</v>
      </c>
    </row>
    <row r="402" spans="1:8" x14ac:dyDescent="0.25">
      <c r="A402" s="1" t="s">
        <v>1091</v>
      </c>
      <c r="B402" t="s">
        <v>454</v>
      </c>
      <c r="C402" s="2">
        <v>54348</v>
      </c>
      <c r="D402" s="3">
        <v>0.73099999999999998</v>
      </c>
      <c r="E402" s="2">
        <v>6601</v>
      </c>
      <c r="F402" s="3">
        <v>0.92100000000000004</v>
      </c>
      <c r="G402" s="2">
        <v>1131004</v>
      </c>
      <c r="H402" s="2">
        <v>0</v>
      </c>
    </row>
    <row r="403" spans="1:8" x14ac:dyDescent="0.25">
      <c r="A403" s="1" t="s">
        <v>1092</v>
      </c>
      <c r="B403" t="s">
        <v>455</v>
      </c>
      <c r="C403" s="2">
        <v>54459</v>
      </c>
      <c r="D403" s="3">
        <v>0.745</v>
      </c>
      <c r="E403" s="2">
        <v>7588</v>
      </c>
      <c r="F403" s="3">
        <v>0.92500000000000004</v>
      </c>
      <c r="G403" s="2">
        <v>1694995</v>
      </c>
      <c r="H403" s="2">
        <v>192721</v>
      </c>
    </row>
    <row r="404" spans="1:8" x14ac:dyDescent="0.25">
      <c r="A404" s="1" t="s">
        <v>1093</v>
      </c>
      <c r="B404" t="s">
        <v>456</v>
      </c>
      <c r="C404" s="2">
        <v>52506</v>
      </c>
      <c r="D404" s="3">
        <v>0.7</v>
      </c>
      <c r="E404" s="2">
        <v>8243</v>
      </c>
      <c r="F404" s="3">
        <v>0.91200000000000003</v>
      </c>
      <c r="G404" s="2">
        <v>759741</v>
      </c>
      <c r="H404" s="2">
        <v>0</v>
      </c>
    </row>
    <row r="405" spans="1:8" x14ac:dyDescent="0.25">
      <c r="A405" s="1" t="s">
        <v>1094</v>
      </c>
      <c r="B405" t="s">
        <v>457</v>
      </c>
      <c r="C405" s="2">
        <v>61392</v>
      </c>
      <c r="D405" s="3">
        <v>0.72699999999999998</v>
      </c>
      <c r="E405" s="2">
        <v>9806</v>
      </c>
      <c r="F405" s="3">
        <v>0.92</v>
      </c>
      <c r="G405" s="2">
        <v>256024</v>
      </c>
      <c r="H405" s="2">
        <v>38041</v>
      </c>
    </row>
    <row r="406" spans="1:8" x14ac:dyDescent="0.25">
      <c r="A406" s="1" t="s">
        <v>1095</v>
      </c>
      <c r="B406" t="s">
        <v>458</v>
      </c>
      <c r="C406" s="2">
        <v>51693</v>
      </c>
      <c r="D406" s="3">
        <v>0.73899999999999999</v>
      </c>
      <c r="E406" s="2">
        <v>10927</v>
      </c>
      <c r="F406" s="3">
        <v>0.92400000000000004</v>
      </c>
      <c r="G406" s="2">
        <v>484131</v>
      </c>
      <c r="H406" s="2">
        <v>0</v>
      </c>
    </row>
    <row r="407" spans="1:8" x14ac:dyDescent="0.25">
      <c r="A407" s="1" t="s">
        <v>1096</v>
      </c>
      <c r="B407" t="s">
        <v>80</v>
      </c>
      <c r="C407" s="2">
        <v>50262</v>
      </c>
      <c r="D407" s="3">
        <v>0.71199999999999997</v>
      </c>
      <c r="E407" s="2">
        <v>8283</v>
      </c>
      <c r="F407" s="3">
        <v>0.91600000000000004</v>
      </c>
      <c r="G407" s="2">
        <v>3358</v>
      </c>
      <c r="H407" s="2">
        <v>0</v>
      </c>
    </row>
    <row r="408" spans="1:8" x14ac:dyDescent="0.25">
      <c r="A408" s="1" t="s">
        <v>1097</v>
      </c>
      <c r="B408" t="s">
        <v>459</v>
      </c>
      <c r="C408" s="2">
        <v>53628</v>
      </c>
      <c r="D408" s="3">
        <v>0.68899999999999995</v>
      </c>
      <c r="E408" s="2">
        <v>7628</v>
      </c>
      <c r="F408" s="3">
        <v>0.90900000000000003</v>
      </c>
      <c r="G408" s="2">
        <v>35660</v>
      </c>
      <c r="H408" s="2">
        <v>90621</v>
      </c>
    </row>
    <row r="409" spans="1:8" x14ac:dyDescent="0.25">
      <c r="A409" s="1" t="s">
        <v>1098</v>
      </c>
      <c r="B409" t="s">
        <v>460</v>
      </c>
      <c r="C409" s="2">
        <v>51561</v>
      </c>
      <c r="D409" s="3">
        <v>0.71099999999999997</v>
      </c>
      <c r="E409" s="2">
        <v>10246</v>
      </c>
      <c r="F409" s="3">
        <v>0.91500000000000004</v>
      </c>
      <c r="G409" s="2">
        <v>37198</v>
      </c>
      <c r="H409" s="2">
        <v>203185</v>
      </c>
    </row>
    <row r="410" spans="1:8" x14ac:dyDescent="0.25">
      <c r="A410" s="1" t="s">
        <v>1099</v>
      </c>
      <c r="B410" t="s">
        <v>461</v>
      </c>
      <c r="C410" s="2">
        <v>62421</v>
      </c>
      <c r="D410" s="3">
        <v>0.70299999999999996</v>
      </c>
      <c r="E410" s="2">
        <v>15930</v>
      </c>
      <c r="F410" s="3">
        <v>0.91300000000000003</v>
      </c>
      <c r="G410" s="2">
        <v>35257</v>
      </c>
      <c r="H410" s="2">
        <v>215172</v>
      </c>
    </row>
    <row r="411" spans="1:8" x14ac:dyDescent="0.25">
      <c r="A411" s="1" t="s">
        <v>1100</v>
      </c>
      <c r="B411" t="s">
        <v>462</v>
      </c>
      <c r="C411" s="2">
        <v>58560</v>
      </c>
      <c r="D411" s="3">
        <v>0.65500000000000003</v>
      </c>
      <c r="E411" s="2">
        <v>13794</v>
      </c>
      <c r="F411" s="3">
        <v>0.89900000000000002</v>
      </c>
      <c r="G411" s="2">
        <v>8788</v>
      </c>
      <c r="H411" s="2">
        <v>49665</v>
      </c>
    </row>
    <row r="412" spans="1:8" x14ac:dyDescent="0.25">
      <c r="A412" s="1" t="s">
        <v>1101</v>
      </c>
      <c r="B412" t="s">
        <v>463</v>
      </c>
      <c r="C412" s="2">
        <v>51858</v>
      </c>
      <c r="D412" s="3">
        <v>0.71699999999999997</v>
      </c>
      <c r="E412" s="2">
        <v>11148</v>
      </c>
      <c r="F412" s="3">
        <v>0.91700000000000004</v>
      </c>
      <c r="G412" s="2">
        <v>22666</v>
      </c>
      <c r="H412" s="2">
        <v>221214</v>
      </c>
    </row>
    <row r="413" spans="1:8" x14ac:dyDescent="0.25">
      <c r="A413" s="1" t="s">
        <v>1102</v>
      </c>
      <c r="B413" t="s">
        <v>464</v>
      </c>
      <c r="C413" s="2">
        <v>46092</v>
      </c>
      <c r="D413" s="3">
        <v>0.67600000000000005</v>
      </c>
      <c r="E413" s="2">
        <v>13943</v>
      </c>
      <c r="F413" s="3">
        <v>0.90500000000000003</v>
      </c>
      <c r="G413" s="2">
        <v>190223</v>
      </c>
      <c r="H413" s="2">
        <v>567357</v>
      </c>
    </row>
    <row r="414" spans="1:8" x14ac:dyDescent="0.25">
      <c r="A414" s="1" t="s">
        <v>1103</v>
      </c>
      <c r="B414" t="s">
        <v>81</v>
      </c>
      <c r="C414" s="2">
        <v>50604</v>
      </c>
      <c r="D414" s="3">
        <v>0.73</v>
      </c>
      <c r="E414" s="2">
        <v>10139</v>
      </c>
      <c r="F414" s="3">
        <v>0.92100000000000004</v>
      </c>
      <c r="G414" s="2">
        <v>106236</v>
      </c>
      <c r="H414" s="2">
        <v>48422</v>
      </c>
    </row>
    <row r="415" spans="1:8" x14ac:dyDescent="0.25">
      <c r="A415" s="1" t="s">
        <v>1104</v>
      </c>
      <c r="B415" t="s">
        <v>465</v>
      </c>
      <c r="C415" s="2">
        <v>50037</v>
      </c>
      <c r="D415" s="3">
        <v>0.35799999999999998</v>
      </c>
      <c r="E415" s="2">
        <v>17518</v>
      </c>
      <c r="F415" s="3">
        <v>0.81200000000000006</v>
      </c>
      <c r="G415" s="2">
        <v>53869</v>
      </c>
      <c r="H415" s="2">
        <v>157947</v>
      </c>
    </row>
    <row r="416" spans="1:8" x14ac:dyDescent="0.25">
      <c r="A416" s="1" t="s">
        <v>1105</v>
      </c>
      <c r="B416" t="s">
        <v>82</v>
      </c>
      <c r="C416" s="2">
        <v>48012</v>
      </c>
      <c r="D416" s="3">
        <v>0.65900000000000003</v>
      </c>
      <c r="E416" s="2">
        <v>9136</v>
      </c>
      <c r="F416" s="3">
        <v>0.9</v>
      </c>
      <c r="G416" s="2">
        <v>62013</v>
      </c>
      <c r="H416" s="2">
        <v>0</v>
      </c>
    </row>
    <row r="417" spans="1:8" x14ac:dyDescent="0.25">
      <c r="A417" s="1" t="s">
        <v>1106</v>
      </c>
      <c r="B417" t="s">
        <v>83</v>
      </c>
      <c r="C417" s="2">
        <v>58749</v>
      </c>
      <c r="D417" s="3">
        <v>0.59</v>
      </c>
      <c r="E417" s="2">
        <v>12933</v>
      </c>
      <c r="F417" s="3">
        <v>0.88</v>
      </c>
      <c r="G417" s="2">
        <v>2953</v>
      </c>
      <c r="H417" s="2">
        <v>265542</v>
      </c>
    </row>
    <row r="418" spans="1:8" x14ac:dyDescent="0.25">
      <c r="A418" s="1" t="s">
        <v>1107</v>
      </c>
      <c r="B418" t="s">
        <v>466</v>
      </c>
      <c r="C418" s="2">
        <v>49827</v>
      </c>
      <c r="D418" s="3">
        <v>0.73599999999999999</v>
      </c>
      <c r="E418" s="2">
        <v>11773</v>
      </c>
      <c r="F418" s="3">
        <v>0.92300000000000004</v>
      </c>
      <c r="G418" s="2">
        <v>97164</v>
      </c>
      <c r="H418" s="2">
        <v>95038</v>
      </c>
    </row>
    <row r="419" spans="1:8" x14ac:dyDescent="0.25">
      <c r="A419" s="1" t="s">
        <v>1108</v>
      </c>
      <c r="B419" t="s">
        <v>467</v>
      </c>
      <c r="C419" s="2">
        <v>62469</v>
      </c>
      <c r="D419" s="3">
        <v>0.53200000000000003</v>
      </c>
      <c r="E419" s="2">
        <v>24494</v>
      </c>
      <c r="F419" s="3">
        <v>0.86299999999999999</v>
      </c>
      <c r="G419" s="2">
        <v>1022743</v>
      </c>
      <c r="H419" s="2">
        <v>583340</v>
      </c>
    </row>
    <row r="420" spans="1:8" x14ac:dyDescent="0.25">
      <c r="A420" s="1" t="s">
        <v>1109</v>
      </c>
      <c r="B420" t="s">
        <v>468</v>
      </c>
      <c r="C420" s="2">
        <v>72507</v>
      </c>
      <c r="D420" s="3">
        <v>0.51900000000000002</v>
      </c>
      <c r="E420" s="2">
        <v>27243</v>
      </c>
      <c r="F420" s="3">
        <v>0.85899999999999999</v>
      </c>
      <c r="G420" s="2">
        <v>780859</v>
      </c>
      <c r="H420" s="2">
        <v>698111</v>
      </c>
    </row>
    <row r="421" spans="1:8" x14ac:dyDescent="0.25">
      <c r="A421" s="1" t="s">
        <v>1110</v>
      </c>
      <c r="B421" t="s">
        <v>469</v>
      </c>
      <c r="C421" s="2">
        <v>69123</v>
      </c>
      <c r="D421" s="3">
        <v>0.25</v>
      </c>
      <c r="E421" s="2">
        <v>29898</v>
      </c>
      <c r="F421" s="3">
        <v>0.77200000000000002</v>
      </c>
      <c r="G421" s="2">
        <v>73749</v>
      </c>
      <c r="H421" s="2">
        <v>61497</v>
      </c>
    </row>
    <row r="422" spans="1:8" x14ac:dyDescent="0.25">
      <c r="A422" s="1" t="s">
        <v>1111</v>
      </c>
      <c r="B422" t="s">
        <v>470</v>
      </c>
      <c r="C422" s="2">
        <v>98061</v>
      </c>
      <c r="D422" s="3">
        <v>0.25</v>
      </c>
      <c r="E422" s="2">
        <v>38018</v>
      </c>
      <c r="F422" s="3">
        <v>0.56200000000000006</v>
      </c>
      <c r="G422" s="2">
        <v>18914</v>
      </c>
      <c r="H422" s="2">
        <v>20874</v>
      </c>
    </row>
    <row r="423" spans="1:8" x14ac:dyDescent="0.25">
      <c r="A423" s="1" t="s">
        <v>1112</v>
      </c>
      <c r="B423" t="s">
        <v>471</v>
      </c>
      <c r="C423" s="2">
        <v>66507</v>
      </c>
      <c r="D423" s="3">
        <v>0.51500000000000001</v>
      </c>
      <c r="E423" s="2">
        <v>25804</v>
      </c>
      <c r="F423" s="3">
        <v>0.85799999999999998</v>
      </c>
      <c r="G423" s="2">
        <v>612171</v>
      </c>
      <c r="H423" s="2">
        <v>359714</v>
      </c>
    </row>
    <row r="424" spans="1:8" x14ac:dyDescent="0.25">
      <c r="A424" s="1" t="s">
        <v>1113</v>
      </c>
      <c r="B424" t="s">
        <v>472</v>
      </c>
      <c r="C424" s="2">
        <v>68301</v>
      </c>
      <c r="D424" s="3">
        <v>0.46300000000000002</v>
      </c>
      <c r="E424" s="2">
        <v>27394</v>
      </c>
      <c r="F424" s="3">
        <v>0.84199999999999997</v>
      </c>
      <c r="G424" s="2">
        <v>503506</v>
      </c>
      <c r="H424" s="2">
        <v>635540</v>
      </c>
    </row>
    <row r="425" spans="1:8" x14ac:dyDescent="0.25">
      <c r="A425" s="1" t="s">
        <v>1114</v>
      </c>
      <c r="B425" t="s">
        <v>473</v>
      </c>
      <c r="C425" s="2">
        <v>62721</v>
      </c>
      <c r="D425" s="3">
        <v>0.58199999999999996</v>
      </c>
      <c r="E425" s="2">
        <v>15911</v>
      </c>
      <c r="F425" s="3">
        <v>0.877</v>
      </c>
      <c r="G425" s="2">
        <v>296299</v>
      </c>
      <c r="H425" s="2">
        <v>142018</v>
      </c>
    </row>
    <row r="426" spans="1:8" x14ac:dyDescent="0.25">
      <c r="A426" s="1" t="s">
        <v>1115</v>
      </c>
      <c r="B426" t="s">
        <v>84</v>
      </c>
      <c r="C426" s="2">
        <v>43938</v>
      </c>
      <c r="D426" s="3">
        <v>0.54400000000000004</v>
      </c>
      <c r="E426" s="2">
        <v>14005</v>
      </c>
      <c r="F426" s="3">
        <v>0.86599999999999999</v>
      </c>
      <c r="G426" s="2">
        <v>167188</v>
      </c>
      <c r="H426" s="2">
        <v>305907</v>
      </c>
    </row>
    <row r="427" spans="1:8" x14ac:dyDescent="0.25">
      <c r="A427" s="1" t="s">
        <v>1116</v>
      </c>
      <c r="B427" t="s">
        <v>85</v>
      </c>
      <c r="C427" s="2">
        <v>47463</v>
      </c>
      <c r="D427" s="3">
        <v>0.56999999999999995</v>
      </c>
      <c r="E427" s="2">
        <v>14326</v>
      </c>
      <c r="F427" s="3">
        <v>0.874</v>
      </c>
      <c r="G427" s="2">
        <v>855434</v>
      </c>
      <c r="H427" s="2">
        <v>760788</v>
      </c>
    </row>
    <row r="428" spans="1:8" x14ac:dyDescent="0.25">
      <c r="A428" s="1" t="s">
        <v>1117</v>
      </c>
      <c r="B428" t="s">
        <v>474</v>
      </c>
      <c r="C428" s="2">
        <v>50250</v>
      </c>
      <c r="D428" s="3">
        <v>0.73499999999999999</v>
      </c>
      <c r="E428" s="2">
        <v>10137</v>
      </c>
      <c r="F428" s="3">
        <v>0.92200000000000004</v>
      </c>
      <c r="G428" s="2">
        <v>71315</v>
      </c>
      <c r="H428" s="2">
        <v>199802</v>
      </c>
    </row>
    <row r="429" spans="1:8" x14ac:dyDescent="0.25">
      <c r="A429" s="1" t="s">
        <v>1118</v>
      </c>
      <c r="B429" t="s">
        <v>475</v>
      </c>
      <c r="C429" s="2">
        <v>49431</v>
      </c>
      <c r="D429" s="3">
        <v>0.77400000000000002</v>
      </c>
      <c r="E429" s="2">
        <v>7689</v>
      </c>
      <c r="F429" s="3">
        <v>0.93400000000000005</v>
      </c>
      <c r="G429" s="2">
        <v>494340</v>
      </c>
      <c r="H429" s="2">
        <v>771135</v>
      </c>
    </row>
    <row r="430" spans="1:8" x14ac:dyDescent="0.25">
      <c r="A430" s="1" t="s">
        <v>1119</v>
      </c>
      <c r="B430" t="s">
        <v>476</v>
      </c>
      <c r="C430" s="2">
        <v>58800</v>
      </c>
      <c r="D430" s="3">
        <v>0.55500000000000005</v>
      </c>
      <c r="E430" s="2">
        <v>15065</v>
      </c>
      <c r="F430" s="3">
        <v>0.87</v>
      </c>
      <c r="G430" s="2">
        <v>7585</v>
      </c>
      <c r="H430" s="2">
        <v>42497</v>
      </c>
    </row>
    <row r="431" spans="1:8" x14ac:dyDescent="0.25">
      <c r="A431" s="1" t="s">
        <v>1120</v>
      </c>
      <c r="B431" t="s">
        <v>477</v>
      </c>
      <c r="C431" s="2">
        <v>41970</v>
      </c>
      <c r="D431" s="3">
        <v>0.71599999999999997</v>
      </c>
      <c r="E431" s="2">
        <v>9504</v>
      </c>
      <c r="F431" s="3">
        <v>0.91700000000000004</v>
      </c>
      <c r="G431" s="2">
        <v>729055</v>
      </c>
      <c r="H431" s="2">
        <v>351543</v>
      </c>
    </row>
    <row r="432" spans="1:8" x14ac:dyDescent="0.25">
      <c r="A432" s="1" t="s">
        <v>1121</v>
      </c>
      <c r="B432" t="s">
        <v>478</v>
      </c>
      <c r="C432" s="2">
        <v>46587</v>
      </c>
      <c r="D432" s="3">
        <v>0.625</v>
      </c>
      <c r="E432" s="2">
        <v>13968</v>
      </c>
      <c r="F432" s="3">
        <v>0.89</v>
      </c>
      <c r="G432" s="2">
        <v>593328</v>
      </c>
      <c r="H432" s="2">
        <v>142618</v>
      </c>
    </row>
    <row r="433" spans="1:8" x14ac:dyDescent="0.25">
      <c r="A433" s="1" t="s">
        <v>1122</v>
      </c>
      <c r="B433" t="s">
        <v>479</v>
      </c>
      <c r="C433" s="2">
        <v>45345</v>
      </c>
      <c r="D433" s="3">
        <v>0.67600000000000005</v>
      </c>
      <c r="E433" s="2">
        <v>10518</v>
      </c>
      <c r="F433" s="3">
        <v>0.90500000000000003</v>
      </c>
      <c r="G433" s="2">
        <v>115463</v>
      </c>
      <c r="H433" s="2">
        <v>214069</v>
      </c>
    </row>
    <row r="434" spans="1:8" x14ac:dyDescent="0.25">
      <c r="A434" s="1" t="s">
        <v>1123</v>
      </c>
      <c r="B434" t="s">
        <v>480</v>
      </c>
      <c r="C434" s="2">
        <v>50652</v>
      </c>
      <c r="D434" s="3">
        <v>0.65200000000000002</v>
      </c>
      <c r="E434" s="2">
        <v>17300</v>
      </c>
      <c r="F434" s="3">
        <v>0.89800000000000002</v>
      </c>
      <c r="G434" s="2">
        <v>288902</v>
      </c>
      <c r="H434" s="2">
        <v>267807</v>
      </c>
    </row>
    <row r="435" spans="1:8" x14ac:dyDescent="0.25">
      <c r="A435" s="1" t="s">
        <v>1124</v>
      </c>
      <c r="B435" t="s">
        <v>481</v>
      </c>
      <c r="C435" s="2">
        <v>47577</v>
      </c>
      <c r="D435" s="3">
        <v>0.745</v>
      </c>
      <c r="E435" s="2">
        <v>9399</v>
      </c>
      <c r="F435" s="3">
        <v>0.92500000000000004</v>
      </c>
      <c r="G435" s="2">
        <v>1973837</v>
      </c>
      <c r="H435" s="2">
        <v>2387652</v>
      </c>
    </row>
    <row r="436" spans="1:8" x14ac:dyDescent="0.25">
      <c r="A436" s="1" t="s">
        <v>1125</v>
      </c>
      <c r="B436" t="s">
        <v>482</v>
      </c>
      <c r="C436" s="2">
        <v>58227</v>
      </c>
      <c r="D436" s="3">
        <v>0.47299999999999998</v>
      </c>
      <c r="E436" s="2">
        <v>22897</v>
      </c>
      <c r="F436" s="3">
        <v>0.84499999999999997</v>
      </c>
      <c r="G436" s="2">
        <v>1531397</v>
      </c>
      <c r="H436" s="2">
        <v>728609</v>
      </c>
    </row>
    <row r="437" spans="1:8" x14ac:dyDescent="0.25">
      <c r="A437" s="1" t="s">
        <v>1126</v>
      </c>
      <c r="B437" t="s">
        <v>483</v>
      </c>
      <c r="C437" s="2">
        <v>72264</v>
      </c>
      <c r="D437" s="3">
        <v>0.52700000000000002</v>
      </c>
      <c r="E437" s="2">
        <v>26395</v>
      </c>
      <c r="F437" s="3">
        <v>0.86099999999999999</v>
      </c>
      <c r="G437" s="2">
        <v>395813</v>
      </c>
      <c r="H437" s="2">
        <v>68901</v>
      </c>
    </row>
    <row r="438" spans="1:8" x14ac:dyDescent="0.25">
      <c r="A438" s="1" t="s">
        <v>1127</v>
      </c>
      <c r="B438" t="s">
        <v>484</v>
      </c>
      <c r="C438" s="2">
        <v>58029</v>
      </c>
      <c r="D438" s="3">
        <v>0.69399999999999995</v>
      </c>
      <c r="E438" s="2">
        <v>19200</v>
      </c>
      <c r="F438" s="3">
        <v>0.91</v>
      </c>
      <c r="G438" s="2">
        <v>2411786</v>
      </c>
      <c r="H438" s="2">
        <v>296696</v>
      </c>
    </row>
    <row r="439" spans="1:8" x14ac:dyDescent="0.25">
      <c r="A439" s="1" t="s">
        <v>1128</v>
      </c>
      <c r="B439" t="s">
        <v>485</v>
      </c>
      <c r="C439" s="2">
        <v>68865</v>
      </c>
      <c r="D439" s="3">
        <v>0.314</v>
      </c>
      <c r="E439" s="2">
        <v>31219</v>
      </c>
      <c r="F439" s="3">
        <v>0.79800000000000004</v>
      </c>
      <c r="G439" s="2">
        <v>410351</v>
      </c>
      <c r="H439" s="2">
        <v>169764</v>
      </c>
    </row>
    <row r="440" spans="1:8" x14ac:dyDescent="0.25">
      <c r="A440" s="1" t="s">
        <v>1129</v>
      </c>
      <c r="B440" t="s">
        <v>486</v>
      </c>
      <c r="C440" s="2">
        <v>62520</v>
      </c>
      <c r="D440" s="3">
        <v>0.36599999999999999</v>
      </c>
      <c r="E440" s="2">
        <v>26680</v>
      </c>
      <c r="F440" s="3">
        <v>0.81399999999999995</v>
      </c>
      <c r="G440" s="2">
        <v>571833</v>
      </c>
      <c r="H440" s="2">
        <v>178857</v>
      </c>
    </row>
    <row r="441" spans="1:8" x14ac:dyDescent="0.25">
      <c r="A441" s="1" t="s">
        <v>1130</v>
      </c>
      <c r="B441" t="s">
        <v>487</v>
      </c>
      <c r="C441" s="2">
        <v>68274</v>
      </c>
      <c r="D441" s="3">
        <v>0.40699999999999997</v>
      </c>
      <c r="E441" s="2">
        <v>27470</v>
      </c>
      <c r="F441" s="3">
        <v>0.82599999999999996</v>
      </c>
      <c r="G441" s="2">
        <v>509442</v>
      </c>
      <c r="H441" s="2">
        <v>83412</v>
      </c>
    </row>
    <row r="442" spans="1:8" x14ac:dyDescent="0.25">
      <c r="A442" s="1" t="s">
        <v>1131</v>
      </c>
      <c r="B442" t="s">
        <v>689</v>
      </c>
      <c r="C442" s="2">
        <v>76479</v>
      </c>
      <c r="D442" s="3">
        <v>0.42799999999999999</v>
      </c>
      <c r="E442" s="2">
        <v>29648</v>
      </c>
      <c r="F442" s="3">
        <v>0.83199999999999996</v>
      </c>
      <c r="G442" s="2">
        <v>306684</v>
      </c>
      <c r="H442" s="2">
        <v>489566</v>
      </c>
    </row>
    <row r="443" spans="1:8" x14ac:dyDescent="0.25">
      <c r="A443" s="1" t="s">
        <v>1132</v>
      </c>
      <c r="B443" t="s">
        <v>488</v>
      </c>
      <c r="C443" s="2">
        <v>38754</v>
      </c>
      <c r="D443" s="3">
        <v>0.42599999999999999</v>
      </c>
      <c r="E443" s="2">
        <v>14791</v>
      </c>
      <c r="F443" s="3">
        <v>0.83099999999999996</v>
      </c>
      <c r="G443" s="2">
        <v>2693466</v>
      </c>
      <c r="H443" s="2">
        <v>696884</v>
      </c>
    </row>
    <row r="444" spans="1:8" x14ac:dyDescent="0.25">
      <c r="A444" s="1" t="s">
        <v>1133</v>
      </c>
      <c r="B444" t="s">
        <v>489</v>
      </c>
      <c r="C444" s="2">
        <v>41481</v>
      </c>
      <c r="D444" s="3">
        <v>0.85099999999999998</v>
      </c>
      <c r="E444" s="2">
        <v>5857</v>
      </c>
      <c r="F444" s="3">
        <v>0.95699999999999996</v>
      </c>
      <c r="G444" s="2">
        <v>642308</v>
      </c>
      <c r="H444" s="2">
        <v>139227</v>
      </c>
    </row>
    <row r="445" spans="1:8" x14ac:dyDescent="0.25">
      <c r="A445" s="1" t="s">
        <v>1134</v>
      </c>
      <c r="B445" t="s">
        <v>490</v>
      </c>
      <c r="C445" s="2">
        <v>52686</v>
      </c>
      <c r="D445" s="3">
        <v>0.69199999999999995</v>
      </c>
      <c r="E445" s="2">
        <v>10744</v>
      </c>
      <c r="F445" s="3">
        <v>0.91</v>
      </c>
      <c r="G445" s="2">
        <v>618337</v>
      </c>
      <c r="H445" s="2">
        <v>0</v>
      </c>
    </row>
    <row r="446" spans="1:8" x14ac:dyDescent="0.25">
      <c r="A446" s="1" t="s">
        <v>1135</v>
      </c>
      <c r="B446" t="s">
        <v>491</v>
      </c>
      <c r="C446" s="2">
        <v>72561</v>
      </c>
      <c r="D446" s="3">
        <v>0.48099999999999998</v>
      </c>
      <c r="E446" s="2">
        <v>18679</v>
      </c>
      <c r="F446" s="3">
        <v>0.84799999999999998</v>
      </c>
      <c r="G446" s="2">
        <v>12031</v>
      </c>
      <c r="H446" s="2">
        <v>0</v>
      </c>
    </row>
    <row r="447" spans="1:8" x14ac:dyDescent="0.25">
      <c r="A447" s="1" t="s">
        <v>1136</v>
      </c>
      <c r="B447" t="s">
        <v>86</v>
      </c>
      <c r="C447" s="2">
        <v>62994</v>
      </c>
      <c r="D447" s="3">
        <v>0.51500000000000001</v>
      </c>
      <c r="E447" s="2">
        <v>23026</v>
      </c>
      <c r="F447" s="3">
        <v>0.85799999999999998</v>
      </c>
      <c r="G447" s="2">
        <v>63799</v>
      </c>
      <c r="H447" s="2">
        <v>0</v>
      </c>
    </row>
    <row r="448" spans="1:8" x14ac:dyDescent="0.25">
      <c r="A448" s="1" t="s">
        <v>1137</v>
      </c>
      <c r="B448" t="s">
        <v>492</v>
      </c>
      <c r="C448" s="2">
        <v>43872</v>
      </c>
      <c r="D448" s="3">
        <v>0.81299999999999994</v>
      </c>
      <c r="E448" s="2">
        <v>4990</v>
      </c>
      <c r="F448" s="3">
        <v>0.94499999999999995</v>
      </c>
      <c r="G448" s="2">
        <v>590431</v>
      </c>
      <c r="H448" s="2">
        <v>0</v>
      </c>
    </row>
    <row r="449" spans="1:8" x14ac:dyDescent="0.25">
      <c r="A449" s="1" t="s">
        <v>1138</v>
      </c>
      <c r="B449" t="s">
        <v>493</v>
      </c>
      <c r="C449" s="2">
        <v>64452</v>
      </c>
      <c r="D449" s="3">
        <v>0.61599999999999999</v>
      </c>
      <c r="E449" s="2">
        <v>19648</v>
      </c>
      <c r="F449" s="3">
        <v>0.88800000000000001</v>
      </c>
      <c r="G449" s="2">
        <v>157724</v>
      </c>
      <c r="H449" s="2">
        <v>0</v>
      </c>
    </row>
    <row r="450" spans="1:8" x14ac:dyDescent="0.25">
      <c r="A450" s="1" t="s">
        <v>1139</v>
      </c>
      <c r="B450" t="s">
        <v>494</v>
      </c>
      <c r="C450" s="2">
        <v>53415</v>
      </c>
      <c r="D450" s="3">
        <v>0.80500000000000005</v>
      </c>
      <c r="E450" s="2">
        <v>7541</v>
      </c>
      <c r="F450" s="3">
        <v>0.94299999999999995</v>
      </c>
      <c r="G450" s="2">
        <v>367185</v>
      </c>
      <c r="H450" s="2">
        <v>0</v>
      </c>
    </row>
    <row r="451" spans="1:8" x14ac:dyDescent="0.25">
      <c r="A451" s="1" t="s">
        <v>1140</v>
      </c>
      <c r="B451" t="s">
        <v>495</v>
      </c>
      <c r="C451" s="2">
        <v>52158</v>
      </c>
      <c r="D451" s="3">
        <v>0.80400000000000005</v>
      </c>
      <c r="E451" s="2">
        <v>7632</v>
      </c>
      <c r="F451" s="3">
        <v>0.94299999999999995</v>
      </c>
      <c r="G451" s="2">
        <v>380373</v>
      </c>
      <c r="H451" s="2">
        <v>129814</v>
      </c>
    </row>
    <row r="452" spans="1:8" x14ac:dyDescent="0.25">
      <c r="A452" s="1" t="s">
        <v>1141</v>
      </c>
      <c r="B452" t="s">
        <v>87</v>
      </c>
      <c r="C452" s="2">
        <v>46386</v>
      </c>
      <c r="D452" s="3">
        <v>0.76700000000000002</v>
      </c>
      <c r="E452" s="2">
        <v>8005</v>
      </c>
      <c r="F452" s="3">
        <v>0.93200000000000005</v>
      </c>
      <c r="G452" s="2">
        <v>567910</v>
      </c>
      <c r="H452" s="2">
        <v>0</v>
      </c>
    </row>
    <row r="453" spans="1:8" x14ac:dyDescent="0.25">
      <c r="A453" s="1" t="s">
        <v>1142</v>
      </c>
      <c r="B453" t="s">
        <v>496</v>
      </c>
      <c r="C453" s="2">
        <v>41937</v>
      </c>
      <c r="D453" s="3">
        <v>0.81699999999999995</v>
      </c>
      <c r="E453" s="2">
        <v>6368</v>
      </c>
      <c r="F453" s="3">
        <v>0.94599999999999995</v>
      </c>
      <c r="G453" s="2">
        <v>1457994</v>
      </c>
      <c r="H453" s="2">
        <v>79653</v>
      </c>
    </row>
    <row r="454" spans="1:8" x14ac:dyDescent="0.25">
      <c r="A454" s="1" t="s">
        <v>1143</v>
      </c>
      <c r="B454" t="s">
        <v>497</v>
      </c>
      <c r="C454" s="2">
        <v>47070</v>
      </c>
      <c r="D454" s="3">
        <v>0.66600000000000004</v>
      </c>
      <c r="E454" s="2">
        <v>13238</v>
      </c>
      <c r="F454" s="3">
        <v>0.90200000000000002</v>
      </c>
      <c r="G454" s="2">
        <v>338062</v>
      </c>
      <c r="H454" s="2">
        <v>0</v>
      </c>
    </row>
    <row r="455" spans="1:8" x14ac:dyDescent="0.25">
      <c r="A455" s="1" t="s">
        <v>1144</v>
      </c>
      <c r="B455" t="s">
        <v>88</v>
      </c>
      <c r="C455" s="2">
        <v>45162</v>
      </c>
      <c r="D455" s="3">
        <v>0.83599999999999997</v>
      </c>
      <c r="E455" s="2">
        <v>7126</v>
      </c>
      <c r="F455" s="3">
        <v>0.95199999999999996</v>
      </c>
      <c r="G455" s="2">
        <v>842041</v>
      </c>
      <c r="H455" s="2">
        <v>78268</v>
      </c>
    </row>
    <row r="456" spans="1:8" x14ac:dyDescent="0.25">
      <c r="A456" s="1" t="s">
        <v>1145</v>
      </c>
      <c r="B456" t="s">
        <v>498</v>
      </c>
      <c r="C456" s="2">
        <v>56613</v>
      </c>
      <c r="D456" s="3">
        <v>0.84699999999999998</v>
      </c>
      <c r="E456" s="2">
        <v>8147</v>
      </c>
      <c r="F456" s="3">
        <v>0.95499999999999996</v>
      </c>
      <c r="G456" s="2">
        <v>1061772</v>
      </c>
      <c r="H456" s="2">
        <v>116892</v>
      </c>
    </row>
    <row r="457" spans="1:8" x14ac:dyDescent="0.25">
      <c r="A457" s="1" t="s">
        <v>1146</v>
      </c>
      <c r="B457" t="s">
        <v>499</v>
      </c>
      <c r="C457" s="2">
        <v>46581</v>
      </c>
      <c r="D457" s="3">
        <v>0.81</v>
      </c>
      <c r="E457" s="2">
        <v>7065</v>
      </c>
      <c r="F457" s="3">
        <v>0.94499999999999995</v>
      </c>
      <c r="G457" s="2">
        <v>502986</v>
      </c>
      <c r="H457" s="2">
        <v>0</v>
      </c>
    </row>
    <row r="458" spans="1:8" x14ac:dyDescent="0.25">
      <c r="A458" s="1" t="s">
        <v>1147</v>
      </c>
      <c r="B458" t="s">
        <v>500</v>
      </c>
      <c r="C458" s="2">
        <v>59094</v>
      </c>
      <c r="D458" s="3">
        <v>0.66200000000000003</v>
      </c>
      <c r="E458" s="2">
        <v>14087</v>
      </c>
      <c r="F458" s="3">
        <v>0.90100000000000002</v>
      </c>
      <c r="G458" s="2">
        <v>169886</v>
      </c>
      <c r="H458" s="2">
        <v>0</v>
      </c>
    </row>
    <row r="459" spans="1:8" x14ac:dyDescent="0.25">
      <c r="A459" s="1" t="s">
        <v>1148</v>
      </c>
      <c r="B459" t="s">
        <v>501</v>
      </c>
      <c r="C459" s="2">
        <v>47685</v>
      </c>
      <c r="D459" s="3">
        <v>0.72399999999999998</v>
      </c>
      <c r="E459" s="2">
        <v>12064</v>
      </c>
      <c r="F459" s="3">
        <v>0.91900000000000004</v>
      </c>
      <c r="G459" s="2">
        <v>856688</v>
      </c>
      <c r="H459" s="2">
        <v>306521</v>
      </c>
    </row>
    <row r="460" spans="1:8" x14ac:dyDescent="0.25">
      <c r="A460" s="1" t="s">
        <v>1149</v>
      </c>
      <c r="B460" t="s">
        <v>502</v>
      </c>
      <c r="C460" s="2">
        <v>52773</v>
      </c>
      <c r="D460" s="3">
        <v>0.80300000000000005</v>
      </c>
      <c r="E460" s="2">
        <v>4230</v>
      </c>
      <c r="F460" s="3">
        <v>0.94199999999999995</v>
      </c>
      <c r="G460" s="2">
        <v>239539</v>
      </c>
      <c r="H460" s="2">
        <v>0</v>
      </c>
    </row>
    <row r="461" spans="1:8" x14ac:dyDescent="0.25">
      <c r="A461" s="1" t="s">
        <v>1150</v>
      </c>
      <c r="B461" t="s">
        <v>503</v>
      </c>
      <c r="C461" s="2">
        <v>44589</v>
      </c>
      <c r="D461" s="3">
        <v>0.64300000000000002</v>
      </c>
      <c r="E461" s="2">
        <v>14369</v>
      </c>
      <c r="F461" s="3">
        <v>0.89500000000000002</v>
      </c>
      <c r="G461" s="2">
        <v>410665</v>
      </c>
      <c r="H461" s="2">
        <v>586021</v>
      </c>
    </row>
    <row r="462" spans="1:8" x14ac:dyDescent="0.25">
      <c r="A462" s="1" t="s">
        <v>1151</v>
      </c>
      <c r="B462" t="s">
        <v>504</v>
      </c>
      <c r="C462" s="2">
        <v>42192</v>
      </c>
      <c r="D462" s="3">
        <v>0.52200000000000002</v>
      </c>
      <c r="E462" s="2">
        <v>14701</v>
      </c>
      <c r="F462" s="3">
        <v>0.86</v>
      </c>
      <c r="G462" s="2">
        <v>567477</v>
      </c>
      <c r="H462" s="2">
        <v>1008770</v>
      </c>
    </row>
    <row r="463" spans="1:8" x14ac:dyDescent="0.25">
      <c r="A463" s="1" t="s">
        <v>1152</v>
      </c>
      <c r="B463" t="s">
        <v>505</v>
      </c>
      <c r="C463" s="2">
        <v>46056</v>
      </c>
      <c r="D463" s="3">
        <v>0.68400000000000005</v>
      </c>
      <c r="E463" s="2">
        <v>10029</v>
      </c>
      <c r="F463" s="3">
        <v>0.90700000000000003</v>
      </c>
      <c r="G463" s="2">
        <v>109889</v>
      </c>
      <c r="H463" s="2">
        <v>423188</v>
      </c>
    </row>
    <row r="464" spans="1:8" x14ac:dyDescent="0.25">
      <c r="A464" s="1" t="s">
        <v>1153</v>
      </c>
      <c r="B464" t="s">
        <v>506</v>
      </c>
      <c r="C464" s="2">
        <v>118068</v>
      </c>
      <c r="D464" s="3">
        <v>0.25</v>
      </c>
      <c r="E464" s="2">
        <v>25923</v>
      </c>
      <c r="F464" s="3">
        <v>0.56799999999999995</v>
      </c>
      <c r="G464" s="2">
        <v>0</v>
      </c>
      <c r="H464" s="2">
        <v>0</v>
      </c>
    </row>
    <row r="465" spans="1:8" x14ac:dyDescent="0.25">
      <c r="A465" s="1" t="s">
        <v>1154</v>
      </c>
      <c r="B465" t="s">
        <v>507</v>
      </c>
      <c r="C465" s="2">
        <v>52665</v>
      </c>
      <c r="D465" s="3">
        <v>0.505</v>
      </c>
      <c r="E465" s="2">
        <v>14904</v>
      </c>
      <c r="F465" s="3">
        <v>0.85499999999999998</v>
      </c>
      <c r="G465" s="2">
        <v>82074</v>
      </c>
      <c r="H465" s="2">
        <v>199727</v>
      </c>
    </row>
    <row r="466" spans="1:8" x14ac:dyDescent="0.25">
      <c r="A466" s="1" t="s">
        <v>1155</v>
      </c>
      <c r="B466" t="s">
        <v>508</v>
      </c>
      <c r="C466" s="2">
        <v>36960</v>
      </c>
      <c r="D466" s="3">
        <v>0.67100000000000004</v>
      </c>
      <c r="E466" s="2">
        <v>11285</v>
      </c>
      <c r="F466" s="3">
        <v>0.90400000000000003</v>
      </c>
      <c r="G466" s="2">
        <v>513984</v>
      </c>
      <c r="H466" s="2">
        <v>215668</v>
      </c>
    </row>
    <row r="467" spans="1:8" x14ac:dyDescent="0.25">
      <c r="A467" s="1" t="s">
        <v>1156</v>
      </c>
      <c r="B467" t="s">
        <v>509</v>
      </c>
      <c r="C467" s="2">
        <v>49245</v>
      </c>
      <c r="D467" s="3">
        <v>0.58499999999999996</v>
      </c>
      <c r="E467" s="2">
        <v>14972</v>
      </c>
      <c r="F467" s="3">
        <v>0.878</v>
      </c>
      <c r="G467" s="2">
        <v>693808</v>
      </c>
      <c r="H467" s="2">
        <v>456743</v>
      </c>
    </row>
    <row r="468" spans="1:8" x14ac:dyDescent="0.25">
      <c r="A468" s="1" t="s">
        <v>1157</v>
      </c>
      <c r="B468" t="s">
        <v>89</v>
      </c>
      <c r="C468" s="2">
        <v>41940</v>
      </c>
      <c r="D468" s="3">
        <v>0.65100000000000002</v>
      </c>
      <c r="E468" s="2">
        <v>12253</v>
      </c>
      <c r="F468" s="3">
        <v>0.89800000000000002</v>
      </c>
      <c r="G468" s="2">
        <v>536927</v>
      </c>
      <c r="H468" s="2">
        <v>779175</v>
      </c>
    </row>
    <row r="469" spans="1:8" x14ac:dyDescent="0.25">
      <c r="A469" s="1" t="s">
        <v>1158</v>
      </c>
      <c r="B469" t="s">
        <v>510</v>
      </c>
      <c r="C469" s="2">
        <v>51555</v>
      </c>
      <c r="D469" s="3">
        <v>0.48799999999999999</v>
      </c>
      <c r="E469" s="2">
        <v>13864</v>
      </c>
      <c r="F469" s="3">
        <v>0.85</v>
      </c>
      <c r="G469" s="2">
        <v>148340</v>
      </c>
      <c r="H469" s="2">
        <v>202950</v>
      </c>
    </row>
    <row r="470" spans="1:8" x14ac:dyDescent="0.25">
      <c r="A470" s="1" t="s">
        <v>1159</v>
      </c>
      <c r="B470" t="s">
        <v>90</v>
      </c>
      <c r="C470" s="2">
        <v>42222</v>
      </c>
      <c r="D470" s="3">
        <v>0.26900000000000002</v>
      </c>
      <c r="E470" s="2">
        <v>16530</v>
      </c>
      <c r="F470" s="3">
        <v>0.78500000000000003</v>
      </c>
      <c r="G470" s="2">
        <v>423252</v>
      </c>
      <c r="H470" s="2">
        <v>1292351</v>
      </c>
    </row>
    <row r="471" spans="1:8" x14ac:dyDescent="0.25">
      <c r="A471" s="1" t="s">
        <v>1160</v>
      </c>
      <c r="B471" t="s">
        <v>511</v>
      </c>
      <c r="C471" s="2">
        <v>46722</v>
      </c>
      <c r="D471" s="3">
        <v>0.52300000000000002</v>
      </c>
      <c r="E471" s="2">
        <v>13052</v>
      </c>
      <c r="F471" s="3">
        <v>0.86</v>
      </c>
      <c r="G471" s="2">
        <v>139262</v>
      </c>
      <c r="H471" s="2">
        <v>135024</v>
      </c>
    </row>
    <row r="472" spans="1:8" x14ac:dyDescent="0.25">
      <c r="A472" s="1" t="s">
        <v>1161</v>
      </c>
      <c r="B472" t="s">
        <v>512</v>
      </c>
      <c r="C472" s="2">
        <v>53277</v>
      </c>
      <c r="D472" s="3">
        <v>0.65300000000000002</v>
      </c>
      <c r="E472" s="2">
        <v>16621</v>
      </c>
      <c r="F472" s="3">
        <v>0.89800000000000002</v>
      </c>
      <c r="G472" s="2">
        <v>228537</v>
      </c>
      <c r="H472" s="2">
        <v>295478</v>
      </c>
    </row>
    <row r="473" spans="1:8" x14ac:dyDescent="0.25">
      <c r="A473" s="1" t="s">
        <v>1162</v>
      </c>
      <c r="B473" t="s">
        <v>513</v>
      </c>
      <c r="C473" s="2">
        <v>49776</v>
      </c>
      <c r="D473" s="3">
        <v>0.60799999999999998</v>
      </c>
      <c r="E473" s="2">
        <v>13663</v>
      </c>
      <c r="F473" s="3">
        <v>0.88500000000000001</v>
      </c>
      <c r="G473" s="2">
        <v>153028</v>
      </c>
      <c r="H473" s="2">
        <v>151774</v>
      </c>
    </row>
    <row r="474" spans="1:8" x14ac:dyDescent="0.25">
      <c r="A474" s="1" t="s">
        <v>1163</v>
      </c>
      <c r="B474" t="s">
        <v>91</v>
      </c>
      <c r="C474" s="2">
        <v>52131</v>
      </c>
      <c r="D474" s="3">
        <v>0.63700000000000001</v>
      </c>
      <c r="E474" s="2">
        <v>14890</v>
      </c>
      <c r="F474" s="3">
        <v>0.89400000000000002</v>
      </c>
      <c r="G474" s="2">
        <v>413694</v>
      </c>
      <c r="H474" s="2">
        <v>562076</v>
      </c>
    </row>
    <row r="475" spans="1:8" x14ac:dyDescent="0.25">
      <c r="A475" s="1" t="s">
        <v>1164</v>
      </c>
      <c r="B475" t="s">
        <v>514</v>
      </c>
      <c r="C475" s="2">
        <v>40284</v>
      </c>
      <c r="D475" s="3">
        <v>0.57799999999999996</v>
      </c>
      <c r="E475" s="2">
        <v>14606</v>
      </c>
      <c r="F475" s="3">
        <v>0.876</v>
      </c>
      <c r="G475" s="2">
        <v>317565</v>
      </c>
      <c r="H475" s="2">
        <v>675031</v>
      </c>
    </row>
    <row r="476" spans="1:8" x14ac:dyDescent="0.25">
      <c r="A476" s="1" t="s">
        <v>1165</v>
      </c>
      <c r="B476" t="s">
        <v>515</v>
      </c>
      <c r="C476" s="2">
        <v>52071</v>
      </c>
      <c r="D476" s="3">
        <v>0.57499999999999996</v>
      </c>
      <c r="E476" s="2">
        <v>16689</v>
      </c>
      <c r="F476" s="3">
        <v>0.875</v>
      </c>
      <c r="G476" s="2">
        <v>182961</v>
      </c>
      <c r="H476" s="2">
        <v>416985</v>
      </c>
    </row>
    <row r="477" spans="1:8" x14ac:dyDescent="0.25">
      <c r="A477" s="1" t="s">
        <v>1166</v>
      </c>
      <c r="B477" t="s">
        <v>516</v>
      </c>
      <c r="C477" s="2">
        <v>38997</v>
      </c>
      <c r="D477" s="3">
        <v>0.69199999999999995</v>
      </c>
      <c r="E477" s="2">
        <v>11019</v>
      </c>
      <c r="F477" s="3">
        <v>0.91</v>
      </c>
      <c r="G477" s="2">
        <v>364911</v>
      </c>
      <c r="H477" s="2">
        <v>829696</v>
      </c>
    </row>
    <row r="478" spans="1:8" x14ac:dyDescent="0.25">
      <c r="A478" s="1" t="s">
        <v>1167</v>
      </c>
      <c r="B478" t="s">
        <v>517</v>
      </c>
      <c r="C478" s="2">
        <v>44961</v>
      </c>
      <c r="D478" s="3">
        <v>0.83399999999999996</v>
      </c>
      <c r="E478" s="2">
        <v>5703</v>
      </c>
      <c r="F478" s="3">
        <v>0.95099999999999996</v>
      </c>
      <c r="G478" s="2">
        <v>2611263</v>
      </c>
      <c r="H478" s="2">
        <v>4039357</v>
      </c>
    </row>
    <row r="479" spans="1:8" x14ac:dyDescent="0.25">
      <c r="A479" s="1" t="s">
        <v>1168</v>
      </c>
      <c r="B479" t="s">
        <v>92</v>
      </c>
      <c r="C479" s="2">
        <v>72267</v>
      </c>
      <c r="D479" s="3">
        <v>0.253</v>
      </c>
      <c r="E479" s="2">
        <v>26016</v>
      </c>
      <c r="F479" s="3">
        <v>0.78100000000000003</v>
      </c>
      <c r="G479" s="2">
        <v>9519</v>
      </c>
      <c r="H479" s="2">
        <v>0</v>
      </c>
    </row>
    <row r="480" spans="1:8" x14ac:dyDescent="0.25">
      <c r="A480" s="1" t="s">
        <v>1169</v>
      </c>
      <c r="B480" t="s">
        <v>518</v>
      </c>
      <c r="C480" s="2">
        <v>79524</v>
      </c>
      <c r="D480" s="3">
        <v>0.46100000000000002</v>
      </c>
      <c r="E480" s="2">
        <v>20024</v>
      </c>
      <c r="F480" s="3">
        <v>0.84199999999999997</v>
      </c>
      <c r="G480" s="2">
        <v>0</v>
      </c>
      <c r="H480" s="2">
        <v>70863</v>
      </c>
    </row>
    <row r="481" spans="1:8" x14ac:dyDescent="0.25">
      <c r="A481" s="1" t="s">
        <v>1170</v>
      </c>
      <c r="B481" t="s">
        <v>519</v>
      </c>
      <c r="C481" s="2">
        <v>69783</v>
      </c>
      <c r="D481" s="3">
        <v>0.65</v>
      </c>
      <c r="E481" s="2">
        <v>17064</v>
      </c>
      <c r="F481" s="3">
        <v>0.89700000000000002</v>
      </c>
      <c r="G481" s="2">
        <v>80873</v>
      </c>
      <c r="H481" s="2">
        <v>194048</v>
      </c>
    </row>
    <row r="482" spans="1:8" x14ac:dyDescent="0.25">
      <c r="A482" s="1" t="s">
        <v>1171</v>
      </c>
      <c r="B482" t="s">
        <v>93</v>
      </c>
      <c r="C482" s="2">
        <v>53022</v>
      </c>
      <c r="D482" s="3">
        <v>0.69499999999999995</v>
      </c>
      <c r="E482" s="2">
        <v>12362</v>
      </c>
      <c r="F482" s="3">
        <v>0.91100000000000003</v>
      </c>
      <c r="G482" s="2">
        <v>257523</v>
      </c>
      <c r="H482" s="2">
        <v>219324</v>
      </c>
    </row>
    <row r="483" spans="1:8" x14ac:dyDescent="0.25">
      <c r="A483" s="1" t="s">
        <v>1172</v>
      </c>
      <c r="B483" t="s">
        <v>520</v>
      </c>
      <c r="C483" s="2">
        <v>51531</v>
      </c>
      <c r="D483" s="3">
        <v>0.69799999999999995</v>
      </c>
      <c r="E483" s="2">
        <v>10433</v>
      </c>
      <c r="F483" s="3">
        <v>0.91200000000000003</v>
      </c>
      <c r="G483" s="2">
        <v>206992</v>
      </c>
      <c r="H483" s="2">
        <v>309599</v>
      </c>
    </row>
    <row r="484" spans="1:8" x14ac:dyDescent="0.25">
      <c r="A484" s="1" t="s">
        <v>1173</v>
      </c>
      <c r="B484" t="s">
        <v>94</v>
      </c>
      <c r="C484" s="2">
        <v>65355</v>
      </c>
      <c r="D484" s="3">
        <v>0.66</v>
      </c>
      <c r="E484" s="2">
        <v>9676</v>
      </c>
      <c r="F484" s="3">
        <v>0.9</v>
      </c>
      <c r="G484" s="2">
        <v>49939</v>
      </c>
      <c r="H484" s="2">
        <v>0</v>
      </c>
    </row>
    <row r="485" spans="1:8" x14ac:dyDescent="0.25">
      <c r="A485" s="1" t="s">
        <v>1174</v>
      </c>
      <c r="B485" t="s">
        <v>95</v>
      </c>
      <c r="C485" s="2">
        <v>38943</v>
      </c>
      <c r="D485" s="3">
        <v>0.749</v>
      </c>
      <c r="E485" s="2">
        <v>8393</v>
      </c>
      <c r="F485" s="3">
        <v>0.92700000000000005</v>
      </c>
      <c r="G485" s="2">
        <v>162521</v>
      </c>
      <c r="H485" s="2">
        <v>0</v>
      </c>
    </row>
    <row r="486" spans="1:8" x14ac:dyDescent="0.25">
      <c r="A486" s="1" t="s">
        <v>1175</v>
      </c>
      <c r="B486" t="s">
        <v>521</v>
      </c>
      <c r="C486" s="2">
        <v>51036</v>
      </c>
      <c r="D486" s="3">
        <v>0.59</v>
      </c>
      <c r="E486" s="2">
        <v>12529</v>
      </c>
      <c r="F486" s="3">
        <v>0.88</v>
      </c>
      <c r="G486" s="2">
        <v>74547</v>
      </c>
      <c r="H486" s="2">
        <v>0</v>
      </c>
    </row>
    <row r="487" spans="1:8" x14ac:dyDescent="0.25">
      <c r="A487" s="1" t="s">
        <v>1176</v>
      </c>
      <c r="B487" t="s">
        <v>522</v>
      </c>
      <c r="C487" s="2">
        <v>66045</v>
      </c>
      <c r="D487" s="3">
        <v>0.57299999999999995</v>
      </c>
      <c r="E487" s="2">
        <v>14302</v>
      </c>
      <c r="F487" s="3">
        <v>0.875</v>
      </c>
      <c r="G487" s="2">
        <v>37667</v>
      </c>
      <c r="H487" s="2">
        <v>64019</v>
      </c>
    </row>
    <row r="488" spans="1:8" x14ac:dyDescent="0.25">
      <c r="A488" s="1" t="s">
        <v>1177</v>
      </c>
      <c r="B488" t="s">
        <v>523</v>
      </c>
      <c r="C488" s="2">
        <v>51756</v>
      </c>
      <c r="D488" s="3">
        <v>0.45300000000000001</v>
      </c>
      <c r="E488" s="2">
        <v>18248</v>
      </c>
      <c r="F488" s="3">
        <v>0.83899999999999997</v>
      </c>
      <c r="G488" s="2">
        <v>70777</v>
      </c>
      <c r="H488" s="2">
        <v>0</v>
      </c>
    </row>
    <row r="489" spans="1:8" x14ac:dyDescent="0.25">
      <c r="A489" s="1" t="s">
        <v>1178</v>
      </c>
      <c r="B489" t="s">
        <v>524</v>
      </c>
      <c r="C489" s="2">
        <v>43173</v>
      </c>
      <c r="D489" s="3">
        <v>0.72499999999999998</v>
      </c>
      <c r="E489" s="2">
        <v>11906</v>
      </c>
      <c r="F489" s="3">
        <v>0.91900000000000004</v>
      </c>
      <c r="G489" s="2">
        <v>897552</v>
      </c>
      <c r="H489" s="2">
        <v>104891</v>
      </c>
    </row>
    <row r="490" spans="1:8" x14ac:dyDescent="0.25">
      <c r="A490" s="1" t="s">
        <v>1179</v>
      </c>
      <c r="B490" t="s">
        <v>525</v>
      </c>
      <c r="C490" s="2">
        <v>53115</v>
      </c>
      <c r="D490" s="3">
        <v>0.75</v>
      </c>
      <c r="E490" s="2">
        <v>9071</v>
      </c>
      <c r="F490" s="3">
        <v>0.92700000000000005</v>
      </c>
      <c r="G490" s="2">
        <v>1102530</v>
      </c>
      <c r="H490" s="2">
        <v>188612</v>
      </c>
    </row>
    <row r="491" spans="1:8" x14ac:dyDescent="0.25">
      <c r="A491" s="1" t="s">
        <v>1180</v>
      </c>
      <c r="B491" t="s">
        <v>526</v>
      </c>
      <c r="C491" s="2">
        <v>52449</v>
      </c>
      <c r="D491" s="3">
        <v>0.79500000000000004</v>
      </c>
      <c r="E491" s="2">
        <v>7674</v>
      </c>
      <c r="F491" s="3">
        <v>0.94</v>
      </c>
      <c r="G491" s="2">
        <v>68415</v>
      </c>
      <c r="H491" s="2">
        <v>0</v>
      </c>
    </row>
    <row r="492" spans="1:8" x14ac:dyDescent="0.25">
      <c r="A492" s="1" t="s">
        <v>1181</v>
      </c>
      <c r="B492" t="s">
        <v>527</v>
      </c>
      <c r="C492" s="2">
        <v>54390</v>
      </c>
      <c r="D492" s="3">
        <v>0.754</v>
      </c>
      <c r="E492" s="2">
        <v>6507</v>
      </c>
      <c r="F492" s="3">
        <v>0.92800000000000005</v>
      </c>
      <c r="G492" s="2">
        <v>0</v>
      </c>
      <c r="H492" s="2">
        <v>101987</v>
      </c>
    </row>
    <row r="493" spans="1:8" x14ac:dyDescent="0.25">
      <c r="A493" s="1" t="s">
        <v>1182</v>
      </c>
      <c r="B493" t="s">
        <v>528</v>
      </c>
      <c r="C493" s="2">
        <v>43548</v>
      </c>
      <c r="D493" s="3">
        <v>0.80500000000000005</v>
      </c>
      <c r="E493" s="2">
        <v>6894</v>
      </c>
      <c r="F493" s="3">
        <v>0.94299999999999995</v>
      </c>
      <c r="G493" s="2">
        <v>112153</v>
      </c>
      <c r="H493" s="2">
        <v>0</v>
      </c>
    </row>
    <row r="494" spans="1:8" x14ac:dyDescent="0.25">
      <c r="A494" s="1" t="s">
        <v>1183</v>
      </c>
      <c r="B494" t="s">
        <v>529</v>
      </c>
      <c r="C494" s="2">
        <v>51018</v>
      </c>
      <c r="D494" s="3">
        <v>0.72299999999999998</v>
      </c>
      <c r="E494" s="2">
        <v>11396</v>
      </c>
      <c r="F494" s="3">
        <v>0.91900000000000004</v>
      </c>
      <c r="G494" s="2">
        <v>13328</v>
      </c>
      <c r="H494" s="2">
        <v>0</v>
      </c>
    </row>
    <row r="495" spans="1:8" x14ac:dyDescent="0.25">
      <c r="A495" s="1" t="s">
        <v>1184</v>
      </c>
      <c r="B495" t="s">
        <v>96</v>
      </c>
      <c r="C495" s="2">
        <v>47682</v>
      </c>
      <c r="D495" s="3">
        <v>0.78200000000000003</v>
      </c>
      <c r="E495" s="2">
        <v>7438</v>
      </c>
      <c r="F495" s="3">
        <v>0.93600000000000005</v>
      </c>
      <c r="G495" s="2">
        <v>50264</v>
      </c>
      <c r="H495" s="2">
        <v>0</v>
      </c>
    </row>
    <row r="496" spans="1:8" x14ac:dyDescent="0.25">
      <c r="A496" s="1" t="s">
        <v>1185</v>
      </c>
      <c r="B496" t="s">
        <v>530</v>
      </c>
      <c r="C496" s="2">
        <v>49191</v>
      </c>
      <c r="D496" s="3">
        <v>0.66600000000000004</v>
      </c>
      <c r="E496" s="2">
        <v>13537</v>
      </c>
      <c r="F496" s="3">
        <v>0.90200000000000002</v>
      </c>
      <c r="G496" s="2">
        <v>534051</v>
      </c>
      <c r="H496" s="2">
        <v>92528</v>
      </c>
    </row>
    <row r="497" spans="1:8" x14ac:dyDescent="0.25">
      <c r="A497" s="1" t="s">
        <v>1186</v>
      </c>
      <c r="B497" t="s">
        <v>97</v>
      </c>
      <c r="C497" s="2">
        <v>50133</v>
      </c>
      <c r="D497" s="3">
        <v>0.82299999999999995</v>
      </c>
      <c r="E497" s="2">
        <v>6251</v>
      </c>
      <c r="F497" s="3">
        <v>0.94799999999999995</v>
      </c>
      <c r="G497" s="2">
        <v>179008</v>
      </c>
      <c r="H497" s="2">
        <v>0</v>
      </c>
    </row>
    <row r="498" spans="1:8" x14ac:dyDescent="0.25">
      <c r="A498" s="1" t="s">
        <v>1187</v>
      </c>
      <c r="B498" t="s">
        <v>531</v>
      </c>
      <c r="C498" s="2">
        <v>41589</v>
      </c>
      <c r="D498" s="3">
        <v>0.81799999999999995</v>
      </c>
      <c r="E498" s="2">
        <v>5869</v>
      </c>
      <c r="F498" s="3">
        <v>0.94699999999999995</v>
      </c>
      <c r="G498" s="2">
        <v>144400</v>
      </c>
      <c r="H498" s="2">
        <v>42156</v>
      </c>
    </row>
    <row r="499" spans="1:8" x14ac:dyDescent="0.25">
      <c r="A499" s="1" t="s">
        <v>1188</v>
      </c>
      <c r="B499" t="s">
        <v>532</v>
      </c>
      <c r="C499" s="2">
        <v>44853</v>
      </c>
      <c r="D499" s="3">
        <v>0.73099999999999998</v>
      </c>
      <c r="E499" s="2">
        <v>10617</v>
      </c>
      <c r="F499" s="3">
        <v>0.92100000000000004</v>
      </c>
      <c r="G499" s="2">
        <v>34280</v>
      </c>
      <c r="H499" s="2">
        <v>0</v>
      </c>
    </row>
    <row r="500" spans="1:8" x14ac:dyDescent="0.25">
      <c r="A500" s="1" t="s">
        <v>1189</v>
      </c>
      <c r="B500" t="s">
        <v>533</v>
      </c>
      <c r="C500" s="2">
        <v>51012</v>
      </c>
      <c r="D500" s="3">
        <v>0.75</v>
      </c>
      <c r="E500" s="2">
        <v>7792</v>
      </c>
      <c r="F500" s="3">
        <v>0.92700000000000005</v>
      </c>
      <c r="G500" s="2">
        <v>0</v>
      </c>
      <c r="H500" s="2">
        <v>0</v>
      </c>
    </row>
    <row r="501" spans="1:8" x14ac:dyDescent="0.25">
      <c r="A501" s="1" t="s">
        <v>1190</v>
      </c>
      <c r="B501" t="s">
        <v>98</v>
      </c>
      <c r="C501" s="2">
        <v>42798</v>
      </c>
      <c r="D501" s="3">
        <v>0.77500000000000002</v>
      </c>
      <c r="E501" s="2">
        <v>8199</v>
      </c>
      <c r="F501" s="3">
        <v>0.93400000000000005</v>
      </c>
      <c r="G501" s="2">
        <v>65798</v>
      </c>
      <c r="H501" s="2">
        <v>0</v>
      </c>
    </row>
    <row r="502" spans="1:8" x14ac:dyDescent="0.25">
      <c r="A502" s="1" t="s">
        <v>1191</v>
      </c>
      <c r="B502" t="s">
        <v>534</v>
      </c>
      <c r="C502" s="2">
        <v>67731</v>
      </c>
      <c r="D502" s="3">
        <v>0.25</v>
      </c>
      <c r="E502" s="2">
        <v>27111</v>
      </c>
      <c r="F502" s="3">
        <v>0.72099999999999997</v>
      </c>
      <c r="G502" s="2">
        <v>0</v>
      </c>
      <c r="H502" s="2">
        <v>0</v>
      </c>
    </row>
    <row r="503" spans="1:8" x14ac:dyDescent="0.25">
      <c r="A503" s="1" t="s">
        <v>1192</v>
      </c>
      <c r="B503" t="s">
        <v>99</v>
      </c>
      <c r="C503" s="2">
        <v>49575</v>
      </c>
      <c r="D503" s="3">
        <v>0.77200000000000002</v>
      </c>
      <c r="E503" s="2">
        <v>6530</v>
      </c>
      <c r="F503" s="3">
        <v>0.93300000000000005</v>
      </c>
      <c r="G503" s="2">
        <v>218949</v>
      </c>
      <c r="H503" s="2">
        <v>264422</v>
      </c>
    </row>
    <row r="504" spans="1:8" x14ac:dyDescent="0.25">
      <c r="A504" s="1" t="s">
        <v>1193</v>
      </c>
      <c r="B504" t="s">
        <v>535</v>
      </c>
      <c r="C504" s="2">
        <v>72591</v>
      </c>
      <c r="D504" s="3">
        <v>0.30299999999999999</v>
      </c>
      <c r="E504" s="2">
        <v>30178</v>
      </c>
      <c r="F504" s="3">
        <v>0.79500000000000004</v>
      </c>
      <c r="G504" s="2">
        <v>276420</v>
      </c>
      <c r="H504" s="2">
        <v>205401</v>
      </c>
    </row>
    <row r="505" spans="1:8" x14ac:dyDescent="0.25">
      <c r="A505" s="1" t="s">
        <v>1194</v>
      </c>
      <c r="B505" t="s">
        <v>536</v>
      </c>
      <c r="C505" s="2">
        <v>68145</v>
      </c>
      <c r="D505" s="3">
        <v>0.55600000000000005</v>
      </c>
      <c r="E505" s="2">
        <v>22433</v>
      </c>
      <c r="F505" s="3">
        <v>0.87</v>
      </c>
      <c r="G505" s="2">
        <v>1882560</v>
      </c>
      <c r="H505" s="2">
        <v>487444</v>
      </c>
    </row>
    <row r="506" spans="1:8" x14ac:dyDescent="0.25">
      <c r="A506" s="1" t="s">
        <v>1195</v>
      </c>
      <c r="B506" t="s">
        <v>537</v>
      </c>
      <c r="C506" s="2">
        <v>55884</v>
      </c>
      <c r="D506" s="3">
        <v>0.63900000000000001</v>
      </c>
      <c r="E506" s="2">
        <v>15944</v>
      </c>
      <c r="F506" s="3">
        <v>0.89400000000000002</v>
      </c>
      <c r="G506" s="2">
        <v>3260522</v>
      </c>
      <c r="H506" s="2">
        <v>1043773</v>
      </c>
    </row>
    <row r="507" spans="1:8" x14ac:dyDescent="0.25">
      <c r="A507" s="1" t="s">
        <v>1196</v>
      </c>
      <c r="B507" t="s">
        <v>538</v>
      </c>
      <c r="C507" s="2">
        <v>65016</v>
      </c>
      <c r="D507" s="3">
        <v>0.58899999999999997</v>
      </c>
      <c r="E507" s="2">
        <v>19602</v>
      </c>
      <c r="F507" s="3">
        <v>0.88</v>
      </c>
      <c r="G507" s="2">
        <v>2332741</v>
      </c>
      <c r="H507" s="2">
        <v>1338502</v>
      </c>
    </row>
    <row r="508" spans="1:8" x14ac:dyDescent="0.25">
      <c r="A508" s="1" t="s">
        <v>1197</v>
      </c>
      <c r="B508" t="s">
        <v>539</v>
      </c>
      <c r="C508" s="2">
        <v>58377</v>
      </c>
      <c r="D508" s="3">
        <v>0.69599999999999995</v>
      </c>
      <c r="E508" s="2">
        <v>13889</v>
      </c>
      <c r="F508" s="3">
        <v>0.91100000000000003</v>
      </c>
      <c r="G508" s="2">
        <v>6728481</v>
      </c>
      <c r="H508" s="2">
        <v>804357</v>
      </c>
    </row>
    <row r="509" spans="1:8" x14ac:dyDescent="0.25">
      <c r="A509" s="1" t="s">
        <v>1198</v>
      </c>
      <c r="B509" t="s">
        <v>540</v>
      </c>
      <c r="C509" s="2">
        <v>70521</v>
      </c>
      <c r="D509" s="3">
        <v>0.52200000000000002</v>
      </c>
      <c r="E509" s="2">
        <v>22239</v>
      </c>
      <c r="F509" s="3">
        <v>0.86</v>
      </c>
      <c r="G509" s="2">
        <v>1075216</v>
      </c>
      <c r="H509" s="2">
        <v>708933</v>
      </c>
    </row>
    <row r="510" spans="1:8" x14ac:dyDescent="0.25">
      <c r="A510" s="1" t="s">
        <v>1199</v>
      </c>
      <c r="B510" t="s">
        <v>541</v>
      </c>
      <c r="C510" s="2">
        <v>63432</v>
      </c>
      <c r="D510" s="3">
        <v>0.59499999999999997</v>
      </c>
      <c r="E510" s="2">
        <v>19860</v>
      </c>
      <c r="F510" s="3">
        <v>0.88100000000000001</v>
      </c>
      <c r="G510" s="2">
        <v>1848182</v>
      </c>
      <c r="H510" s="2">
        <v>365908</v>
      </c>
    </row>
    <row r="511" spans="1:8" x14ac:dyDescent="0.25">
      <c r="A511" s="1" t="s">
        <v>1200</v>
      </c>
      <c r="B511" t="s">
        <v>542</v>
      </c>
      <c r="C511" s="2">
        <v>57864</v>
      </c>
      <c r="D511" s="3">
        <v>0.86</v>
      </c>
      <c r="E511" s="2">
        <v>7878</v>
      </c>
      <c r="F511" s="3">
        <v>0.95899999999999996</v>
      </c>
      <c r="G511" s="2">
        <v>2787199</v>
      </c>
      <c r="H511" s="2">
        <v>502290</v>
      </c>
    </row>
    <row r="512" spans="1:8" x14ac:dyDescent="0.25">
      <c r="A512" s="1" t="s">
        <v>1201</v>
      </c>
      <c r="B512" t="s">
        <v>543</v>
      </c>
      <c r="C512" s="2">
        <v>84012</v>
      </c>
      <c r="D512" s="3">
        <v>0.25</v>
      </c>
      <c r="E512" s="2">
        <v>30720</v>
      </c>
      <c r="F512" s="3">
        <v>0.70599999999999996</v>
      </c>
      <c r="G512" s="2">
        <v>476644</v>
      </c>
      <c r="H512" s="2">
        <v>114175</v>
      </c>
    </row>
    <row r="513" spans="1:8" x14ac:dyDescent="0.25">
      <c r="A513" s="1" t="s">
        <v>1202</v>
      </c>
      <c r="B513" t="s">
        <v>544</v>
      </c>
      <c r="C513" s="2">
        <v>54369</v>
      </c>
      <c r="D513" s="3">
        <v>0.64</v>
      </c>
      <c r="E513" s="2">
        <v>18150</v>
      </c>
      <c r="F513" s="3">
        <v>0.89400000000000002</v>
      </c>
      <c r="G513" s="2">
        <v>1443641</v>
      </c>
      <c r="H513" s="2">
        <v>167068</v>
      </c>
    </row>
    <row r="514" spans="1:8" x14ac:dyDescent="0.25">
      <c r="A514" s="1" t="s">
        <v>1203</v>
      </c>
      <c r="B514" t="s">
        <v>545</v>
      </c>
      <c r="C514" s="2">
        <v>55191</v>
      </c>
      <c r="D514" s="3">
        <v>0.56999999999999995</v>
      </c>
      <c r="E514" s="2">
        <v>17730</v>
      </c>
      <c r="F514" s="3">
        <v>0.874</v>
      </c>
      <c r="G514" s="2">
        <v>4400186</v>
      </c>
      <c r="H514" s="2">
        <v>1345401</v>
      </c>
    </row>
    <row r="515" spans="1:8" x14ac:dyDescent="0.25">
      <c r="A515" s="1" t="s">
        <v>1204</v>
      </c>
      <c r="B515" t="s">
        <v>100</v>
      </c>
      <c r="C515" s="2">
        <v>98703</v>
      </c>
      <c r="D515" s="3">
        <v>0.25</v>
      </c>
      <c r="E515" s="2">
        <v>45343</v>
      </c>
      <c r="F515" s="3">
        <v>0.58099999999999996</v>
      </c>
      <c r="G515" s="2">
        <v>15285</v>
      </c>
      <c r="H515" s="2">
        <v>59089</v>
      </c>
    </row>
    <row r="516" spans="1:8" x14ac:dyDescent="0.25">
      <c r="A516" s="1" t="s">
        <v>1205</v>
      </c>
      <c r="B516" t="s">
        <v>546</v>
      </c>
      <c r="C516" s="2">
        <v>68106</v>
      </c>
      <c r="D516" s="3">
        <v>0.439</v>
      </c>
      <c r="E516" s="2">
        <v>21774</v>
      </c>
      <c r="F516" s="3">
        <v>0.83499999999999996</v>
      </c>
      <c r="G516" s="2">
        <v>428854</v>
      </c>
      <c r="H516" s="2">
        <v>66253</v>
      </c>
    </row>
    <row r="517" spans="1:8" x14ac:dyDescent="0.25">
      <c r="A517" s="1" t="s">
        <v>1206</v>
      </c>
      <c r="B517" t="s">
        <v>547</v>
      </c>
      <c r="C517" s="2">
        <v>62961</v>
      </c>
      <c r="D517" s="3">
        <v>0.53600000000000003</v>
      </c>
      <c r="E517" s="2">
        <v>21963</v>
      </c>
      <c r="F517" s="3">
        <v>0.86399999999999999</v>
      </c>
      <c r="G517" s="2">
        <v>912794</v>
      </c>
      <c r="H517" s="2">
        <v>128717</v>
      </c>
    </row>
    <row r="518" spans="1:8" x14ac:dyDescent="0.25">
      <c r="A518" s="1" t="s">
        <v>1207</v>
      </c>
      <c r="B518" t="s">
        <v>548</v>
      </c>
      <c r="C518" s="2">
        <v>62031</v>
      </c>
      <c r="D518" s="3">
        <v>0.63800000000000001</v>
      </c>
      <c r="E518" s="2">
        <v>20293</v>
      </c>
      <c r="F518" s="3">
        <v>0.89400000000000002</v>
      </c>
      <c r="G518" s="2">
        <v>1416437</v>
      </c>
      <c r="H518" s="2">
        <v>91899</v>
      </c>
    </row>
    <row r="519" spans="1:8" x14ac:dyDescent="0.25">
      <c r="A519" s="1" t="s">
        <v>1208</v>
      </c>
      <c r="B519" t="s">
        <v>101</v>
      </c>
      <c r="C519" s="2">
        <v>58608</v>
      </c>
      <c r="D519" s="3">
        <v>0.63900000000000001</v>
      </c>
      <c r="E519" s="2">
        <v>17288</v>
      </c>
      <c r="F519" s="3">
        <v>0.89400000000000002</v>
      </c>
      <c r="G519" s="2">
        <v>2760581</v>
      </c>
      <c r="H519" s="2">
        <v>912595</v>
      </c>
    </row>
    <row r="520" spans="1:8" x14ac:dyDescent="0.25">
      <c r="A520" s="1" t="s">
        <v>1209</v>
      </c>
      <c r="B520" t="s">
        <v>549</v>
      </c>
      <c r="C520" s="2">
        <v>58590</v>
      </c>
      <c r="D520" s="3">
        <v>0.64400000000000002</v>
      </c>
      <c r="E520" s="2">
        <v>17345</v>
      </c>
      <c r="F520" s="3">
        <v>0.89600000000000002</v>
      </c>
      <c r="G520" s="2">
        <v>4301096</v>
      </c>
      <c r="H520" s="2">
        <v>839221</v>
      </c>
    </row>
    <row r="521" spans="1:8" x14ac:dyDescent="0.25">
      <c r="A521" s="1" t="s">
        <v>1210</v>
      </c>
      <c r="B521" t="s">
        <v>102</v>
      </c>
      <c r="C521" s="2">
        <v>55920</v>
      </c>
      <c r="D521" s="3">
        <v>0.64100000000000001</v>
      </c>
      <c r="E521" s="2">
        <v>17113</v>
      </c>
      <c r="F521" s="3">
        <v>0.89500000000000002</v>
      </c>
      <c r="G521" s="2">
        <v>2657128</v>
      </c>
      <c r="H521" s="2">
        <v>491256</v>
      </c>
    </row>
    <row r="522" spans="1:8" x14ac:dyDescent="0.25">
      <c r="A522" s="1" t="s">
        <v>1211</v>
      </c>
      <c r="B522" t="s">
        <v>550</v>
      </c>
      <c r="C522" s="2">
        <v>58101</v>
      </c>
      <c r="D522" s="3">
        <v>0.77700000000000002</v>
      </c>
      <c r="E522" s="2">
        <v>8516</v>
      </c>
      <c r="F522" s="3">
        <v>0.93500000000000005</v>
      </c>
      <c r="G522" s="2">
        <v>6674380</v>
      </c>
      <c r="H522" s="2">
        <v>1663463</v>
      </c>
    </row>
    <row r="523" spans="1:8" x14ac:dyDescent="0.25">
      <c r="A523" s="1" t="s">
        <v>1212</v>
      </c>
      <c r="B523" t="s">
        <v>103</v>
      </c>
      <c r="C523" s="2">
        <v>61722</v>
      </c>
      <c r="D523" s="3">
        <v>0.63400000000000001</v>
      </c>
      <c r="E523" s="2">
        <v>17968</v>
      </c>
      <c r="F523" s="3">
        <v>0.89300000000000002</v>
      </c>
      <c r="G523" s="2">
        <v>1000979</v>
      </c>
      <c r="H523" s="2">
        <v>182283</v>
      </c>
    </row>
    <row r="524" spans="1:8" x14ac:dyDescent="0.25">
      <c r="A524" s="1" t="s">
        <v>1213</v>
      </c>
      <c r="B524" t="s">
        <v>551</v>
      </c>
      <c r="C524" s="2">
        <v>65835</v>
      </c>
      <c r="D524" s="3">
        <v>0.41499999999999998</v>
      </c>
      <c r="E524" s="2">
        <v>22342</v>
      </c>
      <c r="F524" s="3">
        <v>0.82799999999999996</v>
      </c>
      <c r="G524" s="2">
        <v>101306</v>
      </c>
      <c r="H524" s="2">
        <v>164199</v>
      </c>
    </row>
    <row r="525" spans="1:8" x14ac:dyDescent="0.25">
      <c r="A525" s="1" t="s">
        <v>1214</v>
      </c>
      <c r="B525" t="s">
        <v>552</v>
      </c>
      <c r="C525" s="2">
        <v>64332</v>
      </c>
      <c r="D525" s="3">
        <v>0.56999999999999995</v>
      </c>
      <c r="E525" s="2">
        <v>16972</v>
      </c>
      <c r="F525" s="3">
        <v>0.874</v>
      </c>
      <c r="G525" s="2">
        <v>1005931</v>
      </c>
      <c r="H525" s="2">
        <v>751308</v>
      </c>
    </row>
    <row r="526" spans="1:8" x14ac:dyDescent="0.25">
      <c r="A526" s="1" t="s">
        <v>1215</v>
      </c>
      <c r="B526" t="s">
        <v>553</v>
      </c>
      <c r="C526" s="2">
        <v>84432</v>
      </c>
      <c r="D526" s="3">
        <v>0.25</v>
      </c>
      <c r="E526" s="2">
        <v>48113</v>
      </c>
      <c r="F526" s="3">
        <v>0.5</v>
      </c>
      <c r="G526" s="2">
        <v>128760</v>
      </c>
      <c r="H526" s="2">
        <v>6886</v>
      </c>
    </row>
    <row r="527" spans="1:8" x14ac:dyDescent="0.25">
      <c r="A527" s="1" t="s">
        <v>1216</v>
      </c>
      <c r="B527" t="s">
        <v>554</v>
      </c>
      <c r="C527" s="2">
        <v>232656</v>
      </c>
      <c r="D527" s="3">
        <v>0.25</v>
      </c>
      <c r="E527" s="2">
        <v>67157</v>
      </c>
      <c r="F527" s="3">
        <v>0.5</v>
      </c>
      <c r="G527" s="2">
        <v>0</v>
      </c>
      <c r="H527" s="2">
        <v>0</v>
      </c>
    </row>
    <row r="528" spans="1:8" x14ac:dyDescent="0.25">
      <c r="A528" s="1" t="s">
        <v>1217</v>
      </c>
      <c r="B528" t="s">
        <v>555</v>
      </c>
      <c r="C528" s="2">
        <v>84492</v>
      </c>
      <c r="D528" s="3">
        <v>0.25</v>
      </c>
      <c r="E528" s="2">
        <v>30626</v>
      </c>
      <c r="F528" s="3">
        <v>0.58699999999999997</v>
      </c>
      <c r="G528" s="2">
        <v>17972</v>
      </c>
      <c r="H528" s="2">
        <v>24241</v>
      </c>
    </row>
    <row r="529" spans="1:8" x14ac:dyDescent="0.25">
      <c r="A529" s="1" t="s">
        <v>1218</v>
      </c>
      <c r="B529" t="s">
        <v>556</v>
      </c>
      <c r="C529" s="2">
        <v>109092</v>
      </c>
      <c r="D529" s="3">
        <v>0.25</v>
      </c>
      <c r="E529" s="2">
        <v>49426</v>
      </c>
      <c r="F529" s="3">
        <v>0.5</v>
      </c>
      <c r="G529" s="2">
        <v>14345</v>
      </c>
      <c r="H529" s="2">
        <v>14632</v>
      </c>
    </row>
    <row r="530" spans="1:8" x14ac:dyDescent="0.25">
      <c r="A530" s="1" t="s">
        <v>1219</v>
      </c>
      <c r="B530" t="s">
        <v>557</v>
      </c>
      <c r="C530" s="2">
        <v>120378</v>
      </c>
      <c r="D530" s="3">
        <v>0.25</v>
      </c>
      <c r="E530" s="2">
        <v>47950</v>
      </c>
      <c r="F530" s="3">
        <v>0.5</v>
      </c>
      <c r="G530" s="2">
        <v>22260</v>
      </c>
      <c r="H530" s="2">
        <v>0</v>
      </c>
    </row>
    <row r="531" spans="1:8" x14ac:dyDescent="0.25">
      <c r="A531" s="1" t="s">
        <v>1220</v>
      </c>
      <c r="B531" t="s">
        <v>558</v>
      </c>
      <c r="C531" s="2">
        <v>68403</v>
      </c>
      <c r="D531" s="3">
        <v>0.42899999999999999</v>
      </c>
      <c r="E531" s="2">
        <v>26470</v>
      </c>
      <c r="F531" s="3">
        <v>0.83199999999999996</v>
      </c>
      <c r="G531" s="2">
        <v>146889</v>
      </c>
      <c r="H531" s="2">
        <v>370334</v>
      </c>
    </row>
    <row r="532" spans="1:8" x14ac:dyDescent="0.25">
      <c r="A532" s="1" t="s">
        <v>1221</v>
      </c>
      <c r="B532" t="s">
        <v>104</v>
      </c>
      <c r="C532" s="2">
        <v>95766</v>
      </c>
      <c r="D532" s="3">
        <v>0.25</v>
      </c>
      <c r="E532" s="2">
        <v>45522</v>
      </c>
      <c r="F532" s="3">
        <v>0.501</v>
      </c>
      <c r="G532" s="2">
        <v>6787</v>
      </c>
      <c r="H532" s="2">
        <v>13825</v>
      </c>
    </row>
    <row r="533" spans="1:8" x14ac:dyDescent="0.25">
      <c r="A533" s="1" t="s">
        <v>1222</v>
      </c>
      <c r="B533" t="s">
        <v>559</v>
      </c>
      <c r="C533" s="2">
        <v>70860</v>
      </c>
      <c r="D533" s="3">
        <v>0.25</v>
      </c>
      <c r="E533" s="2">
        <v>27546</v>
      </c>
      <c r="F533" s="3">
        <v>0.76800000000000002</v>
      </c>
      <c r="G533" s="2">
        <v>565486</v>
      </c>
      <c r="H533" s="2">
        <v>462361</v>
      </c>
    </row>
    <row r="534" spans="1:8" x14ac:dyDescent="0.25">
      <c r="A534" s="1" t="s">
        <v>1223</v>
      </c>
      <c r="B534" t="s">
        <v>560</v>
      </c>
      <c r="C534" s="2">
        <v>77976</v>
      </c>
      <c r="D534" s="3">
        <v>0.25</v>
      </c>
      <c r="E534" s="2">
        <v>34743</v>
      </c>
      <c r="F534" s="3">
        <v>0.72399999999999998</v>
      </c>
      <c r="G534" s="2">
        <v>598143</v>
      </c>
      <c r="H534" s="2">
        <v>257988</v>
      </c>
    </row>
    <row r="535" spans="1:8" x14ac:dyDescent="0.25">
      <c r="A535" s="1" t="s">
        <v>1224</v>
      </c>
      <c r="B535" t="s">
        <v>105</v>
      </c>
      <c r="C535" s="2">
        <v>72153</v>
      </c>
      <c r="D535" s="3">
        <v>0.25</v>
      </c>
      <c r="E535" s="2">
        <v>31099</v>
      </c>
      <c r="F535" s="3">
        <v>0.76600000000000001</v>
      </c>
      <c r="G535" s="2">
        <v>1140089</v>
      </c>
      <c r="H535" s="2">
        <v>956299</v>
      </c>
    </row>
    <row r="536" spans="1:8" x14ac:dyDescent="0.25">
      <c r="A536" s="1" t="s">
        <v>1225</v>
      </c>
      <c r="B536" t="s">
        <v>561</v>
      </c>
      <c r="C536" s="2">
        <v>68916</v>
      </c>
      <c r="D536" s="3">
        <v>0.316</v>
      </c>
      <c r="E536" s="2">
        <v>25903</v>
      </c>
      <c r="F536" s="3">
        <v>0.79900000000000004</v>
      </c>
      <c r="G536" s="2">
        <v>79497</v>
      </c>
      <c r="H536" s="2">
        <v>449986</v>
      </c>
    </row>
    <row r="537" spans="1:8" x14ac:dyDescent="0.25">
      <c r="A537" s="1" t="s">
        <v>1226</v>
      </c>
      <c r="B537" t="s">
        <v>562</v>
      </c>
      <c r="C537" s="2">
        <v>67821</v>
      </c>
      <c r="D537" s="3">
        <v>0.41799999999999998</v>
      </c>
      <c r="E537" s="2">
        <v>27802</v>
      </c>
      <c r="F537" s="3">
        <v>0.82899999999999996</v>
      </c>
      <c r="G537" s="2">
        <v>580803</v>
      </c>
      <c r="H537" s="2">
        <v>947567</v>
      </c>
    </row>
    <row r="538" spans="1:8" x14ac:dyDescent="0.25">
      <c r="A538" s="1" t="s">
        <v>1227</v>
      </c>
      <c r="B538" t="s">
        <v>563</v>
      </c>
      <c r="C538" s="2">
        <v>63351</v>
      </c>
      <c r="D538" s="3">
        <v>0.55300000000000005</v>
      </c>
      <c r="E538" s="2">
        <v>21288</v>
      </c>
      <c r="F538" s="3">
        <v>0.86899999999999999</v>
      </c>
      <c r="G538" s="2">
        <v>2035278</v>
      </c>
      <c r="H538" s="2">
        <v>1429323</v>
      </c>
    </row>
    <row r="539" spans="1:8" x14ac:dyDescent="0.25">
      <c r="A539" s="1" t="s">
        <v>1228</v>
      </c>
      <c r="B539" t="s">
        <v>564</v>
      </c>
      <c r="C539" s="2">
        <v>62856</v>
      </c>
      <c r="D539" s="3">
        <v>0.61</v>
      </c>
      <c r="E539" s="2">
        <v>20382</v>
      </c>
      <c r="F539" s="3">
        <v>0.88600000000000001</v>
      </c>
      <c r="G539" s="2">
        <v>1205004</v>
      </c>
      <c r="H539" s="2">
        <v>504799</v>
      </c>
    </row>
    <row r="540" spans="1:8" x14ac:dyDescent="0.25">
      <c r="A540" s="1" t="s">
        <v>1229</v>
      </c>
      <c r="B540" t="s">
        <v>565</v>
      </c>
      <c r="C540" s="2">
        <v>70236</v>
      </c>
      <c r="D540" s="3">
        <v>0.502</v>
      </c>
      <c r="E540" s="2">
        <v>24169</v>
      </c>
      <c r="F540" s="3">
        <v>0.85399999999999998</v>
      </c>
      <c r="G540" s="2">
        <v>674966</v>
      </c>
      <c r="H540" s="2">
        <v>172785</v>
      </c>
    </row>
    <row r="541" spans="1:8" x14ac:dyDescent="0.25">
      <c r="A541" s="1" t="s">
        <v>1230</v>
      </c>
      <c r="B541" t="s">
        <v>566</v>
      </c>
      <c r="C541" s="2">
        <v>66939</v>
      </c>
      <c r="D541" s="3">
        <v>0.46700000000000003</v>
      </c>
      <c r="E541" s="2">
        <v>21831</v>
      </c>
      <c r="F541" s="3">
        <v>0.84299999999999997</v>
      </c>
      <c r="G541" s="2">
        <v>683833</v>
      </c>
      <c r="H541" s="2">
        <v>254671</v>
      </c>
    </row>
    <row r="542" spans="1:8" x14ac:dyDescent="0.25">
      <c r="A542" s="1" t="s">
        <v>1231</v>
      </c>
      <c r="B542" t="s">
        <v>567</v>
      </c>
      <c r="C542" s="2">
        <v>77889</v>
      </c>
      <c r="D542" s="3">
        <v>0.40899999999999997</v>
      </c>
      <c r="E542" s="2">
        <v>25326</v>
      </c>
      <c r="F542" s="3">
        <v>0.82599999999999996</v>
      </c>
      <c r="G542" s="2">
        <v>279125</v>
      </c>
      <c r="H542" s="2">
        <v>165618</v>
      </c>
    </row>
    <row r="543" spans="1:8" x14ac:dyDescent="0.25">
      <c r="A543" s="1" t="s">
        <v>1232</v>
      </c>
      <c r="B543" t="s">
        <v>106</v>
      </c>
      <c r="C543" s="2">
        <v>87381</v>
      </c>
      <c r="D543" s="3">
        <v>0.38500000000000001</v>
      </c>
      <c r="E543" s="2">
        <v>32872</v>
      </c>
      <c r="F543" s="3">
        <v>0.82</v>
      </c>
      <c r="G543" s="2">
        <v>275020</v>
      </c>
      <c r="H543" s="2">
        <v>60691</v>
      </c>
    </row>
    <row r="544" spans="1:8" x14ac:dyDescent="0.25">
      <c r="A544" s="1" t="s">
        <v>1233</v>
      </c>
      <c r="B544" t="s">
        <v>568</v>
      </c>
      <c r="C544" s="2">
        <v>76044</v>
      </c>
      <c r="D544" s="3">
        <v>0.254</v>
      </c>
      <c r="E544" s="2">
        <v>29272</v>
      </c>
      <c r="F544" s="3">
        <v>0.78100000000000003</v>
      </c>
      <c r="G544" s="2">
        <v>176175</v>
      </c>
      <c r="H544" s="2">
        <v>474011</v>
      </c>
    </row>
    <row r="545" spans="1:8" x14ac:dyDescent="0.25">
      <c r="A545" s="1" t="s">
        <v>1234</v>
      </c>
      <c r="B545" t="s">
        <v>569</v>
      </c>
      <c r="C545" s="2">
        <v>74424</v>
      </c>
      <c r="D545" s="3">
        <v>0.44800000000000001</v>
      </c>
      <c r="E545" s="2">
        <v>25843</v>
      </c>
      <c r="F545" s="3">
        <v>0.83799999999999997</v>
      </c>
      <c r="G545" s="2">
        <v>1423619</v>
      </c>
      <c r="H545" s="2">
        <v>456001</v>
      </c>
    </row>
    <row r="546" spans="1:8" x14ac:dyDescent="0.25">
      <c r="A546" s="1" t="s">
        <v>1235</v>
      </c>
      <c r="B546" t="s">
        <v>570</v>
      </c>
      <c r="C546" s="2">
        <v>71436</v>
      </c>
      <c r="D546" s="3">
        <v>0.40799999999999997</v>
      </c>
      <c r="E546" s="2">
        <v>24659</v>
      </c>
      <c r="F546" s="3">
        <v>0.82599999999999996</v>
      </c>
      <c r="G546" s="2">
        <v>686668</v>
      </c>
      <c r="H546" s="2">
        <v>513269</v>
      </c>
    </row>
    <row r="547" spans="1:8" x14ac:dyDescent="0.25">
      <c r="A547" s="1" t="s">
        <v>1236</v>
      </c>
      <c r="B547" t="s">
        <v>571</v>
      </c>
      <c r="C547" s="2">
        <v>51927</v>
      </c>
      <c r="D547" s="3">
        <v>0.82</v>
      </c>
      <c r="E547" s="2">
        <v>5968</v>
      </c>
      <c r="F547" s="3">
        <v>0.94699999999999995</v>
      </c>
      <c r="G547" s="2">
        <v>13224764</v>
      </c>
      <c r="H547" s="2">
        <v>2499200</v>
      </c>
    </row>
    <row r="548" spans="1:8" x14ac:dyDescent="0.25">
      <c r="A548" s="1" t="s">
        <v>1237</v>
      </c>
      <c r="B548" t="s">
        <v>572</v>
      </c>
      <c r="C548" s="2">
        <v>64605</v>
      </c>
      <c r="D548" s="3">
        <v>0.78100000000000003</v>
      </c>
      <c r="E548" s="2">
        <v>11718</v>
      </c>
      <c r="F548" s="3">
        <v>0.93600000000000005</v>
      </c>
      <c r="G548" s="2">
        <v>5134885</v>
      </c>
      <c r="H548" s="2">
        <v>756678</v>
      </c>
    </row>
    <row r="549" spans="1:8" x14ac:dyDescent="0.25">
      <c r="A549" s="1" t="s">
        <v>1238</v>
      </c>
      <c r="B549" t="s">
        <v>573</v>
      </c>
      <c r="C549" s="2">
        <v>331023</v>
      </c>
      <c r="D549" s="3">
        <v>0.25</v>
      </c>
      <c r="E549" s="2">
        <v>154871</v>
      </c>
      <c r="F549" s="3">
        <v>0.5</v>
      </c>
      <c r="G549" s="2">
        <v>0</v>
      </c>
      <c r="H549" s="2">
        <v>0</v>
      </c>
    </row>
    <row r="550" spans="1:8" x14ac:dyDescent="0.25">
      <c r="A550" s="1" t="s">
        <v>1239</v>
      </c>
      <c r="B550" t="s">
        <v>107</v>
      </c>
      <c r="C550" s="2">
        <v>73860</v>
      </c>
      <c r="D550" s="3">
        <v>0.41499999999999998</v>
      </c>
      <c r="E550" s="2">
        <v>29281</v>
      </c>
      <c r="F550" s="3">
        <v>0.82799999999999996</v>
      </c>
      <c r="G550" s="2">
        <v>264034</v>
      </c>
      <c r="H550" s="2">
        <v>86896</v>
      </c>
    </row>
    <row r="551" spans="1:8" x14ac:dyDescent="0.25">
      <c r="A551" s="1" t="s">
        <v>1240</v>
      </c>
      <c r="B551" t="s">
        <v>574</v>
      </c>
      <c r="C551" s="2">
        <v>54789</v>
      </c>
      <c r="D551" s="3">
        <v>0.53200000000000003</v>
      </c>
      <c r="E551" s="2">
        <v>17022</v>
      </c>
      <c r="F551" s="3">
        <v>0.86299999999999999</v>
      </c>
      <c r="G551" s="2">
        <v>3522312</v>
      </c>
      <c r="H551" s="2">
        <v>322093</v>
      </c>
    </row>
    <row r="552" spans="1:8" x14ac:dyDescent="0.25">
      <c r="A552" s="1" t="s">
        <v>1241</v>
      </c>
      <c r="B552" t="s">
        <v>108</v>
      </c>
      <c r="C552" s="2">
        <v>168165</v>
      </c>
      <c r="D552" s="3">
        <v>0.25</v>
      </c>
      <c r="E552" s="2">
        <v>64952</v>
      </c>
      <c r="F552" s="3">
        <v>0.5</v>
      </c>
      <c r="G552" s="2">
        <v>0</v>
      </c>
      <c r="H552" s="2">
        <v>1954</v>
      </c>
    </row>
    <row r="553" spans="1:8" x14ac:dyDescent="0.25">
      <c r="A553" s="1" t="s">
        <v>1242</v>
      </c>
      <c r="B553" t="s">
        <v>575</v>
      </c>
      <c r="C553" s="2">
        <v>66933</v>
      </c>
      <c r="D553" s="3">
        <v>0.26600000000000001</v>
      </c>
      <c r="E553" s="2">
        <v>27799</v>
      </c>
      <c r="F553" s="3">
        <v>0.78400000000000003</v>
      </c>
      <c r="G553" s="2">
        <v>806476</v>
      </c>
      <c r="H553" s="2">
        <v>1072705</v>
      </c>
    </row>
    <row r="554" spans="1:8" x14ac:dyDescent="0.25">
      <c r="A554" s="1" t="s">
        <v>1243</v>
      </c>
      <c r="B554" t="s">
        <v>576</v>
      </c>
      <c r="C554" s="2">
        <v>74850</v>
      </c>
      <c r="D554" s="3">
        <v>0.25</v>
      </c>
      <c r="E554" s="2">
        <v>30296</v>
      </c>
      <c r="F554" s="3">
        <v>0.77900000000000003</v>
      </c>
      <c r="G554" s="2">
        <v>343430</v>
      </c>
      <c r="H554" s="2">
        <v>236208</v>
      </c>
    </row>
    <row r="555" spans="1:8" x14ac:dyDescent="0.25">
      <c r="A555" s="1" t="s">
        <v>1244</v>
      </c>
      <c r="B555" t="s">
        <v>577</v>
      </c>
      <c r="C555" s="2">
        <v>183465</v>
      </c>
      <c r="D555" s="3">
        <v>0.25</v>
      </c>
      <c r="E555" s="2">
        <v>47460</v>
      </c>
      <c r="F555" s="3">
        <v>0.5</v>
      </c>
      <c r="G555" s="2">
        <v>8366</v>
      </c>
      <c r="H555" s="2">
        <v>0</v>
      </c>
    </row>
    <row r="556" spans="1:8" x14ac:dyDescent="0.25">
      <c r="A556" s="1" t="s">
        <v>1245</v>
      </c>
      <c r="B556" t="s">
        <v>109</v>
      </c>
      <c r="C556" s="2">
        <v>70665</v>
      </c>
      <c r="D556" s="3">
        <v>0.25</v>
      </c>
      <c r="E556" s="2">
        <v>39604</v>
      </c>
      <c r="F556" s="3">
        <v>0.5</v>
      </c>
      <c r="G556" s="2">
        <v>83054</v>
      </c>
      <c r="H556" s="2">
        <v>66624</v>
      </c>
    </row>
    <row r="557" spans="1:8" x14ac:dyDescent="0.25">
      <c r="A557" s="1" t="s">
        <v>1246</v>
      </c>
      <c r="B557" t="s">
        <v>578</v>
      </c>
      <c r="C557" s="2">
        <v>239400</v>
      </c>
      <c r="D557" s="3">
        <v>0.25</v>
      </c>
      <c r="E557" s="2">
        <v>63415</v>
      </c>
      <c r="F557" s="3">
        <v>0.5</v>
      </c>
      <c r="G557" s="2">
        <v>0</v>
      </c>
      <c r="H557" s="2">
        <v>0</v>
      </c>
    </row>
    <row r="558" spans="1:8" x14ac:dyDescent="0.25">
      <c r="A558" s="1" t="s">
        <v>1247</v>
      </c>
      <c r="B558" t="s">
        <v>579</v>
      </c>
      <c r="C558" s="2">
        <v>59037</v>
      </c>
      <c r="D558" s="3">
        <v>0.31</v>
      </c>
      <c r="E558" s="2">
        <v>23509</v>
      </c>
      <c r="F558" s="3">
        <v>0.79800000000000004</v>
      </c>
      <c r="G558" s="2">
        <v>275507</v>
      </c>
      <c r="H558" s="2">
        <v>82263</v>
      </c>
    </row>
    <row r="559" spans="1:8" x14ac:dyDescent="0.25">
      <c r="A559" s="1" t="s">
        <v>1248</v>
      </c>
      <c r="B559" t="s">
        <v>580</v>
      </c>
      <c r="C559" s="2">
        <v>114834</v>
      </c>
      <c r="D559" s="3">
        <v>0.25</v>
      </c>
      <c r="E559" s="2">
        <v>54237</v>
      </c>
      <c r="F559" s="3">
        <v>0.5</v>
      </c>
      <c r="G559" s="2">
        <v>48917</v>
      </c>
      <c r="H559" s="2">
        <v>23413</v>
      </c>
    </row>
    <row r="560" spans="1:8" x14ac:dyDescent="0.25">
      <c r="A560" s="1" t="s">
        <v>1249</v>
      </c>
      <c r="B560" t="s">
        <v>581</v>
      </c>
      <c r="C560" s="2">
        <v>190143</v>
      </c>
      <c r="D560" s="3">
        <v>0.25</v>
      </c>
      <c r="E560" s="2">
        <v>110478</v>
      </c>
      <c r="F560" s="3">
        <v>0.5</v>
      </c>
      <c r="G560" s="2">
        <v>0</v>
      </c>
      <c r="H560" s="2">
        <v>0</v>
      </c>
    </row>
    <row r="561" spans="1:8" x14ac:dyDescent="0.25">
      <c r="A561" s="1" t="s">
        <v>1250</v>
      </c>
      <c r="B561" t="s">
        <v>110</v>
      </c>
      <c r="C561" s="2">
        <v>66453</v>
      </c>
      <c r="D561" s="3">
        <v>0.54500000000000004</v>
      </c>
      <c r="E561" s="2">
        <v>22628</v>
      </c>
      <c r="F561" s="3">
        <v>0.86599999999999999</v>
      </c>
      <c r="G561" s="2">
        <v>971672</v>
      </c>
      <c r="H561" s="2">
        <v>13326</v>
      </c>
    </row>
    <row r="562" spans="1:8" x14ac:dyDescent="0.25">
      <c r="A562" s="1" t="s">
        <v>1251</v>
      </c>
      <c r="B562" t="s">
        <v>111</v>
      </c>
      <c r="C562" s="2">
        <v>164340</v>
      </c>
      <c r="D562" s="3">
        <v>0.25</v>
      </c>
      <c r="E562" s="2">
        <v>51561</v>
      </c>
      <c r="F562" s="3">
        <v>0.5</v>
      </c>
      <c r="G562" s="2">
        <v>4005</v>
      </c>
      <c r="H562" s="2">
        <v>10728</v>
      </c>
    </row>
    <row r="563" spans="1:8" x14ac:dyDescent="0.25">
      <c r="A563" s="1" t="s">
        <v>1252</v>
      </c>
      <c r="B563" t="s">
        <v>582</v>
      </c>
      <c r="C563" s="2">
        <v>98463</v>
      </c>
      <c r="D563" s="3">
        <v>0.25</v>
      </c>
      <c r="E563" s="2">
        <v>30716</v>
      </c>
      <c r="F563" s="3">
        <v>0.7</v>
      </c>
      <c r="G563" s="2">
        <v>19166</v>
      </c>
      <c r="H563" s="2">
        <v>0</v>
      </c>
    </row>
    <row r="564" spans="1:8" x14ac:dyDescent="0.25">
      <c r="A564" s="1" t="s">
        <v>1253</v>
      </c>
      <c r="B564" t="s">
        <v>583</v>
      </c>
      <c r="C564" s="2">
        <v>92847</v>
      </c>
      <c r="D564" s="3">
        <v>0.25</v>
      </c>
      <c r="E564" s="2">
        <v>44682</v>
      </c>
      <c r="F564" s="3">
        <v>0.5</v>
      </c>
      <c r="G564" s="2">
        <v>0</v>
      </c>
      <c r="H564" s="2">
        <v>0</v>
      </c>
    </row>
    <row r="565" spans="1:8" x14ac:dyDescent="0.25">
      <c r="A565" s="1" t="s">
        <v>1254</v>
      </c>
      <c r="B565" t="s">
        <v>112</v>
      </c>
      <c r="C565" s="2">
        <v>166416</v>
      </c>
      <c r="D565" s="3">
        <v>0.25</v>
      </c>
      <c r="E565" s="2">
        <v>110362</v>
      </c>
      <c r="F565" s="3">
        <v>0.5</v>
      </c>
      <c r="G565" s="2">
        <v>0</v>
      </c>
      <c r="H565" s="2">
        <v>0</v>
      </c>
    </row>
    <row r="566" spans="1:8" x14ac:dyDescent="0.25">
      <c r="A566" s="1" t="s">
        <v>1255</v>
      </c>
      <c r="B566" t="s">
        <v>584</v>
      </c>
      <c r="C566" s="2">
        <v>96006</v>
      </c>
      <c r="D566" s="3">
        <v>0.25</v>
      </c>
      <c r="E566" s="2">
        <v>43727</v>
      </c>
      <c r="F566" s="3">
        <v>0.5</v>
      </c>
      <c r="G566" s="2">
        <v>6536</v>
      </c>
      <c r="H566" s="2">
        <v>33150</v>
      </c>
    </row>
    <row r="567" spans="1:8" x14ac:dyDescent="0.25">
      <c r="A567" s="1" t="s">
        <v>1256</v>
      </c>
      <c r="B567" t="s">
        <v>585</v>
      </c>
      <c r="C567" s="2">
        <v>65133</v>
      </c>
      <c r="D567" s="3">
        <v>0.25</v>
      </c>
      <c r="E567" s="2">
        <v>29526</v>
      </c>
      <c r="F567" s="3">
        <v>0.69199999999999995</v>
      </c>
      <c r="G567" s="2">
        <v>106134</v>
      </c>
      <c r="H567" s="2">
        <v>24425</v>
      </c>
    </row>
    <row r="568" spans="1:8" x14ac:dyDescent="0.25">
      <c r="A568" s="1" t="s">
        <v>1257</v>
      </c>
      <c r="B568" t="s">
        <v>113</v>
      </c>
      <c r="C568" s="2">
        <v>82518</v>
      </c>
      <c r="D568" s="3">
        <v>0.25</v>
      </c>
      <c r="E568" s="2">
        <v>41021</v>
      </c>
      <c r="F568" s="3">
        <v>0.504</v>
      </c>
      <c r="G568" s="2">
        <v>67054</v>
      </c>
      <c r="H568" s="2">
        <v>0</v>
      </c>
    </row>
    <row r="569" spans="1:8" x14ac:dyDescent="0.25">
      <c r="A569" s="1" t="s">
        <v>1258</v>
      </c>
      <c r="B569" t="s">
        <v>690</v>
      </c>
      <c r="C569" s="2">
        <v>63981</v>
      </c>
      <c r="D569" s="3">
        <v>0.75800000000000001</v>
      </c>
      <c r="E569" s="2">
        <v>12832</v>
      </c>
      <c r="F569" s="3">
        <v>0.92900000000000005</v>
      </c>
      <c r="G569" s="2">
        <v>991612</v>
      </c>
      <c r="H569" s="2">
        <v>352229</v>
      </c>
    </row>
    <row r="570" spans="1:8" x14ac:dyDescent="0.25">
      <c r="A570" s="1" t="s">
        <v>1259</v>
      </c>
      <c r="B570" t="s">
        <v>586</v>
      </c>
      <c r="C570" s="2">
        <v>77346</v>
      </c>
      <c r="D570" s="3">
        <v>0.27</v>
      </c>
      <c r="E570" s="2">
        <v>28030</v>
      </c>
      <c r="F570" s="3">
        <v>0.78600000000000003</v>
      </c>
      <c r="G570" s="2">
        <v>18336</v>
      </c>
      <c r="H570" s="2">
        <v>218818</v>
      </c>
    </row>
    <row r="571" spans="1:8" x14ac:dyDescent="0.25">
      <c r="A571" s="1" t="s">
        <v>1260</v>
      </c>
      <c r="B571" t="s">
        <v>587</v>
      </c>
      <c r="C571" s="2">
        <v>53799</v>
      </c>
      <c r="D571" s="3">
        <v>0.77600000000000002</v>
      </c>
      <c r="E571" s="2">
        <v>10231</v>
      </c>
      <c r="F571" s="3">
        <v>0.93400000000000005</v>
      </c>
      <c r="G571" s="2">
        <v>559202</v>
      </c>
      <c r="H571" s="2">
        <v>1054825</v>
      </c>
    </row>
    <row r="572" spans="1:8" x14ac:dyDescent="0.25">
      <c r="A572" s="1" t="s">
        <v>1261</v>
      </c>
      <c r="B572" t="s">
        <v>588</v>
      </c>
      <c r="C572" s="2">
        <v>77223</v>
      </c>
      <c r="D572" s="3">
        <v>0.47699999999999998</v>
      </c>
      <c r="E572" s="2">
        <v>25621</v>
      </c>
      <c r="F572" s="3">
        <v>0.84599999999999997</v>
      </c>
      <c r="G572" s="2">
        <v>85981</v>
      </c>
      <c r="H572" s="2">
        <v>462048</v>
      </c>
    </row>
    <row r="573" spans="1:8" x14ac:dyDescent="0.25">
      <c r="A573" s="1" t="s">
        <v>1262</v>
      </c>
      <c r="B573" t="s">
        <v>589</v>
      </c>
      <c r="C573" s="2">
        <v>80052</v>
      </c>
      <c r="D573" s="3">
        <v>0.42899999999999999</v>
      </c>
      <c r="E573" s="2">
        <v>28448</v>
      </c>
      <c r="F573" s="3">
        <v>0.83199999999999996</v>
      </c>
      <c r="G573" s="2">
        <v>23249</v>
      </c>
      <c r="H573" s="2">
        <v>50183</v>
      </c>
    </row>
    <row r="574" spans="1:8" x14ac:dyDescent="0.25">
      <c r="A574" s="1" t="s">
        <v>1263</v>
      </c>
      <c r="B574" t="s">
        <v>114</v>
      </c>
      <c r="C574" s="2">
        <v>90429</v>
      </c>
      <c r="D574" s="3">
        <v>0.42899999999999999</v>
      </c>
      <c r="E574" s="2">
        <v>25988</v>
      </c>
      <c r="F574" s="3">
        <v>0.83199999999999996</v>
      </c>
      <c r="G574" s="2">
        <v>51643</v>
      </c>
      <c r="H574" s="2">
        <v>175310</v>
      </c>
    </row>
    <row r="575" spans="1:8" x14ac:dyDescent="0.25">
      <c r="A575" s="1" t="s">
        <v>1264</v>
      </c>
      <c r="B575" t="s">
        <v>590</v>
      </c>
      <c r="C575" s="2">
        <v>63678</v>
      </c>
      <c r="D575" s="3">
        <v>0.61399999999999999</v>
      </c>
      <c r="E575" s="2">
        <v>16092</v>
      </c>
      <c r="F575" s="3">
        <v>0.88700000000000001</v>
      </c>
      <c r="G575" s="2">
        <v>1298203</v>
      </c>
      <c r="H575" s="2">
        <v>1078239</v>
      </c>
    </row>
    <row r="576" spans="1:8" x14ac:dyDescent="0.25">
      <c r="A576" s="1" t="s">
        <v>1265</v>
      </c>
      <c r="B576" t="s">
        <v>591</v>
      </c>
      <c r="C576" s="2">
        <v>68910</v>
      </c>
      <c r="D576" s="3">
        <v>0.39</v>
      </c>
      <c r="E576" s="2">
        <v>19362</v>
      </c>
      <c r="F576" s="3">
        <v>0.82099999999999995</v>
      </c>
      <c r="G576" s="2">
        <v>153083</v>
      </c>
      <c r="H576" s="2">
        <v>359579</v>
      </c>
    </row>
    <row r="577" spans="1:8" x14ac:dyDescent="0.25">
      <c r="A577" s="1" t="s">
        <v>1266</v>
      </c>
      <c r="B577" t="s">
        <v>592</v>
      </c>
      <c r="C577" s="2">
        <v>40368</v>
      </c>
      <c r="D577" s="3">
        <v>0.78900000000000003</v>
      </c>
      <c r="E577" s="2">
        <v>5423</v>
      </c>
      <c r="F577" s="3">
        <v>0.93799999999999994</v>
      </c>
      <c r="G577" s="2">
        <v>369461</v>
      </c>
      <c r="H577" s="2">
        <v>0</v>
      </c>
    </row>
    <row r="578" spans="1:8" x14ac:dyDescent="0.25">
      <c r="A578" s="1" t="s">
        <v>1267</v>
      </c>
      <c r="B578" t="s">
        <v>593</v>
      </c>
      <c r="C578" s="2">
        <v>47403</v>
      </c>
      <c r="D578" s="3">
        <v>0.79200000000000004</v>
      </c>
      <c r="E578" s="2">
        <v>9303</v>
      </c>
      <c r="F578" s="3">
        <v>0.93899999999999995</v>
      </c>
      <c r="G578" s="2">
        <v>403065</v>
      </c>
      <c r="H578" s="2">
        <v>46821</v>
      </c>
    </row>
    <row r="579" spans="1:8" x14ac:dyDescent="0.25">
      <c r="A579" s="1" t="s">
        <v>1268</v>
      </c>
      <c r="B579" t="s">
        <v>594</v>
      </c>
      <c r="C579" s="2">
        <v>49683</v>
      </c>
      <c r="D579" s="3">
        <v>0.77</v>
      </c>
      <c r="E579" s="2">
        <v>8630</v>
      </c>
      <c r="F579" s="3">
        <v>0.93300000000000005</v>
      </c>
      <c r="G579" s="2">
        <v>139603</v>
      </c>
      <c r="H579" s="2">
        <v>113455</v>
      </c>
    </row>
    <row r="580" spans="1:8" x14ac:dyDescent="0.25">
      <c r="A580" s="1" t="s">
        <v>1269</v>
      </c>
      <c r="B580" t="s">
        <v>115</v>
      </c>
      <c r="C580" s="2">
        <v>46539</v>
      </c>
      <c r="D580" s="3">
        <v>0.73799999999999999</v>
      </c>
      <c r="E580" s="2">
        <v>9697</v>
      </c>
      <c r="F580" s="3">
        <v>0.92300000000000004</v>
      </c>
      <c r="G580" s="2">
        <v>456948</v>
      </c>
      <c r="H580" s="2">
        <v>299606</v>
      </c>
    </row>
    <row r="581" spans="1:8" x14ac:dyDescent="0.25">
      <c r="A581" s="1" t="s">
        <v>1270</v>
      </c>
      <c r="B581" t="s">
        <v>116</v>
      </c>
      <c r="C581" s="2">
        <v>49305</v>
      </c>
      <c r="D581" s="3">
        <v>0.74</v>
      </c>
      <c r="E581" s="2">
        <v>10322</v>
      </c>
      <c r="F581" s="3">
        <v>0.92400000000000004</v>
      </c>
      <c r="G581" s="2">
        <v>163977</v>
      </c>
      <c r="H581" s="2">
        <v>0</v>
      </c>
    </row>
    <row r="582" spans="1:8" x14ac:dyDescent="0.25">
      <c r="A582" s="1" t="s">
        <v>1271</v>
      </c>
      <c r="B582" t="s">
        <v>595</v>
      </c>
      <c r="C582" s="2">
        <v>42087</v>
      </c>
      <c r="D582" s="3">
        <v>0.79</v>
      </c>
      <c r="E582" s="2">
        <v>4961</v>
      </c>
      <c r="F582" s="3">
        <v>0.93899999999999995</v>
      </c>
      <c r="G582" s="2">
        <v>200463</v>
      </c>
      <c r="H582" s="2">
        <v>42957</v>
      </c>
    </row>
    <row r="583" spans="1:8" x14ac:dyDescent="0.25">
      <c r="A583" s="1" t="s">
        <v>1272</v>
      </c>
      <c r="B583" t="s">
        <v>596</v>
      </c>
      <c r="C583" s="2">
        <v>58245</v>
      </c>
      <c r="D583" s="3">
        <v>0.66800000000000004</v>
      </c>
      <c r="E583" s="2">
        <v>16067</v>
      </c>
      <c r="F583" s="3">
        <v>0.90300000000000002</v>
      </c>
      <c r="G583" s="2">
        <v>384510</v>
      </c>
      <c r="H583" s="2">
        <v>158418</v>
      </c>
    </row>
    <row r="584" spans="1:8" x14ac:dyDescent="0.25">
      <c r="A584" s="1" t="s">
        <v>1273</v>
      </c>
      <c r="B584" t="s">
        <v>597</v>
      </c>
      <c r="C584" s="2">
        <v>46896</v>
      </c>
      <c r="D584" s="3">
        <v>0.748</v>
      </c>
      <c r="E584" s="2">
        <v>9296</v>
      </c>
      <c r="F584" s="3">
        <v>0.92600000000000005</v>
      </c>
      <c r="G584" s="2">
        <v>188907</v>
      </c>
      <c r="H584" s="2">
        <v>38548</v>
      </c>
    </row>
    <row r="585" spans="1:8" x14ac:dyDescent="0.25">
      <c r="A585" s="1" t="s">
        <v>1274</v>
      </c>
      <c r="B585" t="s">
        <v>598</v>
      </c>
      <c r="C585" s="2">
        <v>57501</v>
      </c>
      <c r="D585" s="3">
        <v>0.39400000000000002</v>
      </c>
      <c r="E585" s="2">
        <v>21551</v>
      </c>
      <c r="F585" s="3">
        <v>0.82199999999999995</v>
      </c>
      <c r="G585" s="2">
        <v>699739</v>
      </c>
      <c r="H585" s="2">
        <v>299634</v>
      </c>
    </row>
    <row r="586" spans="1:8" x14ac:dyDescent="0.25">
      <c r="A586" s="1" t="s">
        <v>1275</v>
      </c>
      <c r="B586" t="s">
        <v>599</v>
      </c>
      <c r="C586" s="2">
        <v>58722</v>
      </c>
      <c r="D586" s="3">
        <v>0.52200000000000002</v>
      </c>
      <c r="E586" s="2">
        <v>20661</v>
      </c>
      <c r="F586" s="3">
        <v>0.86</v>
      </c>
      <c r="G586" s="2">
        <v>177756</v>
      </c>
      <c r="H586" s="2">
        <v>26684</v>
      </c>
    </row>
    <row r="587" spans="1:8" x14ac:dyDescent="0.25">
      <c r="A587" s="1" t="s">
        <v>1276</v>
      </c>
      <c r="B587" t="s">
        <v>600</v>
      </c>
      <c r="C587" s="2">
        <v>47883</v>
      </c>
      <c r="D587" s="3">
        <v>0.75900000000000001</v>
      </c>
      <c r="E587" s="2">
        <v>11081</v>
      </c>
      <c r="F587" s="3">
        <v>0.92900000000000005</v>
      </c>
      <c r="G587" s="2">
        <v>415735</v>
      </c>
      <c r="H587" s="2">
        <v>205885</v>
      </c>
    </row>
    <row r="588" spans="1:8" x14ac:dyDescent="0.25">
      <c r="A588" s="1" t="s">
        <v>1277</v>
      </c>
      <c r="B588" t="s">
        <v>601</v>
      </c>
      <c r="C588" s="2">
        <v>51672</v>
      </c>
      <c r="D588" s="3">
        <v>0.65100000000000002</v>
      </c>
      <c r="E588" s="2">
        <v>14808</v>
      </c>
      <c r="F588" s="3">
        <v>0.89800000000000002</v>
      </c>
      <c r="G588" s="2">
        <v>209815</v>
      </c>
      <c r="H588" s="2">
        <v>64525</v>
      </c>
    </row>
    <row r="589" spans="1:8" x14ac:dyDescent="0.25">
      <c r="A589" s="1" t="s">
        <v>1278</v>
      </c>
      <c r="B589" t="s">
        <v>602</v>
      </c>
      <c r="C589" s="2">
        <v>61686</v>
      </c>
      <c r="D589" s="3">
        <v>0.60799999999999998</v>
      </c>
      <c r="E589" s="2">
        <v>19105</v>
      </c>
      <c r="F589" s="3">
        <v>0.88500000000000001</v>
      </c>
      <c r="G589" s="2">
        <v>1975776</v>
      </c>
      <c r="H589" s="2">
        <v>4627913</v>
      </c>
    </row>
    <row r="590" spans="1:8" x14ac:dyDescent="0.25">
      <c r="A590" s="1" t="s">
        <v>1279</v>
      </c>
      <c r="B590" t="s">
        <v>603</v>
      </c>
      <c r="C590" s="2">
        <v>54906</v>
      </c>
      <c r="D590" s="3">
        <v>0.59499999999999997</v>
      </c>
      <c r="E590" s="2">
        <v>20863</v>
      </c>
      <c r="F590" s="3">
        <v>0.88100000000000001</v>
      </c>
      <c r="G590" s="2">
        <v>626950</v>
      </c>
      <c r="H590" s="2">
        <v>540877</v>
      </c>
    </row>
    <row r="591" spans="1:8" x14ac:dyDescent="0.25">
      <c r="A591" s="1" t="s">
        <v>1280</v>
      </c>
      <c r="B591" t="s">
        <v>117</v>
      </c>
      <c r="C591" s="2">
        <v>75975</v>
      </c>
      <c r="D591" s="3">
        <v>0.317</v>
      </c>
      <c r="E591" s="2">
        <v>25544</v>
      </c>
      <c r="F591" s="3">
        <v>0.79900000000000004</v>
      </c>
      <c r="G591" s="2">
        <v>114339</v>
      </c>
      <c r="H591" s="2">
        <v>305658</v>
      </c>
    </row>
    <row r="592" spans="1:8" x14ac:dyDescent="0.25">
      <c r="A592" s="1" t="s">
        <v>1281</v>
      </c>
      <c r="B592" t="s">
        <v>604</v>
      </c>
      <c r="C592" s="2">
        <v>59565</v>
      </c>
      <c r="D592" s="3">
        <v>0.621</v>
      </c>
      <c r="E592" s="2">
        <v>17814</v>
      </c>
      <c r="F592" s="3">
        <v>0.88900000000000001</v>
      </c>
      <c r="G592" s="2">
        <v>569408</v>
      </c>
      <c r="H592" s="2">
        <v>437771</v>
      </c>
    </row>
    <row r="593" spans="1:8" x14ac:dyDescent="0.25">
      <c r="A593" s="1" t="s">
        <v>1282</v>
      </c>
      <c r="B593" t="s">
        <v>605</v>
      </c>
      <c r="C593" s="2">
        <v>64725</v>
      </c>
      <c r="D593" s="3">
        <v>0.40699999999999997</v>
      </c>
      <c r="E593" s="2">
        <v>26980</v>
      </c>
      <c r="F593" s="3">
        <v>0.82599999999999996</v>
      </c>
      <c r="G593" s="2">
        <v>308335</v>
      </c>
      <c r="H593" s="2">
        <v>669343</v>
      </c>
    </row>
    <row r="594" spans="1:8" x14ac:dyDescent="0.25">
      <c r="A594" s="1" t="s">
        <v>1283</v>
      </c>
      <c r="B594" t="s">
        <v>606</v>
      </c>
      <c r="C594" s="2">
        <v>92388</v>
      </c>
      <c r="D594" s="3">
        <v>0.25</v>
      </c>
      <c r="E594" s="2">
        <v>43540</v>
      </c>
      <c r="F594" s="3">
        <v>0.61099999999999999</v>
      </c>
      <c r="G594" s="2">
        <v>38280</v>
      </c>
      <c r="H594" s="2">
        <v>99782</v>
      </c>
    </row>
    <row r="595" spans="1:8" x14ac:dyDescent="0.25">
      <c r="A595" s="1" t="s">
        <v>1284</v>
      </c>
      <c r="B595" t="s">
        <v>607</v>
      </c>
      <c r="C595" s="2">
        <v>57372</v>
      </c>
      <c r="D595" s="3">
        <v>0.51</v>
      </c>
      <c r="E595" s="2">
        <v>19303</v>
      </c>
      <c r="F595" s="3">
        <v>0.85599999999999998</v>
      </c>
      <c r="G595" s="2">
        <v>380042</v>
      </c>
      <c r="H595" s="2">
        <v>1005725</v>
      </c>
    </row>
    <row r="596" spans="1:8" x14ac:dyDescent="0.25">
      <c r="A596" s="1" t="s">
        <v>1285</v>
      </c>
      <c r="B596" t="s">
        <v>608</v>
      </c>
      <c r="C596" s="2">
        <v>52698</v>
      </c>
      <c r="D596" s="3">
        <v>0.65200000000000002</v>
      </c>
      <c r="E596" s="2">
        <v>16873</v>
      </c>
      <c r="F596" s="3">
        <v>0.89800000000000002</v>
      </c>
      <c r="G596" s="2">
        <v>1210539</v>
      </c>
      <c r="H596" s="2">
        <v>482424</v>
      </c>
    </row>
    <row r="597" spans="1:8" x14ac:dyDescent="0.25">
      <c r="A597" s="1" t="s">
        <v>1286</v>
      </c>
      <c r="B597" t="s">
        <v>609</v>
      </c>
      <c r="C597" s="2">
        <v>69717</v>
      </c>
      <c r="D597" s="3">
        <v>0.66100000000000003</v>
      </c>
      <c r="E597" s="2">
        <v>19466</v>
      </c>
      <c r="F597" s="3">
        <v>0.90100000000000002</v>
      </c>
      <c r="G597" s="2">
        <v>440045</v>
      </c>
      <c r="H597" s="2">
        <v>968528</v>
      </c>
    </row>
    <row r="598" spans="1:8" x14ac:dyDescent="0.25">
      <c r="A598" s="1" t="s">
        <v>1287</v>
      </c>
      <c r="B598" t="s">
        <v>610</v>
      </c>
      <c r="C598" s="2">
        <v>105879</v>
      </c>
      <c r="D598" s="3">
        <v>0.25</v>
      </c>
      <c r="E598" s="2">
        <v>80286</v>
      </c>
      <c r="F598" s="3">
        <v>0.5</v>
      </c>
      <c r="G598" s="2">
        <v>0</v>
      </c>
      <c r="H598" s="2">
        <v>0</v>
      </c>
    </row>
    <row r="599" spans="1:8" x14ac:dyDescent="0.25">
      <c r="A599" s="1" t="s">
        <v>1288</v>
      </c>
      <c r="B599" t="s">
        <v>611</v>
      </c>
      <c r="C599" s="2">
        <v>81975</v>
      </c>
      <c r="D599" s="3">
        <v>0.25</v>
      </c>
      <c r="E599" s="2">
        <v>21492</v>
      </c>
      <c r="F599" s="3">
        <v>0.70899999999999996</v>
      </c>
      <c r="G599" s="2">
        <v>3802</v>
      </c>
      <c r="H599" s="2">
        <v>143003</v>
      </c>
    </row>
    <row r="600" spans="1:8" x14ac:dyDescent="0.25">
      <c r="A600" s="1" t="s">
        <v>1289</v>
      </c>
      <c r="B600" t="s">
        <v>612</v>
      </c>
      <c r="C600" s="2">
        <v>44868</v>
      </c>
      <c r="D600" s="3">
        <v>0.67100000000000004</v>
      </c>
      <c r="E600" s="2">
        <v>12584</v>
      </c>
      <c r="F600" s="3">
        <v>0.90400000000000003</v>
      </c>
      <c r="G600" s="2">
        <v>330728</v>
      </c>
      <c r="H600" s="2">
        <v>562592</v>
      </c>
    </row>
    <row r="601" spans="1:8" x14ac:dyDescent="0.25">
      <c r="A601" s="1" t="s">
        <v>1290</v>
      </c>
      <c r="B601" t="s">
        <v>613</v>
      </c>
      <c r="C601" s="2">
        <v>78966</v>
      </c>
      <c r="D601" s="3">
        <v>0.36599999999999999</v>
      </c>
      <c r="E601" s="2">
        <v>26457</v>
      </c>
      <c r="F601" s="3">
        <v>0.81399999999999995</v>
      </c>
      <c r="G601" s="2">
        <v>801</v>
      </c>
      <c r="H601" s="2">
        <v>69080</v>
      </c>
    </row>
    <row r="602" spans="1:8" x14ac:dyDescent="0.25">
      <c r="A602" s="1" t="s">
        <v>1291</v>
      </c>
      <c r="B602" t="s">
        <v>614</v>
      </c>
      <c r="C602" s="2">
        <v>76680</v>
      </c>
      <c r="D602" s="3">
        <v>0.25</v>
      </c>
      <c r="E602" s="2">
        <v>35343</v>
      </c>
      <c r="F602" s="3">
        <v>0.5</v>
      </c>
      <c r="G602" s="2">
        <v>391</v>
      </c>
      <c r="H602" s="2">
        <v>30044</v>
      </c>
    </row>
    <row r="603" spans="1:8" x14ac:dyDescent="0.25">
      <c r="A603" s="1" t="s">
        <v>1292</v>
      </c>
      <c r="B603" t="s">
        <v>118</v>
      </c>
      <c r="C603" s="2">
        <v>66261</v>
      </c>
      <c r="D603" s="3">
        <v>0.41599999999999998</v>
      </c>
      <c r="E603" s="2">
        <v>18361</v>
      </c>
      <c r="F603" s="3">
        <v>0.82899999999999996</v>
      </c>
      <c r="G603" s="2">
        <v>39254</v>
      </c>
      <c r="H603" s="2">
        <v>172482</v>
      </c>
    </row>
    <row r="604" spans="1:8" x14ac:dyDescent="0.25">
      <c r="A604" s="1" t="s">
        <v>1293</v>
      </c>
      <c r="B604" t="s">
        <v>615</v>
      </c>
      <c r="C604" s="2">
        <v>39129</v>
      </c>
      <c r="D604" s="3">
        <v>0.61399999999999999</v>
      </c>
      <c r="E604" s="2">
        <v>12870</v>
      </c>
      <c r="F604" s="3">
        <v>0.88700000000000001</v>
      </c>
      <c r="G604" s="2">
        <v>264831</v>
      </c>
      <c r="H604" s="2">
        <v>805308</v>
      </c>
    </row>
    <row r="605" spans="1:8" x14ac:dyDescent="0.25">
      <c r="A605" s="1" t="s">
        <v>1294</v>
      </c>
      <c r="B605" t="s">
        <v>119</v>
      </c>
      <c r="C605" s="2">
        <v>44730</v>
      </c>
      <c r="D605" s="3">
        <v>0.70799999999999996</v>
      </c>
      <c r="E605" s="2">
        <v>13497</v>
      </c>
      <c r="F605" s="3">
        <v>0.91500000000000004</v>
      </c>
      <c r="G605" s="2">
        <v>16283</v>
      </c>
      <c r="H605" s="2">
        <v>63974</v>
      </c>
    </row>
    <row r="606" spans="1:8" x14ac:dyDescent="0.25">
      <c r="A606" s="1" t="s">
        <v>1295</v>
      </c>
      <c r="B606" t="s">
        <v>616</v>
      </c>
      <c r="C606" s="2">
        <v>62076</v>
      </c>
      <c r="D606" s="3">
        <v>0.628</v>
      </c>
      <c r="E606" s="2">
        <v>12735</v>
      </c>
      <c r="F606" s="3">
        <v>0.89100000000000001</v>
      </c>
      <c r="G606" s="2">
        <v>126568</v>
      </c>
      <c r="H606" s="2">
        <v>22609</v>
      </c>
    </row>
    <row r="607" spans="1:8" x14ac:dyDescent="0.25">
      <c r="A607" s="1" t="s">
        <v>1296</v>
      </c>
      <c r="B607" t="s">
        <v>617</v>
      </c>
      <c r="C607" s="2">
        <v>52620</v>
      </c>
      <c r="D607" s="3">
        <v>0.66500000000000004</v>
      </c>
      <c r="E607" s="2">
        <v>10428</v>
      </c>
      <c r="F607" s="3">
        <v>0.90200000000000002</v>
      </c>
      <c r="G607" s="2">
        <v>150807</v>
      </c>
      <c r="H607" s="2">
        <v>193209</v>
      </c>
    </row>
    <row r="608" spans="1:8" x14ac:dyDescent="0.25">
      <c r="A608" s="1" t="s">
        <v>1297</v>
      </c>
      <c r="B608" t="s">
        <v>618</v>
      </c>
      <c r="C608" s="2">
        <v>51771</v>
      </c>
      <c r="D608" s="3">
        <v>0.63800000000000001</v>
      </c>
      <c r="E608" s="2">
        <v>12944</v>
      </c>
      <c r="F608" s="3">
        <v>0.89400000000000002</v>
      </c>
      <c r="G608" s="2">
        <v>258300</v>
      </c>
      <c r="H608" s="2">
        <v>113410</v>
      </c>
    </row>
    <row r="609" spans="1:8" x14ac:dyDescent="0.25">
      <c r="A609" s="1" t="s">
        <v>1298</v>
      </c>
      <c r="B609" t="s">
        <v>619</v>
      </c>
      <c r="C609" s="2">
        <v>57288</v>
      </c>
      <c r="D609" s="3">
        <v>0.747</v>
      </c>
      <c r="E609" s="2">
        <v>9746</v>
      </c>
      <c r="F609" s="3">
        <v>0.92600000000000005</v>
      </c>
      <c r="G609" s="2">
        <v>130846</v>
      </c>
      <c r="H609" s="2">
        <v>314637</v>
      </c>
    </row>
    <row r="610" spans="1:8" x14ac:dyDescent="0.25">
      <c r="A610" s="1" t="s">
        <v>1299</v>
      </c>
      <c r="B610" t="s">
        <v>620</v>
      </c>
      <c r="C610" s="2">
        <v>47385</v>
      </c>
      <c r="D610" s="3">
        <v>0.76200000000000001</v>
      </c>
      <c r="E610" s="2">
        <v>6161</v>
      </c>
      <c r="F610" s="3">
        <v>0.93</v>
      </c>
      <c r="G610" s="2">
        <v>331228</v>
      </c>
      <c r="H610" s="2">
        <v>230016</v>
      </c>
    </row>
    <row r="611" spans="1:8" x14ac:dyDescent="0.25">
      <c r="A611" s="1" t="s">
        <v>1300</v>
      </c>
      <c r="B611" t="s">
        <v>621</v>
      </c>
      <c r="C611" s="2">
        <v>54081</v>
      </c>
      <c r="D611" s="3">
        <v>0.63100000000000001</v>
      </c>
      <c r="E611" s="2">
        <v>14964</v>
      </c>
      <c r="F611" s="3">
        <v>0.89200000000000002</v>
      </c>
      <c r="G611" s="2">
        <v>207238</v>
      </c>
      <c r="H611" s="2">
        <v>416953</v>
      </c>
    </row>
    <row r="612" spans="1:8" x14ac:dyDescent="0.25">
      <c r="A612" s="1" t="s">
        <v>1301</v>
      </c>
      <c r="B612" t="s">
        <v>622</v>
      </c>
      <c r="C612" s="2">
        <v>54693</v>
      </c>
      <c r="D612" s="3">
        <v>0.73499999999999999</v>
      </c>
      <c r="E612" s="2">
        <v>11036</v>
      </c>
      <c r="F612" s="3">
        <v>0.92200000000000004</v>
      </c>
      <c r="G612" s="2">
        <v>19162</v>
      </c>
      <c r="H612" s="2">
        <v>40299</v>
      </c>
    </row>
    <row r="613" spans="1:8" x14ac:dyDescent="0.25">
      <c r="A613" s="1" t="s">
        <v>1302</v>
      </c>
      <c r="B613" t="s">
        <v>623</v>
      </c>
      <c r="C613" s="2">
        <v>39474</v>
      </c>
      <c r="D613" s="3">
        <v>0.78100000000000003</v>
      </c>
      <c r="E613" s="2">
        <v>6176</v>
      </c>
      <c r="F613" s="3">
        <v>0.93600000000000005</v>
      </c>
      <c r="G613" s="2">
        <v>483633</v>
      </c>
      <c r="H613" s="2">
        <v>593105</v>
      </c>
    </row>
    <row r="614" spans="1:8" x14ac:dyDescent="0.25">
      <c r="A614" s="1" t="s">
        <v>1303</v>
      </c>
      <c r="B614" t="s">
        <v>624</v>
      </c>
      <c r="C614" s="2">
        <v>81735</v>
      </c>
      <c r="D614" s="3">
        <v>0.25</v>
      </c>
      <c r="E614" s="2">
        <v>25216</v>
      </c>
      <c r="F614" s="3">
        <v>0.55400000000000005</v>
      </c>
      <c r="G614" s="2">
        <v>0</v>
      </c>
      <c r="H614" s="2">
        <v>0</v>
      </c>
    </row>
    <row r="615" spans="1:8" x14ac:dyDescent="0.25">
      <c r="A615" s="1" t="s">
        <v>1304</v>
      </c>
      <c r="B615" t="s">
        <v>625</v>
      </c>
      <c r="C615" s="2">
        <v>51906</v>
      </c>
      <c r="D615" s="3">
        <v>0.72099999999999997</v>
      </c>
      <c r="E615" s="2">
        <v>9550</v>
      </c>
      <c r="F615" s="3">
        <v>0.91800000000000004</v>
      </c>
      <c r="G615" s="2">
        <v>287579</v>
      </c>
      <c r="H615" s="2">
        <v>70475</v>
      </c>
    </row>
    <row r="616" spans="1:8" x14ac:dyDescent="0.25">
      <c r="A616" s="1" t="s">
        <v>1305</v>
      </c>
      <c r="B616" t="s">
        <v>626</v>
      </c>
      <c r="C616" s="2">
        <v>50763</v>
      </c>
      <c r="D616" s="3">
        <v>0.69799999999999995</v>
      </c>
      <c r="E616" s="2">
        <v>12539</v>
      </c>
      <c r="F616" s="3">
        <v>0.91100000000000003</v>
      </c>
      <c r="G616" s="2">
        <v>162843</v>
      </c>
      <c r="H616" s="2">
        <v>163259</v>
      </c>
    </row>
    <row r="617" spans="1:8" x14ac:dyDescent="0.25">
      <c r="A617" s="1" t="s">
        <v>1306</v>
      </c>
      <c r="B617" t="s">
        <v>627</v>
      </c>
      <c r="C617" s="2">
        <v>48939</v>
      </c>
      <c r="D617" s="3">
        <v>0.70299999999999996</v>
      </c>
      <c r="E617" s="2">
        <v>8720</v>
      </c>
      <c r="F617" s="3">
        <v>0.91300000000000003</v>
      </c>
      <c r="G617" s="2">
        <v>257276</v>
      </c>
      <c r="H617" s="2">
        <v>214597</v>
      </c>
    </row>
    <row r="618" spans="1:8" x14ac:dyDescent="0.25">
      <c r="A618" s="1" t="s">
        <v>1307</v>
      </c>
      <c r="B618" t="s">
        <v>628</v>
      </c>
      <c r="C618" s="2">
        <v>49842</v>
      </c>
      <c r="D618" s="3">
        <v>0.78400000000000003</v>
      </c>
      <c r="E618" s="2">
        <v>8423</v>
      </c>
      <c r="F618" s="3">
        <v>0.93700000000000006</v>
      </c>
      <c r="G618" s="2">
        <v>1068592</v>
      </c>
      <c r="H618" s="2">
        <v>308124</v>
      </c>
    </row>
    <row r="619" spans="1:8" x14ac:dyDescent="0.25">
      <c r="A619" s="1" t="s">
        <v>1308</v>
      </c>
      <c r="B619" t="s">
        <v>120</v>
      </c>
      <c r="C619" s="2">
        <v>45501</v>
      </c>
      <c r="D619" s="3">
        <v>0.82299999999999995</v>
      </c>
      <c r="E619" s="2">
        <v>7442</v>
      </c>
      <c r="F619" s="3">
        <v>0.94799999999999995</v>
      </c>
      <c r="G619" s="2">
        <v>622614</v>
      </c>
      <c r="H619" s="2">
        <v>40194</v>
      </c>
    </row>
    <row r="620" spans="1:8" x14ac:dyDescent="0.25">
      <c r="A620" s="1" t="s">
        <v>1309</v>
      </c>
      <c r="B620" t="s">
        <v>629</v>
      </c>
      <c r="C620" s="2">
        <v>46848</v>
      </c>
      <c r="D620" s="3">
        <v>0.81</v>
      </c>
      <c r="E620" s="2">
        <v>6568</v>
      </c>
      <c r="F620" s="3">
        <v>0.94399999999999995</v>
      </c>
      <c r="G620" s="2">
        <v>873875</v>
      </c>
      <c r="H620" s="2">
        <v>67953</v>
      </c>
    </row>
    <row r="621" spans="1:8" x14ac:dyDescent="0.25">
      <c r="A621" s="1" t="s">
        <v>1310</v>
      </c>
      <c r="B621" t="s">
        <v>630</v>
      </c>
      <c r="C621" s="2">
        <v>60315</v>
      </c>
      <c r="D621" s="3">
        <v>0.67300000000000004</v>
      </c>
      <c r="E621" s="2">
        <v>12245</v>
      </c>
      <c r="F621" s="3">
        <v>0.90400000000000003</v>
      </c>
      <c r="G621" s="2">
        <v>161645</v>
      </c>
      <c r="H621" s="2">
        <v>339133</v>
      </c>
    </row>
    <row r="622" spans="1:8" x14ac:dyDescent="0.25">
      <c r="A622" s="1" t="s">
        <v>1311</v>
      </c>
      <c r="B622" t="s">
        <v>631</v>
      </c>
      <c r="C622" s="2">
        <v>44634</v>
      </c>
      <c r="D622" s="3">
        <v>0.61499999999999999</v>
      </c>
      <c r="E622" s="2">
        <v>13719</v>
      </c>
      <c r="F622" s="3">
        <v>0.88700000000000001</v>
      </c>
      <c r="G622" s="2">
        <v>207929</v>
      </c>
      <c r="H622" s="2">
        <v>229427</v>
      </c>
    </row>
    <row r="623" spans="1:8" x14ac:dyDescent="0.25">
      <c r="A623" s="1" t="s">
        <v>1312</v>
      </c>
      <c r="B623" t="s">
        <v>121</v>
      </c>
      <c r="C623" s="2">
        <v>47376</v>
      </c>
      <c r="D623" s="3">
        <v>0.72399999999999998</v>
      </c>
      <c r="E623" s="2">
        <v>12943</v>
      </c>
      <c r="F623" s="3">
        <v>0.91900000000000004</v>
      </c>
      <c r="G623" s="2">
        <v>581866</v>
      </c>
      <c r="H623" s="2">
        <v>242070</v>
      </c>
    </row>
    <row r="624" spans="1:8" x14ac:dyDescent="0.25">
      <c r="A624" s="1" t="s">
        <v>1313</v>
      </c>
      <c r="B624" t="s">
        <v>632</v>
      </c>
      <c r="C624" s="2">
        <v>60852</v>
      </c>
      <c r="D624" s="3">
        <v>0.72299999999999998</v>
      </c>
      <c r="E624" s="2">
        <v>14384</v>
      </c>
      <c r="F624" s="3">
        <v>0.91900000000000004</v>
      </c>
      <c r="G624" s="2">
        <v>32287</v>
      </c>
      <c r="H624" s="2">
        <v>174949</v>
      </c>
    </row>
    <row r="625" spans="1:8" x14ac:dyDescent="0.25">
      <c r="A625" s="1" t="s">
        <v>1314</v>
      </c>
      <c r="B625" t="s">
        <v>633</v>
      </c>
      <c r="C625" s="2">
        <v>48519</v>
      </c>
      <c r="D625" s="3">
        <v>0.752</v>
      </c>
      <c r="E625" s="2">
        <v>9479</v>
      </c>
      <c r="F625" s="3">
        <v>0.92700000000000005</v>
      </c>
      <c r="G625" s="2">
        <v>385429</v>
      </c>
      <c r="H625" s="2">
        <v>70475</v>
      </c>
    </row>
    <row r="626" spans="1:8" x14ac:dyDescent="0.25">
      <c r="A626" s="1" t="s">
        <v>1315</v>
      </c>
      <c r="B626" t="s">
        <v>634</v>
      </c>
      <c r="C626" s="2">
        <v>47280</v>
      </c>
      <c r="D626" s="3">
        <v>0.7</v>
      </c>
      <c r="E626" s="2">
        <v>12998</v>
      </c>
      <c r="F626" s="3">
        <v>0.91200000000000003</v>
      </c>
      <c r="G626" s="2">
        <v>181877</v>
      </c>
      <c r="H626" s="2">
        <v>132376</v>
      </c>
    </row>
    <row r="627" spans="1:8" x14ac:dyDescent="0.25">
      <c r="A627" s="1" t="s">
        <v>1316</v>
      </c>
      <c r="B627" t="s">
        <v>122</v>
      </c>
      <c r="C627" s="2">
        <v>48093</v>
      </c>
      <c r="D627" s="3">
        <v>0.71</v>
      </c>
      <c r="E627" s="2">
        <v>10372</v>
      </c>
      <c r="F627" s="3">
        <v>0.91500000000000004</v>
      </c>
      <c r="G627" s="2">
        <v>553176</v>
      </c>
      <c r="H627" s="2">
        <v>150201</v>
      </c>
    </row>
    <row r="628" spans="1:8" x14ac:dyDescent="0.25">
      <c r="A628" s="1" t="s">
        <v>1317</v>
      </c>
      <c r="B628" t="s">
        <v>635</v>
      </c>
      <c r="C628" s="2">
        <v>49032</v>
      </c>
      <c r="D628" s="3">
        <v>0.76900000000000002</v>
      </c>
      <c r="E628" s="2">
        <v>6663</v>
      </c>
      <c r="F628" s="3">
        <v>0.93200000000000005</v>
      </c>
      <c r="G628" s="2">
        <v>134635</v>
      </c>
      <c r="H628" s="2">
        <v>0</v>
      </c>
    </row>
    <row r="629" spans="1:8" x14ac:dyDescent="0.25">
      <c r="A629" s="1" t="s">
        <v>1318</v>
      </c>
      <c r="B629" t="s">
        <v>123</v>
      </c>
      <c r="C629" s="2">
        <v>84765</v>
      </c>
      <c r="D629" s="3">
        <v>0.25</v>
      </c>
      <c r="E629" s="2">
        <v>37253</v>
      </c>
      <c r="F629" s="3">
        <v>0.67500000000000004</v>
      </c>
      <c r="G629" s="2">
        <v>148736</v>
      </c>
      <c r="H629" s="2">
        <v>228157</v>
      </c>
    </row>
    <row r="630" spans="1:8" x14ac:dyDescent="0.25">
      <c r="A630" s="1" t="s">
        <v>1319</v>
      </c>
      <c r="B630" t="s">
        <v>636</v>
      </c>
      <c r="C630" s="2">
        <v>88383</v>
      </c>
      <c r="D630" s="3">
        <v>0.25</v>
      </c>
      <c r="E630" s="2">
        <v>40274</v>
      </c>
      <c r="F630" s="3">
        <v>0.53700000000000003</v>
      </c>
      <c r="G630" s="2">
        <v>144806</v>
      </c>
      <c r="H630" s="2">
        <v>248400</v>
      </c>
    </row>
    <row r="631" spans="1:8" x14ac:dyDescent="0.25">
      <c r="A631" s="1" t="s">
        <v>1320</v>
      </c>
      <c r="B631" t="s">
        <v>637</v>
      </c>
      <c r="C631" s="2">
        <v>65538</v>
      </c>
      <c r="D631" s="3">
        <v>0.25</v>
      </c>
      <c r="E631" s="2">
        <v>28021</v>
      </c>
      <c r="F631" s="3">
        <v>0.752</v>
      </c>
      <c r="G631" s="2">
        <v>87019</v>
      </c>
      <c r="H631" s="2">
        <v>147259</v>
      </c>
    </row>
    <row r="632" spans="1:8" x14ac:dyDescent="0.25">
      <c r="A632" s="1" t="s">
        <v>1321</v>
      </c>
      <c r="B632" t="s">
        <v>124</v>
      </c>
      <c r="C632" s="2">
        <v>76533</v>
      </c>
      <c r="D632" s="3">
        <v>0.373</v>
      </c>
      <c r="E632" s="2">
        <v>23457</v>
      </c>
      <c r="F632" s="3">
        <v>0.81599999999999995</v>
      </c>
      <c r="G632" s="2">
        <v>98326</v>
      </c>
      <c r="H632" s="2">
        <v>161084</v>
      </c>
    </row>
    <row r="633" spans="1:8" x14ac:dyDescent="0.25">
      <c r="A633" s="1" t="s">
        <v>1322</v>
      </c>
      <c r="B633" t="s">
        <v>638</v>
      </c>
      <c r="C633" s="2">
        <v>63822</v>
      </c>
      <c r="D633" s="3">
        <v>0.26500000000000001</v>
      </c>
      <c r="E633" s="2">
        <v>27315</v>
      </c>
      <c r="F633" s="3">
        <v>0.78400000000000003</v>
      </c>
      <c r="G633" s="2">
        <v>136257</v>
      </c>
      <c r="H633" s="2">
        <v>78962</v>
      </c>
    </row>
    <row r="634" spans="1:8" x14ac:dyDescent="0.25">
      <c r="A634" s="1" t="s">
        <v>1323</v>
      </c>
      <c r="B634" t="s">
        <v>639</v>
      </c>
      <c r="C634" s="2">
        <v>63369</v>
      </c>
      <c r="D634" s="3">
        <v>0.25</v>
      </c>
      <c r="E634" s="2">
        <v>29932</v>
      </c>
      <c r="F634" s="3">
        <v>0.74199999999999999</v>
      </c>
      <c r="G634" s="2">
        <v>66336</v>
      </c>
      <c r="H634" s="2">
        <v>221723</v>
      </c>
    </row>
    <row r="635" spans="1:8" x14ac:dyDescent="0.25">
      <c r="A635" s="1" t="s">
        <v>1324</v>
      </c>
      <c r="B635" t="s">
        <v>640</v>
      </c>
      <c r="C635" s="2">
        <v>71205</v>
      </c>
      <c r="D635" s="3">
        <v>0.25</v>
      </c>
      <c r="E635" s="2">
        <v>31122</v>
      </c>
      <c r="F635" s="3">
        <v>0.5</v>
      </c>
      <c r="G635" s="2">
        <v>28474</v>
      </c>
      <c r="H635" s="2">
        <v>41775</v>
      </c>
    </row>
    <row r="636" spans="1:8" x14ac:dyDescent="0.25">
      <c r="A636" s="1" t="s">
        <v>1325</v>
      </c>
      <c r="B636" t="s">
        <v>641</v>
      </c>
      <c r="C636" s="2">
        <v>62574</v>
      </c>
      <c r="D636" s="3">
        <v>0.32900000000000001</v>
      </c>
      <c r="E636" s="2">
        <v>26383</v>
      </c>
      <c r="F636" s="3">
        <v>0.80300000000000005</v>
      </c>
      <c r="G636" s="2">
        <v>225267</v>
      </c>
      <c r="H636" s="2">
        <v>246963</v>
      </c>
    </row>
    <row r="637" spans="1:8" x14ac:dyDescent="0.25">
      <c r="A637" s="1" t="s">
        <v>1326</v>
      </c>
      <c r="B637" t="s">
        <v>642</v>
      </c>
      <c r="C637" s="2">
        <v>78732</v>
      </c>
      <c r="D637" s="3">
        <v>0.25</v>
      </c>
      <c r="E637" s="2">
        <v>36922</v>
      </c>
      <c r="F637" s="3">
        <v>0.70299999999999996</v>
      </c>
      <c r="G637" s="2">
        <v>143582</v>
      </c>
      <c r="H637" s="2">
        <v>188444</v>
      </c>
    </row>
    <row r="638" spans="1:8" x14ac:dyDescent="0.25">
      <c r="A638" s="1" t="s">
        <v>1327</v>
      </c>
      <c r="B638" t="s">
        <v>643</v>
      </c>
      <c r="C638" s="2">
        <v>71361</v>
      </c>
      <c r="D638" s="3">
        <v>0.25</v>
      </c>
      <c r="E638" s="2">
        <v>29360</v>
      </c>
      <c r="F638" s="3">
        <v>0.76800000000000002</v>
      </c>
      <c r="G638" s="2">
        <v>75866</v>
      </c>
      <c r="H638" s="2">
        <v>197016</v>
      </c>
    </row>
    <row r="639" spans="1:8" x14ac:dyDescent="0.25">
      <c r="A639" s="1" t="s">
        <v>1328</v>
      </c>
      <c r="B639" t="s">
        <v>125</v>
      </c>
      <c r="C639" s="2">
        <v>72282</v>
      </c>
      <c r="D639" s="3">
        <v>0.25</v>
      </c>
      <c r="E639" s="2">
        <v>30134</v>
      </c>
      <c r="F639" s="3">
        <v>0.76900000000000002</v>
      </c>
      <c r="G639" s="2">
        <v>27017</v>
      </c>
      <c r="H639" s="2">
        <v>100020</v>
      </c>
    </row>
    <row r="640" spans="1:8" x14ac:dyDescent="0.25">
      <c r="A640" s="1" t="s">
        <v>1329</v>
      </c>
      <c r="B640" t="s">
        <v>644</v>
      </c>
      <c r="C640" s="2">
        <v>68724</v>
      </c>
      <c r="D640" s="3">
        <v>0.34399999999999997</v>
      </c>
      <c r="E640" s="2">
        <v>26868</v>
      </c>
      <c r="F640" s="3">
        <v>0.80700000000000005</v>
      </c>
      <c r="G640" s="2">
        <v>285547</v>
      </c>
      <c r="H640" s="2">
        <v>334623</v>
      </c>
    </row>
    <row r="641" spans="1:8" x14ac:dyDescent="0.25">
      <c r="A641" s="1" t="s">
        <v>1330</v>
      </c>
      <c r="B641" t="s">
        <v>645</v>
      </c>
      <c r="C641" s="2">
        <v>74871</v>
      </c>
      <c r="D641" s="3">
        <v>0.25</v>
      </c>
      <c r="E641" s="2">
        <v>33294</v>
      </c>
      <c r="F641" s="3">
        <v>0.72599999999999998</v>
      </c>
      <c r="G641" s="2">
        <v>45581</v>
      </c>
      <c r="H641" s="2">
        <v>62538</v>
      </c>
    </row>
    <row r="642" spans="1:8" x14ac:dyDescent="0.25">
      <c r="A642" s="1" t="s">
        <v>1331</v>
      </c>
      <c r="B642" t="s">
        <v>646</v>
      </c>
      <c r="C642" s="2">
        <v>83406</v>
      </c>
      <c r="D642" s="3">
        <v>0.25</v>
      </c>
      <c r="E642" s="2">
        <v>42821</v>
      </c>
      <c r="F642" s="3">
        <v>0.65200000000000002</v>
      </c>
      <c r="G642" s="2">
        <v>112181</v>
      </c>
      <c r="H642" s="2">
        <v>90982</v>
      </c>
    </row>
    <row r="643" spans="1:8" x14ac:dyDescent="0.25">
      <c r="A643" s="1" t="s">
        <v>1332</v>
      </c>
      <c r="B643" t="s">
        <v>647</v>
      </c>
      <c r="C643" s="2">
        <v>73443</v>
      </c>
      <c r="D643" s="3">
        <v>0.307</v>
      </c>
      <c r="E643" s="2">
        <v>33336</v>
      </c>
      <c r="F643" s="3">
        <v>0.79700000000000004</v>
      </c>
      <c r="G643" s="2">
        <v>196662</v>
      </c>
      <c r="H643" s="2">
        <v>196716</v>
      </c>
    </row>
    <row r="644" spans="1:8" x14ac:dyDescent="0.25">
      <c r="A644" s="1" t="s">
        <v>1333</v>
      </c>
      <c r="B644" t="s">
        <v>648</v>
      </c>
      <c r="C644" s="2">
        <v>73725</v>
      </c>
      <c r="D644" s="3">
        <v>0.25</v>
      </c>
      <c r="E644" s="2">
        <v>32355</v>
      </c>
      <c r="F644" s="3">
        <v>0.53700000000000003</v>
      </c>
      <c r="G644" s="2">
        <v>121564</v>
      </c>
      <c r="H644" s="2">
        <v>261395</v>
      </c>
    </row>
    <row r="645" spans="1:8" x14ac:dyDescent="0.25">
      <c r="A645" s="1" t="s">
        <v>1334</v>
      </c>
      <c r="B645" t="s">
        <v>649</v>
      </c>
      <c r="C645" s="2">
        <v>60213</v>
      </c>
      <c r="D645" s="3">
        <v>0.25</v>
      </c>
      <c r="E645" s="2">
        <v>25658</v>
      </c>
      <c r="F645" s="3">
        <v>0.62</v>
      </c>
      <c r="G645" s="2">
        <v>327182</v>
      </c>
      <c r="H645" s="2">
        <v>267254</v>
      </c>
    </row>
    <row r="646" spans="1:8" x14ac:dyDescent="0.25">
      <c r="A646" s="1" t="s">
        <v>1335</v>
      </c>
      <c r="B646" t="s">
        <v>650</v>
      </c>
      <c r="C646" s="2">
        <v>68169</v>
      </c>
      <c r="D646" s="3">
        <v>0.30199999999999999</v>
      </c>
      <c r="E646" s="2">
        <v>31892</v>
      </c>
      <c r="F646" s="3">
        <v>0.79500000000000004</v>
      </c>
      <c r="G646" s="2">
        <v>97269</v>
      </c>
      <c r="H646" s="2">
        <v>390508</v>
      </c>
    </row>
    <row r="647" spans="1:8" x14ac:dyDescent="0.25">
      <c r="A647" s="1" t="s">
        <v>1336</v>
      </c>
      <c r="B647" t="s">
        <v>126</v>
      </c>
      <c r="C647" s="2">
        <v>211074</v>
      </c>
      <c r="D647" s="3">
        <v>0.25</v>
      </c>
      <c r="E647" s="2">
        <v>62004</v>
      </c>
      <c r="F647" s="3">
        <v>0.5</v>
      </c>
      <c r="G647" s="2">
        <v>0</v>
      </c>
      <c r="H647" s="2">
        <v>0</v>
      </c>
    </row>
    <row r="648" spans="1:8" x14ac:dyDescent="0.25">
      <c r="A648" s="1" t="s">
        <v>1337</v>
      </c>
      <c r="B648" t="s">
        <v>651</v>
      </c>
      <c r="C648" s="2">
        <v>83745</v>
      </c>
      <c r="D648" s="3">
        <v>0.25</v>
      </c>
      <c r="E648" s="2">
        <v>33333</v>
      </c>
      <c r="F648" s="3">
        <v>0.77800000000000002</v>
      </c>
      <c r="G648" s="2">
        <v>88125</v>
      </c>
      <c r="H648" s="2">
        <v>406027</v>
      </c>
    </row>
    <row r="649" spans="1:8" x14ac:dyDescent="0.25">
      <c r="A649" s="1" t="s">
        <v>1338</v>
      </c>
      <c r="B649" t="s">
        <v>652</v>
      </c>
      <c r="C649" s="2">
        <v>63201</v>
      </c>
      <c r="D649" s="3">
        <v>0.35799999999999998</v>
      </c>
      <c r="E649" s="2">
        <v>26341</v>
      </c>
      <c r="F649" s="3">
        <v>0.81100000000000005</v>
      </c>
      <c r="G649" s="2">
        <v>534912</v>
      </c>
      <c r="H649" s="2">
        <v>482727</v>
      </c>
    </row>
    <row r="650" spans="1:8" x14ac:dyDescent="0.25">
      <c r="A650" s="1" t="s">
        <v>1339</v>
      </c>
      <c r="B650" t="s">
        <v>653</v>
      </c>
      <c r="C650" s="2">
        <v>71130</v>
      </c>
      <c r="D650" s="3">
        <v>0.58699999999999997</v>
      </c>
      <c r="E650" s="2">
        <v>19571</v>
      </c>
      <c r="F650" s="3">
        <v>0.879</v>
      </c>
      <c r="G650" s="2">
        <v>2043324</v>
      </c>
      <c r="H650" s="2">
        <v>2718742</v>
      </c>
    </row>
    <row r="651" spans="1:8" x14ac:dyDescent="0.25">
      <c r="A651" s="1" t="s">
        <v>1340</v>
      </c>
      <c r="B651" t="s">
        <v>654</v>
      </c>
      <c r="C651" s="2">
        <v>79764</v>
      </c>
      <c r="D651" s="3">
        <v>0.25</v>
      </c>
      <c r="E651" s="2">
        <v>34248</v>
      </c>
      <c r="F651" s="3">
        <v>0.58599999999999997</v>
      </c>
      <c r="G651" s="2">
        <v>252576</v>
      </c>
      <c r="H651" s="2">
        <v>165926</v>
      </c>
    </row>
    <row r="652" spans="1:8" x14ac:dyDescent="0.25">
      <c r="A652" s="1" t="s">
        <v>1341</v>
      </c>
      <c r="B652" t="s">
        <v>655</v>
      </c>
      <c r="C652" s="2">
        <v>59013</v>
      </c>
      <c r="D652" s="3">
        <v>0.40899999999999997</v>
      </c>
      <c r="E652" s="2">
        <v>23207</v>
      </c>
      <c r="F652" s="3">
        <v>0.82599999999999996</v>
      </c>
      <c r="G652" s="2">
        <v>927065</v>
      </c>
      <c r="H652" s="2">
        <v>1304849</v>
      </c>
    </row>
    <row r="653" spans="1:8" x14ac:dyDescent="0.25">
      <c r="A653" s="1" t="s">
        <v>1342</v>
      </c>
      <c r="B653" t="s">
        <v>656</v>
      </c>
      <c r="C653" s="2">
        <v>92673</v>
      </c>
      <c r="D653" s="3">
        <v>0.25</v>
      </c>
      <c r="E653" s="2">
        <v>37856</v>
      </c>
      <c r="F653" s="3">
        <v>0.54100000000000004</v>
      </c>
      <c r="G653" s="2">
        <v>107033</v>
      </c>
      <c r="H653" s="2">
        <v>184405</v>
      </c>
    </row>
    <row r="654" spans="1:8" x14ac:dyDescent="0.25">
      <c r="A654" s="1" t="s">
        <v>1343</v>
      </c>
      <c r="B654" t="s">
        <v>657</v>
      </c>
      <c r="C654" s="2">
        <v>98922</v>
      </c>
      <c r="D654" s="3">
        <v>0.25</v>
      </c>
      <c r="E654" s="2">
        <v>44632</v>
      </c>
      <c r="F654" s="3">
        <v>0.66</v>
      </c>
      <c r="G654" s="2">
        <v>40206</v>
      </c>
      <c r="H654" s="2">
        <v>56506</v>
      </c>
    </row>
    <row r="655" spans="1:8" x14ac:dyDescent="0.25">
      <c r="A655" s="1" t="s">
        <v>1344</v>
      </c>
      <c r="B655" t="s">
        <v>658</v>
      </c>
      <c r="C655" s="2">
        <v>60633</v>
      </c>
      <c r="D655" s="3">
        <v>0.52800000000000002</v>
      </c>
      <c r="E655" s="2">
        <v>22296</v>
      </c>
      <c r="F655" s="3">
        <v>0.86199999999999999</v>
      </c>
      <c r="G655" s="2">
        <v>0</v>
      </c>
      <c r="H655" s="2">
        <v>444427</v>
      </c>
    </row>
    <row r="656" spans="1:8" x14ac:dyDescent="0.25">
      <c r="A656" s="1" t="s">
        <v>1345</v>
      </c>
      <c r="B656" t="s">
        <v>127</v>
      </c>
      <c r="C656" s="2">
        <v>91335</v>
      </c>
      <c r="D656" s="3">
        <v>0.25</v>
      </c>
      <c r="E656" s="2">
        <v>36576</v>
      </c>
      <c r="F656" s="3">
        <v>0.65300000000000002</v>
      </c>
      <c r="G656" s="2">
        <v>7664</v>
      </c>
      <c r="H656" s="2">
        <v>59195</v>
      </c>
    </row>
    <row r="657" spans="1:8" x14ac:dyDescent="0.25">
      <c r="A657" s="1" t="s">
        <v>1346</v>
      </c>
      <c r="B657" t="s">
        <v>659</v>
      </c>
      <c r="C657" s="2">
        <v>58608</v>
      </c>
      <c r="D657" s="3">
        <v>0.72499999999999998</v>
      </c>
      <c r="E657" s="2">
        <v>13152</v>
      </c>
      <c r="F657" s="3">
        <v>0.91900000000000004</v>
      </c>
      <c r="G657" s="2">
        <v>2252611</v>
      </c>
      <c r="H657" s="2">
        <v>1212286</v>
      </c>
    </row>
    <row r="658" spans="1:8" x14ac:dyDescent="0.25">
      <c r="A658" s="1" t="s">
        <v>1347</v>
      </c>
      <c r="B658" t="s">
        <v>660</v>
      </c>
      <c r="C658" s="2">
        <v>63543</v>
      </c>
      <c r="D658" s="3">
        <v>0.25</v>
      </c>
      <c r="E658" s="2">
        <v>25667</v>
      </c>
      <c r="F658" s="3">
        <v>0.751</v>
      </c>
      <c r="G658" s="2">
        <v>64759</v>
      </c>
      <c r="H658" s="2">
        <v>108660</v>
      </c>
    </row>
    <row r="659" spans="1:8" x14ac:dyDescent="0.25">
      <c r="A659" s="1" t="s">
        <v>1348</v>
      </c>
      <c r="B659" t="s">
        <v>661</v>
      </c>
      <c r="C659" s="2">
        <v>74970</v>
      </c>
      <c r="D659" s="3">
        <v>0.25</v>
      </c>
      <c r="E659" s="2">
        <v>33692</v>
      </c>
      <c r="F659" s="3">
        <v>0.5</v>
      </c>
      <c r="G659" s="2">
        <v>186078</v>
      </c>
      <c r="H659" s="2">
        <v>75299</v>
      </c>
    </row>
    <row r="660" spans="1:8" x14ac:dyDescent="0.25">
      <c r="A660" s="1" t="s">
        <v>1349</v>
      </c>
      <c r="B660" t="s">
        <v>662</v>
      </c>
      <c r="C660" s="2">
        <v>66267</v>
      </c>
      <c r="D660" s="3">
        <v>0.25</v>
      </c>
      <c r="E660" s="2">
        <v>29019</v>
      </c>
      <c r="F660" s="3">
        <v>0.70899999999999996</v>
      </c>
      <c r="G660" s="2">
        <v>86937</v>
      </c>
      <c r="H660" s="2">
        <v>123609</v>
      </c>
    </row>
    <row r="661" spans="1:8" x14ac:dyDescent="0.25">
      <c r="A661" s="1" t="s">
        <v>1350</v>
      </c>
      <c r="B661" t="s">
        <v>663</v>
      </c>
      <c r="C661" s="2">
        <v>56007</v>
      </c>
      <c r="D661" s="3">
        <v>0.61499999999999999</v>
      </c>
      <c r="E661" s="2">
        <v>16663</v>
      </c>
      <c r="F661" s="3">
        <v>0.88700000000000001</v>
      </c>
      <c r="G661" s="2">
        <v>2817279</v>
      </c>
      <c r="H661" s="2">
        <v>826480</v>
      </c>
    </row>
    <row r="662" spans="1:8" x14ac:dyDescent="0.25">
      <c r="A662" s="1" t="s">
        <v>1351</v>
      </c>
      <c r="B662" t="s">
        <v>128</v>
      </c>
      <c r="C662" s="2">
        <v>80232</v>
      </c>
      <c r="D662" s="3">
        <v>0.25</v>
      </c>
      <c r="E662" s="2">
        <v>38522</v>
      </c>
      <c r="F662" s="3">
        <v>0.69899999999999995</v>
      </c>
      <c r="G662" s="2">
        <v>67245</v>
      </c>
      <c r="H662" s="2">
        <v>17290</v>
      </c>
    </row>
    <row r="663" spans="1:8" x14ac:dyDescent="0.25">
      <c r="A663" s="1" t="s">
        <v>1352</v>
      </c>
      <c r="B663" t="s">
        <v>664</v>
      </c>
      <c r="C663" s="2">
        <v>82980</v>
      </c>
      <c r="D663" s="3">
        <v>0.25</v>
      </c>
      <c r="E663" s="2">
        <v>35566</v>
      </c>
      <c r="F663" s="3">
        <v>0.5</v>
      </c>
      <c r="G663" s="2">
        <v>134307</v>
      </c>
      <c r="H663" s="2">
        <v>77924</v>
      </c>
    </row>
    <row r="664" spans="1:8" x14ac:dyDescent="0.25">
      <c r="A664" s="1" t="s">
        <v>1353</v>
      </c>
      <c r="B664" t="s">
        <v>665</v>
      </c>
      <c r="C664" s="2">
        <v>73593</v>
      </c>
      <c r="D664" s="3">
        <v>0.27100000000000002</v>
      </c>
      <c r="E664" s="2">
        <v>34845</v>
      </c>
      <c r="F664" s="3">
        <v>0.78600000000000003</v>
      </c>
      <c r="G664" s="2">
        <v>315191</v>
      </c>
      <c r="H664" s="2">
        <v>382468</v>
      </c>
    </row>
    <row r="665" spans="1:8" x14ac:dyDescent="0.25">
      <c r="A665" s="1" t="s">
        <v>1354</v>
      </c>
      <c r="B665" t="s">
        <v>666</v>
      </c>
      <c r="C665" s="2">
        <v>69528</v>
      </c>
      <c r="D665" s="3">
        <v>0.25</v>
      </c>
      <c r="E665" s="2">
        <v>30223</v>
      </c>
      <c r="F665" s="3">
        <v>0.76700000000000002</v>
      </c>
      <c r="G665" s="2">
        <v>578420</v>
      </c>
      <c r="H665" s="2">
        <v>687463</v>
      </c>
    </row>
    <row r="666" spans="1:8" x14ac:dyDescent="0.25">
      <c r="A666" s="1" t="s">
        <v>1355</v>
      </c>
      <c r="B666" t="s">
        <v>667</v>
      </c>
      <c r="C666" s="2">
        <v>52923</v>
      </c>
      <c r="D666" s="3">
        <v>0.60699999999999998</v>
      </c>
      <c r="E666" s="2">
        <v>12228</v>
      </c>
      <c r="F666" s="3">
        <v>0.88500000000000001</v>
      </c>
      <c r="G666" s="2">
        <v>14146561</v>
      </c>
      <c r="H666" s="2">
        <v>14833769</v>
      </c>
    </row>
    <row r="667" spans="1:8" x14ac:dyDescent="0.25">
      <c r="A667" s="1" t="s">
        <v>1356</v>
      </c>
      <c r="B667" t="s">
        <v>668</v>
      </c>
      <c r="C667" s="2">
        <v>63294</v>
      </c>
      <c r="D667" s="3">
        <v>0.54200000000000004</v>
      </c>
      <c r="E667" s="2">
        <v>23217</v>
      </c>
      <c r="F667" s="3">
        <v>0.86599999999999999</v>
      </c>
      <c r="G667" s="2">
        <v>727793</v>
      </c>
      <c r="H667" s="2">
        <v>913253</v>
      </c>
    </row>
    <row r="668" spans="1:8" x14ac:dyDescent="0.25">
      <c r="A668" s="1" t="s">
        <v>1357</v>
      </c>
      <c r="B668" t="s">
        <v>669</v>
      </c>
      <c r="C668" s="2">
        <v>63201</v>
      </c>
      <c r="D668" s="3">
        <v>0.40899999999999997</v>
      </c>
      <c r="E668" s="2">
        <v>25214</v>
      </c>
      <c r="F668" s="3">
        <v>0.82699999999999996</v>
      </c>
      <c r="G668" s="2">
        <v>554675</v>
      </c>
      <c r="H668" s="2">
        <v>460011</v>
      </c>
    </row>
    <row r="669" spans="1:8" x14ac:dyDescent="0.25">
      <c r="A669" s="1" t="s">
        <v>1358</v>
      </c>
      <c r="B669" t="s">
        <v>670</v>
      </c>
      <c r="C669" s="2">
        <v>47340</v>
      </c>
      <c r="D669" s="3">
        <v>0.67700000000000005</v>
      </c>
      <c r="E669" s="2">
        <v>10096</v>
      </c>
      <c r="F669" s="3">
        <v>0.90500000000000003</v>
      </c>
      <c r="G669" s="2">
        <v>310951</v>
      </c>
      <c r="H669" s="2">
        <v>63684</v>
      </c>
    </row>
    <row r="670" spans="1:8" x14ac:dyDescent="0.25">
      <c r="A670" s="1" t="s">
        <v>1359</v>
      </c>
      <c r="B670" t="s">
        <v>671</v>
      </c>
      <c r="C670" s="2">
        <v>42993</v>
      </c>
      <c r="D670" s="3">
        <v>0.77300000000000002</v>
      </c>
      <c r="E670" s="2">
        <v>5882</v>
      </c>
      <c r="F670" s="3">
        <v>0.93300000000000005</v>
      </c>
      <c r="G670" s="2">
        <v>166208</v>
      </c>
      <c r="H670" s="2">
        <v>0</v>
      </c>
    </row>
    <row r="671" spans="1:8" x14ac:dyDescent="0.25">
      <c r="A671" s="1" t="s">
        <v>1360</v>
      </c>
      <c r="B671" t="s">
        <v>672</v>
      </c>
      <c r="C671" s="2">
        <v>67875</v>
      </c>
      <c r="D671" s="3">
        <v>0.63700000000000001</v>
      </c>
      <c r="E671" s="2">
        <v>11602</v>
      </c>
      <c r="F671" s="3">
        <v>0.89400000000000002</v>
      </c>
      <c r="G671" s="2">
        <v>12566</v>
      </c>
      <c r="H671" s="2">
        <v>0</v>
      </c>
    </row>
    <row r="672" spans="1:8" x14ac:dyDescent="0.25">
      <c r="A672" s="1" t="s">
        <v>1361</v>
      </c>
      <c r="B672" t="s">
        <v>673</v>
      </c>
      <c r="C672" s="2">
        <v>47841</v>
      </c>
      <c r="D672" s="3">
        <v>0.69899999999999995</v>
      </c>
      <c r="E672" s="2">
        <v>9256</v>
      </c>
      <c r="F672" s="3">
        <v>0.91200000000000003</v>
      </c>
      <c r="G672" s="2">
        <v>111134</v>
      </c>
      <c r="H672" s="2">
        <v>251472</v>
      </c>
    </row>
    <row r="673" spans="1:8" x14ac:dyDescent="0.25">
      <c r="A673" s="1" t="s">
        <v>1362</v>
      </c>
      <c r="B673" t="s">
        <v>674</v>
      </c>
      <c r="C673" s="2">
        <v>50637</v>
      </c>
      <c r="D673" s="3">
        <v>0.73799999999999999</v>
      </c>
      <c r="E673" s="2">
        <v>9729</v>
      </c>
      <c r="F673" s="3">
        <v>0.92300000000000004</v>
      </c>
      <c r="G673" s="2">
        <v>188880</v>
      </c>
      <c r="H673" s="2">
        <v>222545</v>
      </c>
    </row>
    <row r="674" spans="1:8" x14ac:dyDescent="0.25">
      <c r="A674" s="1" t="s">
        <v>1363</v>
      </c>
      <c r="B674" t="s">
        <v>675</v>
      </c>
      <c r="C674" s="2">
        <v>51906</v>
      </c>
      <c r="D674" s="3">
        <v>0.33400000000000002</v>
      </c>
      <c r="E674" s="2">
        <v>16868</v>
      </c>
      <c r="F674" s="3">
        <v>0.80400000000000005</v>
      </c>
      <c r="G674" s="2">
        <v>256512</v>
      </c>
      <c r="H674" s="2">
        <v>95503</v>
      </c>
    </row>
    <row r="675" spans="1:8" x14ac:dyDescent="0.25">
      <c r="A675" s="1" t="s">
        <v>1364</v>
      </c>
      <c r="B675" t="s">
        <v>676</v>
      </c>
      <c r="C675" s="2">
        <v>46776</v>
      </c>
      <c r="D675" s="3">
        <v>0.61799999999999999</v>
      </c>
      <c r="E675" s="2">
        <v>10932</v>
      </c>
      <c r="F675" s="3">
        <v>0.88800000000000001</v>
      </c>
      <c r="G675" s="2">
        <v>269034</v>
      </c>
      <c r="H675" s="2">
        <v>0</v>
      </c>
    </row>
    <row r="676" spans="1:8" x14ac:dyDescent="0.25">
      <c r="A676" s="82" t="s">
        <v>1372</v>
      </c>
      <c r="B676" t="s">
        <v>1373</v>
      </c>
      <c r="C676" s="2">
        <v>40144452</v>
      </c>
      <c r="D676" s="3">
        <v>390.6729999999996</v>
      </c>
      <c r="E676" s="2">
        <v>12092061</v>
      </c>
      <c r="F676" s="3">
        <v>572.84599999999978</v>
      </c>
      <c r="G676" s="2">
        <v>672928237</v>
      </c>
      <c r="H676" s="2">
        <v>471789861</v>
      </c>
    </row>
    <row r="677" spans="1:8" x14ac:dyDescent="0.25">
      <c r="A677" s="82" t="s">
        <v>1377</v>
      </c>
      <c r="B677" t="s">
        <v>1374</v>
      </c>
      <c r="C677" s="2">
        <v>296511</v>
      </c>
      <c r="D677" s="3">
        <v>1.1099999999999999</v>
      </c>
      <c r="E677" s="2">
        <v>96044</v>
      </c>
      <c r="F677" s="3">
        <v>1.4590000000000001</v>
      </c>
      <c r="G677" s="2">
        <v>2787199</v>
      </c>
      <c r="H677" s="2">
        <v>502290</v>
      </c>
    </row>
    <row r="678" spans="1:8" x14ac:dyDescent="0.25">
      <c r="A678" s="1" t="s">
        <v>1365</v>
      </c>
      <c r="B678" t="s">
        <v>691</v>
      </c>
      <c r="C678" s="2">
        <v>40440963</v>
      </c>
      <c r="D678" s="3">
        <v>391.78299999999962</v>
      </c>
      <c r="E678" s="2">
        <v>12188105</v>
      </c>
      <c r="F678" s="3">
        <v>574.30499999999972</v>
      </c>
      <c r="G678" s="2">
        <v>675715436</v>
      </c>
      <c r="H678" s="2">
        <v>472292151</v>
      </c>
    </row>
    <row r="679" spans="1:8" x14ac:dyDescent="0.25">
      <c r="A679" s="1"/>
      <c r="C679" s="2"/>
      <c r="D679" s="3"/>
      <c r="E679" s="2"/>
      <c r="F679" s="3"/>
      <c r="G679" s="2"/>
      <c r="H679" s="2"/>
    </row>
    <row r="680" spans="1:8" x14ac:dyDescent="0.25">
      <c r="A680" s="1"/>
      <c r="C680" s="2"/>
      <c r="D680" s="3"/>
      <c r="E680" s="2"/>
      <c r="F680" s="3"/>
      <c r="G680" s="2"/>
      <c r="H680" s="2"/>
    </row>
    <row r="681" spans="1:8" x14ac:dyDescent="0.25">
      <c r="A681" s="1"/>
      <c r="C681" s="2"/>
      <c r="D681" s="3"/>
      <c r="E681" s="2"/>
      <c r="F681" s="3"/>
      <c r="G681" s="2"/>
      <c r="H681" s="2"/>
    </row>
  </sheetData>
  <hyperlinks>
    <hyperlink ref="A2" location="'Key'!A1" display="DBSAA1" xr:uid="{EDE03E55-DF4F-4CA7-BE6F-89ABA2681021}"/>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Public High Cost</vt:lpstr>
      <vt:lpstr>Private Excess Cost</vt:lpstr>
      <vt:lpstr>BEDS Code List</vt:lpstr>
      <vt:lpstr>Sheet1</vt:lpstr>
      <vt:lpstr>'Private Excess Cost'!Print_Area</vt:lpstr>
    </vt:vector>
  </TitlesOfParts>
  <Company>Questar.org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Brady Freund</dc:creator>
  <cp:lastModifiedBy>Alyssa Scarcella</cp:lastModifiedBy>
  <cp:lastPrinted>2017-02-17T21:30:56Z</cp:lastPrinted>
  <dcterms:created xsi:type="dcterms:W3CDTF">2013-08-16T14:32:36Z</dcterms:created>
  <dcterms:modified xsi:type="dcterms:W3CDTF">2024-04-23T11:40:08Z</dcterms:modified>
</cp:coreProperties>
</file>